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tstudents-my.sharepoint.com/personal/tgagliardi_student_hult_edu/Documents/URC/attack_stats/"/>
    </mc:Choice>
  </mc:AlternateContent>
  <xr:revisionPtr revIDLastSave="893" documentId="8_{9B5F948A-374C-4A56-8BFE-9248EA3DB40D}" xr6:coauthVersionLast="47" xr6:coauthVersionMax="47" xr10:uidLastSave="{6367F85F-6FD4-4C71-A7CA-AA8F4A376166}"/>
  <bookViews>
    <workbookView xWindow="-108" yWindow="-108" windowWidth="23256" windowHeight="12456" activeTab="1" xr2:uid="{3AE74831-758B-4B63-848E-E551DEF1F102}"/>
  </bookViews>
  <sheets>
    <sheet name="Metres_Gain_per_Player" sheetId="1" r:id="rId1"/>
    <sheet name="Metres_Gain_Progress" sheetId="2" r:id="rId2"/>
    <sheet name="Metres_Gain_in_Percentage" sheetId="3" r:id="rId3"/>
    <sheet name="Metres_Gain_per_Mat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8" i="3" l="1"/>
  <c r="T37" i="3"/>
  <c r="T36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20" i="3"/>
  <c r="T18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2" i="3"/>
  <c r="Y36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20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2" i="1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42" i="4"/>
  <c r="K39" i="4"/>
  <c r="L39" i="4"/>
  <c r="J39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K37" i="4"/>
  <c r="K36" i="4"/>
  <c r="K35" i="4"/>
  <c r="K34" i="4"/>
  <c r="K33" i="4"/>
  <c r="K32" i="4"/>
  <c r="K31" i="4"/>
  <c r="K30" i="4"/>
  <c r="K29" i="4"/>
  <c r="K28" i="4"/>
  <c r="K27" i="4"/>
  <c r="K25" i="4"/>
  <c r="K26" i="4"/>
  <c r="K24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K23" i="4"/>
  <c r="K22" i="4"/>
  <c r="I22" i="4" a="1"/>
  <c r="I22" i="4" s="1"/>
  <c r="J23" i="4"/>
  <c r="J22" i="4"/>
  <c r="K19" i="4"/>
  <c r="L19" i="4"/>
  <c r="J19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L2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I2" i="4" a="1"/>
  <c r="I2" i="4" s="1"/>
  <c r="S20" i="3"/>
  <c r="S36" i="3" s="1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18" i="3"/>
  <c r="W36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18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V2" i="2"/>
  <c r="V20" i="2" s="1"/>
  <c r="V36" i="2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2" i="1"/>
  <c r="O20" i="3"/>
  <c r="N18" i="3"/>
  <c r="O18" i="3"/>
  <c r="P18" i="3"/>
  <c r="Q18" i="3"/>
  <c r="R18" i="3"/>
  <c r="M18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20" i="3"/>
  <c r="R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P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L2" i="3" a="1"/>
  <c r="L2" i="3" s="1"/>
  <c r="K2" i="1"/>
  <c r="R2" i="2"/>
  <c r="R20" i="2" s="1"/>
  <c r="Q14" i="2"/>
  <c r="Q18" i="2" s="1"/>
  <c r="T36" i="2"/>
  <c r="U36" i="2"/>
  <c r="Q36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20" i="2"/>
  <c r="U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R21" i="2"/>
  <c r="R22" i="2"/>
  <c r="R23" i="2"/>
  <c r="R24" i="2"/>
  <c r="R25" i="2"/>
  <c r="R26" i="2"/>
  <c r="R27" i="2"/>
  <c r="R28" i="2"/>
  <c r="R29" i="2"/>
  <c r="R30" i="2"/>
  <c r="R31" i="2"/>
  <c r="R33" i="2"/>
  <c r="R34" i="2"/>
  <c r="R35" i="2"/>
  <c r="S18" i="2"/>
  <c r="T18" i="2"/>
  <c r="U18" i="2"/>
  <c r="S17" i="2"/>
  <c r="T17" i="2"/>
  <c r="U17" i="2"/>
  <c r="V17" i="2"/>
  <c r="S16" i="2"/>
  <c r="T16" i="2"/>
  <c r="U16" i="2"/>
  <c r="V16" i="2"/>
  <c r="S15" i="2"/>
  <c r="T15" i="2"/>
  <c r="U15" i="2"/>
  <c r="V15" i="2"/>
  <c r="S14" i="2"/>
  <c r="T14" i="2"/>
  <c r="U14" i="2"/>
  <c r="V14" i="2"/>
  <c r="S13" i="2"/>
  <c r="T13" i="2"/>
  <c r="U13" i="2"/>
  <c r="V13" i="2"/>
  <c r="S12" i="2"/>
  <c r="T12" i="2"/>
  <c r="U12" i="2"/>
  <c r="V12" i="2"/>
  <c r="S11" i="2"/>
  <c r="T11" i="2"/>
  <c r="U11" i="2"/>
  <c r="V11" i="2"/>
  <c r="S10" i="2"/>
  <c r="T10" i="2"/>
  <c r="U10" i="2"/>
  <c r="V10" i="2"/>
  <c r="S9" i="2"/>
  <c r="T9" i="2"/>
  <c r="U9" i="2"/>
  <c r="V9" i="2"/>
  <c r="S8" i="2"/>
  <c r="T8" i="2"/>
  <c r="U8" i="2"/>
  <c r="V8" i="2"/>
  <c r="S7" i="2"/>
  <c r="T7" i="2"/>
  <c r="U7" i="2"/>
  <c r="V7" i="2"/>
  <c r="S6" i="2"/>
  <c r="T6" i="2"/>
  <c r="U6" i="2"/>
  <c r="V6" i="2"/>
  <c r="S5" i="2"/>
  <c r="T5" i="2"/>
  <c r="U5" i="2"/>
  <c r="V5" i="2"/>
  <c r="S4" i="2"/>
  <c r="T4" i="2"/>
  <c r="U4" i="2"/>
  <c r="V4" i="2"/>
  <c r="S3" i="2"/>
  <c r="T3" i="2"/>
  <c r="U3" i="2"/>
  <c r="V3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S2" i="2"/>
  <c r="T2" i="2"/>
  <c r="U2" i="2"/>
  <c r="Q2" i="2"/>
  <c r="Q17" i="2"/>
  <c r="Q16" i="2"/>
  <c r="Q15" i="2"/>
  <c r="Q13" i="2"/>
  <c r="Q12" i="2"/>
  <c r="Q11" i="2"/>
  <c r="Q10" i="2"/>
  <c r="Q9" i="2"/>
  <c r="Q8" i="2"/>
  <c r="Q7" i="2"/>
  <c r="Q6" i="2"/>
  <c r="Q5" i="2"/>
  <c r="Q4" i="2"/>
  <c r="Q3" i="2"/>
  <c r="P2" i="2" a="1"/>
  <c r="P2" i="2" s="1"/>
  <c r="S38" i="3" l="1"/>
  <c r="S37" i="3"/>
  <c r="V18" i="2"/>
  <c r="O38" i="3"/>
  <c r="R38" i="3"/>
  <c r="R37" i="3"/>
  <c r="P38" i="3"/>
  <c r="O37" i="3"/>
  <c r="Q37" i="3"/>
  <c r="Q38" i="3"/>
  <c r="P37" i="3"/>
  <c r="O36" i="3"/>
  <c r="R36" i="3"/>
  <c r="Q36" i="3"/>
  <c r="P36" i="3"/>
  <c r="S20" i="2"/>
  <c r="S36" i="2" s="1"/>
  <c r="R18" i="2"/>
  <c r="R32" i="2"/>
  <c r="R36" i="2" s="1"/>
  <c r="S592" i="1"/>
  <c r="S3" i="1"/>
  <c r="T3" i="1"/>
  <c r="U3" i="1"/>
  <c r="V3" i="1"/>
  <c r="W3" i="1"/>
  <c r="S4" i="1"/>
  <c r="T4" i="1"/>
  <c r="U4" i="1"/>
  <c r="V4" i="1"/>
  <c r="W4" i="1"/>
  <c r="S5" i="1"/>
  <c r="T5" i="1"/>
  <c r="U5" i="1"/>
  <c r="V5" i="1"/>
  <c r="W5" i="1"/>
  <c r="S6" i="1"/>
  <c r="T6" i="1"/>
  <c r="U6" i="1"/>
  <c r="V6" i="1"/>
  <c r="W6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S26" i="1"/>
  <c r="T26" i="1"/>
  <c r="U26" i="1"/>
  <c r="V26" i="1"/>
  <c r="W26" i="1"/>
  <c r="S27" i="1"/>
  <c r="T27" i="1"/>
  <c r="U27" i="1"/>
  <c r="V27" i="1"/>
  <c r="W27" i="1"/>
  <c r="S28" i="1"/>
  <c r="T28" i="1"/>
  <c r="U28" i="1"/>
  <c r="V28" i="1"/>
  <c r="W28" i="1"/>
  <c r="S29" i="1"/>
  <c r="T29" i="1"/>
  <c r="U29" i="1"/>
  <c r="V29" i="1"/>
  <c r="W29" i="1"/>
  <c r="S30" i="1"/>
  <c r="T30" i="1"/>
  <c r="U30" i="1"/>
  <c r="V30" i="1"/>
  <c r="W30" i="1"/>
  <c r="S31" i="1"/>
  <c r="T31" i="1"/>
  <c r="U31" i="1"/>
  <c r="V31" i="1"/>
  <c r="W31" i="1"/>
  <c r="S32" i="1"/>
  <c r="T32" i="1"/>
  <c r="U32" i="1"/>
  <c r="V32" i="1"/>
  <c r="W32" i="1"/>
  <c r="S33" i="1"/>
  <c r="T33" i="1"/>
  <c r="U33" i="1"/>
  <c r="V33" i="1"/>
  <c r="W33" i="1"/>
  <c r="S34" i="1"/>
  <c r="T34" i="1"/>
  <c r="U34" i="1"/>
  <c r="V34" i="1"/>
  <c r="W34" i="1"/>
  <c r="S35" i="1"/>
  <c r="T35" i="1"/>
  <c r="U35" i="1"/>
  <c r="V35" i="1"/>
  <c r="W35" i="1"/>
  <c r="S36" i="1"/>
  <c r="T36" i="1"/>
  <c r="U36" i="1"/>
  <c r="V36" i="1"/>
  <c r="W36" i="1"/>
  <c r="S37" i="1"/>
  <c r="T37" i="1"/>
  <c r="U37" i="1"/>
  <c r="V37" i="1"/>
  <c r="W37" i="1"/>
  <c r="S38" i="1"/>
  <c r="T38" i="1"/>
  <c r="U38" i="1"/>
  <c r="V38" i="1"/>
  <c r="W38" i="1"/>
  <c r="S39" i="1"/>
  <c r="T39" i="1"/>
  <c r="U39" i="1"/>
  <c r="V39" i="1"/>
  <c r="W39" i="1"/>
  <c r="S40" i="1"/>
  <c r="T40" i="1"/>
  <c r="U40" i="1"/>
  <c r="V40" i="1"/>
  <c r="W40" i="1"/>
  <c r="S41" i="1"/>
  <c r="T41" i="1"/>
  <c r="U41" i="1"/>
  <c r="V41" i="1"/>
  <c r="W41" i="1"/>
  <c r="S42" i="1"/>
  <c r="T42" i="1"/>
  <c r="U42" i="1"/>
  <c r="V42" i="1"/>
  <c r="W42" i="1"/>
  <c r="S43" i="1"/>
  <c r="T43" i="1"/>
  <c r="U43" i="1"/>
  <c r="V43" i="1"/>
  <c r="W43" i="1"/>
  <c r="S44" i="1"/>
  <c r="T44" i="1"/>
  <c r="U44" i="1"/>
  <c r="V44" i="1"/>
  <c r="W44" i="1"/>
  <c r="S45" i="1"/>
  <c r="T45" i="1"/>
  <c r="U45" i="1"/>
  <c r="V45" i="1"/>
  <c r="W45" i="1"/>
  <c r="S46" i="1"/>
  <c r="T46" i="1"/>
  <c r="U46" i="1"/>
  <c r="V46" i="1"/>
  <c r="W46" i="1"/>
  <c r="S47" i="1"/>
  <c r="T47" i="1"/>
  <c r="U47" i="1"/>
  <c r="V47" i="1"/>
  <c r="W47" i="1"/>
  <c r="S48" i="1"/>
  <c r="T48" i="1"/>
  <c r="U48" i="1"/>
  <c r="V48" i="1"/>
  <c r="W48" i="1"/>
  <c r="S49" i="1"/>
  <c r="T49" i="1"/>
  <c r="U49" i="1"/>
  <c r="V49" i="1"/>
  <c r="W49" i="1"/>
  <c r="S50" i="1"/>
  <c r="T50" i="1"/>
  <c r="U50" i="1"/>
  <c r="V50" i="1"/>
  <c r="W50" i="1"/>
  <c r="S51" i="1"/>
  <c r="T51" i="1"/>
  <c r="U51" i="1"/>
  <c r="V51" i="1"/>
  <c r="W51" i="1"/>
  <c r="S52" i="1"/>
  <c r="T52" i="1"/>
  <c r="U52" i="1"/>
  <c r="V52" i="1"/>
  <c r="W52" i="1"/>
  <c r="S53" i="1"/>
  <c r="T53" i="1"/>
  <c r="U53" i="1"/>
  <c r="V53" i="1"/>
  <c r="W53" i="1"/>
  <c r="S54" i="1"/>
  <c r="T54" i="1"/>
  <c r="U54" i="1"/>
  <c r="V54" i="1"/>
  <c r="W54" i="1"/>
  <c r="S55" i="1"/>
  <c r="T55" i="1"/>
  <c r="U55" i="1"/>
  <c r="V55" i="1"/>
  <c r="W55" i="1"/>
  <c r="S56" i="1"/>
  <c r="T56" i="1"/>
  <c r="U56" i="1"/>
  <c r="V56" i="1"/>
  <c r="W56" i="1"/>
  <c r="S57" i="1"/>
  <c r="T57" i="1"/>
  <c r="U57" i="1"/>
  <c r="V57" i="1"/>
  <c r="W57" i="1"/>
  <c r="S58" i="1"/>
  <c r="T58" i="1"/>
  <c r="U58" i="1"/>
  <c r="V58" i="1"/>
  <c r="W58" i="1"/>
  <c r="S59" i="1"/>
  <c r="T59" i="1"/>
  <c r="U59" i="1"/>
  <c r="V59" i="1"/>
  <c r="W59" i="1"/>
  <c r="S60" i="1"/>
  <c r="T60" i="1"/>
  <c r="U60" i="1"/>
  <c r="V60" i="1"/>
  <c r="W60" i="1"/>
  <c r="S61" i="1"/>
  <c r="T61" i="1"/>
  <c r="U61" i="1"/>
  <c r="V61" i="1"/>
  <c r="W61" i="1"/>
  <c r="S62" i="1"/>
  <c r="T62" i="1"/>
  <c r="U62" i="1"/>
  <c r="V62" i="1"/>
  <c r="W62" i="1"/>
  <c r="S63" i="1"/>
  <c r="T63" i="1"/>
  <c r="U63" i="1"/>
  <c r="V63" i="1"/>
  <c r="W63" i="1"/>
  <c r="S64" i="1"/>
  <c r="T64" i="1"/>
  <c r="U64" i="1"/>
  <c r="V64" i="1"/>
  <c r="W64" i="1"/>
  <c r="S65" i="1"/>
  <c r="T65" i="1"/>
  <c r="U65" i="1"/>
  <c r="V65" i="1"/>
  <c r="W65" i="1"/>
  <c r="S66" i="1"/>
  <c r="T66" i="1"/>
  <c r="U66" i="1"/>
  <c r="V66" i="1"/>
  <c r="W66" i="1"/>
  <c r="S67" i="1"/>
  <c r="T67" i="1"/>
  <c r="U67" i="1"/>
  <c r="V67" i="1"/>
  <c r="W67" i="1"/>
  <c r="S68" i="1"/>
  <c r="T68" i="1"/>
  <c r="U68" i="1"/>
  <c r="V68" i="1"/>
  <c r="W68" i="1"/>
  <c r="S69" i="1"/>
  <c r="T69" i="1"/>
  <c r="U69" i="1"/>
  <c r="V69" i="1"/>
  <c r="W69" i="1"/>
  <c r="S70" i="1"/>
  <c r="T70" i="1"/>
  <c r="U70" i="1"/>
  <c r="V70" i="1"/>
  <c r="W70" i="1"/>
  <c r="S71" i="1"/>
  <c r="T71" i="1"/>
  <c r="U71" i="1"/>
  <c r="V71" i="1"/>
  <c r="W71" i="1"/>
  <c r="S72" i="1"/>
  <c r="T72" i="1"/>
  <c r="U72" i="1"/>
  <c r="V72" i="1"/>
  <c r="W72" i="1"/>
  <c r="S73" i="1"/>
  <c r="T73" i="1"/>
  <c r="U73" i="1"/>
  <c r="V73" i="1"/>
  <c r="W73" i="1"/>
  <c r="S74" i="1"/>
  <c r="T74" i="1"/>
  <c r="U74" i="1"/>
  <c r="V74" i="1"/>
  <c r="W74" i="1"/>
  <c r="S75" i="1"/>
  <c r="T75" i="1"/>
  <c r="U75" i="1"/>
  <c r="V75" i="1"/>
  <c r="W75" i="1"/>
  <c r="S76" i="1"/>
  <c r="T76" i="1"/>
  <c r="U76" i="1"/>
  <c r="V76" i="1"/>
  <c r="W76" i="1"/>
  <c r="S77" i="1"/>
  <c r="T77" i="1"/>
  <c r="U77" i="1"/>
  <c r="V77" i="1"/>
  <c r="W77" i="1"/>
  <c r="S78" i="1"/>
  <c r="T78" i="1"/>
  <c r="U78" i="1"/>
  <c r="V78" i="1"/>
  <c r="W78" i="1"/>
  <c r="S79" i="1"/>
  <c r="T79" i="1"/>
  <c r="U79" i="1"/>
  <c r="V79" i="1"/>
  <c r="W79" i="1"/>
  <c r="S80" i="1"/>
  <c r="T80" i="1"/>
  <c r="U80" i="1"/>
  <c r="V80" i="1"/>
  <c r="W80" i="1"/>
  <c r="S81" i="1"/>
  <c r="T81" i="1"/>
  <c r="U81" i="1"/>
  <c r="V81" i="1"/>
  <c r="W81" i="1"/>
  <c r="S82" i="1"/>
  <c r="T82" i="1"/>
  <c r="U82" i="1"/>
  <c r="V82" i="1"/>
  <c r="W82" i="1"/>
  <c r="S83" i="1"/>
  <c r="T83" i="1"/>
  <c r="U83" i="1"/>
  <c r="V83" i="1"/>
  <c r="W83" i="1"/>
  <c r="S84" i="1"/>
  <c r="T84" i="1"/>
  <c r="U84" i="1"/>
  <c r="V84" i="1"/>
  <c r="W84" i="1"/>
  <c r="S85" i="1"/>
  <c r="T85" i="1"/>
  <c r="U85" i="1"/>
  <c r="V85" i="1"/>
  <c r="W85" i="1"/>
  <c r="S86" i="1"/>
  <c r="T86" i="1"/>
  <c r="U86" i="1"/>
  <c r="V86" i="1"/>
  <c r="W86" i="1"/>
  <c r="S87" i="1"/>
  <c r="T87" i="1"/>
  <c r="U87" i="1"/>
  <c r="V87" i="1"/>
  <c r="W87" i="1"/>
  <c r="S88" i="1"/>
  <c r="T88" i="1"/>
  <c r="U88" i="1"/>
  <c r="V88" i="1"/>
  <c r="W88" i="1"/>
  <c r="S89" i="1"/>
  <c r="T89" i="1"/>
  <c r="U89" i="1"/>
  <c r="V89" i="1"/>
  <c r="W89" i="1"/>
  <c r="S90" i="1"/>
  <c r="T90" i="1"/>
  <c r="U90" i="1"/>
  <c r="V90" i="1"/>
  <c r="W90" i="1"/>
  <c r="S91" i="1"/>
  <c r="T91" i="1"/>
  <c r="U91" i="1"/>
  <c r="V91" i="1"/>
  <c r="W91" i="1"/>
  <c r="S92" i="1"/>
  <c r="T92" i="1"/>
  <c r="U92" i="1"/>
  <c r="V92" i="1"/>
  <c r="W92" i="1"/>
  <c r="S93" i="1"/>
  <c r="T93" i="1"/>
  <c r="U93" i="1"/>
  <c r="V93" i="1"/>
  <c r="W93" i="1"/>
  <c r="S94" i="1"/>
  <c r="T94" i="1"/>
  <c r="U94" i="1"/>
  <c r="V94" i="1"/>
  <c r="W94" i="1"/>
  <c r="S95" i="1"/>
  <c r="T95" i="1"/>
  <c r="U95" i="1"/>
  <c r="V95" i="1"/>
  <c r="W95" i="1"/>
  <c r="S96" i="1"/>
  <c r="T96" i="1"/>
  <c r="U96" i="1"/>
  <c r="V96" i="1"/>
  <c r="W96" i="1"/>
  <c r="S97" i="1"/>
  <c r="T97" i="1"/>
  <c r="U97" i="1"/>
  <c r="V97" i="1"/>
  <c r="W97" i="1"/>
  <c r="S98" i="1"/>
  <c r="T98" i="1"/>
  <c r="U98" i="1"/>
  <c r="V98" i="1"/>
  <c r="W98" i="1"/>
  <c r="S99" i="1"/>
  <c r="T99" i="1"/>
  <c r="U99" i="1"/>
  <c r="V99" i="1"/>
  <c r="W99" i="1"/>
  <c r="S100" i="1"/>
  <c r="T100" i="1"/>
  <c r="U100" i="1"/>
  <c r="V100" i="1"/>
  <c r="W100" i="1"/>
  <c r="S101" i="1"/>
  <c r="T101" i="1"/>
  <c r="U101" i="1"/>
  <c r="V101" i="1"/>
  <c r="W101" i="1"/>
  <c r="S102" i="1"/>
  <c r="T102" i="1"/>
  <c r="U102" i="1"/>
  <c r="V102" i="1"/>
  <c r="W102" i="1"/>
  <c r="S103" i="1"/>
  <c r="T103" i="1"/>
  <c r="U103" i="1"/>
  <c r="V103" i="1"/>
  <c r="W103" i="1"/>
  <c r="S104" i="1"/>
  <c r="T104" i="1"/>
  <c r="U104" i="1"/>
  <c r="V104" i="1"/>
  <c r="W104" i="1"/>
  <c r="S105" i="1"/>
  <c r="T105" i="1"/>
  <c r="U105" i="1"/>
  <c r="V105" i="1"/>
  <c r="W105" i="1"/>
  <c r="S106" i="1"/>
  <c r="T106" i="1"/>
  <c r="U106" i="1"/>
  <c r="V106" i="1"/>
  <c r="W106" i="1"/>
  <c r="S107" i="1"/>
  <c r="T107" i="1"/>
  <c r="U107" i="1"/>
  <c r="V107" i="1"/>
  <c r="W107" i="1"/>
  <c r="S108" i="1"/>
  <c r="T108" i="1"/>
  <c r="U108" i="1"/>
  <c r="V108" i="1"/>
  <c r="W108" i="1"/>
  <c r="S109" i="1"/>
  <c r="T109" i="1"/>
  <c r="U109" i="1"/>
  <c r="V109" i="1"/>
  <c r="W109" i="1"/>
  <c r="S110" i="1"/>
  <c r="T110" i="1"/>
  <c r="U110" i="1"/>
  <c r="V110" i="1"/>
  <c r="W110" i="1"/>
  <c r="S111" i="1"/>
  <c r="T111" i="1"/>
  <c r="U111" i="1"/>
  <c r="V111" i="1"/>
  <c r="W111" i="1"/>
  <c r="S112" i="1"/>
  <c r="T112" i="1"/>
  <c r="U112" i="1"/>
  <c r="V112" i="1"/>
  <c r="W112" i="1"/>
  <c r="S113" i="1"/>
  <c r="T113" i="1"/>
  <c r="U113" i="1"/>
  <c r="V113" i="1"/>
  <c r="W113" i="1"/>
  <c r="S114" i="1"/>
  <c r="T114" i="1"/>
  <c r="U114" i="1"/>
  <c r="V114" i="1"/>
  <c r="W114" i="1"/>
  <c r="S115" i="1"/>
  <c r="T115" i="1"/>
  <c r="U115" i="1"/>
  <c r="V115" i="1"/>
  <c r="W115" i="1"/>
  <c r="S116" i="1"/>
  <c r="T116" i="1"/>
  <c r="U116" i="1"/>
  <c r="V116" i="1"/>
  <c r="W116" i="1"/>
  <c r="S117" i="1"/>
  <c r="T117" i="1"/>
  <c r="U117" i="1"/>
  <c r="V117" i="1"/>
  <c r="W117" i="1"/>
  <c r="S118" i="1"/>
  <c r="T118" i="1"/>
  <c r="U118" i="1"/>
  <c r="V118" i="1"/>
  <c r="W118" i="1"/>
  <c r="S119" i="1"/>
  <c r="T119" i="1"/>
  <c r="U119" i="1"/>
  <c r="V119" i="1"/>
  <c r="W119" i="1"/>
  <c r="S120" i="1"/>
  <c r="T120" i="1"/>
  <c r="U120" i="1"/>
  <c r="V120" i="1"/>
  <c r="W120" i="1"/>
  <c r="S121" i="1"/>
  <c r="T121" i="1"/>
  <c r="U121" i="1"/>
  <c r="V121" i="1"/>
  <c r="W121" i="1"/>
  <c r="S122" i="1"/>
  <c r="T122" i="1"/>
  <c r="U122" i="1"/>
  <c r="V122" i="1"/>
  <c r="W122" i="1"/>
  <c r="S123" i="1"/>
  <c r="T123" i="1"/>
  <c r="U123" i="1"/>
  <c r="V123" i="1"/>
  <c r="W123" i="1"/>
  <c r="S124" i="1"/>
  <c r="T124" i="1"/>
  <c r="U124" i="1"/>
  <c r="V124" i="1"/>
  <c r="W124" i="1"/>
  <c r="S125" i="1"/>
  <c r="T125" i="1"/>
  <c r="U125" i="1"/>
  <c r="V125" i="1"/>
  <c r="W125" i="1"/>
  <c r="S126" i="1"/>
  <c r="T126" i="1"/>
  <c r="U126" i="1"/>
  <c r="V126" i="1"/>
  <c r="W126" i="1"/>
  <c r="S127" i="1"/>
  <c r="T127" i="1"/>
  <c r="U127" i="1"/>
  <c r="V127" i="1"/>
  <c r="W127" i="1"/>
  <c r="S128" i="1"/>
  <c r="T128" i="1"/>
  <c r="U128" i="1"/>
  <c r="V128" i="1"/>
  <c r="W128" i="1"/>
  <c r="S129" i="1"/>
  <c r="T129" i="1"/>
  <c r="U129" i="1"/>
  <c r="V129" i="1"/>
  <c r="W129" i="1"/>
  <c r="S130" i="1"/>
  <c r="T130" i="1"/>
  <c r="U130" i="1"/>
  <c r="V130" i="1"/>
  <c r="W130" i="1"/>
  <c r="S131" i="1"/>
  <c r="T131" i="1"/>
  <c r="U131" i="1"/>
  <c r="V131" i="1"/>
  <c r="W131" i="1"/>
  <c r="S132" i="1"/>
  <c r="T132" i="1"/>
  <c r="U132" i="1"/>
  <c r="V132" i="1"/>
  <c r="W132" i="1"/>
  <c r="S133" i="1"/>
  <c r="T133" i="1"/>
  <c r="U133" i="1"/>
  <c r="V133" i="1"/>
  <c r="W133" i="1"/>
  <c r="S134" i="1"/>
  <c r="T134" i="1"/>
  <c r="U134" i="1"/>
  <c r="V134" i="1"/>
  <c r="W134" i="1"/>
  <c r="S135" i="1"/>
  <c r="T135" i="1"/>
  <c r="U135" i="1"/>
  <c r="V135" i="1"/>
  <c r="W135" i="1"/>
  <c r="S136" i="1"/>
  <c r="T136" i="1"/>
  <c r="U136" i="1"/>
  <c r="V136" i="1"/>
  <c r="W136" i="1"/>
  <c r="S137" i="1"/>
  <c r="T137" i="1"/>
  <c r="U137" i="1"/>
  <c r="V137" i="1"/>
  <c r="W137" i="1"/>
  <c r="S138" i="1"/>
  <c r="T138" i="1"/>
  <c r="U138" i="1"/>
  <c r="V138" i="1"/>
  <c r="W138" i="1"/>
  <c r="S139" i="1"/>
  <c r="T139" i="1"/>
  <c r="U139" i="1"/>
  <c r="V139" i="1"/>
  <c r="W139" i="1"/>
  <c r="S140" i="1"/>
  <c r="T140" i="1"/>
  <c r="U140" i="1"/>
  <c r="V140" i="1"/>
  <c r="W140" i="1"/>
  <c r="S141" i="1"/>
  <c r="T141" i="1"/>
  <c r="U141" i="1"/>
  <c r="V141" i="1"/>
  <c r="W141" i="1"/>
  <c r="S142" i="1"/>
  <c r="T142" i="1"/>
  <c r="U142" i="1"/>
  <c r="V142" i="1"/>
  <c r="W142" i="1"/>
  <c r="S143" i="1"/>
  <c r="T143" i="1"/>
  <c r="U143" i="1"/>
  <c r="V143" i="1"/>
  <c r="W143" i="1"/>
  <c r="S144" i="1"/>
  <c r="T144" i="1"/>
  <c r="U144" i="1"/>
  <c r="V144" i="1"/>
  <c r="W144" i="1"/>
  <c r="S145" i="1"/>
  <c r="T145" i="1"/>
  <c r="U145" i="1"/>
  <c r="V145" i="1"/>
  <c r="W145" i="1"/>
  <c r="S146" i="1"/>
  <c r="T146" i="1"/>
  <c r="U146" i="1"/>
  <c r="V146" i="1"/>
  <c r="W146" i="1"/>
  <c r="S147" i="1"/>
  <c r="T147" i="1"/>
  <c r="U147" i="1"/>
  <c r="V147" i="1"/>
  <c r="W147" i="1"/>
  <c r="S148" i="1"/>
  <c r="T148" i="1"/>
  <c r="U148" i="1"/>
  <c r="V148" i="1"/>
  <c r="W148" i="1"/>
  <c r="S149" i="1"/>
  <c r="T149" i="1"/>
  <c r="U149" i="1"/>
  <c r="V149" i="1"/>
  <c r="W149" i="1"/>
  <c r="S150" i="1"/>
  <c r="T150" i="1"/>
  <c r="U150" i="1"/>
  <c r="V150" i="1"/>
  <c r="W150" i="1"/>
  <c r="S151" i="1"/>
  <c r="T151" i="1"/>
  <c r="U151" i="1"/>
  <c r="V151" i="1"/>
  <c r="W151" i="1"/>
  <c r="S152" i="1"/>
  <c r="T152" i="1"/>
  <c r="U152" i="1"/>
  <c r="V152" i="1"/>
  <c r="W152" i="1"/>
  <c r="S153" i="1"/>
  <c r="T153" i="1"/>
  <c r="U153" i="1"/>
  <c r="V153" i="1"/>
  <c r="W153" i="1"/>
  <c r="S154" i="1"/>
  <c r="T154" i="1"/>
  <c r="U154" i="1"/>
  <c r="V154" i="1"/>
  <c r="W154" i="1"/>
  <c r="S155" i="1"/>
  <c r="T155" i="1"/>
  <c r="U155" i="1"/>
  <c r="V155" i="1"/>
  <c r="W155" i="1"/>
  <c r="S156" i="1"/>
  <c r="T156" i="1"/>
  <c r="U156" i="1"/>
  <c r="V156" i="1"/>
  <c r="W156" i="1"/>
  <c r="S157" i="1"/>
  <c r="T157" i="1"/>
  <c r="U157" i="1"/>
  <c r="V157" i="1"/>
  <c r="W157" i="1"/>
  <c r="S158" i="1"/>
  <c r="T158" i="1"/>
  <c r="U158" i="1"/>
  <c r="V158" i="1"/>
  <c r="W158" i="1"/>
  <c r="S159" i="1"/>
  <c r="T159" i="1"/>
  <c r="U159" i="1"/>
  <c r="V159" i="1"/>
  <c r="W159" i="1"/>
  <c r="S160" i="1"/>
  <c r="T160" i="1"/>
  <c r="U160" i="1"/>
  <c r="V160" i="1"/>
  <c r="W160" i="1"/>
  <c r="S161" i="1"/>
  <c r="T161" i="1"/>
  <c r="U161" i="1"/>
  <c r="V161" i="1"/>
  <c r="W161" i="1"/>
  <c r="S162" i="1"/>
  <c r="T162" i="1"/>
  <c r="U162" i="1"/>
  <c r="V162" i="1"/>
  <c r="W162" i="1"/>
  <c r="S163" i="1"/>
  <c r="T163" i="1"/>
  <c r="U163" i="1"/>
  <c r="V163" i="1"/>
  <c r="W163" i="1"/>
  <c r="S164" i="1"/>
  <c r="T164" i="1"/>
  <c r="U164" i="1"/>
  <c r="V164" i="1"/>
  <c r="W164" i="1"/>
  <c r="S165" i="1"/>
  <c r="T165" i="1"/>
  <c r="U165" i="1"/>
  <c r="V165" i="1"/>
  <c r="W165" i="1"/>
  <c r="S166" i="1"/>
  <c r="T166" i="1"/>
  <c r="U166" i="1"/>
  <c r="V166" i="1"/>
  <c r="W166" i="1"/>
  <c r="S167" i="1"/>
  <c r="T167" i="1"/>
  <c r="U167" i="1"/>
  <c r="V167" i="1"/>
  <c r="W167" i="1"/>
  <c r="S168" i="1"/>
  <c r="T168" i="1"/>
  <c r="U168" i="1"/>
  <c r="V168" i="1"/>
  <c r="W168" i="1"/>
  <c r="S169" i="1"/>
  <c r="T169" i="1"/>
  <c r="U169" i="1"/>
  <c r="V169" i="1"/>
  <c r="W169" i="1"/>
  <c r="S170" i="1"/>
  <c r="T170" i="1"/>
  <c r="U170" i="1"/>
  <c r="V170" i="1"/>
  <c r="W170" i="1"/>
  <c r="S171" i="1"/>
  <c r="T171" i="1"/>
  <c r="U171" i="1"/>
  <c r="V171" i="1"/>
  <c r="W171" i="1"/>
  <c r="S172" i="1"/>
  <c r="T172" i="1"/>
  <c r="U172" i="1"/>
  <c r="V172" i="1"/>
  <c r="W172" i="1"/>
  <c r="S173" i="1"/>
  <c r="T173" i="1"/>
  <c r="U173" i="1"/>
  <c r="V173" i="1"/>
  <c r="W173" i="1"/>
  <c r="S174" i="1"/>
  <c r="T174" i="1"/>
  <c r="U174" i="1"/>
  <c r="V174" i="1"/>
  <c r="W174" i="1"/>
  <c r="S175" i="1"/>
  <c r="T175" i="1"/>
  <c r="U175" i="1"/>
  <c r="V175" i="1"/>
  <c r="W175" i="1"/>
  <c r="S176" i="1"/>
  <c r="T176" i="1"/>
  <c r="U176" i="1"/>
  <c r="V176" i="1"/>
  <c r="W176" i="1"/>
  <c r="S177" i="1"/>
  <c r="T177" i="1"/>
  <c r="U177" i="1"/>
  <c r="V177" i="1"/>
  <c r="W177" i="1"/>
  <c r="S178" i="1"/>
  <c r="T178" i="1"/>
  <c r="U178" i="1"/>
  <c r="V178" i="1"/>
  <c r="W178" i="1"/>
  <c r="S179" i="1"/>
  <c r="T179" i="1"/>
  <c r="U179" i="1"/>
  <c r="V179" i="1"/>
  <c r="W179" i="1"/>
  <c r="S180" i="1"/>
  <c r="T180" i="1"/>
  <c r="U180" i="1"/>
  <c r="V180" i="1"/>
  <c r="W180" i="1"/>
  <c r="S181" i="1"/>
  <c r="T181" i="1"/>
  <c r="U181" i="1"/>
  <c r="V181" i="1"/>
  <c r="W181" i="1"/>
  <c r="S182" i="1"/>
  <c r="T182" i="1"/>
  <c r="U182" i="1"/>
  <c r="V182" i="1"/>
  <c r="W182" i="1"/>
  <c r="S183" i="1"/>
  <c r="T183" i="1"/>
  <c r="U183" i="1"/>
  <c r="V183" i="1"/>
  <c r="W183" i="1"/>
  <c r="S184" i="1"/>
  <c r="T184" i="1"/>
  <c r="U184" i="1"/>
  <c r="V184" i="1"/>
  <c r="W184" i="1"/>
  <c r="S185" i="1"/>
  <c r="T185" i="1"/>
  <c r="U185" i="1"/>
  <c r="V185" i="1"/>
  <c r="W185" i="1"/>
  <c r="S186" i="1"/>
  <c r="T186" i="1"/>
  <c r="U186" i="1"/>
  <c r="V186" i="1"/>
  <c r="W186" i="1"/>
  <c r="S187" i="1"/>
  <c r="T187" i="1"/>
  <c r="U187" i="1"/>
  <c r="V187" i="1"/>
  <c r="W187" i="1"/>
  <c r="S188" i="1"/>
  <c r="T188" i="1"/>
  <c r="U188" i="1"/>
  <c r="V188" i="1"/>
  <c r="W188" i="1"/>
  <c r="S189" i="1"/>
  <c r="T189" i="1"/>
  <c r="U189" i="1"/>
  <c r="V189" i="1"/>
  <c r="W189" i="1"/>
  <c r="S190" i="1"/>
  <c r="T190" i="1"/>
  <c r="U190" i="1"/>
  <c r="V190" i="1"/>
  <c r="W190" i="1"/>
  <c r="S191" i="1"/>
  <c r="T191" i="1"/>
  <c r="U191" i="1"/>
  <c r="V191" i="1"/>
  <c r="W191" i="1"/>
  <c r="S192" i="1"/>
  <c r="T192" i="1"/>
  <c r="U192" i="1"/>
  <c r="V192" i="1"/>
  <c r="W192" i="1"/>
  <c r="S193" i="1"/>
  <c r="T193" i="1"/>
  <c r="U193" i="1"/>
  <c r="V193" i="1"/>
  <c r="W193" i="1"/>
  <c r="S194" i="1"/>
  <c r="T194" i="1"/>
  <c r="U194" i="1"/>
  <c r="V194" i="1"/>
  <c r="W194" i="1"/>
  <c r="S195" i="1"/>
  <c r="T195" i="1"/>
  <c r="U195" i="1"/>
  <c r="V195" i="1"/>
  <c r="W195" i="1"/>
  <c r="S196" i="1"/>
  <c r="T196" i="1"/>
  <c r="U196" i="1"/>
  <c r="V196" i="1"/>
  <c r="W196" i="1"/>
  <c r="S197" i="1"/>
  <c r="T197" i="1"/>
  <c r="U197" i="1"/>
  <c r="V197" i="1"/>
  <c r="W197" i="1"/>
  <c r="S198" i="1"/>
  <c r="T198" i="1"/>
  <c r="U198" i="1"/>
  <c r="V198" i="1"/>
  <c r="W198" i="1"/>
  <c r="S199" i="1"/>
  <c r="T199" i="1"/>
  <c r="U199" i="1"/>
  <c r="V199" i="1"/>
  <c r="W199" i="1"/>
  <c r="S200" i="1"/>
  <c r="T200" i="1"/>
  <c r="U200" i="1"/>
  <c r="V200" i="1"/>
  <c r="W200" i="1"/>
  <c r="S201" i="1"/>
  <c r="T201" i="1"/>
  <c r="U201" i="1"/>
  <c r="V201" i="1"/>
  <c r="W201" i="1"/>
  <c r="S202" i="1"/>
  <c r="T202" i="1"/>
  <c r="U202" i="1"/>
  <c r="V202" i="1"/>
  <c r="W202" i="1"/>
  <c r="S203" i="1"/>
  <c r="T203" i="1"/>
  <c r="U203" i="1"/>
  <c r="V203" i="1"/>
  <c r="W203" i="1"/>
  <c r="S204" i="1"/>
  <c r="T204" i="1"/>
  <c r="U204" i="1"/>
  <c r="V204" i="1"/>
  <c r="W204" i="1"/>
  <c r="S205" i="1"/>
  <c r="T205" i="1"/>
  <c r="U205" i="1"/>
  <c r="V205" i="1"/>
  <c r="W205" i="1"/>
  <c r="S206" i="1"/>
  <c r="T206" i="1"/>
  <c r="U206" i="1"/>
  <c r="V206" i="1"/>
  <c r="W206" i="1"/>
  <c r="S207" i="1"/>
  <c r="T207" i="1"/>
  <c r="U207" i="1"/>
  <c r="V207" i="1"/>
  <c r="W207" i="1"/>
  <c r="S208" i="1"/>
  <c r="T208" i="1"/>
  <c r="U208" i="1"/>
  <c r="V208" i="1"/>
  <c r="W208" i="1"/>
  <c r="S209" i="1"/>
  <c r="T209" i="1"/>
  <c r="U209" i="1"/>
  <c r="V209" i="1"/>
  <c r="W209" i="1"/>
  <c r="S210" i="1"/>
  <c r="T210" i="1"/>
  <c r="U210" i="1"/>
  <c r="V210" i="1"/>
  <c r="W210" i="1"/>
  <c r="S211" i="1"/>
  <c r="T211" i="1"/>
  <c r="U211" i="1"/>
  <c r="V211" i="1"/>
  <c r="W211" i="1"/>
  <c r="S212" i="1"/>
  <c r="T212" i="1"/>
  <c r="U212" i="1"/>
  <c r="V212" i="1"/>
  <c r="W212" i="1"/>
  <c r="S213" i="1"/>
  <c r="T213" i="1"/>
  <c r="U213" i="1"/>
  <c r="V213" i="1"/>
  <c r="W213" i="1"/>
  <c r="S214" i="1"/>
  <c r="T214" i="1"/>
  <c r="U214" i="1"/>
  <c r="V214" i="1"/>
  <c r="W214" i="1"/>
  <c r="S215" i="1"/>
  <c r="T215" i="1"/>
  <c r="U215" i="1"/>
  <c r="V215" i="1"/>
  <c r="W215" i="1"/>
  <c r="S216" i="1"/>
  <c r="T216" i="1"/>
  <c r="U216" i="1"/>
  <c r="V216" i="1"/>
  <c r="W216" i="1"/>
  <c r="S217" i="1"/>
  <c r="T217" i="1"/>
  <c r="U217" i="1"/>
  <c r="V217" i="1"/>
  <c r="W217" i="1"/>
  <c r="S218" i="1"/>
  <c r="T218" i="1"/>
  <c r="U218" i="1"/>
  <c r="V218" i="1"/>
  <c r="W218" i="1"/>
  <c r="S219" i="1"/>
  <c r="T219" i="1"/>
  <c r="U219" i="1"/>
  <c r="V219" i="1"/>
  <c r="W219" i="1"/>
  <c r="S220" i="1"/>
  <c r="T220" i="1"/>
  <c r="U220" i="1"/>
  <c r="V220" i="1"/>
  <c r="W220" i="1"/>
  <c r="S221" i="1"/>
  <c r="T221" i="1"/>
  <c r="U221" i="1"/>
  <c r="V221" i="1"/>
  <c r="W221" i="1"/>
  <c r="S222" i="1"/>
  <c r="T222" i="1"/>
  <c r="U222" i="1"/>
  <c r="V222" i="1"/>
  <c r="W222" i="1"/>
  <c r="S223" i="1"/>
  <c r="T223" i="1"/>
  <c r="U223" i="1"/>
  <c r="V223" i="1"/>
  <c r="W223" i="1"/>
  <c r="S224" i="1"/>
  <c r="T224" i="1"/>
  <c r="U224" i="1"/>
  <c r="V224" i="1"/>
  <c r="W224" i="1"/>
  <c r="S225" i="1"/>
  <c r="T225" i="1"/>
  <c r="U225" i="1"/>
  <c r="V225" i="1"/>
  <c r="W225" i="1"/>
  <c r="S226" i="1"/>
  <c r="T226" i="1"/>
  <c r="U226" i="1"/>
  <c r="V226" i="1"/>
  <c r="W226" i="1"/>
  <c r="S227" i="1"/>
  <c r="T227" i="1"/>
  <c r="U227" i="1"/>
  <c r="V227" i="1"/>
  <c r="W227" i="1"/>
  <c r="S228" i="1"/>
  <c r="T228" i="1"/>
  <c r="U228" i="1"/>
  <c r="V228" i="1"/>
  <c r="W228" i="1"/>
  <c r="S229" i="1"/>
  <c r="T229" i="1"/>
  <c r="U229" i="1"/>
  <c r="V229" i="1"/>
  <c r="W229" i="1"/>
  <c r="S230" i="1"/>
  <c r="T230" i="1"/>
  <c r="U230" i="1"/>
  <c r="V230" i="1"/>
  <c r="W230" i="1"/>
  <c r="S231" i="1"/>
  <c r="T231" i="1"/>
  <c r="U231" i="1"/>
  <c r="V231" i="1"/>
  <c r="W231" i="1"/>
  <c r="S232" i="1"/>
  <c r="T232" i="1"/>
  <c r="U232" i="1"/>
  <c r="V232" i="1"/>
  <c r="W232" i="1"/>
  <c r="S233" i="1"/>
  <c r="T233" i="1"/>
  <c r="U233" i="1"/>
  <c r="V233" i="1"/>
  <c r="W233" i="1"/>
  <c r="S234" i="1"/>
  <c r="T234" i="1"/>
  <c r="U234" i="1"/>
  <c r="V234" i="1"/>
  <c r="W234" i="1"/>
  <c r="S235" i="1"/>
  <c r="T235" i="1"/>
  <c r="U235" i="1"/>
  <c r="V235" i="1"/>
  <c r="W235" i="1"/>
  <c r="S236" i="1"/>
  <c r="T236" i="1"/>
  <c r="U236" i="1"/>
  <c r="V236" i="1"/>
  <c r="W236" i="1"/>
  <c r="S237" i="1"/>
  <c r="T237" i="1"/>
  <c r="U237" i="1"/>
  <c r="V237" i="1"/>
  <c r="W237" i="1"/>
  <c r="S238" i="1"/>
  <c r="T238" i="1"/>
  <c r="U238" i="1"/>
  <c r="V238" i="1"/>
  <c r="W238" i="1"/>
  <c r="S239" i="1"/>
  <c r="T239" i="1"/>
  <c r="U239" i="1"/>
  <c r="V239" i="1"/>
  <c r="W239" i="1"/>
  <c r="S240" i="1"/>
  <c r="T240" i="1"/>
  <c r="U240" i="1"/>
  <c r="V240" i="1"/>
  <c r="W240" i="1"/>
  <c r="S241" i="1"/>
  <c r="T241" i="1"/>
  <c r="U241" i="1"/>
  <c r="V241" i="1"/>
  <c r="W241" i="1"/>
  <c r="S242" i="1"/>
  <c r="T242" i="1"/>
  <c r="U242" i="1"/>
  <c r="V242" i="1"/>
  <c r="W242" i="1"/>
  <c r="S243" i="1"/>
  <c r="T243" i="1"/>
  <c r="U243" i="1"/>
  <c r="V243" i="1"/>
  <c r="W243" i="1"/>
  <c r="S244" i="1"/>
  <c r="T244" i="1"/>
  <c r="U244" i="1"/>
  <c r="V244" i="1"/>
  <c r="W244" i="1"/>
  <c r="S245" i="1"/>
  <c r="T245" i="1"/>
  <c r="U245" i="1"/>
  <c r="V245" i="1"/>
  <c r="W245" i="1"/>
  <c r="S246" i="1"/>
  <c r="T246" i="1"/>
  <c r="U246" i="1"/>
  <c r="V246" i="1"/>
  <c r="W246" i="1"/>
  <c r="S247" i="1"/>
  <c r="T247" i="1"/>
  <c r="U247" i="1"/>
  <c r="V247" i="1"/>
  <c r="W247" i="1"/>
  <c r="S248" i="1"/>
  <c r="T248" i="1"/>
  <c r="U248" i="1"/>
  <c r="V248" i="1"/>
  <c r="W248" i="1"/>
  <c r="S249" i="1"/>
  <c r="T249" i="1"/>
  <c r="U249" i="1"/>
  <c r="V249" i="1"/>
  <c r="W249" i="1"/>
  <c r="S250" i="1"/>
  <c r="T250" i="1"/>
  <c r="U250" i="1"/>
  <c r="V250" i="1"/>
  <c r="W250" i="1"/>
  <c r="S251" i="1"/>
  <c r="T251" i="1"/>
  <c r="U251" i="1"/>
  <c r="V251" i="1"/>
  <c r="W251" i="1"/>
  <c r="S252" i="1"/>
  <c r="T252" i="1"/>
  <c r="U252" i="1"/>
  <c r="V252" i="1"/>
  <c r="W252" i="1"/>
  <c r="S253" i="1"/>
  <c r="T253" i="1"/>
  <c r="U253" i="1"/>
  <c r="V253" i="1"/>
  <c r="W253" i="1"/>
  <c r="S254" i="1"/>
  <c r="T254" i="1"/>
  <c r="U254" i="1"/>
  <c r="V254" i="1"/>
  <c r="W254" i="1"/>
  <c r="S255" i="1"/>
  <c r="T255" i="1"/>
  <c r="U255" i="1"/>
  <c r="V255" i="1"/>
  <c r="W255" i="1"/>
  <c r="S256" i="1"/>
  <c r="T256" i="1"/>
  <c r="U256" i="1"/>
  <c r="V256" i="1"/>
  <c r="W256" i="1"/>
  <c r="S257" i="1"/>
  <c r="T257" i="1"/>
  <c r="U257" i="1"/>
  <c r="V257" i="1"/>
  <c r="W257" i="1"/>
  <c r="S258" i="1"/>
  <c r="T258" i="1"/>
  <c r="U258" i="1"/>
  <c r="V258" i="1"/>
  <c r="W258" i="1"/>
  <c r="S259" i="1"/>
  <c r="T259" i="1"/>
  <c r="U259" i="1"/>
  <c r="V259" i="1"/>
  <c r="W259" i="1"/>
  <c r="S260" i="1"/>
  <c r="T260" i="1"/>
  <c r="U260" i="1"/>
  <c r="V260" i="1"/>
  <c r="W260" i="1"/>
  <c r="S261" i="1"/>
  <c r="T261" i="1"/>
  <c r="U261" i="1"/>
  <c r="V261" i="1"/>
  <c r="W261" i="1"/>
  <c r="S262" i="1"/>
  <c r="T262" i="1"/>
  <c r="U262" i="1"/>
  <c r="V262" i="1"/>
  <c r="W262" i="1"/>
  <c r="S263" i="1"/>
  <c r="T263" i="1"/>
  <c r="U263" i="1"/>
  <c r="V263" i="1"/>
  <c r="W263" i="1"/>
  <c r="S264" i="1"/>
  <c r="T264" i="1"/>
  <c r="U264" i="1"/>
  <c r="V264" i="1"/>
  <c r="W264" i="1"/>
  <c r="S265" i="1"/>
  <c r="T265" i="1"/>
  <c r="U265" i="1"/>
  <c r="V265" i="1"/>
  <c r="W265" i="1"/>
  <c r="S266" i="1"/>
  <c r="T266" i="1"/>
  <c r="U266" i="1"/>
  <c r="V266" i="1"/>
  <c r="W266" i="1"/>
  <c r="S267" i="1"/>
  <c r="T267" i="1"/>
  <c r="U267" i="1"/>
  <c r="V267" i="1"/>
  <c r="W267" i="1"/>
  <c r="S268" i="1"/>
  <c r="T268" i="1"/>
  <c r="U268" i="1"/>
  <c r="V268" i="1"/>
  <c r="W268" i="1"/>
  <c r="S269" i="1"/>
  <c r="T269" i="1"/>
  <c r="U269" i="1"/>
  <c r="V269" i="1"/>
  <c r="W269" i="1"/>
  <c r="S270" i="1"/>
  <c r="T270" i="1"/>
  <c r="U270" i="1"/>
  <c r="V270" i="1"/>
  <c r="W270" i="1"/>
  <c r="S271" i="1"/>
  <c r="T271" i="1"/>
  <c r="U271" i="1"/>
  <c r="V271" i="1"/>
  <c r="W271" i="1"/>
  <c r="S272" i="1"/>
  <c r="T272" i="1"/>
  <c r="U272" i="1"/>
  <c r="V272" i="1"/>
  <c r="W272" i="1"/>
  <c r="S273" i="1"/>
  <c r="T273" i="1"/>
  <c r="U273" i="1"/>
  <c r="V273" i="1"/>
  <c r="W273" i="1"/>
  <c r="S274" i="1"/>
  <c r="T274" i="1"/>
  <c r="U274" i="1"/>
  <c r="V274" i="1"/>
  <c r="W274" i="1"/>
  <c r="S275" i="1"/>
  <c r="T275" i="1"/>
  <c r="U275" i="1"/>
  <c r="V275" i="1"/>
  <c r="W275" i="1"/>
  <c r="S276" i="1"/>
  <c r="T276" i="1"/>
  <c r="U276" i="1"/>
  <c r="V276" i="1"/>
  <c r="W276" i="1"/>
  <c r="S277" i="1"/>
  <c r="T277" i="1"/>
  <c r="U277" i="1"/>
  <c r="V277" i="1"/>
  <c r="W277" i="1"/>
  <c r="S278" i="1"/>
  <c r="T278" i="1"/>
  <c r="U278" i="1"/>
  <c r="V278" i="1"/>
  <c r="W278" i="1"/>
  <c r="S279" i="1"/>
  <c r="T279" i="1"/>
  <c r="U279" i="1"/>
  <c r="V279" i="1"/>
  <c r="W279" i="1"/>
  <c r="S280" i="1"/>
  <c r="T280" i="1"/>
  <c r="U280" i="1"/>
  <c r="V280" i="1"/>
  <c r="W280" i="1"/>
  <c r="S281" i="1"/>
  <c r="T281" i="1"/>
  <c r="U281" i="1"/>
  <c r="V281" i="1"/>
  <c r="W281" i="1"/>
  <c r="S282" i="1"/>
  <c r="T282" i="1"/>
  <c r="U282" i="1"/>
  <c r="V282" i="1"/>
  <c r="W282" i="1"/>
  <c r="S283" i="1"/>
  <c r="T283" i="1"/>
  <c r="U283" i="1"/>
  <c r="V283" i="1"/>
  <c r="W283" i="1"/>
  <c r="S284" i="1"/>
  <c r="T284" i="1"/>
  <c r="U284" i="1"/>
  <c r="V284" i="1"/>
  <c r="W284" i="1"/>
  <c r="S285" i="1"/>
  <c r="T285" i="1"/>
  <c r="U285" i="1"/>
  <c r="V285" i="1"/>
  <c r="W285" i="1"/>
  <c r="S286" i="1"/>
  <c r="T286" i="1"/>
  <c r="U286" i="1"/>
  <c r="V286" i="1"/>
  <c r="W286" i="1"/>
  <c r="S287" i="1"/>
  <c r="T287" i="1"/>
  <c r="U287" i="1"/>
  <c r="V287" i="1"/>
  <c r="W287" i="1"/>
  <c r="S288" i="1"/>
  <c r="T288" i="1"/>
  <c r="U288" i="1"/>
  <c r="V288" i="1"/>
  <c r="W288" i="1"/>
  <c r="S289" i="1"/>
  <c r="T289" i="1"/>
  <c r="U289" i="1"/>
  <c r="V289" i="1"/>
  <c r="W289" i="1"/>
  <c r="S290" i="1"/>
  <c r="T290" i="1"/>
  <c r="U290" i="1"/>
  <c r="V290" i="1"/>
  <c r="W290" i="1"/>
  <c r="S291" i="1"/>
  <c r="T291" i="1"/>
  <c r="U291" i="1"/>
  <c r="V291" i="1"/>
  <c r="W291" i="1"/>
  <c r="S292" i="1"/>
  <c r="T292" i="1"/>
  <c r="U292" i="1"/>
  <c r="V292" i="1"/>
  <c r="W292" i="1"/>
  <c r="S293" i="1"/>
  <c r="T293" i="1"/>
  <c r="U293" i="1"/>
  <c r="V293" i="1"/>
  <c r="W293" i="1"/>
  <c r="S294" i="1"/>
  <c r="T294" i="1"/>
  <c r="U294" i="1"/>
  <c r="V294" i="1"/>
  <c r="W294" i="1"/>
  <c r="S295" i="1"/>
  <c r="T295" i="1"/>
  <c r="U295" i="1"/>
  <c r="V295" i="1"/>
  <c r="W295" i="1"/>
  <c r="S296" i="1"/>
  <c r="T296" i="1"/>
  <c r="U296" i="1"/>
  <c r="V296" i="1"/>
  <c r="W296" i="1"/>
  <c r="S297" i="1"/>
  <c r="T297" i="1"/>
  <c r="U297" i="1"/>
  <c r="V297" i="1"/>
  <c r="W297" i="1"/>
  <c r="S298" i="1"/>
  <c r="T298" i="1"/>
  <c r="U298" i="1"/>
  <c r="V298" i="1"/>
  <c r="W298" i="1"/>
  <c r="S299" i="1"/>
  <c r="T299" i="1"/>
  <c r="U299" i="1"/>
  <c r="V299" i="1"/>
  <c r="W299" i="1"/>
  <c r="S300" i="1"/>
  <c r="T300" i="1"/>
  <c r="U300" i="1"/>
  <c r="V300" i="1"/>
  <c r="W300" i="1"/>
  <c r="S301" i="1"/>
  <c r="T301" i="1"/>
  <c r="U301" i="1"/>
  <c r="V301" i="1"/>
  <c r="W301" i="1"/>
  <c r="S302" i="1"/>
  <c r="T302" i="1"/>
  <c r="U302" i="1"/>
  <c r="V302" i="1"/>
  <c r="W302" i="1"/>
  <c r="S303" i="1"/>
  <c r="T303" i="1"/>
  <c r="U303" i="1"/>
  <c r="V303" i="1"/>
  <c r="W303" i="1"/>
  <c r="S304" i="1"/>
  <c r="T304" i="1"/>
  <c r="U304" i="1"/>
  <c r="V304" i="1"/>
  <c r="W304" i="1"/>
  <c r="S305" i="1"/>
  <c r="T305" i="1"/>
  <c r="U305" i="1"/>
  <c r="V305" i="1"/>
  <c r="W305" i="1"/>
  <c r="S306" i="1"/>
  <c r="T306" i="1"/>
  <c r="U306" i="1"/>
  <c r="V306" i="1"/>
  <c r="W306" i="1"/>
  <c r="S307" i="1"/>
  <c r="T307" i="1"/>
  <c r="U307" i="1"/>
  <c r="V307" i="1"/>
  <c r="W307" i="1"/>
  <c r="S308" i="1"/>
  <c r="T308" i="1"/>
  <c r="U308" i="1"/>
  <c r="V308" i="1"/>
  <c r="W308" i="1"/>
  <c r="S309" i="1"/>
  <c r="T309" i="1"/>
  <c r="U309" i="1"/>
  <c r="V309" i="1"/>
  <c r="W309" i="1"/>
  <c r="S310" i="1"/>
  <c r="T310" i="1"/>
  <c r="U310" i="1"/>
  <c r="V310" i="1"/>
  <c r="W310" i="1"/>
  <c r="S311" i="1"/>
  <c r="T311" i="1"/>
  <c r="U311" i="1"/>
  <c r="V311" i="1"/>
  <c r="W311" i="1"/>
  <c r="S312" i="1"/>
  <c r="T312" i="1"/>
  <c r="U312" i="1"/>
  <c r="V312" i="1"/>
  <c r="W312" i="1"/>
  <c r="S313" i="1"/>
  <c r="T313" i="1"/>
  <c r="U313" i="1"/>
  <c r="V313" i="1"/>
  <c r="W313" i="1"/>
  <c r="S314" i="1"/>
  <c r="T314" i="1"/>
  <c r="U314" i="1"/>
  <c r="V314" i="1"/>
  <c r="W314" i="1"/>
  <c r="S315" i="1"/>
  <c r="T315" i="1"/>
  <c r="U315" i="1"/>
  <c r="V315" i="1"/>
  <c r="W315" i="1"/>
  <c r="S316" i="1"/>
  <c r="T316" i="1"/>
  <c r="U316" i="1"/>
  <c r="V316" i="1"/>
  <c r="W316" i="1"/>
  <c r="S317" i="1"/>
  <c r="T317" i="1"/>
  <c r="U317" i="1"/>
  <c r="V317" i="1"/>
  <c r="W317" i="1"/>
  <c r="S318" i="1"/>
  <c r="T318" i="1"/>
  <c r="U318" i="1"/>
  <c r="V318" i="1"/>
  <c r="W318" i="1"/>
  <c r="S319" i="1"/>
  <c r="T319" i="1"/>
  <c r="U319" i="1"/>
  <c r="V319" i="1"/>
  <c r="W319" i="1"/>
  <c r="S320" i="1"/>
  <c r="T320" i="1"/>
  <c r="U320" i="1"/>
  <c r="V320" i="1"/>
  <c r="W320" i="1"/>
  <c r="S321" i="1"/>
  <c r="T321" i="1"/>
  <c r="U321" i="1"/>
  <c r="V321" i="1"/>
  <c r="W321" i="1"/>
  <c r="S322" i="1"/>
  <c r="T322" i="1"/>
  <c r="U322" i="1"/>
  <c r="V322" i="1"/>
  <c r="W322" i="1"/>
  <c r="S323" i="1"/>
  <c r="T323" i="1"/>
  <c r="U323" i="1"/>
  <c r="V323" i="1"/>
  <c r="W323" i="1"/>
  <c r="S324" i="1"/>
  <c r="T324" i="1"/>
  <c r="U324" i="1"/>
  <c r="V324" i="1"/>
  <c r="W324" i="1"/>
  <c r="S325" i="1"/>
  <c r="T325" i="1"/>
  <c r="U325" i="1"/>
  <c r="V325" i="1"/>
  <c r="W325" i="1"/>
  <c r="S326" i="1"/>
  <c r="T326" i="1"/>
  <c r="U326" i="1"/>
  <c r="V326" i="1"/>
  <c r="W326" i="1"/>
  <c r="S327" i="1"/>
  <c r="T327" i="1"/>
  <c r="U327" i="1"/>
  <c r="V327" i="1"/>
  <c r="W327" i="1"/>
  <c r="S328" i="1"/>
  <c r="T328" i="1"/>
  <c r="U328" i="1"/>
  <c r="V328" i="1"/>
  <c r="W328" i="1"/>
  <c r="S329" i="1"/>
  <c r="T329" i="1"/>
  <c r="U329" i="1"/>
  <c r="V329" i="1"/>
  <c r="W329" i="1"/>
  <c r="S330" i="1"/>
  <c r="T330" i="1"/>
  <c r="U330" i="1"/>
  <c r="V330" i="1"/>
  <c r="W330" i="1"/>
  <c r="S331" i="1"/>
  <c r="T331" i="1"/>
  <c r="U331" i="1"/>
  <c r="V331" i="1"/>
  <c r="W331" i="1"/>
  <c r="S332" i="1"/>
  <c r="T332" i="1"/>
  <c r="U332" i="1"/>
  <c r="V332" i="1"/>
  <c r="W332" i="1"/>
  <c r="S333" i="1"/>
  <c r="T333" i="1"/>
  <c r="U333" i="1"/>
  <c r="V333" i="1"/>
  <c r="W333" i="1"/>
  <c r="S334" i="1"/>
  <c r="T334" i="1"/>
  <c r="U334" i="1"/>
  <c r="V334" i="1"/>
  <c r="W334" i="1"/>
  <c r="S335" i="1"/>
  <c r="T335" i="1"/>
  <c r="U335" i="1"/>
  <c r="V335" i="1"/>
  <c r="W335" i="1"/>
  <c r="S336" i="1"/>
  <c r="T336" i="1"/>
  <c r="U336" i="1"/>
  <c r="V336" i="1"/>
  <c r="W336" i="1"/>
  <c r="S337" i="1"/>
  <c r="T337" i="1"/>
  <c r="U337" i="1"/>
  <c r="V337" i="1"/>
  <c r="W337" i="1"/>
  <c r="S338" i="1"/>
  <c r="T338" i="1"/>
  <c r="U338" i="1"/>
  <c r="V338" i="1"/>
  <c r="W338" i="1"/>
  <c r="S339" i="1"/>
  <c r="T339" i="1"/>
  <c r="U339" i="1"/>
  <c r="V339" i="1"/>
  <c r="W339" i="1"/>
  <c r="S340" i="1"/>
  <c r="T340" i="1"/>
  <c r="U340" i="1"/>
  <c r="V340" i="1"/>
  <c r="W340" i="1"/>
  <c r="S341" i="1"/>
  <c r="T341" i="1"/>
  <c r="U341" i="1"/>
  <c r="V341" i="1"/>
  <c r="W341" i="1"/>
  <c r="S342" i="1"/>
  <c r="T342" i="1"/>
  <c r="U342" i="1"/>
  <c r="V342" i="1"/>
  <c r="W342" i="1"/>
  <c r="S343" i="1"/>
  <c r="T343" i="1"/>
  <c r="U343" i="1"/>
  <c r="V343" i="1"/>
  <c r="W343" i="1"/>
  <c r="S344" i="1"/>
  <c r="T344" i="1"/>
  <c r="U344" i="1"/>
  <c r="V344" i="1"/>
  <c r="W344" i="1"/>
  <c r="S345" i="1"/>
  <c r="T345" i="1"/>
  <c r="U345" i="1"/>
  <c r="V345" i="1"/>
  <c r="W345" i="1"/>
  <c r="S346" i="1"/>
  <c r="T346" i="1"/>
  <c r="U346" i="1"/>
  <c r="V346" i="1"/>
  <c r="W346" i="1"/>
  <c r="S347" i="1"/>
  <c r="T347" i="1"/>
  <c r="U347" i="1"/>
  <c r="V347" i="1"/>
  <c r="W347" i="1"/>
  <c r="S348" i="1"/>
  <c r="T348" i="1"/>
  <c r="U348" i="1"/>
  <c r="V348" i="1"/>
  <c r="W348" i="1"/>
  <c r="S349" i="1"/>
  <c r="T349" i="1"/>
  <c r="U349" i="1"/>
  <c r="V349" i="1"/>
  <c r="W349" i="1"/>
  <c r="S350" i="1"/>
  <c r="T350" i="1"/>
  <c r="U350" i="1"/>
  <c r="V350" i="1"/>
  <c r="W350" i="1"/>
  <c r="S351" i="1"/>
  <c r="T351" i="1"/>
  <c r="U351" i="1"/>
  <c r="V351" i="1"/>
  <c r="W351" i="1"/>
  <c r="S352" i="1"/>
  <c r="T352" i="1"/>
  <c r="U352" i="1"/>
  <c r="V352" i="1"/>
  <c r="W352" i="1"/>
  <c r="S353" i="1"/>
  <c r="T353" i="1"/>
  <c r="U353" i="1"/>
  <c r="V353" i="1"/>
  <c r="W353" i="1"/>
  <c r="S354" i="1"/>
  <c r="T354" i="1"/>
  <c r="U354" i="1"/>
  <c r="V354" i="1"/>
  <c r="W354" i="1"/>
  <c r="S355" i="1"/>
  <c r="T355" i="1"/>
  <c r="U355" i="1"/>
  <c r="V355" i="1"/>
  <c r="W355" i="1"/>
  <c r="S356" i="1"/>
  <c r="T356" i="1"/>
  <c r="U356" i="1"/>
  <c r="V356" i="1"/>
  <c r="W356" i="1"/>
  <c r="S357" i="1"/>
  <c r="T357" i="1"/>
  <c r="U357" i="1"/>
  <c r="V357" i="1"/>
  <c r="W357" i="1"/>
  <c r="S358" i="1"/>
  <c r="T358" i="1"/>
  <c r="U358" i="1"/>
  <c r="V358" i="1"/>
  <c r="W358" i="1"/>
  <c r="S359" i="1"/>
  <c r="T359" i="1"/>
  <c r="U359" i="1"/>
  <c r="V359" i="1"/>
  <c r="W359" i="1"/>
  <c r="S360" i="1"/>
  <c r="T360" i="1"/>
  <c r="U360" i="1"/>
  <c r="V360" i="1"/>
  <c r="W360" i="1"/>
  <c r="S361" i="1"/>
  <c r="T361" i="1"/>
  <c r="U361" i="1"/>
  <c r="V361" i="1"/>
  <c r="W361" i="1"/>
  <c r="S362" i="1"/>
  <c r="T362" i="1"/>
  <c r="U362" i="1"/>
  <c r="V362" i="1"/>
  <c r="W362" i="1"/>
  <c r="S363" i="1"/>
  <c r="T363" i="1"/>
  <c r="U363" i="1"/>
  <c r="V363" i="1"/>
  <c r="W363" i="1"/>
  <c r="S364" i="1"/>
  <c r="T364" i="1"/>
  <c r="U364" i="1"/>
  <c r="V364" i="1"/>
  <c r="W364" i="1"/>
  <c r="S365" i="1"/>
  <c r="T365" i="1"/>
  <c r="U365" i="1"/>
  <c r="V365" i="1"/>
  <c r="W365" i="1"/>
  <c r="S366" i="1"/>
  <c r="T366" i="1"/>
  <c r="U366" i="1"/>
  <c r="V366" i="1"/>
  <c r="W366" i="1"/>
  <c r="S367" i="1"/>
  <c r="T367" i="1"/>
  <c r="U367" i="1"/>
  <c r="V367" i="1"/>
  <c r="W367" i="1"/>
  <c r="S368" i="1"/>
  <c r="T368" i="1"/>
  <c r="U368" i="1"/>
  <c r="V368" i="1"/>
  <c r="W368" i="1"/>
  <c r="S369" i="1"/>
  <c r="T369" i="1"/>
  <c r="U369" i="1"/>
  <c r="V369" i="1"/>
  <c r="W369" i="1"/>
  <c r="S370" i="1"/>
  <c r="T370" i="1"/>
  <c r="U370" i="1"/>
  <c r="V370" i="1"/>
  <c r="W370" i="1"/>
  <c r="S371" i="1"/>
  <c r="T371" i="1"/>
  <c r="U371" i="1"/>
  <c r="V371" i="1"/>
  <c r="W371" i="1"/>
  <c r="S372" i="1"/>
  <c r="T372" i="1"/>
  <c r="U372" i="1"/>
  <c r="V372" i="1"/>
  <c r="W372" i="1"/>
  <c r="S373" i="1"/>
  <c r="T373" i="1"/>
  <c r="U373" i="1"/>
  <c r="V373" i="1"/>
  <c r="W373" i="1"/>
  <c r="S374" i="1"/>
  <c r="T374" i="1"/>
  <c r="U374" i="1"/>
  <c r="V374" i="1"/>
  <c r="W374" i="1"/>
  <c r="S375" i="1"/>
  <c r="T375" i="1"/>
  <c r="U375" i="1"/>
  <c r="V375" i="1"/>
  <c r="W375" i="1"/>
  <c r="S376" i="1"/>
  <c r="T376" i="1"/>
  <c r="U376" i="1"/>
  <c r="V376" i="1"/>
  <c r="W376" i="1"/>
  <c r="S377" i="1"/>
  <c r="T377" i="1"/>
  <c r="U377" i="1"/>
  <c r="V377" i="1"/>
  <c r="W377" i="1"/>
  <c r="S378" i="1"/>
  <c r="T378" i="1"/>
  <c r="U378" i="1"/>
  <c r="V378" i="1"/>
  <c r="W378" i="1"/>
  <c r="S379" i="1"/>
  <c r="T379" i="1"/>
  <c r="U379" i="1"/>
  <c r="V379" i="1"/>
  <c r="W379" i="1"/>
  <c r="S380" i="1"/>
  <c r="T380" i="1"/>
  <c r="U380" i="1"/>
  <c r="V380" i="1"/>
  <c r="W380" i="1"/>
  <c r="S381" i="1"/>
  <c r="T381" i="1"/>
  <c r="U381" i="1"/>
  <c r="V381" i="1"/>
  <c r="W381" i="1"/>
  <c r="S382" i="1"/>
  <c r="T382" i="1"/>
  <c r="U382" i="1"/>
  <c r="V382" i="1"/>
  <c r="W382" i="1"/>
  <c r="S383" i="1"/>
  <c r="T383" i="1"/>
  <c r="U383" i="1"/>
  <c r="V383" i="1"/>
  <c r="W383" i="1"/>
  <c r="S384" i="1"/>
  <c r="T384" i="1"/>
  <c r="U384" i="1"/>
  <c r="V384" i="1"/>
  <c r="W384" i="1"/>
  <c r="S385" i="1"/>
  <c r="T385" i="1"/>
  <c r="U385" i="1"/>
  <c r="V385" i="1"/>
  <c r="W385" i="1"/>
  <c r="S386" i="1"/>
  <c r="T386" i="1"/>
  <c r="U386" i="1"/>
  <c r="V386" i="1"/>
  <c r="W386" i="1"/>
  <c r="S387" i="1"/>
  <c r="T387" i="1"/>
  <c r="U387" i="1"/>
  <c r="V387" i="1"/>
  <c r="W387" i="1"/>
  <c r="S388" i="1"/>
  <c r="T388" i="1"/>
  <c r="U388" i="1"/>
  <c r="V388" i="1"/>
  <c r="W388" i="1"/>
  <c r="S389" i="1"/>
  <c r="T389" i="1"/>
  <c r="U389" i="1"/>
  <c r="V389" i="1"/>
  <c r="W389" i="1"/>
  <c r="S390" i="1"/>
  <c r="T390" i="1"/>
  <c r="U390" i="1"/>
  <c r="V390" i="1"/>
  <c r="W390" i="1"/>
  <c r="S391" i="1"/>
  <c r="T391" i="1"/>
  <c r="U391" i="1"/>
  <c r="V391" i="1"/>
  <c r="W391" i="1"/>
  <c r="S392" i="1"/>
  <c r="T392" i="1"/>
  <c r="U392" i="1"/>
  <c r="V392" i="1"/>
  <c r="W392" i="1"/>
  <c r="S393" i="1"/>
  <c r="T393" i="1"/>
  <c r="U393" i="1"/>
  <c r="V393" i="1"/>
  <c r="W393" i="1"/>
  <c r="S394" i="1"/>
  <c r="T394" i="1"/>
  <c r="U394" i="1"/>
  <c r="V394" i="1"/>
  <c r="W394" i="1"/>
  <c r="S395" i="1"/>
  <c r="T395" i="1"/>
  <c r="U395" i="1"/>
  <c r="V395" i="1"/>
  <c r="W395" i="1"/>
  <c r="S396" i="1"/>
  <c r="T396" i="1"/>
  <c r="U396" i="1"/>
  <c r="V396" i="1"/>
  <c r="W396" i="1"/>
  <c r="S397" i="1"/>
  <c r="T397" i="1"/>
  <c r="U397" i="1"/>
  <c r="V397" i="1"/>
  <c r="W397" i="1"/>
  <c r="S398" i="1"/>
  <c r="T398" i="1"/>
  <c r="U398" i="1"/>
  <c r="V398" i="1"/>
  <c r="W398" i="1"/>
  <c r="S399" i="1"/>
  <c r="T399" i="1"/>
  <c r="U399" i="1"/>
  <c r="V399" i="1"/>
  <c r="W399" i="1"/>
  <c r="S400" i="1"/>
  <c r="T400" i="1"/>
  <c r="U400" i="1"/>
  <c r="V400" i="1"/>
  <c r="W400" i="1"/>
  <c r="S401" i="1"/>
  <c r="T401" i="1"/>
  <c r="U401" i="1"/>
  <c r="V401" i="1"/>
  <c r="W401" i="1"/>
  <c r="S402" i="1"/>
  <c r="T402" i="1"/>
  <c r="U402" i="1"/>
  <c r="V402" i="1"/>
  <c r="W402" i="1"/>
  <c r="S403" i="1"/>
  <c r="T403" i="1"/>
  <c r="U403" i="1"/>
  <c r="V403" i="1"/>
  <c r="W403" i="1"/>
  <c r="S404" i="1"/>
  <c r="T404" i="1"/>
  <c r="U404" i="1"/>
  <c r="V404" i="1"/>
  <c r="W404" i="1"/>
  <c r="S405" i="1"/>
  <c r="T405" i="1"/>
  <c r="U405" i="1"/>
  <c r="V405" i="1"/>
  <c r="W405" i="1"/>
  <c r="S406" i="1"/>
  <c r="T406" i="1"/>
  <c r="U406" i="1"/>
  <c r="V406" i="1"/>
  <c r="W406" i="1"/>
  <c r="S407" i="1"/>
  <c r="T407" i="1"/>
  <c r="U407" i="1"/>
  <c r="V407" i="1"/>
  <c r="W407" i="1"/>
  <c r="S408" i="1"/>
  <c r="T408" i="1"/>
  <c r="U408" i="1"/>
  <c r="V408" i="1"/>
  <c r="W408" i="1"/>
  <c r="S409" i="1"/>
  <c r="T409" i="1"/>
  <c r="U409" i="1"/>
  <c r="V409" i="1"/>
  <c r="W409" i="1"/>
  <c r="S410" i="1"/>
  <c r="T410" i="1"/>
  <c r="U410" i="1"/>
  <c r="V410" i="1"/>
  <c r="W410" i="1"/>
  <c r="S411" i="1"/>
  <c r="T411" i="1"/>
  <c r="U411" i="1"/>
  <c r="V411" i="1"/>
  <c r="W411" i="1"/>
  <c r="S412" i="1"/>
  <c r="T412" i="1"/>
  <c r="U412" i="1"/>
  <c r="V412" i="1"/>
  <c r="W412" i="1"/>
  <c r="S413" i="1"/>
  <c r="T413" i="1"/>
  <c r="U413" i="1"/>
  <c r="V413" i="1"/>
  <c r="W413" i="1"/>
  <c r="S414" i="1"/>
  <c r="T414" i="1"/>
  <c r="U414" i="1"/>
  <c r="V414" i="1"/>
  <c r="W414" i="1"/>
  <c r="S415" i="1"/>
  <c r="T415" i="1"/>
  <c r="U415" i="1"/>
  <c r="V415" i="1"/>
  <c r="W415" i="1"/>
  <c r="S416" i="1"/>
  <c r="T416" i="1"/>
  <c r="U416" i="1"/>
  <c r="V416" i="1"/>
  <c r="W416" i="1"/>
  <c r="S417" i="1"/>
  <c r="T417" i="1"/>
  <c r="U417" i="1"/>
  <c r="V417" i="1"/>
  <c r="W417" i="1"/>
  <c r="S418" i="1"/>
  <c r="T418" i="1"/>
  <c r="U418" i="1"/>
  <c r="V418" i="1"/>
  <c r="W418" i="1"/>
  <c r="S419" i="1"/>
  <c r="T419" i="1"/>
  <c r="U419" i="1"/>
  <c r="V419" i="1"/>
  <c r="W419" i="1"/>
  <c r="S420" i="1"/>
  <c r="T420" i="1"/>
  <c r="U420" i="1"/>
  <c r="V420" i="1"/>
  <c r="W420" i="1"/>
  <c r="S421" i="1"/>
  <c r="T421" i="1"/>
  <c r="U421" i="1"/>
  <c r="V421" i="1"/>
  <c r="W421" i="1"/>
  <c r="S422" i="1"/>
  <c r="T422" i="1"/>
  <c r="U422" i="1"/>
  <c r="V422" i="1"/>
  <c r="W422" i="1"/>
  <c r="S423" i="1"/>
  <c r="T423" i="1"/>
  <c r="U423" i="1"/>
  <c r="V423" i="1"/>
  <c r="W423" i="1"/>
  <c r="S424" i="1"/>
  <c r="T424" i="1"/>
  <c r="U424" i="1"/>
  <c r="V424" i="1"/>
  <c r="W424" i="1"/>
  <c r="S425" i="1"/>
  <c r="T425" i="1"/>
  <c r="U425" i="1"/>
  <c r="V425" i="1"/>
  <c r="W425" i="1"/>
  <c r="S426" i="1"/>
  <c r="T426" i="1"/>
  <c r="U426" i="1"/>
  <c r="V426" i="1"/>
  <c r="W426" i="1"/>
  <c r="S427" i="1"/>
  <c r="T427" i="1"/>
  <c r="U427" i="1"/>
  <c r="V427" i="1"/>
  <c r="W427" i="1"/>
  <c r="S428" i="1"/>
  <c r="T428" i="1"/>
  <c r="U428" i="1"/>
  <c r="V428" i="1"/>
  <c r="W428" i="1"/>
  <c r="S429" i="1"/>
  <c r="T429" i="1"/>
  <c r="U429" i="1"/>
  <c r="V429" i="1"/>
  <c r="W429" i="1"/>
  <c r="S430" i="1"/>
  <c r="T430" i="1"/>
  <c r="U430" i="1"/>
  <c r="V430" i="1"/>
  <c r="W430" i="1"/>
  <c r="S431" i="1"/>
  <c r="T431" i="1"/>
  <c r="U431" i="1"/>
  <c r="V431" i="1"/>
  <c r="W431" i="1"/>
  <c r="S432" i="1"/>
  <c r="T432" i="1"/>
  <c r="U432" i="1"/>
  <c r="V432" i="1"/>
  <c r="W432" i="1"/>
  <c r="S433" i="1"/>
  <c r="T433" i="1"/>
  <c r="U433" i="1"/>
  <c r="V433" i="1"/>
  <c r="W433" i="1"/>
  <c r="S434" i="1"/>
  <c r="T434" i="1"/>
  <c r="U434" i="1"/>
  <c r="V434" i="1"/>
  <c r="W434" i="1"/>
  <c r="S435" i="1"/>
  <c r="T435" i="1"/>
  <c r="U435" i="1"/>
  <c r="V435" i="1"/>
  <c r="W435" i="1"/>
  <c r="S436" i="1"/>
  <c r="T436" i="1"/>
  <c r="U436" i="1"/>
  <c r="V436" i="1"/>
  <c r="W436" i="1"/>
  <c r="S437" i="1"/>
  <c r="T437" i="1"/>
  <c r="U437" i="1"/>
  <c r="V437" i="1"/>
  <c r="W437" i="1"/>
  <c r="S438" i="1"/>
  <c r="T438" i="1"/>
  <c r="U438" i="1"/>
  <c r="V438" i="1"/>
  <c r="W438" i="1"/>
  <c r="S439" i="1"/>
  <c r="T439" i="1"/>
  <c r="U439" i="1"/>
  <c r="V439" i="1"/>
  <c r="W439" i="1"/>
  <c r="S440" i="1"/>
  <c r="T440" i="1"/>
  <c r="U440" i="1"/>
  <c r="V440" i="1"/>
  <c r="W440" i="1"/>
  <c r="S441" i="1"/>
  <c r="T441" i="1"/>
  <c r="U441" i="1"/>
  <c r="V441" i="1"/>
  <c r="W441" i="1"/>
  <c r="S442" i="1"/>
  <c r="T442" i="1"/>
  <c r="U442" i="1"/>
  <c r="V442" i="1"/>
  <c r="W442" i="1"/>
  <c r="S443" i="1"/>
  <c r="T443" i="1"/>
  <c r="U443" i="1"/>
  <c r="V443" i="1"/>
  <c r="W443" i="1"/>
  <c r="S444" i="1"/>
  <c r="T444" i="1"/>
  <c r="U444" i="1"/>
  <c r="V444" i="1"/>
  <c r="W444" i="1"/>
  <c r="S445" i="1"/>
  <c r="T445" i="1"/>
  <c r="U445" i="1"/>
  <c r="V445" i="1"/>
  <c r="W445" i="1"/>
  <c r="S446" i="1"/>
  <c r="T446" i="1"/>
  <c r="U446" i="1"/>
  <c r="V446" i="1"/>
  <c r="W446" i="1"/>
  <c r="S447" i="1"/>
  <c r="T447" i="1"/>
  <c r="U447" i="1"/>
  <c r="V447" i="1"/>
  <c r="W447" i="1"/>
  <c r="S448" i="1"/>
  <c r="T448" i="1"/>
  <c r="U448" i="1"/>
  <c r="V448" i="1"/>
  <c r="W448" i="1"/>
  <c r="S449" i="1"/>
  <c r="T449" i="1"/>
  <c r="U449" i="1"/>
  <c r="V449" i="1"/>
  <c r="W449" i="1"/>
  <c r="S450" i="1"/>
  <c r="T450" i="1"/>
  <c r="U450" i="1"/>
  <c r="V450" i="1"/>
  <c r="W450" i="1"/>
  <c r="S451" i="1"/>
  <c r="T451" i="1"/>
  <c r="U451" i="1"/>
  <c r="V451" i="1"/>
  <c r="W451" i="1"/>
  <c r="S452" i="1"/>
  <c r="T452" i="1"/>
  <c r="U452" i="1"/>
  <c r="V452" i="1"/>
  <c r="W452" i="1"/>
  <c r="S453" i="1"/>
  <c r="T453" i="1"/>
  <c r="U453" i="1"/>
  <c r="V453" i="1"/>
  <c r="W453" i="1"/>
  <c r="S454" i="1"/>
  <c r="T454" i="1"/>
  <c r="U454" i="1"/>
  <c r="V454" i="1"/>
  <c r="W454" i="1"/>
  <c r="S455" i="1"/>
  <c r="T455" i="1"/>
  <c r="U455" i="1"/>
  <c r="V455" i="1"/>
  <c r="W455" i="1"/>
  <c r="S456" i="1"/>
  <c r="T456" i="1"/>
  <c r="U456" i="1"/>
  <c r="V456" i="1"/>
  <c r="W456" i="1"/>
  <c r="S457" i="1"/>
  <c r="T457" i="1"/>
  <c r="U457" i="1"/>
  <c r="V457" i="1"/>
  <c r="W457" i="1"/>
  <c r="S458" i="1"/>
  <c r="T458" i="1"/>
  <c r="U458" i="1"/>
  <c r="V458" i="1"/>
  <c r="W458" i="1"/>
  <c r="S459" i="1"/>
  <c r="T459" i="1"/>
  <c r="U459" i="1"/>
  <c r="V459" i="1"/>
  <c r="W459" i="1"/>
  <c r="S460" i="1"/>
  <c r="T460" i="1"/>
  <c r="U460" i="1"/>
  <c r="V460" i="1"/>
  <c r="W460" i="1"/>
  <c r="S461" i="1"/>
  <c r="T461" i="1"/>
  <c r="U461" i="1"/>
  <c r="V461" i="1"/>
  <c r="W461" i="1"/>
  <c r="S462" i="1"/>
  <c r="T462" i="1"/>
  <c r="U462" i="1"/>
  <c r="V462" i="1"/>
  <c r="W462" i="1"/>
  <c r="S463" i="1"/>
  <c r="T463" i="1"/>
  <c r="U463" i="1"/>
  <c r="V463" i="1"/>
  <c r="W463" i="1"/>
  <c r="S464" i="1"/>
  <c r="T464" i="1"/>
  <c r="U464" i="1"/>
  <c r="V464" i="1"/>
  <c r="W464" i="1"/>
  <c r="S465" i="1"/>
  <c r="T465" i="1"/>
  <c r="U465" i="1"/>
  <c r="V465" i="1"/>
  <c r="W465" i="1"/>
  <c r="S466" i="1"/>
  <c r="T466" i="1"/>
  <c r="U466" i="1"/>
  <c r="V466" i="1"/>
  <c r="W466" i="1"/>
  <c r="S467" i="1"/>
  <c r="T467" i="1"/>
  <c r="U467" i="1"/>
  <c r="V467" i="1"/>
  <c r="W467" i="1"/>
  <c r="S468" i="1"/>
  <c r="T468" i="1"/>
  <c r="U468" i="1"/>
  <c r="V468" i="1"/>
  <c r="W468" i="1"/>
  <c r="S469" i="1"/>
  <c r="T469" i="1"/>
  <c r="U469" i="1"/>
  <c r="V469" i="1"/>
  <c r="W469" i="1"/>
  <c r="S470" i="1"/>
  <c r="T470" i="1"/>
  <c r="U470" i="1"/>
  <c r="V470" i="1"/>
  <c r="W470" i="1"/>
  <c r="S471" i="1"/>
  <c r="T471" i="1"/>
  <c r="U471" i="1"/>
  <c r="V471" i="1"/>
  <c r="W471" i="1"/>
  <c r="S472" i="1"/>
  <c r="T472" i="1"/>
  <c r="U472" i="1"/>
  <c r="V472" i="1"/>
  <c r="W472" i="1"/>
  <c r="S473" i="1"/>
  <c r="T473" i="1"/>
  <c r="U473" i="1"/>
  <c r="V473" i="1"/>
  <c r="W473" i="1"/>
  <c r="S474" i="1"/>
  <c r="T474" i="1"/>
  <c r="U474" i="1"/>
  <c r="V474" i="1"/>
  <c r="W474" i="1"/>
  <c r="S475" i="1"/>
  <c r="T475" i="1"/>
  <c r="U475" i="1"/>
  <c r="V475" i="1"/>
  <c r="W475" i="1"/>
  <c r="S476" i="1"/>
  <c r="T476" i="1"/>
  <c r="U476" i="1"/>
  <c r="V476" i="1"/>
  <c r="W476" i="1"/>
  <c r="S477" i="1"/>
  <c r="T477" i="1"/>
  <c r="U477" i="1"/>
  <c r="V477" i="1"/>
  <c r="W477" i="1"/>
  <c r="S478" i="1"/>
  <c r="T478" i="1"/>
  <c r="U478" i="1"/>
  <c r="V478" i="1"/>
  <c r="W478" i="1"/>
  <c r="S479" i="1"/>
  <c r="T479" i="1"/>
  <c r="U479" i="1"/>
  <c r="V479" i="1"/>
  <c r="W479" i="1"/>
  <c r="S480" i="1"/>
  <c r="T480" i="1"/>
  <c r="U480" i="1"/>
  <c r="V480" i="1"/>
  <c r="W480" i="1"/>
  <c r="S481" i="1"/>
  <c r="T481" i="1"/>
  <c r="U481" i="1"/>
  <c r="V481" i="1"/>
  <c r="W481" i="1"/>
  <c r="S482" i="1"/>
  <c r="T482" i="1"/>
  <c r="U482" i="1"/>
  <c r="V482" i="1"/>
  <c r="W482" i="1"/>
  <c r="S483" i="1"/>
  <c r="T483" i="1"/>
  <c r="U483" i="1"/>
  <c r="V483" i="1"/>
  <c r="W483" i="1"/>
  <c r="S484" i="1"/>
  <c r="T484" i="1"/>
  <c r="U484" i="1"/>
  <c r="V484" i="1"/>
  <c r="W484" i="1"/>
  <c r="S485" i="1"/>
  <c r="T485" i="1"/>
  <c r="U485" i="1"/>
  <c r="V485" i="1"/>
  <c r="W485" i="1"/>
  <c r="S486" i="1"/>
  <c r="T486" i="1"/>
  <c r="U486" i="1"/>
  <c r="V486" i="1"/>
  <c r="W486" i="1"/>
  <c r="S487" i="1"/>
  <c r="T487" i="1"/>
  <c r="U487" i="1"/>
  <c r="V487" i="1"/>
  <c r="W487" i="1"/>
  <c r="S488" i="1"/>
  <c r="T488" i="1"/>
  <c r="U488" i="1"/>
  <c r="V488" i="1"/>
  <c r="W488" i="1"/>
  <c r="S489" i="1"/>
  <c r="T489" i="1"/>
  <c r="U489" i="1"/>
  <c r="V489" i="1"/>
  <c r="W489" i="1"/>
  <c r="S490" i="1"/>
  <c r="T490" i="1"/>
  <c r="U490" i="1"/>
  <c r="V490" i="1"/>
  <c r="W490" i="1"/>
  <c r="S491" i="1"/>
  <c r="T491" i="1"/>
  <c r="U491" i="1"/>
  <c r="V491" i="1"/>
  <c r="W491" i="1"/>
  <c r="S492" i="1"/>
  <c r="T492" i="1"/>
  <c r="U492" i="1"/>
  <c r="V492" i="1"/>
  <c r="W492" i="1"/>
  <c r="S493" i="1"/>
  <c r="T493" i="1"/>
  <c r="U493" i="1"/>
  <c r="V493" i="1"/>
  <c r="W493" i="1"/>
  <c r="S494" i="1"/>
  <c r="T494" i="1"/>
  <c r="U494" i="1"/>
  <c r="V494" i="1"/>
  <c r="W494" i="1"/>
  <c r="S495" i="1"/>
  <c r="T495" i="1"/>
  <c r="U495" i="1"/>
  <c r="V495" i="1"/>
  <c r="W495" i="1"/>
  <c r="S496" i="1"/>
  <c r="T496" i="1"/>
  <c r="U496" i="1"/>
  <c r="V496" i="1"/>
  <c r="W496" i="1"/>
  <c r="S497" i="1"/>
  <c r="T497" i="1"/>
  <c r="U497" i="1"/>
  <c r="V497" i="1"/>
  <c r="W497" i="1"/>
  <c r="S498" i="1"/>
  <c r="T498" i="1"/>
  <c r="U498" i="1"/>
  <c r="V498" i="1"/>
  <c r="W498" i="1"/>
  <c r="S499" i="1"/>
  <c r="T499" i="1"/>
  <c r="U499" i="1"/>
  <c r="V499" i="1"/>
  <c r="W499" i="1"/>
  <c r="S500" i="1"/>
  <c r="T500" i="1"/>
  <c r="U500" i="1"/>
  <c r="V500" i="1"/>
  <c r="W500" i="1"/>
  <c r="S501" i="1"/>
  <c r="T501" i="1"/>
  <c r="U501" i="1"/>
  <c r="V501" i="1"/>
  <c r="W501" i="1"/>
  <c r="S502" i="1"/>
  <c r="T502" i="1"/>
  <c r="U502" i="1"/>
  <c r="V502" i="1"/>
  <c r="W502" i="1"/>
  <c r="S503" i="1"/>
  <c r="T503" i="1"/>
  <c r="U503" i="1"/>
  <c r="V503" i="1"/>
  <c r="W503" i="1"/>
  <c r="S504" i="1"/>
  <c r="T504" i="1"/>
  <c r="U504" i="1"/>
  <c r="V504" i="1"/>
  <c r="W504" i="1"/>
  <c r="S505" i="1"/>
  <c r="T505" i="1"/>
  <c r="U505" i="1"/>
  <c r="V505" i="1"/>
  <c r="W505" i="1"/>
  <c r="S506" i="1"/>
  <c r="T506" i="1"/>
  <c r="U506" i="1"/>
  <c r="V506" i="1"/>
  <c r="W506" i="1"/>
  <c r="S507" i="1"/>
  <c r="T507" i="1"/>
  <c r="U507" i="1"/>
  <c r="V507" i="1"/>
  <c r="W507" i="1"/>
  <c r="S508" i="1"/>
  <c r="T508" i="1"/>
  <c r="U508" i="1"/>
  <c r="V508" i="1"/>
  <c r="W508" i="1"/>
  <c r="S509" i="1"/>
  <c r="T509" i="1"/>
  <c r="U509" i="1"/>
  <c r="V509" i="1"/>
  <c r="W509" i="1"/>
  <c r="S510" i="1"/>
  <c r="T510" i="1"/>
  <c r="U510" i="1"/>
  <c r="V510" i="1"/>
  <c r="W510" i="1"/>
  <c r="S511" i="1"/>
  <c r="T511" i="1"/>
  <c r="U511" i="1"/>
  <c r="V511" i="1"/>
  <c r="W511" i="1"/>
  <c r="S512" i="1"/>
  <c r="T512" i="1"/>
  <c r="U512" i="1"/>
  <c r="V512" i="1"/>
  <c r="W512" i="1"/>
  <c r="S513" i="1"/>
  <c r="T513" i="1"/>
  <c r="U513" i="1"/>
  <c r="V513" i="1"/>
  <c r="W513" i="1"/>
  <c r="S514" i="1"/>
  <c r="T514" i="1"/>
  <c r="U514" i="1"/>
  <c r="V514" i="1"/>
  <c r="W514" i="1"/>
  <c r="S515" i="1"/>
  <c r="T515" i="1"/>
  <c r="U515" i="1"/>
  <c r="V515" i="1"/>
  <c r="W515" i="1"/>
  <c r="S516" i="1"/>
  <c r="T516" i="1"/>
  <c r="U516" i="1"/>
  <c r="V516" i="1"/>
  <c r="W516" i="1"/>
  <c r="S517" i="1"/>
  <c r="T517" i="1"/>
  <c r="U517" i="1"/>
  <c r="V517" i="1"/>
  <c r="W517" i="1"/>
  <c r="S518" i="1"/>
  <c r="T518" i="1"/>
  <c r="U518" i="1"/>
  <c r="V518" i="1"/>
  <c r="W518" i="1"/>
  <c r="S519" i="1"/>
  <c r="T519" i="1"/>
  <c r="U519" i="1"/>
  <c r="V519" i="1"/>
  <c r="W519" i="1"/>
  <c r="S520" i="1"/>
  <c r="T520" i="1"/>
  <c r="U520" i="1"/>
  <c r="V520" i="1"/>
  <c r="W520" i="1"/>
  <c r="S521" i="1"/>
  <c r="T521" i="1"/>
  <c r="U521" i="1"/>
  <c r="V521" i="1"/>
  <c r="W521" i="1"/>
  <c r="S522" i="1"/>
  <c r="T522" i="1"/>
  <c r="U522" i="1"/>
  <c r="V522" i="1"/>
  <c r="W522" i="1"/>
  <c r="S523" i="1"/>
  <c r="T523" i="1"/>
  <c r="U523" i="1"/>
  <c r="V523" i="1"/>
  <c r="W523" i="1"/>
  <c r="S524" i="1"/>
  <c r="T524" i="1"/>
  <c r="U524" i="1"/>
  <c r="V524" i="1"/>
  <c r="W524" i="1"/>
  <c r="S525" i="1"/>
  <c r="T525" i="1"/>
  <c r="U525" i="1"/>
  <c r="V525" i="1"/>
  <c r="W525" i="1"/>
  <c r="S526" i="1"/>
  <c r="T526" i="1"/>
  <c r="U526" i="1"/>
  <c r="V526" i="1"/>
  <c r="W526" i="1"/>
  <c r="S527" i="1"/>
  <c r="T527" i="1"/>
  <c r="U527" i="1"/>
  <c r="V527" i="1"/>
  <c r="W527" i="1"/>
  <c r="S528" i="1"/>
  <c r="T528" i="1"/>
  <c r="U528" i="1"/>
  <c r="V528" i="1"/>
  <c r="W528" i="1"/>
  <c r="S529" i="1"/>
  <c r="T529" i="1"/>
  <c r="U529" i="1"/>
  <c r="V529" i="1"/>
  <c r="W529" i="1"/>
  <c r="S530" i="1"/>
  <c r="T530" i="1"/>
  <c r="U530" i="1"/>
  <c r="V530" i="1"/>
  <c r="W530" i="1"/>
  <c r="S531" i="1"/>
  <c r="T531" i="1"/>
  <c r="U531" i="1"/>
  <c r="V531" i="1"/>
  <c r="W531" i="1"/>
  <c r="S532" i="1"/>
  <c r="T532" i="1"/>
  <c r="U532" i="1"/>
  <c r="V532" i="1"/>
  <c r="W532" i="1"/>
  <c r="S533" i="1"/>
  <c r="T533" i="1"/>
  <c r="U533" i="1"/>
  <c r="V533" i="1"/>
  <c r="W533" i="1"/>
  <c r="S534" i="1"/>
  <c r="T534" i="1"/>
  <c r="U534" i="1"/>
  <c r="V534" i="1"/>
  <c r="W534" i="1"/>
  <c r="S535" i="1"/>
  <c r="T535" i="1"/>
  <c r="U535" i="1"/>
  <c r="V535" i="1"/>
  <c r="W535" i="1"/>
  <c r="S536" i="1"/>
  <c r="T536" i="1"/>
  <c r="U536" i="1"/>
  <c r="V536" i="1"/>
  <c r="W536" i="1"/>
  <c r="S537" i="1"/>
  <c r="T537" i="1"/>
  <c r="U537" i="1"/>
  <c r="V537" i="1"/>
  <c r="W537" i="1"/>
  <c r="S538" i="1"/>
  <c r="T538" i="1"/>
  <c r="U538" i="1"/>
  <c r="V538" i="1"/>
  <c r="W538" i="1"/>
  <c r="S539" i="1"/>
  <c r="T539" i="1"/>
  <c r="U539" i="1"/>
  <c r="V539" i="1"/>
  <c r="W539" i="1"/>
  <c r="S540" i="1"/>
  <c r="T540" i="1"/>
  <c r="U540" i="1"/>
  <c r="V540" i="1"/>
  <c r="W540" i="1"/>
  <c r="S541" i="1"/>
  <c r="T541" i="1"/>
  <c r="U541" i="1"/>
  <c r="V541" i="1"/>
  <c r="W541" i="1"/>
  <c r="S542" i="1"/>
  <c r="T542" i="1"/>
  <c r="U542" i="1"/>
  <c r="V542" i="1"/>
  <c r="W542" i="1"/>
  <c r="S543" i="1"/>
  <c r="T543" i="1"/>
  <c r="U543" i="1"/>
  <c r="V543" i="1"/>
  <c r="W543" i="1"/>
  <c r="S544" i="1"/>
  <c r="T544" i="1"/>
  <c r="U544" i="1"/>
  <c r="V544" i="1"/>
  <c r="W544" i="1"/>
  <c r="S545" i="1"/>
  <c r="T545" i="1"/>
  <c r="U545" i="1"/>
  <c r="V545" i="1"/>
  <c r="W545" i="1"/>
  <c r="S546" i="1"/>
  <c r="T546" i="1"/>
  <c r="U546" i="1"/>
  <c r="V546" i="1"/>
  <c r="W546" i="1"/>
  <c r="S547" i="1"/>
  <c r="T547" i="1"/>
  <c r="U547" i="1"/>
  <c r="V547" i="1"/>
  <c r="W547" i="1"/>
  <c r="S548" i="1"/>
  <c r="T548" i="1"/>
  <c r="U548" i="1"/>
  <c r="V548" i="1"/>
  <c r="W548" i="1"/>
  <c r="S549" i="1"/>
  <c r="T549" i="1"/>
  <c r="U549" i="1"/>
  <c r="V549" i="1"/>
  <c r="W549" i="1"/>
  <c r="S550" i="1"/>
  <c r="T550" i="1"/>
  <c r="U550" i="1"/>
  <c r="V550" i="1"/>
  <c r="W550" i="1"/>
  <c r="S551" i="1"/>
  <c r="T551" i="1"/>
  <c r="U551" i="1"/>
  <c r="V551" i="1"/>
  <c r="W551" i="1"/>
  <c r="S552" i="1"/>
  <c r="T552" i="1"/>
  <c r="U552" i="1"/>
  <c r="V552" i="1"/>
  <c r="W552" i="1"/>
  <c r="S553" i="1"/>
  <c r="T553" i="1"/>
  <c r="U553" i="1"/>
  <c r="V553" i="1"/>
  <c r="W553" i="1"/>
  <c r="S554" i="1"/>
  <c r="T554" i="1"/>
  <c r="U554" i="1"/>
  <c r="V554" i="1"/>
  <c r="W554" i="1"/>
  <c r="S555" i="1"/>
  <c r="T555" i="1"/>
  <c r="U555" i="1"/>
  <c r="V555" i="1"/>
  <c r="W555" i="1"/>
  <c r="S556" i="1"/>
  <c r="T556" i="1"/>
  <c r="U556" i="1"/>
  <c r="V556" i="1"/>
  <c r="W556" i="1"/>
  <c r="S557" i="1"/>
  <c r="T557" i="1"/>
  <c r="U557" i="1"/>
  <c r="V557" i="1"/>
  <c r="W557" i="1"/>
  <c r="S558" i="1"/>
  <c r="T558" i="1"/>
  <c r="U558" i="1"/>
  <c r="V558" i="1"/>
  <c r="W558" i="1"/>
  <c r="S559" i="1"/>
  <c r="T559" i="1"/>
  <c r="U559" i="1"/>
  <c r="V559" i="1"/>
  <c r="W559" i="1"/>
  <c r="S560" i="1"/>
  <c r="T560" i="1"/>
  <c r="U560" i="1"/>
  <c r="V560" i="1"/>
  <c r="W560" i="1"/>
  <c r="S561" i="1"/>
  <c r="T561" i="1"/>
  <c r="U561" i="1"/>
  <c r="V561" i="1"/>
  <c r="W561" i="1"/>
  <c r="S562" i="1"/>
  <c r="T562" i="1"/>
  <c r="U562" i="1"/>
  <c r="V562" i="1"/>
  <c r="W562" i="1"/>
  <c r="S563" i="1"/>
  <c r="T563" i="1"/>
  <c r="U563" i="1"/>
  <c r="V563" i="1"/>
  <c r="W563" i="1"/>
  <c r="S564" i="1"/>
  <c r="T564" i="1"/>
  <c r="U564" i="1"/>
  <c r="V564" i="1"/>
  <c r="W564" i="1"/>
  <c r="S565" i="1"/>
  <c r="T565" i="1"/>
  <c r="U565" i="1"/>
  <c r="V565" i="1"/>
  <c r="W565" i="1"/>
  <c r="S566" i="1"/>
  <c r="T566" i="1"/>
  <c r="U566" i="1"/>
  <c r="V566" i="1"/>
  <c r="W566" i="1"/>
  <c r="S567" i="1"/>
  <c r="T567" i="1"/>
  <c r="U567" i="1"/>
  <c r="V567" i="1"/>
  <c r="W567" i="1"/>
  <c r="S568" i="1"/>
  <c r="T568" i="1"/>
  <c r="U568" i="1"/>
  <c r="V568" i="1"/>
  <c r="W568" i="1"/>
  <c r="S569" i="1"/>
  <c r="T569" i="1"/>
  <c r="U569" i="1"/>
  <c r="V569" i="1"/>
  <c r="W569" i="1"/>
  <c r="S570" i="1"/>
  <c r="T570" i="1"/>
  <c r="U570" i="1"/>
  <c r="V570" i="1"/>
  <c r="W570" i="1"/>
  <c r="S571" i="1"/>
  <c r="T571" i="1"/>
  <c r="U571" i="1"/>
  <c r="V571" i="1"/>
  <c r="W571" i="1"/>
  <c r="S572" i="1"/>
  <c r="T572" i="1"/>
  <c r="U572" i="1"/>
  <c r="V572" i="1"/>
  <c r="W572" i="1"/>
  <c r="S573" i="1"/>
  <c r="T573" i="1"/>
  <c r="U573" i="1"/>
  <c r="V573" i="1"/>
  <c r="W573" i="1"/>
  <c r="S574" i="1"/>
  <c r="T574" i="1"/>
  <c r="U574" i="1"/>
  <c r="V574" i="1"/>
  <c r="W574" i="1"/>
  <c r="S575" i="1"/>
  <c r="T575" i="1"/>
  <c r="U575" i="1"/>
  <c r="V575" i="1"/>
  <c r="W575" i="1"/>
  <c r="S576" i="1"/>
  <c r="T576" i="1"/>
  <c r="U576" i="1"/>
  <c r="V576" i="1"/>
  <c r="W576" i="1"/>
  <c r="S577" i="1"/>
  <c r="T577" i="1"/>
  <c r="U577" i="1"/>
  <c r="V577" i="1"/>
  <c r="W577" i="1"/>
  <c r="S578" i="1"/>
  <c r="T578" i="1"/>
  <c r="U578" i="1"/>
  <c r="V578" i="1"/>
  <c r="W578" i="1"/>
  <c r="S579" i="1"/>
  <c r="T579" i="1"/>
  <c r="U579" i="1"/>
  <c r="V579" i="1"/>
  <c r="W579" i="1"/>
  <c r="S580" i="1"/>
  <c r="T580" i="1"/>
  <c r="U580" i="1"/>
  <c r="V580" i="1"/>
  <c r="W580" i="1"/>
  <c r="S581" i="1"/>
  <c r="T581" i="1"/>
  <c r="U581" i="1"/>
  <c r="V581" i="1"/>
  <c r="W581" i="1"/>
  <c r="S582" i="1"/>
  <c r="T582" i="1"/>
  <c r="U582" i="1"/>
  <c r="V582" i="1"/>
  <c r="W582" i="1"/>
  <c r="S583" i="1"/>
  <c r="T583" i="1"/>
  <c r="U583" i="1"/>
  <c r="V583" i="1"/>
  <c r="W583" i="1"/>
  <c r="S584" i="1"/>
  <c r="T584" i="1"/>
  <c r="U584" i="1"/>
  <c r="V584" i="1"/>
  <c r="W584" i="1"/>
  <c r="S585" i="1"/>
  <c r="T585" i="1"/>
  <c r="U585" i="1"/>
  <c r="V585" i="1"/>
  <c r="W585" i="1"/>
  <c r="S586" i="1"/>
  <c r="T586" i="1"/>
  <c r="U586" i="1"/>
  <c r="V586" i="1"/>
  <c r="W586" i="1"/>
  <c r="S587" i="1"/>
  <c r="T587" i="1"/>
  <c r="U587" i="1"/>
  <c r="V587" i="1"/>
  <c r="W587" i="1"/>
  <c r="S588" i="1"/>
  <c r="T588" i="1"/>
  <c r="U588" i="1"/>
  <c r="V588" i="1"/>
  <c r="W588" i="1"/>
  <c r="S589" i="1"/>
  <c r="T589" i="1"/>
  <c r="U589" i="1"/>
  <c r="V589" i="1"/>
  <c r="W589" i="1"/>
  <c r="S590" i="1"/>
  <c r="T590" i="1"/>
  <c r="U590" i="1"/>
  <c r="V590" i="1"/>
  <c r="W590" i="1"/>
  <c r="S591" i="1"/>
  <c r="T591" i="1"/>
  <c r="U591" i="1"/>
  <c r="V591" i="1"/>
  <c r="W591" i="1"/>
  <c r="T592" i="1"/>
  <c r="U592" i="1"/>
  <c r="V592" i="1"/>
  <c r="W592" i="1"/>
  <c r="S593" i="1"/>
  <c r="T593" i="1"/>
  <c r="U593" i="1"/>
  <c r="V593" i="1"/>
  <c r="W593" i="1"/>
  <c r="S594" i="1"/>
  <c r="T594" i="1"/>
  <c r="U594" i="1"/>
  <c r="V594" i="1"/>
  <c r="W594" i="1"/>
  <c r="S595" i="1"/>
  <c r="T595" i="1"/>
  <c r="U595" i="1"/>
  <c r="V595" i="1"/>
  <c r="W595" i="1"/>
  <c r="S596" i="1"/>
  <c r="T596" i="1"/>
  <c r="U596" i="1"/>
  <c r="V596" i="1"/>
  <c r="W596" i="1"/>
  <c r="S597" i="1"/>
  <c r="T597" i="1"/>
  <c r="U597" i="1"/>
  <c r="V597" i="1"/>
  <c r="W597" i="1"/>
  <c r="S598" i="1"/>
  <c r="T598" i="1"/>
  <c r="U598" i="1"/>
  <c r="V598" i="1"/>
  <c r="W598" i="1"/>
  <c r="S599" i="1"/>
  <c r="T599" i="1"/>
  <c r="U599" i="1"/>
  <c r="V599" i="1"/>
  <c r="W599" i="1"/>
  <c r="S600" i="1"/>
  <c r="T600" i="1"/>
  <c r="U600" i="1"/>
  <c r="V600" i="1"/>
  <c r="W600" i="1"/>
  <c r="S601" i="1"/>
  <c r="T601" i="1"/>
  <c r="U601" i="1"/>
  <c r="V601" i="1"/>
  <c r="W601" i="1"/>
  <c r="S602" i="1"/>
  <c r="T602" i="1"/>
  <c r="U602" i="1"/>
  <c r="V602" i="1"/>
  <c r="W602" i="1"/>
  <c r="S603" i="1"/>
  <c r="T603" i="1"/>
  <c r="U603" i="1"/>
  <c r="V603" i="1"/>
  <c r="W603" i="1"/>
  <c r="S604" i="1"/>
  <c r="T604" i="1"/>
  <c r="U604" i="1"/>
  <c r="V604" i="1"/>
  <c r="W604" i="1"/>
  <c r="S605" i="1"/>
  <c r="T605" i="1"/>
  <c r="U605" i="1"/>
  <c r="V605" i="1"/>
  <c r="W605" i="1"/>
  <c r="S606" i="1"/>
  <c r="T606" i="1"/>
  <c r="U606" i="1"/>
  <c r="V606" i="1"/>
  <c r="W606" i="1"/>
  <c r="S607" i="1"/>
  <c r="T607" i="1"/>
  <c r="U607" i="1"/>
  <c r="V607" i="1"/>
  <c r="W607" i="1"/>
  <c r="S608" i="1"/>
  <c r="T608" i="1"/>
  <c r="U608" i="1"/>
  <c r="V608" i="1"/>
  <c r="W608" i="1"/>
  <c r="S609" i="1"/>
  <c r="T609" i="1"/>
  <c r="U609" i="1"/>
  <c r="V609" i="1"/>
  <c r="W609" i="1"/>
  <c r="S610" i="1"/>
  <c r="T610" i="1"/>
  <c r="U610" i="1"/>
  <c r="V610" i="1"/>
  <c r="W610" i="1"/>
  <c r="S611" i="1"/>
  <c r="T611" i="1"/>
  <c r="U611" i="1"/>
  <c r="V611" i="1"/>
  <c r="W611" i="1"/>
  <c r="S612" i="1"/>
  <c r="T612" i="1"/>
  <c r="U612" i="1"/>
  <c r="V612" i="1"/>
  <c r="W612" i="1"/>
  <c r="S613" i="1"/>
  <c r="T613" i="1"/>
  <c r="U613" i="1"/>
  <c r="V613" i="1"/>
  <c r="W613" i="1"/>
  <c r="S614" i="1"/>
  <c r="T614" i="1"/>
  <c r="U614" i="1"/>
  <c r="V614" i="1"/>
  <c r="W614" i="1"/>
  <c r="S615" i="1"/>
  <c r="T615" i="1"/>
  <c r="U615" i="1"/>
  <c r="V615" i="1"/>
  <c r="W615" i="1"/>
  <c r="S616" i="1"/>
  <c r="T616" i="1"/>
  <c r="U616" i="1"/>
  <c r="V616" i="1"/>
  <c r="W616" i="1"/>
  <c r="S617" i="1"/>
  <c r="T617" i="1"/>
  <c r="U617" i="1"/>
  <c r="V617" i="1"/>
  <c r="W617" i="1"/>
  <c r="S618" i="1"/>
  <c r="T618" i="1"/>
  <c r="U618" i="1"/>
  <c r="V618" i="1"/>
  <c r="W618" i="1"/>
  <c r="S619" i="1"/>
  <c r="T619" i="1"/>
  <c r="U619" i="1"/>
  <c r="V619" i="1"/>
  <c r="W619" i="1"/>
  <c r="S620" i="1"/>
  <c r="T620" i="1"/>
  <c r="U620" i="1"/>
  <c r="V620" i="1"/>
  <c r="W620" i="1"/>
  <c r="S621" i="1"/>
  <c r="T621" i="1"/>
  <c r="U621" i="1"/>
  <c r="V621" i="1"/>
  <c r="W621" i="1"/>
  <c r="S622" i="1"/>
  <c r="T622" i="1"/>
  <c r="U622" i="1"/>
  <c r="V622" i="1"/>
  <c r="W622" i="1"/>
  <c r="S623" i="1"/>
  <c r="T623" i="1"/>
  <c r="U623" i="1"/>
  <c r="V623" i="1"/>
  <c r="W623" i="1"/>
  <c r="S624" i="1"/>
  <c r="T624" i="1"/>
  <c r="U624" i="1"/>
  <c r="V624" i="1"/>
  <c r="W624" i="1"/>
  <c r="S625" i="1"/>
  <c r="T625" i="1"/>
  <c r="U625" i="1"/>
  <c r="V625" i="1"/>
  <c r="W625" i="1"/>
  <c r="S626" i="1"/>
  <c r="T626" i="1"/>
  <c r="U626" i="1"/>
  <c r="V626" i="1"/>
  <c r="W626" i="1"/>
  <c r="S627" i="1"/>
  <c r="T627" i="1"/>
  <c r="U627" i="1"/>
  <c r="V627" i="1"/>
  <c r="W627" i="1"/>
  <c r="S628" i="1"/>
  <c r="T628" i="1"/>
  <c r="U628" i="1"/>
  <c r="V628" i="1"/>
  <c r="W628" i="1"/>
  <c r="S629" i="1"/>
  <c r="T629" i="1"/>
  <c r="U629" i="1"/>
  <c r="V629" i="1"/>
  <c r="W629" i="1"/>
  <c r="S630" i="1"/>
  <c r="T630" i="1"/>
  <c r="U630" i="1"/>
  <c r="V630" i="1"/>
  <c r="W630" i="1"/>
  <c r="S631" i="1"/>
  <c r="T631" i="1"/>
  <c r="U631" i="1"/>
  <c r="V631" i="1"/>
  <c r="W631" i="1"/>
  <c r="S632" i="1"/>
  <c r="T632" i="1"/>
  <c r="U632" i="1"/>
  <c r="V632" i="1"/>
  <c r="W632" i="1"/>
  <c r="S633" i="1"/>
  <c r="T633" i="1"/>
  <c r="U633" i="1"/>
  <c r="V633" i="1"/>
  <c r="W633" i="1"/>
  <c r="S634" i="1"/>
  <c r="T634" i="1"/>
  <c r="U634" i="1"/>
  <c r="V634" i="1"/>
  <c r="W634" i="1"/>
  <c r="S635" i="1"/>
  <c r="T635" i="1"/>
  <c r="U635" i="1"/>
  <c r="V635" i="1"/>
  <c r="W635" i="1"/>
  <c r="S636" i="1"/>
  <c r="T636" i="1"/>
  <c r="U636" i="1"/>
  <c r="V636" i="1"/>
  <c r="W636" i="1"/>
  <c r="S637" i="1"/>
  <c r="T637" i="1"/>
  <c r="U637" i="1"/>
  <c r="V637" i="1"/>
  <c r="W637" i="1"/>
  <c r="S638" i="1"/>
  <c r="T638" i="1"/>
  <c r="U638" i="1"/>
  <c r="V638" i="1"/>
  <c r="W638" i="1"/>
  <c r="S639" i="1"/>
  <c r="T639" i="1"/>
  <c r="U639" i="1"/>
  <c r="V639" i="1"/>
  <c r="W639" i="1"/>
  <c r="S640" i="1"/>
  <c r="T640" i="1"/>
  <c r="U640" i="1"/>
  <c r="V640" i="1"/>
  <c r="W640" i="1"/>
  <c r="S641" i="1"/>
  <c r="T641" i="1"/>
  <c r="U641" i="1"/>
  <c r="V641" i="1"/>
  <c r="W641" i="1"/>
  <c r="S642" i="1"/>
  <c r="T642" i="1"/>
  <c r="U642" i="1"/>
  <c r="V642" i="1"/>
  <c r="W642" i="1"/>
  <c r="S643" i="1"/>
  <c r="T643" i="1"/>
  <c r="U643" i="1"/>
  <c r="V643" i="1"/>
  <c r="W643" i="1"/>
  <c r="S644" i="1"/>
  <c r="T644" i="1"/>
  <c r="U644" i="1"/>
  <c r="V644" i="1"/>
  <c r="W644" i="1"/>
  <c r="S645" i="1"/>
  <c r="T645" i="1"/>
  <c r="U645" i="1"/>
  <c r="V645" i="1"/>
  <c r="W645" i="1"/>
  <c r="S646" i="1"/>
  <c r="T646" i="1"/>
  <c r="U646" i="1"/>
  <c r="V646" i="1"/>
  <c r="W646" i="1"/>
  <c r="S647" i="1"/>
  <c r="T647" i="1"/>
  <c r="U647" i="1"/>
  <c r="V647" i="1"/>
  <c r="W647" i="1"/>
  <c r="S648" i="1"/>
  <c r="T648" i="1"/>
  <c r="U648" i="1"/>
  <c r="V648" i="1"/>
  <c r="W648" i="1"/>
  <c r="S649" i="1"/>
  <c r="T649" i="1"/>
  <c r="U649" i="1"/>
  <c r="V649" i="1"/>
  <c r="W649" i="1"/>
  <c r="S650" i="1"/>
  <c r="T650" i="1"/>
  <c r="U650" i="1"/>
  <c r="V650" i="1"/>
  <c r="W650" i="1"/>
  <c r="S651" i="1"/>
  <c r="T651" i="1"/>
  <c r="U651" i="1"/>
  <c r="V651" i="1"/>
  <c r="W651" i="1"/>
  <c r="S652" i="1"/>
  <c r="T652" i="1"/>
  <c r="U652" i="1"/>
  <c r="V652" i="1"/>
  <c r="W652" i="1"/>
  <c r="S653" i="1"/>
  <c r="T653" i="1"/>
  <c r="U653" i="1"/>
  <c r="V653" i="1"/>
  <c r="W653" i="1"/>
  <c r="S654" i="1"/>
  <c r="T654" i="1"/>
  <c r="U654" i="1"/>
  <c r="V654" i="1"/>
  <c r="W654" i="1"/>
  <c r="S655" i="1"/>
  <c r="T655" i="1"/>
  <c r="U655" i="1"/>
  <c r="V655" i="1"/>
  <c r="W655" i="1"/>
  <c r="S656" i="1"/>
  <c r="T656" i="1"/>
  <c r="U656" i="1"/>
  <c r="V656" i="1"/>
  <c r="W656" i="1"/>
  <c r="S657" i="1"/>
  <c r="T657" i="1"/>
  <c r="U657" i="1"/>
  <c r="V657" i="1"/>
  <c r="W657" i="1"/>
  <c r="S658" i="1"/>
  <c r="T658" i="1"/>
  <c r="U658" i="1"/>
  <c r="V658" i="1"/>
  <c r="W658" i="1"/>
  <c r="S659" i="1"/>
  <c r="T659" i="1"/>
  <c r="U659" i="1"/>
  <c r="V659" i="1"/>
  <c r="W659" i="1"/>
  <c r="S660" i="1"/>
  <c r="T660" i="1"/>
  <c r="U660" i="1"/>
  <c r="V660" i="1"/>
  <c r="W660" i="1"/>
  <c r="S661" i="1"/>
  <c r="T661" i="1"/>
  <c r="U661" i="1"/>
  <c r="V661" i="1"/>
  <c r="W661" i="1"/>
  <c r="S662" i="1"/>
  <c r="T662" i="1"/>
  <c r="U662" i="1"/>
  <c r="V662" i="1"/>
  <c r="W662" i="1"/>
  <c r="S663" i="1"/>
  <c r="T663" i="1"/>
  <c r="U663" i="1"/>
  <c r="V663" i="1"/>
  <c r="W663" i="1"/>
  <c r="S664" i="1"/>
  <c r="T664" i="1"/>
  <c r="U664" i="1"/>
  <c r="V664" i="1"/>
  <c r="W664" i="1"/>
  <c r="S665" i="1"/>
  <c r="T665" i="1"/>
  <c r="U665" i="1"/>
  <c r="V665" i="1"/>
  <c r="W665" i="1"/>
  <c r="S666" i="1"/>
  <c r="T666" i="1"/>
  <c r="U666" i="1"/>
  <c r="V666" i="1"/>
  <c r="W666" i="1"/>
  <c r="S667" i="1"/>
  <c r="T667" i="1"/>
  <c r="U667" i="1"/>
  <c r="V667" i="1"/>
  <c r="W667" i="1"/>
  <c r="S668" i="1"/>
  <c r="T668" i="1"/>
  <c r="U668" i="1"/>
  <c r="V668" i="1"/>
  <c r="W668" i="1"/>
  <c r="S669" i="1"/>
  <c r="T669" i="1"/>
  <c r="U669" i="1"/>
  <c r="V669" i="1"/>
  <c r="W669" i="1"/>
  <c r="S670" i="1"/>
  <c r="T670" i="1"/>
  <c r="U670" i="1"/>
  <c r="V670" i="1"/>
  <c r="W670" i="1"/>
  <c r="S671" i="1"/>
  <c r="T671" i="1"/>
  <c r="U671" i="1"/>
  <c r="V671" i="1"/>
  <c r="W671" i="1"/>
  <c r="S672" i="1"/>
  <c r="T672" i="1"/>
  <c r="U672" i="1"/>
  <c r="V672" i="1"/>
  <c r="W672" i="1"/>
  <c r="S673" i="1"/>
  <c r="T673" i="1"/>
  <c r="U673" i="1"/>
  <c r="V673" i="1"/>
  <c r="W673" i="1"/>
  <c r="S674" i="1"/>
  <c r="T674" i="1"/>
  <c r="U674" i="1"/>
  <c r="V674" i="1"/>
  <c r="W674" i="1"/>
  <c r="S675" i="1"/>
  <c r="T675" i="1"/>
  <c r="U675" i="1"/>
  <c r="V675" i="1"/>
  <c r="W675" i="1"/>
  <c r="S676" i="1"/>
  <c r="T676" i="1"/>
  <c r="U676" i="1"/>
  <c r="V676" i="1"/>
  <c r="W676" i="1"/>
  <c r="S677" i="1"/>
  <c r="T677" i="1"/>
  <c r="U677" i="1"/>
  <c r="V677" i="1"/>
  <c r="W677" i="1"/>
  <c r="S678" i="1"/>
  <c r="T678" i="1"/>
  <c r="U678" i="1"/>
  <c r="V678" i="1"/>
  <c r="W678" i="1"/>
  <c r="S679" i="1"/>
  <c r="T679" i="1"/>
  <c r="U679" i="1"/>
  <c r="V679" i="1"/>
  <c r="W679" i="1"/>
  <c r="S680" i="1"/>
  <c r="T680" i="1"/>
  <c r="U680" i="1"/>
  <c r="V680" i="1"/>
  <c r="W680" i="1"/>
  <c r="S681" i="1"/>
  <c r="T681" i="1"/>
  <c r="U681" i="1"/>
  <c r="V681" i="1"/>
  <c r="W681" i="1"/>
  <c r="S682" i="1"/>
  <c r="T682" i="1"/>
  <c r="U682" i="1"/>
  <c r="V682" i="1"/>
  <c r="W682" i="1"/>
  <c r="S683" i="1"/>
  <c r="T683" i="1"/>
  <c r="U683" i="1"/>
  <c r="V683" i="1"/>
  <c r="W683" i="1"/>
  <c r="S684" i="1"/>
  <c r="T684" i="1"/>
  <c r="U684" i="1"/>
  <c r="V684" i="1"/>
  <c r="W684" i="1"/>
  <c r="S685" i="1"/>
  <c r="T685" i="1"/>
  <c r="U685" i="1"/>
  <c r="V685" i="1"/>
  <c r="W685" i="1"/>
  <c r="S686" i="1"/>
  <c r="T686" i="1"/>
  <c r="U686" i="1"/>
  <c r="V686" i="1"/>
  <c r="W686" i="1"/>
  <c r="S687" i="1"/>
  <c r="T687" i="1"/>
  <c r="U687" i="1"/>
  <c r="V687" i="1"/>
  <c r="W687" i="1"/>
  <c r="S688" i="1"/>
  <c r="T688" i="1"/>
  <c r="U688" i="1"/>
  <c r="V688" i="1"/>
  <c r="W688" i="1"/>
  <c r="S689" i="1"/>
  <c r="T689" i="1"/>
  <c r="U689" i="1"/>
  <c r="V689" i="1"/>
  <c r="W689" i="1"/>
  <c r="S690" i="1"/>
  <c r="T690" i="1"/>
  <c r="U690" i="1"/>
  <c r="V690" i="1"/>
  <c r="W690" i="1"/>
  <c r="S691" i="1"/>
  <c r="T691" i="1"/>
  <c r="U691" i="1"/>
  <c r="V691" i="1"/>
  <c r="W691" i="1"/>
  <c r="S692" i="1"/>
  <c r="T692" i="1"/>
  <c r="U692" i="1"/>
  <c r="V692" i="1"/>
  <c r="W692" i="1"/>
  <c r="S693" i="1"/>
  <c r="T693" i="1"/>
  <c r="U693" i="1"/>
  <c r="V693" i="1"/>
  <c r="W693" i="1"/>
  <c r="S694" i="1"/>
  <c r="T694" i="1"/>
  <c r="U694" i="1"/>
  <c r="V694" i="1"/>
  <c r="W694" i="1"/>
  <c r="S695" i="1"/>
  <c r="T695" i="1"/>
  <c r="U695" i="1"/>
  <c r="V695" i="1"/>
  <c r="W695" i="1"/>
  <c r="S696" i="1"/>
  <c r="T696" i="1"/>
  <c r="U696" i="1"/>
  <c r="V696" i="1"/>
  <c r="W696" i="1"/>
  <c r="S697" i="1"/>
  <c r="T697" i="1"/>
  <c r="U697" i="1"/>
  <c r="V697" i="1"/>
  <c r="W697" i="1"/>
  <c r="S698" i="1"/>
  <c r="T698" i="1"/>
  <c r="U698" i="1"/>
  <c r="V698" i="1"/>
  <c r="W698" i="1"/>
  <c r="S699" i="1"/>
  <c r="T699" i="1"/>
  <c r="U699" i="1"/>
  <c r="V699" i="1"/>
  <c r="W699" i="1"/>
  <c r="S700" i="1"/>
  <c r="T700" i="1"/>
  <c r="U700" i="1"/>
  <c r="V700" i="1"/>
  <c r="W700" i="1"/>
  <c r="S701" i="1"/>
  <c r="T701" i="1"/>
  <c r="U701" i="1"/>
  <c r="V701" i="1"/>
  <c r="W701" i="1"/>
  <c r="S702" i="1"/>
  <c r="T702" i="1"/>
  <c r="U702" i="1"/>
  <c r="V702" i="1"/>
  <c r="W702" i="1"/>
  <c r="S703" i="1"/>
  <c r="T703" i="1"/>
  <c r="U703" i="1"/>
  <c r="V703" i="1"/>
  <c r="W703" i="1"/>
  <c r="S704" i="1"/>
  <c r="T704" i="1"/>
  <c r="U704" i="1"/>
  <c r="V704" i="1"/>
  <c r="W704" i="1"/>
  <c r="S705" i="1"/>
  <c r="T705" i="1"/>
  <c r="U705" i="1"/>
  <c r="V705" i="1"/>
  <c r="W705" i="1"/>
  <c r="S706" i="1"/>
  <c r="T706" i="1"/>
  <c r="U706" i="1"/>
  <c r="V706" i="1"/>
  <c r="W706" i="1"/>
  <c r="S707" i="1"/>
  <c r="T707" i="1"/>
  <c r="U707" i="1"/>
  <c r="V707" i="1"/>
  <c r="W707" i="1"/>
  <c r="S708" i="1"/>
  <c r="T708" i="1"/>
  <c r="U708" i="1"/>
  <c r="V708" i="1"/>
  <c r="W708" i="1"/>
  <c r="S709" i="1"/>
  <c r="T709" i="1"/>
  <c r="U709" i="1"/>
  <c r="V709" i="1"/>
  <c r="W709" i="1"/>
  <c r="S710" i="1"/>
  <c r="T710" i="1"/>
  <c r="U710" i="1"/>
  <c r="V710" i="1"/>
  <c r="W710" i="1"/>
  <c r="S711" i="1"/>
  <c r="T711" i="1"/>
  <c r="U711" i="1"/>
  <c r="V711" i="1"/>
  <c r="W711" i="1"/>
  <c r="S712" i="1"/>
  <c r="T712" i="1"/>
  <c r="U712" i="1"/>
  <c r="V712" i="1"/>
  <c r="W712" i="1"/>
  <c r="S713" i="1"/>
  <c r="T713" i="1"/>
  <c r="U713" i="1"/>
  <c r="V713" i="1"/>
  <c r="W713" i="1"/>
  <c r="S714" i="1"/>
  <c r="T714" i="1"/>
  <c r="U714" i="1"/>
  <c r="V714" i="1"/>
  <c r="W714" i="1"/>
  <c r="S715" i="1"/>
  <c r="T715" i="1"/>
  <c r="U715" i="1"/>
  <c r="V715" i="1"/>
  <c r="W715" i="1"/>
  <c r="S716" i="1"/>
  <c r="T716" i="1"/>
  <c r="U716" i="1"/>
  <c r="V716" i="1"/>
  <c r="W716" i="1"/>
  <c r="S717" i="1"/>
  <c r="T717" i="1"/>
  <c r="U717" i="1"/>
  <c r="V717" i="1"/>
  <c r="W717" i="1"/>
  <c r="S718" i="1"/>
  <c r="T718" i="1"/>
  <c r="U718" i="1"/>
  <c r="V718" i="1"/>
  <c r="W718" i="1"/>
  <c r="S719" i="1"/>
  <c r="T719" i="1"/>
  <c r="U719" i="1"/>
  <c r="V719" i="1"/>
  <c r="W719" i="1"/>
  <c r="S720" i="1"/>
  <c r="T720" i="1"/>
  <c r="U720" i="1"/>
  <c r="V720" i="1"/>
  <c r="W720" i="1"/>
  <c r="S721" i="1"/>
  <c r="T721" i="1"/>
  <c r="U721" i="1"/>
  <c r="V721" i="1"/>
  <c r="W721" i="1"/>
  <c r="S722" i="1"/>
  <c r="T722" i="1"/>
  <c r="U722" i="1"/>
  <c r="V722" i="1"/>
  <c r="W722" i="1"/>
  <c r="S723" i="1"/>
  <c r="T723" i="1"/>
  <c r="U723" i="1"/>
  <c r="V723" i="1"/>
  <c r="W723" i="1"/>
  <c r="S724" i="1"/>
  <c r="T724" i="1"/>
  <c r="U724" i="1"/>
  <c r="V724" i="1"/>
  <c r="W724" i="1"/>
  <c r="S725" i="1"/>
  <c r="T725" i="1"/>
  <c r="U725" i="1"/>
  <c r="V725" i="1"/>
  <c r="W725" i="1"/>
  <c r="S726" i="1"/>
  <c r="T726" i="1"/>
  <c r="U726" i="1"/>
  <c r="V726" i="1"/>
  <c r="W726" i="1"/>
  <c r="S727" i="1"/>
  <c r="T727" i="1"/>
  <c r="U727" i="1"/>
  <c r="V727" i="1"/>
  <c r="W727" i="1"/>
  <c r="S728" i="1"/>
  <c r="T728" i="1"/>
  <c r="U728" i="1"/>
  <c r="V728" i="1"/>
  <c r="W728" i="1"/>
  <c r="S729" i="1"/>
  <c r="T729" i="1"/>
  <c r="U729" i="1"/>
  <c r="V729" i="1"/>
  <c r="W729" i="1"/>
  <c r="S730" i="1"/>
  <c r="T730" i="1"/>
  <c r="U730" i="1"/>
  <c r="V730" i="1"/>
  <c r="W730" i="1"/>
  <c r="S731" i="1"/>
  <c r="T731" i="1"/>
  <c r="U731" i="1"/>
  <c r="V731" i="1"/>
  <c r="W731" i="1"/>
  <c r="S732" i="1"/>
  <c r="T732" i="1"/>
  <c r="U732" i="1"/>
  <c r="V732" i="1"/>
  <c r="W732" i="1"/>
  <c r="S733" i="1"/>
  <c r="T733" i="1"/>
  <c r="U733" i="1"/>
  <c r="V733" i="1"/>
  <c r="W733" i="1"/>
  <c r="S734" i="1"/>
  <c r="T734" i="1"/>
  <c r="U734" i="1"/>
  <c r="V734" i="1"/>
  <c r="W734" i="1"/>
  <c r="S735" i="1"/>
  <c r="T735" i="1"/>
  <c r="U735" i="1"/>
  <c r="V735" i="1"/>
  <c r="W735" i="1"/>
  <c r="S736" i="1"/>
  <c r="T736" i="1"/>
  <c r="U736" i="1"/>
  <c r="V736" i="1"/>
  <c r="W736" i="1"/>
  <c r="S737" i="1"/>
  <c r="T737" i="1"/>
  <c r="U737" i="1"/>
  <c r="V737" i="1"/>
  <c r="W737" i="1"/>
  <c r="S738" i="1"/>
  <c r="T738" i="1"/>
  <c r="U738" i="1"/>
  <c r="V738" i="1"/>
  <c r="W738" i="1"/>
  <c r="S739" i="1"/>
  <c r="T739" i="1"/>
  <c r="U739" i="1"/>
  <c r="V739" i="1"/>
  <c r="W739" i="1"/>
  <c r="S740" i="1"/>
  <c r="T740" i="1"/>
  <c r="U740" i="1"/>
  <c r="V740" i="1"/>
  <c r="W740" i="1"/>
  <c r="S741" i="1"/>
  <c r="T741" i="1"/>
  <c r="U741" i="1"/>
  <c r="V741" i="1"/>
  <c r="W741" i="1"/>
  <c r="S742" i="1"/>
  <c r="T742" i="1"/>
  <c r="U742" i="1"/>
  <c r="V742" i="1"/>
  <c r="W742" i="1"/>
  <c r="S743" i="1"/>
  <c r="T743" i="1"/>
  <c r="U743" i="1"/>
  <c r="V743" i="1"/>
  <c r="W743" i="1"/>
  <c r="S744" i="1"/>
  <c r="T744" i="1"/>
  <c r="U744" i="1"/>
  <c r="V744" i="1"/>
  <c r="W744" i="1"/>
  <c r="S745" i="1"/>
  <c r="T745" i="1"/>
  <c r="U745" i="1"/>
  <c r="V745" i="1"/>
  <c r="W745" i="1"/>
  <c r="S746" i="1"/>
  <c r="T746" i="1"/>
  <c r="U746" i="1"/>
  <c r="V746" i="1"/>
  <c r="W746" i="1"/>
  <c r="S747" i="1"/>
  <c r="T747" i="1"/>
  <c r="U747" i="1"/>
  <c r="V747" i="1"/>
  <c r="W747" i="1"/>
  <c r="S748" i="1"/>
  <c r="T748" i="1"/>
  <c r="U748" i="1"/>
  <c r="V748" i="1"/>
  <c r="W748" i="1"/>
  <c r="S749" i="1"/>
  <c r="T749" i="1"/>
  <c r="U749" i="1"/>
  <c r="V749" i="1"/>
  <c r="W749" i="1"/>
  <c r="S750" i="1"/>
  <c r="T750" i="1"/>
  <c r="U750" i="1"/>
  <c r="V750" i="1"/>
  <c r="W750" i="1"/>
  <c r="S751" i="1"/>
  <c r="T751" i="1"/>
  <c r="U751" i="1"/>
  <c r="V751" i="1"/>
  <c r="W751" i="1"/>
  <c r="S752" i="1"/>
  <c r="T752" i="1"/>
  <c r="U752" i="1"/>
  <c r="V752" i="1"/>
  <c r="W752" i="1"/>
  <c r="S753" i="1"/>
  <c r="T753" i="1"/>
  <c r="U753" i="1"/>
  <c r="V753" i="1"/>
  <c r="W753" i="1"/>
  <c r="S754" i="1"/>
  <c r="T754" i="1"/>
  <c r="U754" i="1"/>
  <c r="V754" i="1"/>
  <c r="W754" i="1"/>
  <c r="S755" i="1"/>
  <c r="T755" i="1"/>
  <c r="U755" i="1"/>
  <c r="V755" i="1"/>
  <c r="W755" i="1"/>
  <c r="S756" i="1"/>
  <c r="T756" i="1"/>
  <c r="U756" i="1"/>
  <c r="V756" i="1"/>
  <c r="W756" i="1"/>
  <c r="S757" i="1"/>
  <c r="T757" i="1"/>
  <c r="U757" i="1"/>
  <c r="V757" i="1"/>
  <c r="W757" i="1"/>
  <c r="S758" i="1"/>
  <c r="T758" i="1"/>
  <c r="U758" i="1"/>
  <c r="V758" i="1"/>
  <c r="W758" i="1"/>
  <c r="S759" i="1"/>
  <c r="T759" i="1"/>
  <c r="U759" i="1"/>
  <c r="V759" i="1"/>
  <c r="W759" i="1"/>
  <c r="S760" i="1"/>
  <c r="T760" i="1"/>
  <c r="U760" i="1"/>
  <c r="V760" i="1"/>
  <c r="W760" i="1"/>
  <c r="S761" i="1"/>
  <c r="T761" i="1"/>
  <c r="U761" i="1"/>
  <c r="V761" i="1"/>
  <c r="W761" i="1"/>
  <c r="S762" i="1"/>
  <c r="T762" i="1"/>
  <c r="U762" i="1"/>
  <c r="V762" i="1"/>
  <c r="W762" i="1"/>
  <c r="S763" i="1"/>
  <c r="T763" i="1"/>
  <c r="U763" i="1"/>
  <c r="V763" i="1"/>
  <c r="W763" i="1"/>
  <c r="S764" i="1"/>
  <c r="T764" i="1"/>
  <c r="U764" i="1"/>
  <c r="V764" i="1"/>
  <c r="W764" i="1"/>
  <c r="S765" i="1"/>
  <c r="T765" i="1"/>
  <c r="U765" i="1"/>
  <c r="V765" i="1"/>
  <c r="W765" i="1"/>
  <c r="S766" i="1"/>
  <c r="T766" i="1"/>
  <c r="U766" i="1"/>
  <c r="V766" i="1"/>
  <c r="W766" i="1"/>
  <c r="S767" i="1"/>
  <c r="T767" i="1"/>
  <c r="U767" i="1"/>
  <c r="V767" i="1"/>
  <c r="W767" i="1"/>
  <c r="S768" i="1"/>
  <c r="T768" i="1"/>
  <c r="U768" i="1"/>
  <c r="V768" i="1"/>
  <c r="W768" i="1"/>
  <c r="S769" i="1"/>
  <c r="T769" i="1"/>
  <c r="U769" i="1"/>
  <c r="V769" i="1"/>
  <c r="W769" i="1"/>
  <c r="S770" i="1"/>
  <c r="T770" i="1"/>
  <c r="U770" i="1"/>
  <c r="V770" i="1"/>
  <c r="W770" i="1"/>
  <c r="S771" i="1"/>
  <c r="T771" i="1"/>
  <c r="U771" i="1"/>
  <c r="V771" i="1"/>
  <c r="W771" i="1"/>
  <c r="S772" i="1"/>
  <c r="T772" i="1"/>
  <c r="U772" i="1"/>
  <c r="V772" i="1"/>
  <c r="W772" i="1"/>
  <c r="S773" i="1"/>
  <c r="T773" i="1"/>
  <c r="U773" i="1"/>
  <c r="V773" i="1"/>
  <c r="W773" i="1"/>
  <c r="S774" i="1"/>
  <c r="T774" i="1"/>
  <c r="U774" i="1"/>
  <c r="V774" i="1"/>
  <c r="W774" i="1"/>
  <c r="S775" i="1"/>
  <c r="T775" i="1"/>
  <c r="U775" i="1"/>
  <c r="V775" i="1"/>
  <c r="W775" i="1"/>
  <c r="S776" i="1"/>
  <c r="T776" i="1"/>
  <c r="U776" i="1"/>
  <c r="V776" i="1"/>
  <c r="W776" i="1"/>
  <c r="S777" i="1"/>
  <c r="T777" i="1"/>
  <c r="U777" i="1"/>
  <c r="V777" i="1"/>
  <c r="W777" i="1"/>
  <c r="S778" i="1"/>
  <c r="T778" i="1"/>
  <c r="U778" i="1"/>
  <c r="V778" i="1"/>
  <c r="W778" i="1"/>
  <c r="S779" i="1"/>
  <c r="T779" i="1"/>
  <c r="U779" i="1"/>
  <c r="V779" i="1"/>
  <c r="W779" i="1"/>
  <c r="S780" i="1"/>
  <c r="T780" i="1"/>
  <c r="U780" i="1"/>
  <c r="V780" i="1"/>
  <c r="W780" i="1"/>
  <c r="S781" i="1"/>
  <c r="T781" i="1"/>
  <c r="U781" i="1"/>
  <c r="V781" i="1"/>
  <c r="W781" i="1"/>
  <c r="S782" i="1"/>
  <c r="T782" i="1"/>
  <c r="U782" i="1"/>
  <c r="V782" i="1"/>
  <c r="W782" i="1"/>
  <c r="S783" i="1"/>
  <c r="T783" i="1"/>
  <c r="U783" i="1"/>
  <c r="V783" i="1"/>
  <c r="W783" i="1"/>
  <c r="S784" i="1"/>
  <c r="T784" i="1"/>
  <c r="U784" i="1"/>
  <c r="V784" i="1"/>
  <c r="W784" i="1"/>
  <c r="S785" i="1"/>
  <c r="T785" i="1"/>
  <c r="U785" i="1"/>
  <c r="V785" i="1"/>
  <c r="W785" i="1"/>
  <c r="S786" i="1"/>
  <c r="T786" i="1"/>
  <c r="U786" i="1"/>
  <c r="V786" i="1"/>
  <c r="W786" i="1"/>
  <c r="S787" i="1"/>
  <c r="T787" i="1"/>
  <c r="U787" i="1"/>
  <c r="V787" i="1"/>
  <c r="W787" i="1"/>
  <c r="S788" i="1"/>
  <c r="T788" i="1"/>
  <c r="U788" i="1"/>
  <c r="V788" i="1"/>
  <c r="W788" i="1"/>
  <c r="S789" i="1"/>
  <c r="T789" i="1"/>
  <c r="U789" i="1"/>
  <c r="V789" i="1"/>
  <c r="W789" i="1"/>
  <c r="S790" i="1"/>
  <c r="T790" i="1"/>
  <c r="U790" i="1"/>
  <c r="V790" i="1"/>
  <c r="W790" i="1"/>
  <c r="S791" i="1"/>
  <c r="T791" i="1"/>
  <c r="U791" i="1"/>
  <c r="V791" i="1"/>
  <c r="W791" i="1"/>
  <c r="S792" i="1"/>
  <c r="T792" i="1"/>
  <c r="U792" i="1"/>
  <c r="V792" i="1"/>
  <c r="W792" i="1"/>
  <c r="S793" i="1"/>
  <c r="T793" i="1"/>
  <c r="U793" i="1"/>
  <c r="V793" i="1"/>
  <c r="W793" i="1"/>
  <c r="S794" i="1"/>
  <c r="T794" i="1"/>
  <c r="U794" i="1"/>
  <c r="V794" i="1"/>
  <c r="W794" i="1"/>
  <c r="S795" i="1"/>
  <c r="T795" i="1"/>
  <c r="U795" i="1"/>
  <c r="V795" i="1"/>
  <c r="W795" i="1"/>
  <c r="S796" i="1"/>
  <c r="T796" i="1"/>
  <c r="U796" i="1"/>
  <c r="V796" i="1"/>
  <c r="W796" i="1"/>
  <c r="S797" i="1"/>
  <c r="T797" i="1"/>
  <c r="U797" i="1"/>
  <c r="V797" i="1"/>
  <c r="W797" i="1"/>
  <c r="S798" i="1"/>
  <c r="T798" i="1"/>
  <c r="U798" i="1"/>
  <c r="V798" i="1"/>
  <c r="W798" i="1"/>
  <c r="S799" i="1"/>
  <c r="T799" i="1"/>
  <c r="U799" i="1"/>
  <c r="V799" i="1"/>
  <c r="W799" i="1"/>
  <c r="S800" i="1"/>
  <c r="T800" i="1"/>
  <c r="U800" i="1"/>
  <c r="V800" i="1"/>
  <c r="W800" i="1"/>
  <c r="S801" i="1"/>
  <c r="T801" i="1"/>
  <c r="U801" i="1"/>
  <c r="V801" i="1"/>
  <c r="W801" i="1"/>
  <c r="S802" i="1"/>
  <c r="T802" i="1"/>
  <c r="U802" i="1"/>
  <c r="V802" i="1"/>
  <c r="W802" i="1"/>
  <c r="S803" i="1"/>
  <c r="T803" i="1"/>
  <c r="U803" i="1"/>
  <c r="V803" i="1"/>
  <c r="W803" i="1"/>
  <c r="S804" i="1"/>
  <c r="T804" i="1"/>
  <c r="U804" i="1"/>
  <c r="V804" i="1"/>
  <c r="W804" i="1"/>
  <c r="S805" i="1"/>
  <c r="T805" i="1"/>
  <c r="U805" i="1"/>
  <c r="V805" i="1"/>
  <c r="W805" i="1"/>
  <c r="S806" i="1"/>
  <c r="T806" i="1"/>
  <c r="U806" i="1"/>
  <c r="V806" i="1"/>
  <c r="W806" i="1"/>
  <c r="S807" i="1"/>
  <c r="T807" i="1"/>
  <c r="U807" i="1"/>
  <c r="V807" i="1"/>
  <c r="W807" i="1"/>
  <c r="S808" i="1"/>
  <c r="T808" i="1"/>
  <c r="U808" i="1"/>
  <c r="V808" i="1"/>
  <c r="W808" i="1"/>
  <c r="S809" i="1"/>
  <c r="T809" i="1"/>
  <c r="U809" i="1"/>
  <c r="V809" i="1"/>
  <c r="W809" i="1"/>
  <c r="S810" i="1"/>
  <c r="T810" i="1"/>
  <c r="U810" i="1"/>
  <c r="V810" i="1"/>
  <c r="W810" i="1"/>
  <c r="S811" i="1"/>
  <c r="T811" i="1"/>
  <c r="U811" i="1"/>
  <c r="V811" i="1"/>
  <c r="W811" i="1"/>
  <c r="S812" i="1"/>
  <c r="T812" i="1"/>
  <c r="U812" i="1"/>
  <c r="V812" i="1"/>
  <c r="W812" i="1"/>
  <c r="S813" i="1"/>
  <c r="T813" i="1"/>
  <c r="U813" i="1"/>
  <c r="V813" i="1"/>
  <c r="W813" i="1"/>
  <c r="S814" i="1"/>
  <c r="T814" i="1"/>
  <c r="U814" i="1"/>
  <c r="V814" i="1"/>
  <c r="W814" i="1"/>
  <c r="S815" i="1"/>
  <c r="T815" i="1"/>
  <c r="U815" i="1"/>
  <c r="V815" i="1"/>
  <c r="W815" i="1"/>
  <c r="S816" i="1"/>
  <c r="T816" i="1"/>
  <c r="U816" i="1"/>
  <c r="V816" i="1"/>
  <c r="W816" i="1"/>
  <c r="S817" i="1"/>
  <c r="T817" i="1"/>
  <c r="U817" i="1"/>
  <c r="V817" i="1"/>
  <c r="W817" i="1"/>
  <c r="S818" i="1"/>
  <c r="T818" i="1"/>
  <c r="U818" i="1"/>
  <c r="V818" i="1"/>
  <c r="W818" i="1"/>
  <c r="S819" i="1"/>
  <c r="T819" i="1"/>
  <c r="U819" i="1"/>
  <c r="V819" i="1"/>
  <c r="W819" i="1"/>
  <c r="S820" i="1"/>
  <c r="T820" i="1"/>
  <c r="U820" i="1"/>
  <c r="V820" i="1"/>
  <c r="W820" i="1"/>
  <c r="S821" i="1"/>
  <c r="T821" i="1"/>
  <c r="U821" i="1"/>
  <c r="V821" i="1"/>
  <c r="W821" i="1"/>
  <c r="S822" i="1"/>
  <c r="T822" i="1"/>
  <c r="U822" i="1"/>
  <c r="V822" i="1"/>
  <c r="W822" i="1"/>
  <c r="S823" i="1"/>
  <c r="T823" i="1"/>
  <c r="U823" i="1"/>
  <c r="V823" i="1"/>
  <c r="W823" i="1"/>
  <c r="S824" i="1"/>
  <c r="T824" i="1"/>
  <c r="U824" i="1"/>
  <c r="V824" i="1"/>
  <c r="W824" i="1"/>
  <c r="S825" i="1"/>
  <c r="T825" i="1"/>
  <c r="U825" i="1"/>
  <c r="V825" i="1"/>
  <c r="W825" i="1"/>
  <c r="S826" i="1"/>
  <c r="T826" i="1"/>
  <c r="U826" i="1"/>
  <c r="V826" i="1"/>
  <c r="W826" i="1"/>
  <c r="S827" i="1"/>
  <c r="T827" i="1"/>
  <c r="U827" i="1"/>
  <c r="V827" i="1"/>
  <c r="W827" i="1"/>
  <c r="S828" i="1"/>
  <c r="T828" i="1"/>
  <c r="U828" i="1"/>
  <c r="V828" i="1"/>
  <c r="W828" i="1"/>
  <c r="S829" i="1"/>
  <c r="T829" i="1"/>
  <c r="U829" i="1"/>
  <c r="V829" i="1"/>
  <c r="W829" i="1"/>
  <c r="S830" i="1"/>
  <c r="T830" i="1"/>
  <c r="U830" i="1"/>
  <c r="V830" i="1"/>
  <c r="W830" i="1"/>
  <c r="S831" i="1"/>
  <c r="T831" i="1"/>
  <c r="U831" i="1"/>
  <c r="V831" i="1"/>
  <c r="W831" i="1"/>
  <c r="S832" i="1"/>
  <c r="T832" i="1"/>
  <c r="U832" i="1"/>
  <c r="V832" i="1"/>
  <c r="W832" i="1"/>
  <c r="S833" i="1"/>
  <c r="T833" i="1"/>
  <c r="U833" i="1"/>
  <c r="V833" i="1"/>
  <c r="W833" i="1"/>
  <c r="S834" i="1"/>
  <c r="T834" i="1"/>
  <c r="U834" i="1"/>
  <c r="V834" i="1"/>
  <c r="W834" i="1"/>
  <c r="T2" i="1"/>
  <c r="U2" i="1"/>
  <c r="V2" i="1"/>
  <c r="W2" i="1"/>
  <c r="S2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K25" i="1"/>
  <c r="L25" i="1"/>
  <c r="M25" i="1"/>
  <c r="N25" i="1"/>
  <c r="O25" i="1"/>
  <c r="K26" i="1"/>
  <c r="L26" i="1"/>
  <c r="M26" i="1"/>
  <c r="N26" i="1"/>
  <c r="O26" i="1"/>
  <c r="K27" i="1"/>
  <c r="L27" i="1"/>
  <c r="M27" i="1"/>
  <c r="N27" i="1"/>
  <c r="O27" i="1"/>
  <c r="K28" i="1"/>
  <c r="L28" i="1"/>
  <c r="M28" i="1"/>
  <c r="N28" i="1"/>
  <c r="O28" i="1"/>
  <c r="K29" i="1"/>
  <c r="L29" i="1"/>
  <c r="M29" i="1"/>
  <c r="N29" i="1"/>
  <c r="O29" i="1"/>
  <c r="K30" i="1"/>
  <c r="L30" i="1"/>
  <c r="M30" i="1"/>
  <c r="N30" i="1"/>
  <c r="O30" i="1"/>
  <c r="K31" i="1"/>
  <c r="L31" i="1"/>
  <c r="M31" i="1"/>
  <c r="N31" i="1"/>
  <c r="O31" i="1"/>
  <c r="K32" i="1"/>
  <c r="L32" i="1"/>
  <c r="M32" i="1"/>
  <c r="N32" i="1"/>
  <c r="O32" i="1"/>
  <c r="K33" i="1"/>
  <c r="L33" i="1"/>
  <c r="M33" i="1"/>
  <c r="N33" i="1"/>
  <c r="O33" i="1"/>
  <c r="K34" i="1"/>
  <c r="L34" i="1"/>
  <c r="M34" i="1"/>
  <c r="N34" i="1"/>
  <c r="O34" i="1"/>
  <c r="K35" i="1"/>
  <c r="L35" i="1"/>
  <c r="M35" i="1"/>
  <c r="N35" i="1"/>
  <c r="O35" i="1"/>
  <c r="K36" i="1"/>
  <c r="L36" i="1"/>
  <c r="M36" i="1"/>
  <c r="N36" i="1"/>
  <c r="O36" i="1"/>
  <c r="K37" i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O46" i="1"/>
  <c r="K47" i="1"/>
  <c r="L47" i="1"/>
  <c r="M47" i="1"/>
  <c r="N47" i="1"/>
  <c r="O47" i="1"/>
  <c r="K48" i="1"/>
  <c r="L48" i="1"/>
  <c r="M48" i="1"/>
  <c r="N48" i="1"/>
  <c r="O48" i="1"/>
  <c r="K49" i="1"/>
  <c r="L49" i="1"/>
  <c r="M49" i="1"/>
  <c r="N49" i="1"/>
  <c r="O49" i="1"/>
  <c r="K50" i="1"/>
  <c r="L50" i="1"/>
  <c r="M50" i="1"/>
  <c r="N50" i="1"/>
  <c r="O50" i="1"/>
  <c r="K51" i="1"/>
  <c r="L51" i="1"/>
  <c r="M51" i="1"/>
  <c r="N51" i="1"/>
  <c r="O51" i="1"/>
  <c r="K52" i="1"/>
  <c r="L52" i="1"/>
  <c r="M52" i="1"/>
  <c r="N52" i="1"/>
  <c r="O52" i="1"/>
  <c r="K53" i="1"/>
  <c r="L53" i="1"/>
  <c r="M53" i="1"/>
  <c r="N53" i="1"/>
  <c r="O53" i="1"/>
  <c r="K54" i="1"/>
  <c r="L54" i="1"/>
  <c r="M54" i="1"/>
  <c r="N54" i="1"/>
  <c r="O54" i="1"/>
  <c r="K55" i="1"/>
  <c r="L55" i="1"/>
  <c r="M55" i="1"/>
  <c r="N55" i="1"/>
  <c r="O55" i="1"/>
  <c r="K56" i="1"/>
  <c r="L56" i="1"/>
  <c r="M56" i="1"/>
  <c r="N56" i="1"/>
  <c r="O56" i="1"/>
  <c r="K57" i="1"/>
  <c r="L57" i="1"/>
  <c r="M57" i="1"/>
  <c r="N57" i="1"/>
  <c r="O57" i="1"/>
  <c r="K58" i="1"/>
  <c r="L58" i="1"/>
  <c r="M58" i="1"/>
  <c r="N58" i="1"/>
  <c r="O58" i="1"/>
  <c r="K59" i="1"/>
  <c r="L59" i="1"/>
  <c r="M59" i="1"/>
  <c r="N59" i="1"/>
  <c r="O59" i="1"/>
  <c r="K60" i="1"/>
  <c r="L60" i="1"/>
  <c r="M60" i="1"/>
  <c r="N60" i="1"/>
  <c r="O60" i="1"/>
  <c r="K61" i="1"/>
  <c r="L61" i="1"/>
  <c r="M61" i="1"/>
  <c r="N61" i="1"/>
  <c r="O61" i="1"/>
  <c r="K62" i="1"/>
  <c r="L62" i="1"/>
  <c r="M62" i="1"/>
  <c r="N62" i="1"/>
  <c r="O62" i="1"/>
  <c r="K63" i="1"/>
  <c r="L63" i="1"/>
  <c r="M63" i="1"/>
  <c r="N63" i="1"/>
  <c r="O63" i="1"/>
  <c r="K64" i="1"/>
  <c r="L64" i="1"/>
  <c r="M64" i="1"/>
  <c r="N64" i="1"/>
  <c r="O64" i="1"/>
  <c r="K65" i="1"/>
  <c r="L65" i="1"/>
  <c r="M65" i="1"/>
  <c r="N65" i="1"/>
  <c r="O65" i="1"/>
  <c r="K66" i="1"/>
  <c r="L66" i="1"/>
  <c r="M66" i="1"/>
  <c r="N66" i="1"/>
  <c r="O66" i="1"/>
  <c r="K67" i="1"/>
  <c r="L67" i="1"/>
  <c r="M67" i="1"/>
  <c r="N67" i="1"/>
  <c r="O67" i="1"/>
  <c r="K68" i="1"/>
  <c r="L68" i="1"/>
  <c r="M68" i="1"/>
  <c r="N68" i="1"/>
  <c r="O68" i="1"/>
  <c r="K69" i="1"/>
  <c r="L69" i="1"/>
  <c r="M69" i="1"/>
  <c r="N69" i="1"/>
  <c r="O69" i="1"/>
  <c r="K70" i="1"/>
  <c r="L70" i="1"/>
  <c r="M70" i="1"/>
  <c r="N70" i="1"/>
  <c r="O70" i="1"/>
  <c r="K71" i="1"/>
  <c r="L71" i="1"/>
  <c r="M71" i="1"/>
  <c r="N71" i="1"/>
  <c r="O71" i="1"/>
  <c r="K72" i="1"/>
  <c r="L72" i="1"/>
  <c r="M72" i="1"/>
  <c r="N72" i="1"/>
  <c r="O72" i="1"/>
  <c r="K73" i="1"/>
  <c r="L73" i="1"/>
  <c r="M73" i="1"/>
  <c r="N73" i="1"/>
  <c r="O73" i="1"/>
  <c r="K74" i="1"/>
  <c r="L74" i="1"/>
  <c r="M74" i="1"/>
  <c r="N74" i="1"/>
  <c r="O74" i="1"/>
  <c r="K75" i="1"/>
  <c r="L75" i="1"/>
  <c r="M75" i="1"/>
  <c r="N75" i="1"/>
  <c r="O75" i="1"/>
  <c r="K76" i="1"/>
  <c r="L76" i="1"/>
  <c r="M76" i="1"/>
  <c r="N76" i="1"/>
  <c r="O76" i="1"/>
  <c r="K77" i="1"/>
  <c r="L77" i="1"/>
  <c r="M77" i="1"/>
  <c r="N77" i="1"/>
  <c r="O77" i="1"/>
  <c r="K78" i="1"/>
  <c r="L78" i="1"/>
  <c r="M78" i="1"/>
  <c r="N78" i="1"/>
  <c r="O78" i="1"/>
  <c r="K79" i="1"/>
  <c r="L79" i="1"/>
  <c r="M79" i="1"/>
  <c r="N79" i="1"/>
  <c r="O79" i="1"/>
  <c r="K80" i="1"/>
  <c r="L80" i="1"/>
  <c r="M80" i="1"/>
  <c r="N80" i="1"/>
  <c r="O80" i="1"/>
  <c r="K81" i="1"/>
  <c r="L81" i="1"/>
  <c r="M81" i="1"/>
  <c r="N81" i="1"/>
  <c r="O81" i="1"/>
  <c r="K82" i="1"/>
  <c r="L82" i="1"/>
  <c r="M82" i="1"/>
  <c r="N82" i="1"/>
  <c r="O82" i="1"/>
  <c r="K83" i="1"/>
  <c r="L83" i="1"/>
  <c r="M83" i="1"/>
  <c r="N83" i="1"/>
  <c r="O83" i="1"/>
  <c r="K84" i="1"/>
  <c r="L84" i="1"/>
  <c r="M84" i="1"/>
  <c r="N84" i="1"/>
  <c r="O84" i="1"/>
  <c r="K85" i="1"/>
  <c r="L85" i="1"/>
  <c r="M85" i="1"/>
  <c r="N85" i="1"/>
  <c r="O85" i="1"/>
  <c r="K86" i="1"/>
  <c r="L86" i="1"/>
  <c r="M86" i="1"/>
  <c r="N86" i="1"/>
  <c r="O86" i="1"/>
  <c r="K87" i="1"/>
  <c r="L87" i="1"/>
  <c r="M87" i="1"/>
  <c r="N87" i="1"/>
  <c r="O87" i="1"/>
  <c r="K88" i="1"/>
  <c r="L88" i="1"/>
  <c r="M88" i="1"/>
  <c r="N88" i="1"/>
  <c r="O88" i="1"/>
  <c r="K89" i="1"/>
  <c r="L89" i="1"/>
  <c r="M89" i="1"/>
  <c r="N89" i="1"/>
  <c r="O89" i="1"/>
  <c r="K90" i="1"/>
  <c r="L90" i="1"/>
  <c r="M90" i="1"/>
  <c r="N90" i="1"/>
  <c r="O90" i="1"/>
  <c r="K91" i="1"/>
  <c r="L91" i="1"/>
  <c r="M91" i="1"/>
  <c r="N91" i="1"/>
  <c r="O91" i="1"/>
  <c r="K92" i="1"/>
  <c r="L92" i="1"/>
  <c r="M92" i="1"/>
  <c r="N92" i="1"/>
  <c r="O92" i="1"/>
  <c r="K93" i="1"/>
  <c r="L93" i="1"/>
  <c r="M93" i="1"/>
  <c r="N93" i="1"/>
  <c r="O93" i="1"/>
  <c r="K94" i="1"/>
  <c r="L94" i="1"/>
  <c r="M94" i="1"/>
  <c r="N94" i="1"/>
  <c r="O94" i="1"/>
  <c r="K95" i="1"/>
  <c r="L95" i="1"/>
  <c r="M95" i="1"/>
  <c r="N95" i="1"/>
  <c r="O95" i="1"/>
  <c r="K96" i="1"/>
  <c r="L96" i="1"/>
  <c r="M96" i="1"/>
  <c r="N96" i="1"/>
  <c r="O96" i="1"/>
  <c r="K97" i="1"/>
  <c r="L97" i="1"/>
  <c r="M97" i="1"/>
  <c r="N97" i="1"/>
  <c r="O97" i="1"/>
  <c r="K98" i="1"/>
  <c r="L98" i="1"/>
  <c r="M98" i="1"/>
  <c r="N98" i="1"/>
  <c r="O98" i="1"/>
  <c r="K99" i="1"/>
  <c r="L99" i="1"/>
  <c r="M99" i="1"/>
  <c r="N99" i="1"/>
  <c r="O99" i="1"/>
  <c r="K100" i="1"/>
  <c r="L100" i="1"/>
  <c r="M100" i="1"/>
  <c r="N100" i="1"/>
  <c r="O100" i="1"/>
  <c r="K101" i="1"/>
  <c r="L101" i="1"/>
  <c r="M101" i="1"/>
  <c r="N101" i="1"/>
  <c r="O101" i="1"/>
  <c r="K102" i="1"/>
  <c r="L102" i="1"/>
  <c r="M102" i="1"/>
  <c r="N102" i="1"/>
  <c r="O102" i="1"/>
  <c r="K103" i="1"/>
  <c r="L103" i="1"/>
  <c r="M103" i="1"/>
  <c r="N103" i="1"/>
  <c r="O103" i="1"/>
  <c r="K104" i="1"/>
  <c r="L104" i="1"/>
  <c r="M104" i="1"/>
  <c r="N104" i="1"/>
  <c r="O104" i="1"/>
  <c r="K105" i="1"/>
  <c r="L105" i="1"/>
  <c r="M105" i="1"/>
  <c r="N105" i="1"/>
  <c r="O105" i="1"/>
  <c r="K106" i="1"/>
  <c r="L106" i="1"/>
  <c r="M106" i="1"/>
  <c r="N106" i="1"/>
  <c r="O106" i="1"/>
  <c r="K107" i="1"/>
  <c r="L107" i="1"/>
  <c r="M107" i="1"/>
  <c r="N107" i="1"/>
  <c r="O107" i="1"/>
  <c r="K108" i="1"/>
  <c r="L108" i="1"/>
  <c r="M108" i="1"/>
  <c r="N108" i="1"/>
  <c r="O108" i="1"/>
  <c r="K109" i="1"/>
  <c r="L109" i="1"/>
  <c r="M109" i="1"/>
  <c r="N109" i="1"/>
  <c r="O109" i="1"/>
  <c r="K110" i="1"/>
  <c r="L110" i="1"/>
  <c r="M110" i="1"/>
  <c r="N110" i="1"/>
  <c r="O110" i="1"/>
  <c r="K111" i="1"/>
  <c r="L111" i="1"/>
  <c r="M111" i="1"/>
  <c r="N111" i="1"/>
  <c r="O111" i="1"/>
  <c r="K112" i="1"/>
  <c r="L112" i="1"/>
  <c r="M112" i="1"/>
  <c r="N112" i="1"/>
  <c r="O112" i="1"/>
  <c r="K113" i="1"/>
  <c r="L113" i="1"/>
  <c r="M113" i="1"/>
  <c r="N113" i="1"/>
  <c r="O113" i="1"/>
  <c r="K114" i="1"/>
  <c r="L114" i="1"/>
  <c r="M114" i="1"/>
  <c r="N114" i="1"/>
  <c r="O114" i="1"/>
  <c r="K115" i="1"/>
  <c r="L115" i="1"/>
  <c r="M115" i="1"/>
  <c r="N115" i="1"/>
  <c r="O115" i="1"/>
  <c r="K116" i="1"/>
  <c r="L116" i="1"/>
  <c r="M116" i="1"/>
  <c r="N116" i="1"/>
  <c r="O116" i="1"/>
  <c r="K117" i="1"/>
  <c r="L117" i="1"/>
  <c r="M117" i="1"/>
  <c r="N117" i="1"/>
  <c r="O117" i="1"/>
  <c r="K118" i="1"/>
  <c r="L118" i="1"/>
  <c r="M118" i="1"/>
  <c r="N118" i="1"/>
  <c r="O118" i="1"/>
  <c r="K119" i="1"/>
  <c r="L119" i="1"/>
  <c r="M119" i="1"/>
  <c r="N119" i="1"/>
  <c r="O119" i="1"/>
  <c r="K120" i="1"/>
  <c r="L120" i="1"/>
  <c r="M120" i="1"/>
  <c r="N120" i="1"/>
  <c r="O120" i="1"/>
  <c r="K121" i="1"/>
  <c r="L121" i="1"/>
  <c r="M121" i="1"/>
  <c r="N121" i="1"/>
  <c r="O121" i="1"/>
  <c r="K122" i="1"/>
  <c r="L122" i="1"/>
  <c r="M122" i="1"/>
  <c r="N122" i="1"/>
  <c r="O122" i="1"/>
  <c r="K123" i="1"/>
  <c r="L123" i="1"/>
  <c r="M123" i="1"/>
  <c r="N123" i="1"/>
  <c r="O123" i="1"/>
  <c r="K124" i="1"/>
  <c r="L124" i="1"/>
  <c r="M124" i="1"/>
  <c r="N124" i="1"/>
  <c r="O124" i="1"/>
  <c r="K125" i="1"/>
  <c r="L125" i="1"/>
  <c r="M125" i="1"/>
  <c r="N125" i="1"/>
  <c r="O125" i="1"/>
  <c r="K126" i="1"/>
  <c r="L126" i="1"/>
  <c r="M126" i="1"/>
  <c r="N126" i="1"/>
  <c r="O126" i="1"/>
  <c r="K127" i="1"/>
  <c r="L127" i="1"/>
  <c r="M127" i="1"/>
  <c r="N127" i="1"/>
  <c r="O127" i="1"/>
  <c r="K128" i="1"/>
  <c r="L128" i="1"/>
  <c r="M128" i="1"/>
  <c r="N128" i="1"/>
  <c r="O128" i="1"/>
  <c r="K129" i="1"/>
  <c r="L129" i="1"/>
  <c r="M129" i="1"/>
  <c r="N129" i="1"/>
  <c r="O129" i="1"/>
  <c r="K130" i="1"/>
  <c r="L130" i="1"/>
  <c r="M130" i="1"/>
  <c r="N130" i="1"/>
  <c r="O130" i="1"/>
  <c r="K131" i="1"/>
  <c r="L131" i="1"/>
  <c r="M131" i="1"/>
  <c r="N131" i="1"/>
  <c r="O131" i="1"/>
  <c r="K132" i="1"/>
  <c r="L132" i="1"/>
  <c r="M132" i="1"/>
  <c r="N132" i="1"/>
  <c r="O132" i="1"/>
  <c r="K133" i="1"/>
  <c r="L133" i="1"/>
  <c r="M133" i="1"/>
  <c r="N133" i="1"/>
  <c r="O133" i="1"/>
  <c r="K134" i="1"/>
  <c r="L134" i="1"/>
  <c r="M134" i="1"/>
  <c r="N134" i="1"/>
  <c r="O134" i="1"/>
  <c r="K135" i="1"/>
  <c r="L135" i="1"/>
  <c r="M135" i="1"/>
  <c r="N135" i="1"/>
  <c r="O135" i="1"/>
  <c r="K136" i="1"/>
  <c r="L136" i="1"/>
  <c r="M136" i="1"/>
  <c r="N136" i="1"/>
  <c r="O136" i="1"/>
  <c r="K137" i="1"/>
  <c r="L137" i="1"/>
  <c r="M137" i="1"/>
  <c r="N137" i="1"/>
  <c r="O137" i="1"/>
  <c r="K138" i="1"/>
  <c r="L138" i="1"/>
  <c r="M138" i="1"/>
  <c r="N138" i="1"/>
  <c r="O138" i="1"/>
  <c r="K139" i="1"/>
  <c r="L139" i="1"/>
  <c r="M139" i="1"/>
  <c r="N139" i="1"/>
  <c r="O139" i="1"/>
  <c r="K140" i="1"/>
  <c r="L140" i="1"/>
  <c r="M140" i="1"/>
  <c r="N140" i="1"/>
  <c r="O140" i="1"/>
  <c r="K141" i="1"/>
  <c r="L141" i="1"/>
  <c r="M141" i="1"/>
  <c r="N141" i="1"/>
  <c r="O141" i="1"/>
  <c r="K142" i="1"/>
  <c r="L142" i="1"/>
  <c r="M142" i="1"/>
  <c r="N142" i="1"/>
  <c r="O142" i="1"/>
  <c r="K143" i="1"/>
  <c r="L143" i="1"/>
  <c r="M143" i="1"/>
  <c r="N143" i="1"/>
  <c r="O143" i="1"/>
  <c r="K144" i="1"/>
  <c r="L144" i="1"/>
  <c r="M144" i="1"/>
  <c r="N144" i="1"/>
  <c r="O144" i="1"/>
  <c r="K145" i="1"/>
  <c r="L145" i="1"/>
  <c r="M145" i="1"/>
  <c r="N145" i="1"/>
  <c r="O145" i="1"/>
  <c r="K146" i="1"/>
  <c r="L146" i="1"/>
  <c r="M146" i="1"/>
  <c r="N146" i="1"/>
  <c r="O146" i="1"/>
  <c r="K147" i="1"/>
  <c r="L147" i="1"/>
  <c r="M147" i="1"/>
  <c r="N147" i="1"/>
  <c r="O147" i="1"/>
  <c r="K148" i="1"/>
  <c r="L148" i="1"/>
  <c r="M148" i="1"/>
  <c r="N148" i="1"/>
  <c r="O148" i="1"/>
  <c r="K149" i="1"/>
  <c r="L149" i="1"/>
  <c r="M149" i="1"/>
  <c r="N149" i="1"/>
  <c r="O149" i="1"/>
  <c r="K150" i="1"/>
  <c r="L150" i="1"/>
  <c r="M150" i="1"/>
  <c r="N150" i="1"/>
  <c r="O150" i="1"/>
  <c r="K151" i="1"/>
  <c r="L151" i="1"/>
  <c r="M151" i="1"/>
  <c r="N151" i="1"/>
  <c r="O151" i="1"/>
  <c r="K152" i="1"/>
  <c r="L152" i="1"/>
  <c r="M152" i="1"/>
  <c r="N152" i="1"/>
  <c r="O152" i="1"/>
  <c r="K153" i="1"/>
  <c r="L153" i="1"/>
  <c r="M153" i="1"/>
  <c r="N153" i="1"/>
  <c r="O153" i="1"/>
  <c r="K154" i="1"/>
  <c r="L154" i="1"/>
  <c r="M154" i="1"/>
  <c r="N154" i="1"/>
  <c r="O154" i="1"/>
  <c r="K155" i="1"/>
  <c r="L155" i="1"/>
  <c r="M155" i="1"/>
  <c r="N155" i="1"/>
  <c r="O155" i="1"/>
  <c r="K156" i="1"/>
  <c r="L156" i="1"/>
  <c r="M156" i="1"/>
  <c r="N156" i="1"/>
  <c r="O156" i="1"/>
  <c r="K157" i="1"/>
  <c r="L157" i="1"/>
  <c r="M157" i="1"/>
  <c r="N157" i="1"/>
  <c r="O157" i="1"/>
  <c r="K158" i="1"/>
  <c r="L158" i="1"/>
  <c r="M158" i="1"/>
  <c r="N158" i="1"/>
  <c r="O158" i="1"/>
  <c r="K159" i="1"/>
  <c r="L159" i="1"/>
  <c r="M159" i="1"/>
  <c r="N159" i="1"/>
  <c r="O159" i="1"/>
  <c r="K160" i="1"/>
  <c r="L160" i="1"/>
  <c r="M160" i="1"/>
  <c r="N160" i="1"/>
  <c r="O160" i="1"/>
  <c r="K161" i="1"/>
  <c r="L161" i="1"/>
  <c r="M161" i="1"/>
  <c r="N161" i="1"/>
  <c r="O161" i="1"/>
  <c r="K162" i="1"/>
  <c r="L162" i="1"/>
  <c r="M162" i="1"/>
  <c r="N162" i="1"/>
  <c r="O162" i="1"/>
  <c r="K163" i="1"/>
  <c r="L163" i="1"/>
  <c r="M163" i="1"/>
  <c r="N163" i="1"/>
  <c r="O163" i="1"/>
  <c r="K164" i="1"/>
  <c r="L164" i="1"/>
  <c r="M164" i="1"/>
  <c r="N164" i="1"/>
  <c r="O164" i="1"/>
  <c r="K165" i="1"/>
  <c r="L165" i="1"/>
  <c r="M165" i="1"/>
  <c r="N165" i="1"/>
  <c r="O165" i="1"/>
  <c r="K166" i="1"/>
  <c r="L166" i="1"/>
  <c r="M166" i="1"/>
  <c r="N166" i="1"/>
  <c r="O166" i="1"/>
  <c r="K167" i="1"/>
  <c r="L167" i="1"/>
  <c r="M167" i="1"/>
  <c r="N167" i="1"/>
  <c r="O167" i="1"/>
  <c r="K168" i="1"/>
  <c r="L168" i="1"/>
  <c r="M168" i="1"/>
  <c r="N168" i="1"/>
  <c r="O168" i="1"/>
  <c r="K169" i="1"/>
  <c r="L169" i="1"/>
  <c r="M169" i="1"/>
  <c r="N169" i="1"/>
  <c r="O169" i="1"/>
  <c r="K170" i="1"/>
  <c r="L170" i="1"/>
  <c r="M170" i="1"/>
  <c r="N170" i="1"/>
  <c r="O170" i="1"/>
  <c r="K171" i="1"/>
  <c r="L171" i="1"/>
  <c r="M171" i="1"/>
  <c r="N171" i="1"/>
  <c r="O171" i="1"/>
  <c r="K172" i="1"/>
  <c r="L172" i="1"/>
  <c r="M172" i="1"/>
  <c r="N172" i="1"/>
  <c r="O172" i="1"/>
  <c r="K173" i="1"/>
  <c r="L173" i="1"/>
  <c r="M173" i="1"/>
  <c r="N173" i="1"/>
  <c r="O173" i="1"/>
  <c r="K174" i="1"/>
  <c r="L174" i="1"/>
  <c r="M174" i="1"/>
  <c r="N174" i="1"/>
  <c r="O174" i="1"/>
  <c r="K175" i="1"/>
  <c r="L175" i="1"/>
  <c r="M175" i="1"/>
  <c r="N175" i="1"/>
  <c r="O175" i="1"/>
  <c r="K176" i="1"/>
  <c r="L176" i="1"/>
  <c r="M176" i="1"/>
  <c r="N176" i="1"/>
  <c r="O176" i="1"/>
  <c r="K177" i="1"/>
  <c r="L177" i="1"/>
  <c r="M177" i="1"/>
  <c r="N177" i="1"/>
  <c r="O177" i="1"/>
  <c r="K178" i="1"/>
  <c r="L178" i="1"/>
  <c r="M178" i="1"/>
  <c r="N178" i="1"/>
  <c r="O178" i="1"/>
  <c r="K179" i="1"/>
  <c r="L179" i="1"/>
  <c r="M179" i="1"/>
  <c r="N179" i="1"/>
  <c r="O179" i="1"/>
  <c r="K180" i="1"/>
  <c r="L180" i="1"/>
  <c r="M180" i="1"/>
  <c r="N180" i="1"/>
  <c r="O180" i="1"/>
  <c r="K181" i="1"/>
  <c r="L181" i="1"/>
  <c r="M181" i="1"/>
  <c r="N181" i="1"/>
  <c r="O181" i="1"/>
  <c r="K182" i="1"/>
  <c r="L182" i="1"/>
  <c r="M182" i="1"/>
  <c r="N182" i="1"/>
  <c r="O182" i="1"/>
  <c r="K183" i="1"/>
  <c r="L183" i="1"/>
  <c r="M183" i="1"/>
  <c r="N183" i="1"/>
  <c r="O183" i="1"/>
  <c r="K184" i="1"/>
  <c r="L184" i="1"/>
  <c r="M184" i="1"/>
  <c r="N184" i="1"/>
  <c r="O184" i="1"/>
  <c r="K185" i="1"/>
  <c r="L185" i="1"/>
  <c r="M185" i="1"/>
  <c r="N185" i="1"/>
  <c r="O185" i="1"/>
  <c r="K186" i="1"/>
  <c r="L186" i="1"/>
  <c r="M186" i="1"/>
  <c r="N186" i="1"/>
  <c r="O186" i="1"/>
  <c r="K187" i="1"/>
  <c r="L187" i="1"/>
  <c r="M187" i="1"/>
  <c r="N187" i="1"/>
  <c r="O187" i="1"/>
  <c r="K188" i="1"/>
  <c r="L188" i="1"/>
  <c r="M188" i="1"/>
  <c r="N188" i="1"/>
  <c r="O188" i="1"/>
  <c r="K189" i="1"/>
  <c r="L189" i="1"/>
  <c r="M189" i="1"/>
  <c r="N189" i="1"/>
  <c r="O189" i="1"/>
  <c r="K190" i="1"/>
  <c r="L190" i="1"/>
  <c r="M190" i="1"/>
  <c r="N190" i="1"/>
  <c r="O190" i="1"/>
  <c r="K191" i="1"/>
  <c r="L191" i="1"/>
  <c r="M191" i="1"/>
  <c r="N191" i="1"/>
  <c r="O191" i="1"/>
  <c r="K192" i="1"/>
  <c r="L192" i="1"/>
  <c r="M192" i="1"/>
  <c r="N192" i="1"/>
  <c r="O192" i="1"/>
  <c r="K193" i="1"/>
  <c r="L193" i="1"/>
  <c r="M193" i="1"/>
  <c r="N193" i="1"/>
  <c r="O193" i="1"/>
  <c r="K194" i="1"/>
  <c r="L194" i="1"/>
  <c r="M194" i="1"/>
  <c r="N194" i="1"/>
  <c r="O194" i="1"/>
  <c r="K195" i="1"/>
  <c r="L195" i="1"/>
  <c r="M195" i="1"/>
  <c r="N195" i="1"/>
  <c r="O195" i="1"/>
  <c r="K196" i="1"/>
  <c r="L196" i="1"/>
  <c r="M196" i="1"/>
  <c r="N196" i="1"/>
  <c r="O196" i="1"/>
  <c r="K197" i="1"/>
  <c r="L197" i="1"/>
  <c r="M197" i="1"/>
  <c r="N197" i="1"/>
  <c r="O197" i="1"/>
  <c r="K198" i="1"/>
  <c r="L198" i="1"/>
  <c r="M198" i="1"/>
  <c r="N198" i="1"/>
  <c r="O198" i="1"/>
  <c r="K199" i="1"/>
  <c r="L199" i="1"/>
  <c r="M199" i="1"/>
  <c r="N199" i="1"/>
  <c r="O199" i="1"/>
  <c r="K200" i="1"/>
  <c r="L200" i="1"/>
  <c r="M200" i="1"/>
  <c r="N200" i="1"/>
  <c r="O200" i="1"/>
  <c r="K201" i="1"/>
  <c r="L201" i="1"/>
  <c r="M201" i="1"/>
  <c r="N201" i="1"/>
  <c r="O201" i="1"/>
  <c r="K202" i="1"/>
  <c r="L202" i="1"/>
  <c r="M202" i="1"/>
  <c r="N202" i="1"/>
  <c r="O202" i="1"/>
  <c r="K203" i="1"/>
  <c r="L203" i="1"/>
  <c r="M203" i="1"/>
  <c r="N203" i="1"/>
  <c r="O203" i="1"/>
  <c r="K204" i="1"/>
  <c r="L204" i="1"/>
  <c r="M204" i="1"/>
  <c r="N204" i="1"/>
  <c r="O204" i="1"/>
  <c r="K205" i="1"/>
  <c r="L205" i="1"/>
  <c r="M205" i="1"/>
  <c r="N205" i="1"/>
  <c r="O205" i="1"/>
  <c r="K206" i="1"/>
  <c r="L206" i="1"/>
  <c r="M206" i="1"/>
  <c r="N206" i="1"/>
  <c r="O206" i="1"/>
  <c r="K207" i="1"/>
  <c r="L207" i="1"/>
  <c r="M207" i="1"/>
  <c r="N207" i="1"/>
  <c r="O207" i="1"/>
  <c r="K208" i="1"/>
  <c r="L208" i="1"/>
  <c r="M208" i="1"/>
  <c r="N208" i="1"/>
  <c r="O208" i="1"/>
  <c r="K209" i="1"/>
  <c r="L209" i="1"/>
  <c r="M209" i="1"/>
  <c r="N209" i="1"/>
  <c r="O209" i="1"/>
  <c r="K210" i="1"/>
  <c r="L210" i="1"/>
  <c r="M210" i="1"/>
  <c r="N210" i="1"/>
  <c r="O210" i="1"/>
  <c r="K211" i="1"/>
  <c r="L211" i="1"/>
  <c r="M211" i="1"/>
  <c r="N211" i="1"/>
  <c r="O211" i="1"/>
  <c r="K212" i="1"/>
  <c r="L212" i="1"/>
  <c r="M212" i="1"/>
  <c r="N212" i="1"/>
  <c r="O212" i="1"/>
  <c r="K213" i="1"/>
  <c r="L213" i="1"/>
  <c r="M213" i="1"/>
  <c r="N213" i="1"/>
  <c r="O213" i="1"/>
  <c r="K214" i="1"/>
  <c r="L214" i="1"/>
  <c r="M214" i="1"/>
  <c r="N214" i="1"/>
  <c r="O214" i="1"/>
  <c r="K215" i="1"/>
  <c r="L215" i="1"/>
  <c r="M215" i="1"/>
  <c r="N215" i="1"/>
  <c r="O215" i="1"/>
  <c r="K216" i="1"/>
  <c r="L216" i="1"/>
  <c r="M216" i="1"/>
  <c r="N216" i="1"/>
  <c r="O216" i="1"/>
  <c r="K217" i="1"/>
  <c r="L217" i="1"/>
  <c r="M217" i="1"/>
  <c r="N217" i="1"/>
  <c r="O217" i="1"/>
  <c r="K218" i="1"/>
  <c r="L218" i="1"/>
  <c r="M218" i="1"/>
  <c r="N218" i="1"/>
  <c r="O218" i="1"/>
  <c r="K219" i="1"/>
  <c r="L219" i="1"/>
  <c r="M219" i="1"/>
  <c r="N219" i="1"/>
  <c r="O219" i="1"/>
  <c r="K220" i="1"/>
  <c r="L220" i="1"/>
  <c r="M220" i="1"/>
  <c r="N220" i="1"/>
  <c r="O220" i="1"/>
  <c r="K221" i="1"/>
  <c r="L221" i="1"/>
  <c r="M221" i="1"/>
  <c r="N221" i="1"/>
  <c r="O221" i="1"/>
  <c r="K222" i="1"/>
  <c r="L222" i="1"/>
  <c r="M222" i="1"/>
  <c r="N222" i="1"/>
  <c r="O222" i="1"/>
  <c r="K223" i="1"/>
  <c r="L223" i="1"/>
  <c r="M223" i="1"/>
  <c r="N223" i="1"/>
  <c r="O223" i="1"/>
  <c r="K224" i="1"/>
  <c r="L224" i="1"/>
  <c r="M224" i="1"/>
  <c r="N224" i="1"/>
  <c r="O224" i="1"/>
  <c r="K225" i="1"/>
  <c r="L225" i="1"/>
  <c r="M225" i="1"/>
  <c r="N225" i="1"/>
  <c r="O225" i="1"/>
  <c r="K226" i="1"/>
  <c r="L226" i="1"/>
  <c r="M226" i="1"/>
  <c r="N226" i="1"/>
  <c r="O226" i="1"/>
  <c r="K227" i="1"/>
  <c r="L227" i="1"/>
  <c r="M227" i="1"/>
  <c r="N227" i="1"/>
  <c r="O227" i="1"/>
  <c r="K228" i="1"/>
  <c r="L228" i="1"/>
  <c r="M228" i="1"/>
  <c r="N228" i="1"/>
  <c r="O228" i="1"/>
  <c r="K229" i="1"/>
  <c r="L229" i="1"/>
  <c r="M229" i="1"/>
  <c r="N229" i="1"/>
  <c r="O229" i="1"/>
  <c r="K230" i="1"/>
  <c r="L230" i="1"/>
  <c r="M230" i="1"/>
  <c r="N230" i="1"/>
  <c r="O230" i="1"/>
  <c r="K231" i="1"/>
  <c r="L231" i="1"/>
  <c r="M231" i="1"/>
  <c r="N231" i="1"/>
  <c r="O231" i="1"/>
  <c r="K232" i="1"/>
  <c r="L232" i="1"/>
  <c r="M232" i="1"/>
  <c r="N232" i="1"/>
  <c r="O232" i="1"/>
  <c r="K233" i="1"/>
  <c r="L233" i="1"/>
  <c r="M233" i="1"/>
  <c r="N233" i="1"/>
  <c r="O233" i="1"/>
  <c r="K234" i="1"/>
  <c r="L234" i="1"/>
  <c r="M234" i="1"/>
  <c r="N234" i="1"/>
  <c r="O234" i="1"/>
  <c r="K235" i="1"/>
  <c r="L235" i="1"/>
  <c r="M235" i="1"/>
  <c r="N235" i="1"/>
  <c r="O235" i="1"/>
  <c r="K236" i="1"/>
  <c r="L236" i="1"/>
  <c r="M236" i="1"/>
  <c r="N236" i="1"/>
  <c r="O236" i="1"/>
  <c r="K237" i="1"/>
  <c r="L237" i="1"/>
  <c r="M237" i="1"/>
  <c r="N237" i="1"/>
  <c r="O237" i="1"/>
  <c r="K238" i="1"/>
  <c r="L238" i="1"/>
  <c r="M238" i="1"/>
  <c r="N238" i="1"/>
  <c r="O238" i="1"/>
  <c r="K239" i="1"/>
  <c r="L239" i="1"/>
  <c r="M239" i="1"/>
  <c r="N239" i="1"/>
  <c r="O239" i="1"/>
  <c r="K240" i="1"/>
  <c r="L240" i="1"/>
  <c r="M240" i="1"/>
  <c r="N240" i="1"/>
  <c r="O240" i="1"/>
  <c r="K241" i="1"/>
  <c r="L241" i="1"/>
  <c r="M241" i="1"/>
  <c r="N241" i="1"/>
  <c r="O241" i="1"/>
  <c r="K242" i="1"/>
  <c r="L242" i="1"/>
  <c r="M242" i="1"/>
  <c r="N242" i="1"/>
  <c r="O242" i="1"/>
  <c r="K243" i="1"/>
  <c r="L243" i="1"/>
  <c r="M243" i="1"/>
  <c r="N243" i="1"/>
  <c r="O243" i="1"/>
  <c r="K244" i="1"/>
  <c r="L244" i="1"/>
  <c r="M244" i="1"/>
  <c r="N244" i="1"/>
  <c r="O244" i="1"/>
  <c r="K245" i="1"/>
  <c r="L245" i="1"/>
  <c r="M245" i="1"/>
  <c r="N245" i="1"/>
  <c r="O245" i="1"/>
  <c r="K246" i="1"/>
  <c r="L246" i="1"/>
  <c r="M246" i="1"/>
  <c r="N246" i="1"/>
  <c r="O246" i="1"/>
  <c r="K247" i="1"/>
  <c r="L247" i="1"/>
  <c r="M247" i="1"/>
  <c r="N247" i="1"/>
  <c r="O247" i="1"/>
  <c r="K248" i="1"/>
  <c r="L248" i="1"/>
  <c r="M248" i="1"/>
  <c r="N248" i="1"/>
  <c r="O248" i="1"/>
  <c r="K249" i="1"/>
  <c r="L249" i="1"/>
  <c r="M249" i="1"/>
  <c r="N249" i="1"/>
  <c r="O249" i="1"/>
  <c r="K250" i="1"/>
  <c r="L250" i="1"/>
  <c r="M250" i="1"/>
  <c r="N250" i="1"/>
  <c r="O250" i="1"/>
  <c r="K251" i="1"/>
  <c r="L251" i="1"/>
  <c r="M251" i="1"/>
  <c r="N251" i="1"/>
  <c r="O251" i="1"/>
  <c r="K252" i="1"/>
  <c r="L252" i="1"/>
  <c r="M252" i="1"/>
  <c r="N252" i="1"/>
  <c r="O252" i="1"/>
  <c r="K253" i="1"/>
  <c r="L253" i="1"/>
  <c r="M253" i="1"/>
  <c r="N253" i="1"/>
  <c r="O253" i="1"/>
  <c r="K254" i="1"/>
  <c r="L254" i="1"/>
  <c r="M254" i="1"/>
  <c r="N254" i="1"/>
  <c r="O254" i="1"/>
  <c r="K255" i="1"/>
  <c r="L255" i="1"/>
  <c r="M255" i="1"/>
  <c r="N255" i="1"/>
  <c r="O255" i="1"/>
  <c r="K256" i="1"/>
  <c r="L256" i="1"/>
  <c r="M256" i="1"/>
  <c r="N256" i="1"/>
  <c r="O256" i="1"/>
  <c r="K257" i="1"/>
  <c r="L257" i="1"/>
  <c r="M257" i="1"/>
  <c r="N257" i="1"/>
  <c r="O257" i="1"/>
  <c r="K258" i="1"/>
  <c r="L258" i="1"/>
  <c r="M258" i="1"/>
  <c r="N258" i="1"/>
  <c r="O258" i="1"/>
  <c r="K259" i="1"/>
  <c r="L259" i="1"/>
  <c r="M259" i="1"/>
  <c r="N259" i="1"/>
  <c r="O259" i="1"/>
  <c r="K260" i="1"/>
  <c r="L260" i="1"/>
  <c r="M260" i="1"/>
  <c r="N260" i="1"/>
  <c r="O260" i="1"/>
  <c r="K261" i="1"/>
  <c r="L261" i="1"/>
  <c r="M261" i="1"/>
  <c r="N261" i="1"/>
  <c r="O261" i="1"/>
  <c r="K262" i="1"/>
  <c r="L262" i="1"/>
  <c r="M262" i="1"/>
  <c r="N262" i="1"/>
  <c r="O262" i="1"/>
  <c r="K263" i="1"/>
  <c r="L263" i="1"/>
  <c r="M263" i="1"/>
  <c r="N263" i="1"/>
  <c r="O263" i="1"/>
  <c r="K264" i="1"/>
  <c r="L264" i="1"/>
  <c r="M264" i="1"/>
  <c r="N264" i="1"/>
  <c r="O264" i="1"/>
  <c r="K265" i="1"/>
  <c r="L265" i="1"/>
  <c r="M265" i="1"/>
  <c r="N265" i="1"/>
  <c r="O265" i="1"/>
  <c r="K266" i="1"/>
  <c r="L266" i="1"/>
  <c r="M266" i="1"/>
  <c r="N266" i="1"/>
  <c r="O266" i="1"/>
  <c r="K267" i="1"/>
  <c r="L267" i="1"/>
  <c r="M267" i="1"/>
  <c r="N267" i="1"/>
  <c r="O267" i="1"/>
  <c r="K268" i="1"/>
  <c r="L268" i="1"/>
  <c r="M268" i="1"/>
  <c r="N268" i="1"/>
  <c r="O268" i="1"/>
  <c r="K269" i="1"/>
  <c r="L269" i="1"/>
  <c r="M269" i="1"/>
  <c r="N269" i="1"/>
  <c r="O269" i="1"/>
  <c r="K270" i="1"/>
  <c r="L270" i="1"/>
  <c r="M270" i="1"/>
  <c r="N270" i="1"/>
  <c r="O270" i="1"/>
  <c r="K271" i="1"/>
  <c r="L271" i="1"/>
  <c r="M271" i="1"/>
  <c r="N271" i="1"/>
  <c r="O271" i="1"/>
  <c r="K272" i="1"/>
  <c r="L272" i="1"/>
  <c r="M272" i="1"/>
  <c r="N272" i="1"/>
  <c r="O272" i="1"/>
  <c r="K273" i="1"/>
  <c r="L273" i="1"/>
  <c r="M273" i="1"/>
  <c r="N273" i="1"/>
  <c r="O273" i="1"/>
  <c r="K274" i="1"/>
  <c r="L274" i="1"/>
  <c r="M274" i="1"/>
  <c r="N274" i="1"/>
  <c r="O274" i="1"/>
  <c r="K275" i="1"/>
  <c r="L275" i="1"/>
  <c r="M275" i="1"/>
  <c r="N275" i="1"/>
  <c r="O275" i="1"/>
  <c r="K276" i="1"/>
  <c r="L276" i="1"/>
  <c r="M276" i="1"/>
  <c r="N276" i="1"/>
  <c r="O276" i="1"/>
  <c r="K277" i="1"/>
  <c r="L277" i="1"/>
  <c r="M277" i="1"/>
  <c r="N277" i="1"/>
  <c r="O277" i="1"/>
  <c r="K278" i="1"/>
  <c r="L278" i="1"/>
  <c r="M278" i="1"/>
  <c r="N278" i="1"/>
  <c r="O278" i="1"/>
  <c r="K279" i="1"/>
  <c r="L279" i="1"/>
  <c r="M279" i="1"/>
  <c r="N279" i="1"/>
  <c r="O279" i="1"/>
  <c r="K280" i="1"/>
  <c r="L280" i="1"/>
  <c r="M280" i="1"/>
  <c r="N280" i="1"/>
  <c r="O280" i="1"/>
  <c r="K281" i="1"/>
  <c r="L281" i="1"/>
  <c r="M281" i="1"/>
  <c r="N281" i="1"/>
  <c r="O281" i="1"/>
  <c r="K282" i="1"/>
  <c r="L282" i="1"/>
  <c r="M282" i="1"/>
  <c r="N282" i="1"/>
  <c r="O282" i="1"/>
  <c r="K283" i="1"/>
  <c r="L283" i="1"/>
  <c r="M283" i="1"/>
  <c r="N283" i="1"/>
  <c r="O283" i="1"/>
  <c r="K284" i="1"/>
  <c r="L284" i="1"/>
  <c r="M284" i="1"/>
  <c r="N284" i="1"/>
  <c r="O284" i="1"/>
  <c r="K285" i="1"/>
  <c r="L285" i="1"/>
  <c r="M285" i="1"/>
  <c r="N285" i="1"/>
  <c r="O285" i="1"/>
  <c r="K286" i="1"/>
  <c r="L286" i="1"/>
  <c r="M286" i="1"/>
  <c r="N286" i="1"/>
  <c r="O286" i="1"/>
  <c r="K287" i="1"/>
  <c r="L287" i="1"/>
  <c r="M287" i="1"/>
  <c r="N287" i="1"/>
  <c r="O287" i="1"/>
  <c r="K288" i="1"/>
  <c r="L288" i="1"/>
  <c r="M288" i="1"/>
  <c r="N288" i="1"/>
  <c r="O288" i="1"/>
  <c r="K289" i="1"/>
  <c r="L289" i="1"/>
  <c r="M289" i="1"/>
  <c r="N289" i="1"/>
  <c r="O289" i="1"/>
  <c r="K290" i="1"/>
  <c r="L290" i="1"/>
  <c r="M290" i="1"/>
  <c r="N290" i="1"/>
  <c r="O290" i="1"/>
  <c r="K291" i="1"/>
  <c r="L291" i="1"/>
  <c r="M291" i="1"/>
  <c r="N291" i="1"/>
  <c r="O291" i="1"/>
  <c r="K292" i="1"/>
  <c r="L292" i="1"/>
  <c r="M292" i="1"/>
  <c r="N292" i="1"/>
  <c r="O292" i="1"/>
  <c r="K293" i="1"/>
  <c r="L293" i="1"/>
  <c r="M293" i="1"/>
  <c r="N293" i="1"/>
  <c r="O293" i="1"/>
  <c r="K294" i="1"/>
  <c r="L294" i="1"/>
  <c r="M294" i="1"/>
  <c r="N294" i="1"/>
  <c r="O294" i="1"/>
  <c r="K295" i="1"/>
  <c r="L295" i="1"/>
  <c r="M295" i="1"/>
  <c r="N295" i="1"/>
  <c r="O295" i="1"/>
  <c r="K296" i="1"/>
  <c r="L296" i="1"/>
  <c r="M296" i="1"/>
  <c r="N296" i="1"/>
  <c r="O296" i="1"/>
  <c r="K297" i="1"/>
  <c r="L297" i="1"/>
  <c r="M297" i="1"/>
  <c r="N297" i="1"/>
  <c r="O297" i="1"/>
  <c r="K298" i="1"/>
  <c r="L298" i="1"/>
  <c r="M298" i="1"/>
  <c r="N298" i="1"/>
  <c r="O298" i="1"/>
  <c r="K299" i="1"/>
  <c r="L299" i="1"/>
  <c r="M299" i="1"/>
  <c r="N299" i="1"/>
  <c r="O299" i="1"/>
  <c r="K300" i="1"/>
  <c r="L300" i="1"/>
  <c r="M300" i="1"/>
  <c r="N300" i="1"/>
  <c r="O300" i="1"/>
  <c r="K301" i="1"/>
  <c r="L301" i="1"/>
  <c r="M301" i="1"/>
  <c r="N301" i="1"/>
  <c r="O301" i="1"/>
  <c r="K302" i="1"/>
  <c r="L302" i="1"/>
  <c r="M302" i="1"/>
  <c r="N302" i="1"/>
  <c r="O302" i="1"/>
  <c r="K303" i="1"/>
  <c r="L303" i="1"/>
  <c r="M303" i="1"/>
  <c r="N303" i="1"/>
  <c r="O303" i="1"/>
  <c r="K304" i="1"/>
  <c r="L304" i="1"/>
  <c r="M304" i="1"/>
  <c r="N304" i="1"/>
  <c r="O304" i="1"/>
  <c r="K305" i="1"/>
  <c r="L305" i="1"/>
  <c r="M305" i="1"/>
  <c r="N305" i="1"/>
  <c r="O305" i="1"/>
  <c r="K306" i="1"/>
  <c r="L306" i="1"/>
  <c r="M306" i="1"/>
  <c r="N306" i="1"/>
  <c r="O306" i="1"/>
  <c r="K307" i="1"/>
  <c r="L307" i="1"/>
  <c r="M307" i="1"/>
  <c r="N307" i="1"/>
  <c r="O307" i="1"/>
  <c r="K308" i="1"/>
  <c r="L308" i="1"/>
  <c r="M308" i="1"/>
  <c r="N308" i="1"/>
  <c r="O308" i="1"/>
  <c r="K309" i="1"/>
  <c r="L309" i="1"/>
  <c r="M309" i="1"/>
  <c r="N309" i="1"/>
  <c r="O309" i="1"/>
  <c r="K310" i="1"/>
  <c r="L310" i="1"/>
  <c r="M310" i="1"/>
  <c r="N310" i="1"/>
  <c r="O310" i="1"/>
  <c r="K311" i="1"/>
  <c r="L311" i="1"/>
  <c r="M311" i="1"/>
  <c r="N311" i="1"/>
  <c r="O311" i="1"/>
  <c r="K312" i="1"/>
  <c r="L312" i="1"/>
  <c r="M312" i="1"/>
  <c r="N312" i="1"/>
  <c r="O312" i="1"/>
  <c r="K313" i="1"/>
  <c r="L313" i="1"/>
  <c r="M313" i="1"/>
  <c r="N313" i="1"/>
  <c r="O313" i="1"/>
  <c r="K314" i="1"/>
  <c r="L314" i="1"/>
  <c r="M314" i="1"/>
  <c r="N314" i="1"/>
  <c r="O314" i="1"/>
  <c r="K315" i="1"/>
  <c r="L315" i="1"/>
  <c r="M315" i="1"/>
  <c r="N315" i="1"/>
  <c r="O315" i="1"/>
  <c r="K316" i="1"/>
  <c r="L316" i="1"/>
  <c r="M316" i="1"/>
  <c r="N316" i="1"/>
  <c r="O316" i="1"/>
  <c r="K317" i="1"/>
  <c r="L317" i="1"/>
  <c r="M317" i="1"/>
  <c r="N317" i="1"/>
  <c r="O317" i="1"/>
  <c r="K318" i="1"/>
  <c r="L318" i="1"/>
  <c r="M318" i="1"/>
  <c r="N318" i="1"/>
  <c r="O318" i="1"/>
  <c r="K319" i="1"/>
  <c r="L319" i="1"/>
  <c r="M319" i="1"/>
  <c r="N319" i="1"/>
  <c r="O319" i="1"/>
  <c r="K320" i="1"/>
  <c r="L320" i="1"/>
  <c r="M320" i="1"/>
  <c r="N320" i="1"/>
  <c r="O320" i="1"/>
  <c r="K321" i="1"/>
  <c r="L321" i="1"/>
  <c r="M321" i="1"/>
  <c r="N321" i="1"/>
  <c r="O321" i="1"/>
  <c r="K322" i="1"/>
  <c r="L322" i="1"/>
  <c r="M322" i="1"/>
  <c r="N322" i="1"/>
  <c r="O322" i="1"/>
  <c r="K323" i="1"/>
  <c r="L323" i="1"/>
  <c r="M323" i="1"/>
  <c r="N323" i="1"/>
  <c r="O323" i="1"/>
  <c r="K324" i="1"/>
  <c r="L324" i="1"/>
  <c r="M324" i="1"/>
  <c r="N324" i="1"/>
  <c r="O324" i="1"/>
  <c r="K325" i="1"/>
  <c r="L325" i="1"/>
  <c r="M325" i="1"/>
  <c r="N325" i="1"/>
  <c r="O325" i="1"/>
  <c r="K326" i="1"/>
  <c r="L326" i="1"/>
  <c r="M326" i="1"/>
  <c r="N326" i="1"/>
  <c r="O326" i="1"/>
  <c r="K327" i="1"/>
  <c r="L327" i="1"/>
  <c r="M327" i="1"/>
  <c r="N327" i="1"/>
  <c r="O327" i="1"/>
  <c r="K328" i="1"/>
  <c r="L328" i="1"/>
  <c r="M328" i="1"/>
  <c r="N328" i="1"/>
  <c r="O328" i="1"/>
  <c r="K329" i="1"/>
  <c r="L329" i="1"/>
  <c r="M329" i="1"/>
  <c r="N329" i="1"/>
  <c r="O329" i="1"/>
  <c r="K330" i="1"/>
  <c r="L330" i="1"/>
  <c r="M330" i="1"/>
  <c r="N330" i="1"/>
  <c r="O330" i="1"/>
  <c r="K331" i="1"/>
  <c r="L331" i="1"/>
  <c r="M331" i="1"/>
  <c r="N331" i="1"/>
  <c r="O331" i="1"/>
  <c r="K332" i="1"/>
  <c r="L332" i="1"/>
  <c r="M332" i="1"/>
  <c r="N332" i="1"/>
  <c r="O332" i="1"/>
  <c r="K333" i="1"/>
  <c r="L333" i="1"/>
  <c r="M333" i="1"/>
  <c r="N333" i="1"/>
  <c r="O333" i="1"/>
  <c r="K334" i="1"/>
  <c r="L334" i="1"/>
  <c r="M334" i="1"/>
  <c r="N334" i="1"/>
  <c r="O334" i="1"/>
  <c r="K335" i="1"/>
  <c r="L335" i="1"/>
  <c r="M335" i="1"/>
  <c r="N335" i="1"/>
  <c r="O335" i="1"/>
  <c r="K336" i="1"/>
  <c r="L336" i="1"/>
  <c r="M336" i="1"/>
  <c r="N336" i="1"/>
  <c r="O336" i="1"/>
  <c r="K337" i="1"/>
  <c r="L337" i="1"/>
  <c r="M337" i="1"/>
  <c r="N337" i="1"/>
  <c r="O337" i="1"/>
  <c r="K338" i="1"/>
  <c r="L338" i="1"/>
  <c r="M338" i="1"/>
  <c r="N338" i="1"/>
  <c r="O338" i="1"/>
  <c r="K339" i="1"/>
  <c r="L339" i="1"/>
  <c r="M339" i="1"/>
  <c r="N339" i="1"/>
  <c r="O339" i="1"/>
  <c r="K340" i="1"/>
  <c r="L340" i="1"/>
  <c r="M340" i="1"/>
  <c r="N340" i="1"/>
  <c r="O340" i="1"/>
  <c r="K341" i="1"/>
  <c r="L341" i="1"/>
  <c r="M341" i="1"/>
  <c r="N341" i="1"/>
  <c r="O341" i="1"/>
  <c r="K342" i="1"/>
  <c r="L342" i="1"/>
  <c r="M342" i="1"/>
  <c r="N342" i="1"/>
  <c r="O342" i="1"/>
  <c r="K343" i="1"/>
  <c r="L343" i="1"/>
  <c r="M343" i="1"/>
  <c r="N343" i="1"/>
  <c r="O343" i="1"/>
  <c r="K344" i="1"/>
  <c r="L344" i="1"/>
  <c r="M344" i="1"/>
  <c r="N344" i="1"/>
  <c r="O344" i="1"/>
  <c r="K345" i="1"/>
  <c r="L345" i="1"/>
  <c r="M345" i="1"/>
  <c r="N345" i="1"/>
  <c r="O345" i="1"/>
  <c r="K346" i="1"/>
  <c r="L346" i="1"/>
  <c r="M346" i="1"/>
  <c r="N346" i="1"/>
  <c r="O346" i="1"/>
  <c r="K347" i="1"/>
  <c r="L347" i="1"/>
  <c r="M347" i="1"/>
  <c r="N347" i="1"/>
  <c r="O347" i="1"/>
  <c r="K348" i="1"/>
  <c r="L348" i="1"/>
  <c r="M348" i="1"/>
  <c r="N348" i="1"/>
  <c r="O348" i="1"/>
  <c r="K349" i="1"/>
  <c r="L349" i="1"/>
  <c r="M349" i="1"/>
  <c r="N349" i="1"/>
  <c r="O349" i="1"/>
  <c r="K350" i="1"/>
  <c r="L350" i="1"/>
  <c r="M350" i="1"/>
  <c r="N350" i="1"/>
  <c r="O350" i="1"/>
  <c r="K351" i="1"/>
  <c r="L351" i="1"/>
  <c r="M351" i="1"/>
  <c r="N351" i="1"/>
  <c r="O351" i="1"/>
  <c r="K352" i="1"/>
  <c r="L352" i="1"/>
  <c r="M352" i="1"/>
  <c r="N352" i="1"/>
  <c r="O352" i="1"/>
  <c r="K353" i="1"/>
  <c r="L353" i="1"/>
  <c r="M353" i="1"/>
  <c r="N353" i="1"/>
  <c r="O353" i="1"/>
  <c r="K354" i="1"/>
  <c r="L354" i="1"/>
  <c r="M354" i="1"/>
  <c r="N354" i="1"/>
  <c r="O354" i="1"/>
  <c r="K355" i="1"/>
  <c r="L355" i="1"/>
  <c r="M355" i="1"/>
  <c r="N355" i="1"/>
  <c r="O355" i="1"/>
  <c r="K356" i="1"/>
  <c r="L356" i="1"/>
  <c r="M356" i="1"/>
  <c r="N356" i="1"/>
  <c r="O356" i="1"/>
  <c r="K357" i="1"/>
  <c r="L357" i="1"/>
  <c r="M357" i="1"/>
  <c r="N357" i="1"/>
  <c r="O357" i="1"/>
  <c r="K358" i="1"/>
  <c r="L358" i="1"/>
  <c r="M358" i="1"/>
  <c r="N358" i="1"/>
  <c r="O358" i="1"/>
  <c r="K359" i="1"/>
  <c r="L359" i="1"/>
  <c r="M359" i="1"/>
  <c r="N359" i="1"/>
  <c r="O359" i="1"/>
  <c r="K360" i="1"/>
  <c r="L360" i="1"/>
  <c r="M360" i="1"/>
  <c r="N360" i="1"/>
  <c r="O360" i="1"/>
  <c r="K361" i="1"/>
  <c r="L361" i="1"/>
  <c r="M361" i="1"/>
  <c r="N361" i="1"/>
  <c r="O361" i="1"/>
  <c r="K362" i="1"/>
  <c r="L362" i="1"/>
  <c r="M362" i="1"/>
  <c r="N362" i="1"/>
  <c r="O362" i="1"/>
  <c r="K363" i="1"/>
  <c r="L363" i="1"/>
  <c r="M363" i="1"/>
  <c r="N363" i="1"/>
  <c r="O363" i="1"/>
  <c r="K364" i="1"/>
  <c r="L364" i="1"/>
  <c r="M364" i="1"/>
  <c r="N364" i="1"/>
  <c r="O364" i="1"/>
  <c r="K365" i="1"/>
  <c r="L365" i="1"/>
  <c r="M365" i="1"/>
  <c r="N365" i="1"/>
  <c r="O365" i="1"/>
  <c r="K366" i="1"/>
  <c r="L366" i="1"/>
  <c r="M366" i="1"/>
  <c r="N366" i="1"/>
  <c r="O366" i="1"/>
  <c r="K367" i="1"/>
  <c r="L367" i="1"/>
  <c r="M367" i="1"/>
  <c r="N367" i="1"/>
  <c r="O367" i="1"/>
  <c r="K368" i="1"/>
  <c r="L368" i="1"/>
  <c r="M368" i="1"/>
  <c r="N368" i="1"/>
  <c r="O368" i="1"/>
  <c r="K369" i="1"/>
  <c r="L369" i="1"/>
  <c r="M369" i="1"/>
  <c r="N369" i="1"/>
  <c r="O369" i="1"/>
  <c r="K370" i="1"/>
  <c r="L370" i="1"/>
  <c r="M370" i="1"/>
  <c r="N370" i="1"/>
  <c r="O370" i="1"/>
  <c r="K371" i="1"/>
  <c r="L371" i="1"/>
  <c r="M371" i="1"/>
  <c r="N371" i="1"/>
  <c r="O371" i="1"/>
  <c r="K372" i="1"/>
  <c r="L372" i="1"/>
  <c r="M372" i="1"/>
  <c r="N372" i="1"/>
  <c r="O372" i="1"/>
  <c r="K373" i="1"/>
  <c r="L373" i="1"/>
  <c r="M373" i="1"/>
  <c r="N373" i="1"/>
  <c r="O373" i="1"/>
  <c r="K374" i="1"/>
  <c r="L374" i="1"/>
  <c r="M374" i="1"/>
  <c r="N374" i="1"/>
  <c r="O374" i="1"/>
  <c r="K375" i="1"/>
  <c r="L375" i="1"/>
  <c r="M375" i="1"/>
  <c r="N375" i="1"/>
  <c r="O375" i="1"/>
  <c r="K376" i="1"/>
  <c r="L376" i="1"/>
  <c r="M376" i="1"/>
  <c r="N376" i="1"/>
  <c r="O376" i="1"/>
  <c r="K377" i="1"/>
  <c r="L377" i="1"/>
  <c r="M377" i="1"/>
  <c r="N377" i="1"/>
  <c r="O377" i="1"/>
  <c r="K378" i="1"/>
  <c r="L378" i="1"/>
  <c r="M378" i="1"/>
  <c r="N378" i="1"/>
  <c r="O378" i="1"/>
  <c r="K379" i="1"/>
  <c r="L379" i="1"/>
  <c r="M379" i="1"/>
  <c r="N379" i="1"/>
  <c r="O379" i="1"/>
  <c r="K380" i="1"/>
  <c r="L380" i="1"/>
  <c r="M380" i="1"/>
  <c r="N380" i="1"/>
  <c r="O380" i="1"/>
  <c r="K381" i="1"/>
  <c r="L381" i="1"/>
  <c r="M381" i="1"/>
  <c r="N381" i="1"/>
  <c r="O381" i="1"/>
  <c r="K382" i="1"/>
  <c r="L382" i="1"/>
  <c r="M382" i="1"/>
  <c r="N382" i="1"/>
  <c r="O382" i="1"/>
  <c r="K383" i="1"/>
  <c r="L383" i="1"/>
  <c r="M383" i="1"/>
  <c r="N383" i="1"/>
  <c r="O383" i="1"/>
  <c r="K384" i="1"/>
  <c r="L384" i="1"/>
  <c r="M384" i="1"/>
  <c r="N384" i="1"/>
  <c r="O384" i="1"/>
  <c r="K385" i="1"/>
  <c r="L385" i="1"/>
  <c r="M385" i="1"/>
  <c r="N385" i="1"/>
  <c r="O385" i="1"/>
  <c r="K386" i="1"/>
  <c r="L386" i="1"/>
  <c r="M386" i="1"/>
  <c r="N386" i="1"/>
  <c r="O386" i="1"/>
  <c r="K387" i="1"/>
  <c r="L387" i="1"/>
  <c r="M387" i="1"/>
  <c r="N387" i="1"/>
  <c r="O387" i="1"/>
  <c r="K388" i="1"/>
  <c r="L388" i="1"/>
  <c r="M388" i="1"/>
  <c r="N388" i="1"/>
  <c r="O388" i="1"/>
  <c r="K389" i="1"/>
  <c r="L389" i="1"/>
  <c r="M389" i="1"/>
  <c r="N389" i="1"/>
  <c r="O389" i="1"/>
  <c r="K390" i="1"/>
  <c r="L390" i="1"/>
  <c r="M390" i="1"/>
  <c r="N390" i="1"/>
  <c r="O390" i="1"/>
  <c r="K391" i="1"/>
  <c r="L391" i="1"/>
  <c r="M391" i="1"/>
  <c r="N391" i="1"/>
  <c r="O391" i="1"/>
  <c r="K392" i="1"/>
  <c r="L392" i="1"/>
  <c r="M392" i="1"/>
  <c r="N392" i="1"/>
  <c r="O392" i="1"/>
  <c r="K393" i="1"/>
  <c r="L393" i="1"/>
  <c r="M393" i="1"/>
  <c r="N393" i="1"/>
  <c r="O393" i="1"/>
  <c r="K394" i="1"/>
  <c r="L394" i="1"/>
  <c r="M394" i="1"/>
  <c r="N394" i="1"/>
  <c r="O394" i="1"/>
  <c r="K395" i="1"/>
  <c r="L395" i="1"/>
  <c r="M395" i="1"/>
  <c r="N395" i="1"/>
  <c r="O395" i="1"/>
  <c r="K396" i="1"/>
  <c r="L396" i="1"/>
  <c r="M396" i="1"/>
  <c r="N396" i="1"/>
  <c r="O396" i="1"/>
  <c r="K397" i="1"/>
  <c r="L397" i="1"/>
  <c r="M397" i="1"/>
  <c r="N397" i="1"/>
  <c r="O397" i="1"/>
  <c r="K398" i="1"/>
  <c r="L398" i="1"/>
  <c r="M398" i="1"/>
  <c r="N398" i="1"/>
  <c r="O398" i="1"/>
  <c r="K399" i="1"/>
  <c r="L399" i="1"/>
  <c r="M399" i="1"/>
  <c r="N399" i="1"/>
  <c r="O399" i="1"/>
  <c r="K400" i="1"/>
  <c r="L400" i="1"/>
  <c r="M400" i="1"/>
  <c r="N400" i="1"/>
  <c r="O400" i="1"/>
  <c r="K401" i="1"/>
  <c r="L401" i="1"/>
  <c r="M401" i="1"/>
  <c r="N401" i="1"/>
  <c r="O401" i="1"/>
  <c r="K402" i="1"/>
  <c r="L402" i="1"/>
  <c r="M402" i="1"/>
  <c r="N402" i="1"/>
  <c r="O402" i="1"/>
  <c r="K403" i="1"/>
  <c r="L403" i="1"/>
  <c r="M403" i="1"/>
  <c r="N403" i="1"/>
  <c r="O403" i="1"/>
  <c r="K404" i="1"/>
  <c r="L404" i="1"/>
  <c r="M404" i="1"/>
  <c r="N404" i="1"/>
  <c r="O404" i="1"/>
  <c r="K405" i="1"/>
  <c r="L405" i="1"/>
  <c r="M405" i="1"/>
  <c r="N405" i="1"/>
  <c r="O405" i="1"/>
  <c r="K406" i="1"/>
  <c r="L406" i="1"/>
  <c r="M406" i="1"/>
  <c r="N406" i="1"/>
  <c r="O406" i="1"/>
  <c r="K407" i="1"/>
  <c r="L407" i="1"/>
  <c r="M407" i="1"/>
  <c r="N407" i="1"/>
  <c r="O407" i="1"/>
  <c r="K408" i="1"/>
  <c r="L408" i="1"/>
  <c r="M408" i="1"/>
  <c r="N408" i="1"/>
  <c r="O408" i="1"/>
  <c r="K409" i="1"/>
  <c r="L409" i="1"/>
  <c r="M409" i="1"/>
  <c r="N409" i="1"/>
  <c r="O409" i="1"/>
  <c r="K410" i="1"/>
  <c r="L410" i="1"/>
  <c r="M410" i="1"/>
  <c r="N410" i="1"/>
  <c r="O410" i="1"/>
  <c r="K411" i="1"/>
  <c r="L411" i="1"/>
  <c r="M411" i="1"/>
  <c r="N411" i="1"/>
  <c r="O411" i="1"/>
  <c r="K412" i="1"/>
  <c r="L412" i="1"/>
  <c r="M412" i="1"/>
  <c r="N412" i="1"/>
  <c r="O412" i="1"/>
  <c r="K413" i="1"/>
  <c r="L413" i="1"/>
  <c r="M413" i="1"/>
  <c r="N413" i="1"/>
  <c r="O413" i="1"/>
  <c r="K414" i="1"/>
  <c r="L414" i="1"/>
  <c r="M414" i="1"/>
  <c r="N414" i="1"/>
  <c r="O414" i="1"/>
  <c r="K415" i="1"/>
  <c r="L415" i="1"/>
  <c r="M415" i="1"/>
  <c r="N415" i="1"/>
  <c r="O415" i="1"/>
  <c r="K416" i="1"/>
  <c r="L416" i="1"/>
  <c r="M416" i="1"/>
  <c r="N416" i="1"/>
  <c r="O416" i="1"/>
  <c r="K417" i="1"/>
  <c r="L417" i="1"/>
  <c r="M417" i="1"/>
  <c r="N417" i="1"/>
  <c r="O417" i="1"/>
  <c r="K418" i="1"/>
  <c r="L418" i="1"/>
  <c r="M418" i="1"/>
  <c r="N418" i="1"/>
  <c r="O418" i="1"/>
  <c r="K419" i="1"/>
  <c r="L419" i="1"/>
  <c r="M419" i="1"/>
  <c r="N419" i="1"/>
  <c r="O419" i="1"/>
  <c r="K420" i="1"/>
  <c r="L420" i="1"/>
  <c r="M420" i="1"/>
  <c r="N420" i="1"/>
  <c r="O420" i="1"/>
  <c r="K421" i="1"/>
  <c r="L421" i="1"/>
  <c r="M421" i="1"/>
  <c r="N421" i="1"/>
  <c r="O421" i="1"/>
  <c r="K422" i="1"/>
  <c r="L422" i="1"/>
  <c r="M422" i="1"/>
  <c r="N422" i="1"/>
  <c r="O422" i="1"/>
  <c r="K423" i="1"/>
  <c r="L423" i="1"/>
  <c r="M423" i="1"/>
  <c r="N423" i="1"/>
  <c r="O423" i="1"/>
  <c r="K424" i="1"/>
  <c r="L424" i="1"/>
  <c r="M424" i="1"/>
  <c r="N424" i="1"/>
  <c r="O424" i="1"/>
  <c r="K425" i="1"/>
  <c r="L425" i="1"/>
  <c r="M425" i="1"/>
  <c r="N425" i="1"/>
  <c r="O425" i="1"/>
  <c r="K426" i="1"/>
  <c r="L426" i="1"/>
  <c r="M426" i="1"/>
  <c r="N426" i="1"/>
  <c r="O426" i="1"/>
  <c r="K427" i="1"/>
  <c r="L427" i="1"/>
  <c r="M427" i="1"/>
  <c r="N427" i="1"/>
  <c r="O427" i="1"/>
  <c r="K428" i="1"/>
  <c r="L428" i="1"/>
  <c r="M428" i="1"/>
  <c r="N428" i="1"/>
  <c r="O428" i="1"/>
  <c r="K429" i="1"/>
  <c r="L429" i="1"/>
  <c r="M429" i="1"/>
  <c r="N429" i="1"/>
  <c r="O429" i="1"/>
  <c r="K430" i="1"/>
  <c r="L430" i="1"/>
  <c r="M430" i="1"/>
  <c r="N430" i="1"/>
  <c r="O430" i="1"/>
  <c r="K431" i="1"/>
  <c r="L431" i="1"/>
  <c r="M431" i="1"/>
  <c r="N431" i="1"/>
  <c r="O431" i="1"/>
  <c r="K432" i="1"/>
  <c r="L432" i="1"/>
  <c r="M432" i="1"/>
  <c r="N432" i="1"/>
  <c r="O432" i="1"/>
  <c r="K433" i="1"/>
  <c r="L433" i="1"/>
  <c r="M433" i="1"/>
  <c r="N433" i="1"/>
  <c r="O433" i="1"/>
  <c r="K434" i="1"/>
  <c r="L434" i="1"/>
  <c r="M434" i="1"/>
  <c r="N434" i="1"/>
  <c r="O434" i="1"/>
  <c r="K435" i="1"/>
  <c r="L435" i="1"/>
  <c r="M435" i="1"/>
  <c r="N435" i="1"/>
  <c r="O435" i="1"/>
  <c r="K436" i="1"/>
  <c r="L436" i="1"/>
  <c r="M436" i="1"/>
  <c r="N436" i="1"/>
  <c r="O436" i="1"/>
  <c r="K437" i="1"/>
  <c r="L437" i="1"/>
  <c r="M437" i="1"/>
  <c r="N437" i="1"/>
  <c r="O437" i="1"/>
  <c r="K438" i="1"/>
  <c r="L438" i="1"/>
  <c r="M438" i="1"/>
  <c r="N438" i="1"/>
  <c r="O438" i="1"/>
  <c r="K439" i="1"/>
  <c r="L439" i="1"/>
  <c r="M439" i="1"/>
  <c r="N439" i="1"/>
  <c r="O439" i="1"/>
  <c r="K440" i="1"/>
  <c r="L440" i="1"/>
  <c r="M440" i="1"/>
  <c r="N440" i="1"/>
  <c r="O440" i="1"/>
  <c r="K441" i="1"/>
  <c r="L441" i="1"/>
  <c r="M441" i="1"/>
  <c r="N441" i="1"/>
  <c r="O441" i="1"/>
  <c r="K442" i="1"/>
  <c r="L442" i="1"/>
  <c r="M442" i="1"/>
  <c r="N442" i="1"/>
  <c r="O442" i="1"/>
  <c r="K443" i="1"/>
  <c r="L443" i="1"/>
  <c r="M443" i="1"/>
  <c r="N443" i="1"/>
  <c r="O443" i="1"/>
  <c r="K444" i="1"/>
  <c r="L444" i="1"/>
  <c r="M444" i="1"/>
  <c r="N444" i="1"/>
  <c r="O444" i="1"/>
  <c r="K445" i="1"/>
  <c r="L445" i="1"/>
  <c r="M445" i="1"/>
  <c r="N445" i="1"/>
  <c r="O445" i="1"/>
  <c r="K446" i="1"/>
  <c r="L446" i="1"/>
  <c r="M446" i="1"/>
  <c r="N446" i="1"/>
  <c r="O446" i="1"/>
  <c r="K447" i="1"/>
  <c r="L447" i="1"/>
  <c r="M447" i="1"/>
  <c r="N447" i="1"/>
  <c r="O447" i="1"/>
  <c r="K448" i="1"/>
  <c r="L448" i="1"/>
  <c r="M448" i="1"/>
  <c r="N448" i="1"/>
  <c r="O448" i="1"/>
  <c r="K449" i="1"/>
  <c r="L449" i="1"/>
  <c r="M449" i="1"/>
  <c r="N449" i="1"/>
  <c r="O449" i="1"/>
  <c r="K450" i="1"/>
  <c r="L450" i="1"/>
  <c r="M450" i="1"/>
  <c r="N450" i="1"/>
  <c r="O450" i="1"/>
  <c r="K451" i="1"/>
  <c r="L451" i="1"/>
  <c r="M451" i="1"/>
  <c r="N451" i="1"/>
  <c r="O451" i="1"/>
  <c r="K452" i="1"/>
  <c r="L452" i="1"/>
  <c r="M452" i="1"/>
  <c r="N452" i="1"/>
  <c r="O452" i="1"/>
  <c r="K453" i="1"/>
  <c r="L453" i="1"/>
  <c r="M453" i="1"/>
  <c r="N453" i="1"/>
  <c r="O453" i="1"/>
  <c r="K454" i="1"/>
  <c r="L454" i="1"/>
  <c r="M454" i="1"/>
  <c r="N454" i="1"/>
  <c r="O454" i="1"/>
  <c r="K455" i="1"/>
  <c r="L455" i="1"/>
  <c r="M455" i="1"/>
  <c r="N455" i="1"/>
  <c r="O455" i="1"/>
  <c r="K456" i="1"/>
  <c r="L456" i="1"/>
  <c r="M456" i="1"/>
  <c r="N456" i="1"/>
  <c r="O456" i="1"/>
  <c r="K457" i="1"/>
  <c r="L457" i="1"/>
  <c r="M457" i="1"/>
  <c r="N457" i="1"/>
  <c r="O457" i="1"/>
  <c r="K458" i="1"/>
  <c r="L458" i="1"/>
  <c r="M458" i="1"/>
  <c r="N458" i="1"/>
  <c r="O458" i="1"/>
  <c r="K459" i="1"/>
  <c r="L459" i="1"/>
  <c r="M459" i="1"/>
  <c r="N459" i="1"/>
  <c r="O459" i="1"/>
  <c r="K460" i="1"/>
  <c r="L460" i="1"/>
  <c r="M460" i="1"/>
  <c r="N460" i="1"/>
  <c r="O460" i="1"/>
  <c r="K461" i="1"/>
  <c r="L461" i="1"/>
  <c r="M461" i="1"/>
  <c r="N461" i="1"/>
  <c r="O461" i="1"/>
  <c r="K462" i="1"/>
  <c r="L462" i="1"/>
  <c r="M462" i="1"/>
  <c r="N462" i="1"/>
  <c r="O462" i="1"/>
  <c r="K463" i="1"/>
  <c r="L463" i="1"/>
  <c r="M463" i="1"/>
  <c r="N463" i="1"/>
  <c r="O463" i="1"/>
  <c r="K464" i="1"/>
  <c r="L464" i="1"/>
  <c r="M464" i="1"/>
  <c r="N464" i="1"/>
  <c r="O464" i="1"/>
  <c r="K465" i="1"/>
  <c r="L465" i="1"/>
  <c r="M465" i="1"/>
  <c r="N465" i="1"/>
  <c r="O465" i="1"/>
  <c r="K466" i="1"/>
  <c r="L466" i="1"/>
  <c r="M466" i="1"/>
  <c r="N466" i="1"/>
  <c r="O466" i="1"/>
  <c r="K467" i="1"/>
  <c r="L467" i="1"/>
  <c r="M467" i="1"/>
  <c r="N467" i="1"/>
  <c r="O467" i="1"/>
  <c r="K468" i="1"/>
  <c r="L468" i="1"/>
  <c r="M468" i="1"/>
  <c r="N468" i="1"/>
  <c r="O468" i="1"/>
  <c r="K469" i="1"/>
  <c r="L469" i="1"/>
  <c r="M469" i="1"/>
  <c r="N469" i="1"/>
  <c r="O469" i="1"/>
  <c r="K470" i="1"/>
  <c r="L470" i="1"/>
  <c r="M470" i="1"/>
  <c r="N470" i="1"/>
  <c r="O470" i="1"/>
  <c r="K471" i="1"/>
  <c r="L471" i="1"/>
  <c r="M471" i="1"/>
  <c r="N471" i="1"/>
  <c r="O471" i="1"/>
  <c r="K472" i="1"/>
  <c r="L472" i="1"/>
  <c r="M472" i="1"/>
  <c r="N472" i="1"/>
  <c r="O472" i="1"/>
  <c r="K473" i="1"/>
  <c r="L473" i="1"/>
  <c r="M473" i="1"/>
  <c r="N473" i="1"/>
  <c r="O473" i="1"/>
  <c r="K474" i="1"/>
  <c r="L474" i="1"/>
  <c r="M474" i="1"/>
  <c r="N474" i="1"/>
  <c r="O474" i="1"/>
  <c r="K475" i="1"/>
  <c r="L475" i="1"/>
  <c r="M475" i="1"/>
  <c r="N475" i="1"/>
  <c r="O475" i="1"/>
  <c r="K476" i="1"/>
  <c r="L476" i="1"/>
  <c r="M476" i="1"/>
  <c r="N476" i="1"/>
  <c r="O476" i="1"/>
  <c r="K477" i="1"/>
  <c r="L477" i="1"/>
  <c r="M477" i="1"/>
  <c r="N477" i="1"/>
  <c r="O477" i="1"/>
  <c r="K478" i="1"/>
  <c r="L478" i="1"/>
  <c r="M478" i="1"/>
  <c r="N478" i="1"/>
  <c r="O478" i="1"/>
  <c r="K479" i="1"/>
  <c r="L479" i="1"/>
  <c r="M479" i="1"/>
  <c r="N479" i="1"/>
  <c r="O479" i="1"/>
  <c r="K480" i="1"/>
  <c r="L480" i="1"/>
  <c r="M480" i="1"/>
  <c r="N480" i="1"/>
  <c r="O480" i="1"/>
  <c r="K481" i="1"/>
  <c r="L481" i="1"/>
  <c r="M481" i="1"/>
  <c r="N481" i="1"/>
  <c r="O481" i="1"/>
  <c r="K482" i="1"/>
  <c r="L482" i="1"/>
  <c r="M482" i="1"/>
  <c r="N482" i="1"/>
  <c r="O482" i="1"/>
  <c r="K483" i="1"/>
  <c r="L483" i="1"/>
  <c r="M483" i="1"/>
  <c r="N483" i="1"/>
  <c r="O483" i="1"/>
  <c r="K484" i="1"/>
  <c r="L484" i="1"/>
  <c r="M484" i="1"/>
  <c r="N484" i="1"/>
  <c r="O484" i="1"/>
  <c r="K485" i="1"/>
  <c r="L485" i="1"/>
  <c r="M485" i="1"/>
  <c r="N485" i="1"/>
  <c r="O485" i="1"/>
  <c r="K486" i="1"/>
  <c r="L486" i="1"/>
  <c r="M486" i="1"/>
  <c r="N486" i="1"/>
  <c r="O486" i="1"/>
  <c r="K487" i="1"/>
  <c r="L487" i="1"/>
  <c r="M487" i="1"/>
  <c r="N487" i="1"/>
  <c r="O487" i="1"/>
  <c r="K488" i="1"/>
  <c r="L488" i="1"/>
  <c r="M488" i="1"/>
  <c r="N488" i="1"/>
  <c r="O488" i="1"/>
  <c r="K489" i="1"/>
  <c r="L489" i="1"/>
  <c r="M489" i="1"/>
  <c r="N489" i="1"/>
  <c r="O489" i="1"/>
  <c r="K490" i="1"/>
  <c r="L490" i="1"/>
  <c r="M490" i="1"/>
  <c r="N490" i="1"/>
  <c r="O490" i="1"/>
  <c r="K491" i="1"/>
  <c r="L491" i="1"/>
  <c r="M491" i="1"/>
  <c r="N491" i="1"/>
  <c r="O491" i="1"/>
  <c r="K492" i="1"/>
  <c r="L492" i="1"/>
  <c r="M492" i="1"/>
  <c r="N492" i="1"/>
  <c r="O492" i="1"/>
  <c r="K493" i="1"/>
  <c r="L493" i="1"/>
  <c r="M493" i="1"/>
  <c r="N493" i="1"/>
  <c r="O493" i="1"/>
  <c r="K494" i="1"/>
  <c r="L494" i="1"/>
  <c r="M494" i="1"/>
  <c r="N494" i="1"/>
  <c r="O494" i="1"/>
  <c r="K495" i="1"/>
  <c r="L495" i="1"/>
  <c r="M495" i="1"/>
  <c r="N495" i="1"/>
  <c r="O495" i="1"/>
  <c r="K496" i="1"/>
  <c r="L496" i="1"/>
  <c r="M496" i="1"/>
  <c r="N496" i="1"/>
  <c r="O496" i="1"/>
  <c r="K497" i="1"/>
  <c r="L497" i="1"/>
  <c r="M497" i="1"/>
  <c r="N497" i="1"/>
  <c r="O497" i="1"/>
  <c r="K498" i="1"/>
  <c r="L498" i="1"/>
  <c r="M498" i="1"/>
  <c r="N498" i="1"/>
  <c r="O498" i="1"/>
  <c r="K499" i="1"/>
  <c r="L499" i="1"/>
  <c r="M499" i="1"/>
  <c r="N499" i="1"/>
  <c r="O499" i="1"/>
  <c r="K500" i="1"/>
  <c r="L500" i="1"/>
  <c r="M500" i="1"/>
  <c r="N500" i="1"/>
  <c r="O500" i="1"/>
  <c r="K501" i="1"/>
  <c r="L501" i="1"/>
  <c r="M501" i="1"/>
  <c r="N501" i="1"/>
  <c r="O501" i="1"/>
  <c r="K502" i="1"/>
  <c r="L502" i="1"/>
  <c r="M502" i="1"/>
  <c r="N502" i="1"/>
  <c r="O502" i="1"/>
  <c r="K503" i="1"/>
  <c r="L503" i="1"/>
  <c r="M503" i="1"/>
  <c r="N503" i="1"/>
  <c r="O503" i="1"/>
  <c r="K504" i="1"/>
  <c r="L504" i="1"/>
  <c r="M504" i="1"/>
  <c r="N504" i="1"/>
  <c r="O504" i="1"/>
  <c r="K505" i="1"/>
  <c r="L505" i="1"/>
  <c r="M505" i="1"/>
  <c r="N505" i="1"/>
  <c r="O505" i="1"/>
  <c r="K506" i="1"/>
  <c r="L506" i="1"/>
  <c r="M506" i="1"/>
  <c r="N506" i="1"/>
  <c r="O506" i="1"/>
  <c r="K507" i="1"/>
  <c r="L507" i="1"/>
  <c r="M507" i="1"/>
  <c r="N507" i="1"/>
  <c r="O507" i="1"/>
  <c r="K508" i="1"/>
  <c r="L508" i="1"/>
  <c r="M508" i="1"/>
  <c r="N508" i="1"/>
  <c r="O508" i="1"/>
  <c r="K509" i="1"/>
  <c r="L509" i="1"/>
  <c r="M509" i="1"/>
  <c r="N509" i="1"/>
  <c r="O509" i="1"/>
  <c r="K510" i="1"/>
  <c r="L510" i="1"/>
  <c r="M510" i="1"/>
  <c r="N510" i="1"/>
  <c r="O510" i="1"/>
  <c r="K511" i="1"/>
  <c r="L511" i="1"/>
  <c r="M511" i="1"/>
  <c r="N511" i="1"/>
  <c r="O511" i="1"/>
  <c r="K512" i="1"/>
  <c r="L512" i="1"/>
  <c r="M512" i="1"/>
  <c r="N512" i="1"/>
  <c r="O512" i="1"/>
  <c r="K513" i="1"/>
  <c r="L513" i="1"/>
  <c r="M513" i="1"/>
  <c r="N513" i="1"/>
  <c r="O513" i="1"/>
  <c r="K514" i="1"/>
  <c r="L514" i="1"/>
  <c r="M514" i="1"/>
  <c r="N514" i="1"/>
  <c r="O514" i="1"/>
  <c r="K515" i="1"/>
  <c r="L515" i="1"/>
  <c r="M515" i="1"/>
  <c r="N515" i="1"/>
  <c r="O515" i="1"/>
  <c r="K516" i="1"/>
  <c r="L516" i="1"/>
  <c r="M516" i="1"/>
  <c r="N516" i="1"/>
  <c r="O516" i="1"/>
  <c r="K517" i="1"/>
  <c r="L517" i="1"/>
  <c r="M517" i="1"/>
  <c r="N517" i="1"/>
  <c r="O517" i="1"/>
  <c r="K518" i="1"/>
  <c r="L518" i="1"/>
  <c r="M518" i="1"/>
  <c r="N518" i="1"/>
  <c r="O518" i="1"/>
  <c r="K519" i="1"/>
  <c r="L519" i="1"/>
  <c r="M519" i="1"/>
  <c r="N519" i="1"/>
  <c r="O519" i="1"/>
  <c r="K520" i="1"/>
  <c r="L520" i="1"/>
  <c r="M520" i="1"/>
  <c r="N520" i="1"/>
  <c r="O520" i="1"/>
  <c r="K521" i="1"/>
  <c r="L521" i="1"/>
  <c r="M521" i="1"/>
  <c r="N521" i="1"/>
  <c r="O521" i="1"/>
  <c r="K522" i="1"/>
  <c r="L522" i="1"/>
  <c r="M522" i="1"/>
  <c r="N522" i="1"/>
  <c r="O522" i="1"/>
  <c r="K523" i="1"/>
  <c r="L523" i="1"/>
  <c r="M523" i="1"/>
  <c r="N523" i="1"/>
  <c r="O523" i="1"/>
  <c r="K524" i="1"/>
  <c r="L524" i="1"/>
  <c r="M524" i="1"/>
  <c r="N524" i="1"/>
  <c r="O524" i="1"/>
  <c r="K525" i="1"/>
  <c r="L525" i="1"/>
  <c r="M525" i="1"/>
  <c r="N525" i="1"/>
  <c r="O525" i="1"/>
  <c r="K526" i="1"/>
  <c r="L526" i="1"/>
  <c r="M526" i="1"/>
  <c r="N526" i="1"/>
  <c r="O526" i="1"/>
  <c r="K527" i="1"/>
  <c r="L527" i="1"/>
  <c r="M527" i="1"/>
  <c r="N527" i="1"/>
  <c r="O527" i="1"/>
  <c r="K528" i="1"/>
  <c r="L528" i="1"/>
  <c r="M528" i="1"/>
  <c r="N528" i="1"/>
  <c r="O528" i="1"/>
  <c r="K529" i="1"/>
  <c r="L529" i="1"/>
  <c r="M529" i="1"/>
  <c r="N529" i="1"/>
  <c r="O529" i="1"/>
  <c r="K530" i="1"/>
  <c r="L530" i="1"/>
  <c r="M530" i="1"/>
  <c r="N530" i="1"/>
  <c r="O530" i="1"/>
  <c r="K531" i="1"/>
  <c r="L531" i="1"/>
  <c r="M531" i="1"/>
  <c r="N531" i="1"/>
  <c r="O531" i="1"/>
  <c r="K532" i="1"/>
  <c r="L532" i="1"/>
  <c r="M532" i="1"/>
  <c r="N532" i="1"/>
  <c r="O532" i="1"/>
  <c r="K533" i="1"/>
  <c r="L533" i="1"/>
  <c r="M533" i="1"/>
  <c r="N533" i="1"/>
  <c r="O533" i="1"/>
  <c r="K534" i="1"/>
  <c r="L534" i="1"/>
  <c r="M534" i="1"/>
  <c r="N534" i="1"/>
  <c r="O534" i="1"/>
  <c r="K535" i="1"/>
  <c r="L535" i="1"/>
  <c r="M535" i="1"/>
  <c r="N535" i="1"/>
  <c r="O535" i="1"/>
  <c r="K536" i="1"/>
  <c r="L536" i="1"/>
  <c r="M536" i="1"/>
  <c r="N536" i="1"/>
  <c r="O536" i="1"/>
  <c r="K537" i="1"/>
  <c r="L537" i="1"/>
  <c r="M537" i="1"/>
  <c r="N537" i="1"/>
  <c r="O537" i="1"/>
  <c r="K538" i="1"/>
  <c r="L538" i="1"/>
  <c r="M538" i="1"/>
  <c r="N538" i="1"/>
  <c r="O538" i="1"/>
  <c r="K539" i="1"/>
  <c r="L539" i="1"/>
  <c r="M539" i="1"/>
  <c r="N539" i="1"/>
  <c r="O539" i="1"/>
  <c r="K540" i="1"/>
  <c r="L540" i="1"/>
  <c r="M540" i="1"/>
  <c r="N540" i="1"/>
  <c r="O540" i="1"/>
  <c r="K541" i="1"/>
  <c r="L541" i="1"/>
  <c r="M541" i="1"/>
  <c r="N541" i="1"/>
  <c r="O541" i="1"/>
  <c r="K542" i="1"/>
  <c r="L542" i="1"/>
  <c r="M542" i="1"/>
  <c r="N542" i="1"/>
  <c r="O542" i="1"/>
  <c r="K543" i="1"/>
  <c r="L543" i="1"/>
  <c r="M543" i="1"/>
  <c r="N543" i="1"/>
  <c r="O543" i="1"/>
  <c r="K544" i="1"/>
  <c r="L544" i="1"/>
  <c r="M544" i="1"/>
  <c r="N544" i="1"/>
  <c r="O544" i="1"/>
  <c r="K545" i="1"/>
  <c r="L545" i="1"/>
  <c r="M545" i="1"/>
  <c r="N545" i="1"/>
  <c r="O545" i="1"/>
  <c r="K546" i="1"/>
  <c r="L546" i="1"/>
  <c r="M546" i="1"/>
  <c r="N546" i="1"/>
  <c r="O546" i="1"/>
  <c r="K547" i="1"/>
  <c r="L547" i="1"/>
  <c r="M547" i="1"/>
  <c r="N547" i="1"/>
  <c r="O547" i="1"/>
  <c r="K548" i="1"/>
  <c r="L548" i="1"/>
  <c r="M548" i="1"/>
  <c r="N548" i="1"/>
  <c r="O548" i="1"/>
  <c r="K549" i="1"/>
  <c r="L549" i="1"/>
  <c r="M549" i="1"/>
  <c r="N549" i="1"/>
  <c r="O549" i="1"/>
  <c r="K550" i="1"/>
  <c r="L550" i="1"/>
  <c r="M550" i="1"/>
  <c r="N550" i="1"/>
  <c r="O550" i="1"/>
  <c r="K551" i="1"/>
  <c r="L551" i="1"/>
  <c r="M551" i="1"/>
  <c r="N551" i="1"/>
  <c r="O551" i="1"/>
  <c r="K552" i="1"/>
  <c r="L552" i="1"/>
  <c r="M552" i="1"/>
  <c r="N552" i="1"/>
  <c r="O552" i="1"/>
  <c r="K553" i="1"/>
  <c r="L553" i="1"/>
  <c r="M553" i="1"/>
  <c r="N553" i="1"/>
  <c r="O553" i="1"/>
  <c r="K554" i="1"/>
  <c r="L554" i="1"/>
  <c r="M554" i="1"/>
  <c r="N554" i="1"/>
  <c r="O554" i="1"/>
  <c r="K555" i="1"/>
  <c r="L555" i="1"/>
  <c r="M555" i="1"/>
  <c r="N555" i="1"/>
  <c r="O555" i="1"/>
  <c r="K556" i="1"/>
  <c r="L556" i="1"/>
  <c r="M556" i="1"/>
  <c r="N556" i="1"/>
  <c r="O556" i="1"/>
  <c r="K557" i="1"/>
  <c r="L557" i="1"/>
  <c r="M557" i="1"/>
  <c r="N557" i="1"/>
  <c r="O557" i="1"/>
  <c r="K558" i="1"/>
  <c r="L558" i="1"/>
  <c r="M558" i="1"/>
  <c r="N558" i="1"/>
  <c r="O558" i="1"/>
  <c r="K559" i="1"/>
  <c r="L559" i="1"/>
  <c r="M559" i="1"/>
  <c r="N559" i="1"/>
  <c r="O559" i="1"/>
  <c r="K560" i="1"/>
  <c r="L560" i="1"/>
  <c r="M560" i="1"/>
  <c r="N560" i="1"/>
  <c r="O560" i="1"/>
  <c r="K561" i="1"/>
  <c r="L561" i="1"/>
  <c r="M561" i="1"/>
  <c r="N561" i="1"/>
  <c r="O561" i="1"/>
  <c r="K562" i="1"/>
  <c r="L562" i="1"/>
  <c r="M562" i="1"/>
  <c r="N562" i="1"/>
  <c r="O562" i="1"/>
  <c r="K563" i="1"/>
  <c r="L563" i="1"/>
  <c r="M563" i="1"/>
  <c r="N563" i="1"/>
  <c r="O563" i="1"/>
  <c r="K564" i="1"/>
  <c r="L564" i="1"/>
  <c r="M564" i="1"/>
  <c r="N564" i="1"/>
  <c r="O564" i="1"/>
  <c r="K565" i="1"/>
  <c r="L565" i="1"/>
  <c r="M565" i="1"/>
  <c r="N565" i="1"/>
  <c r="O565" i="1"/>
  <c r="K566" i="1"/>
  <c r="L566" i="1"/>
  <c r="M566" i="1"/>
  <c r="N566" i="1"/>
  <c r="O566" i="1"/>
  <c r="K567" i="1"/>
  <c r="L567" i="1"/>
  <c r="M567" i="1"/>
  <c r="N567" i="1"/>
  <c r="O567" i="1"/>
  <c r="K568" i="1"/>
  <c r="L568" i="1"/>
  <c r="M568" i="1"/>
  <c r="N568" i="1"/>
  <c r="O568" i="1"/>
  <c r="K569" i="1"/>
  <c r="L569" i="1"/>
  <c r="M569" i="1"/>
  <c r="N569" i="1"/>
  <c r="O569" i="1"/>
  <c r="K570" i="1"/>
  <c r="L570" i="1"/>
  <c r="M570" i="1"/>
  <c r="N570" i="1"/>
  <c r="O570" i="1"/>
  <c r="K571" i="1"/>
  <c r="L571" i="1"/>
  <c r="M571" i="1"/>
  <c r="N571" i="1"/>
  <c r="O571" i="1"/>
  <c r="K572" i="1"/>
  <c r="L572" i="1"/>
  <c r="M572" i="1"/>
  <c r="N572" i="1"/>
  <c r="O572" i="1"/>
  <c r="K573" i="1"/>
  <c r="L573" i="1"/>
  <c r="M573" i="1"/>
  <c r="N573" i="1"/>
  <c r="O573" i="1"/>
  <c r="K574" i="1"/>
  <c r="L574" i="1"/>
  <c r="M574" i="1"/>
  <c r="N574" i="1"/>
  <c r="O574" i="1"/>
  <c r="K575" i="1"/>
  <c r="L575" i="1"/>
  <c r="M575" i="1"/>
  <c r="N575" i="1"/>
  <c r="O575" i="1"/>
  <c r="K576" i="1"/>
  <c r="L576" i="1"/>
  <c r="M576" i="1"/>
  <c r="N576" i="1"/>
  <c r="O576" i="1"/>
  <c r="K577" i="1"/>
  <c r="L577" i="1"/>
  <c r="M577" i="1"/>
  <c r="N577" i="1"/>
  <c r="O577" i="1"/>
  <c r="K578" i="1"/>
  <c r="L578" i="1"/>
  <c r="M578" i="1"/>
  <c r="N578" i="1"/>
  <c r="O578" i="1"/>
  <c r="K579" i="1"/>
  <c r="L579" i="1"/>
  <c r="M579" i="1"/>
  <c r="N579" i="1"/>
  <c r="O579" i="1"/>
  <c r="K580" i="1"/>
  <c r="L580" i="1"/>
  <c r="M580" i="1"/>
  <c r="N580" i="1"/>
  <c r="O580" i="1"/>
  <c r="K581" i="1"/>
  <c r="L581" i="1"/>
  <c r="M581" i="1"/>
  <c r="N581" i="1"/>
  <c r="O581" i="1"/>
  <c r="K582" i="1"/>
  <c r="L582" i="1"/>
  <c r="M582" i="1"/>
  <c r="N582" i="1"/>
  <c r="O582" i="1"/>
  <c r="K583" i="1"/>
  <c r="L583" i="1"/>
  <c r="M583" i="1"/>
  <c r="N583" i="1"/>
  <c r="O583" i="1"/>
  <c r="K584" i="1"/>
  <c r="L584" i="1"/>
  <c r="M584" i="1"/>
  <c r="N584" i="1"/>
  <c r="O584" i="1"/>
  <c r="K585" i="1"/>
  <c r="L585" i="1"/>
  <c r="M585" i="1"/>
  <c r="N585" i="1"/>
  <c r="O585" i="1"/>
  <c r="K586" i="1"/>
  <c r="L586" i="1"/>
  <c r="M586" i="1"/>
  <c r="N586" i="1"/>
  <c r="O586" i="1"/>
  <c r="K587" i="1"/>
  <c r="L587" i="1"/>
  <c r="M587" i="1"/>
  <c r="N587" i="1"/>
  <c r="O587" i="1"/>
  <c r="K588" i="1"/>
  <c r="L588" i="1"/>
  <c r="M588" i="1"/>
  <c r="N588" i="1"/>
  <c r="O588" i="1"/>
  <c r="K589" i="1"/>
  <c r="L589" i="1"/>
  <c r="M589" i="1"/>
  <c r="N589" i="1"/>
  <c r="O589" i="1"/>
  <c r="K590" i="1"/>
  <c r="L590" i="1"/>
  <c r="M590" i="1"/>
  <c r="N590" i="1"/>
  <c r="O590" i="1"/>
  <c r="K591" i="1"/>
  <c r="L591" i="1"/>
  <c r="M591" i="1"/>
  <c r="N591" i="1"/>
  <c r="O591" i="1"/>
  <c r="K592" i="1"/>
  <c r="L592" i="1"/>
  <c r="M592" i="1"/>
  <c r="N592" i="1"/>
  <c r="O592" i="1"/>
  <c r="K593" i="1"/>
  <c r="L593" i="1"/>
  <c r="M593" i="1"/>
  <c r="N593" i="1"/>
  <c r="O593" i="1"/>
  <c r="K594" i="1"/>
  <c r="L594" i="1"/>
  <c r="M594" i="1"/>
  <c r="N594" i="1"/>
  <c r="O594" i="1"/>
  <c r="K595" i="1"/>
  <c r="L595" i="1"/>
  <c r="M595" i="1"/>
  <c r="N595" i="1"/>
  <c r="O595" i="1"/>
  <c r="K596" i="1"/>
  <c r="L596" i="1"/>
  <c r="M596" i="1"/>
  <c r="N596" i="1"/>
  <c r="O596" i="1"/>
  <c r="K597" i="1"/>
  <c r="L597" i="1"/>
  <c r="M597" i="1"/>
  <c r="N597" i="1"/>
  <c r="O597" i="1"/>
  <c r="K598" i="1"/>
  <c r="L598" i="1"/>
  <c r="M598" i="1"/>
  <c r="N598" i="1"/>
  <c r="O598" i="1"/>
  <c r="K599" i="1"/>
  <c r="L599" i="1"/>
  <c r="M599" i="1"/>
  <c r="N599" i="1"/>
  <c r="O599" i="1"/>
  <c r="K600" i="1"/>
  <c r="L600" i="1"/>
  <c r="M600" i="1"/>
  <c r="N600" i="1"/>
  <c r="O600" i="1"/>
  <c r="K601" i="1"/>
  <c r="L601" i="1"/>
  <c r="M601" i="1"/>
  <c r="N601" i="1"/>
  <c r="O601" i="1"/>
  <c r="K602" i="1"/>
  <c r="L602" i="1"/>
  <c r="M602" i="1"/>
  <c r="N602" i="1"/>
  <c r="O602" i="1"/>
  <c r="K603" i="1"/>
  <c r="L603" i="1"/>
  <c r="M603" i="1"/>
  <c r="N603" i="1"/>
  <c r="O603" i="1"/>
  <c r="K604" i="1"/>
  <c r="L604" i="1"/>
  <c r="M604" i="1"/>
  <c r="N604" i="1"/>
  <c r="O604" i="1"/>
  <c r="K605" i="1"/>
  <c r="L605" i="1"/>
  <c r="M605" i="1"/>
  <c r="N605" i="1"/>
  <c r="O605" i="1"/>
  <c r="K606" i="1"/>
  <c r="L606" i="1"/>
  <c r="M606" i="1"/>
  <c r="N606" i="1"/>
  <c r="O606" i="1"/>
  <c r="K607" i="1"/>
  <c r="L607" i="1"/>
  <c r="M607" i="1"/>
  <c r="N607" i="1"/>
  <c r="O607" i="1"/>
  <c r="K608" i="1"/>
  <c r="L608" i="1"/>
  <c r="M608" i="1"/>
  <c r="N608" i="1"/>
  <c r="O608" i="1"/>
  <c r="K609" i="1"/>
  <c r="L609" i="1"/>
  <c r="M609" i="1"/>
  <c r="N609" i="1"/>
  <c r="O609" i="1"/>
  <c r="K610" i="1"/>
  <c r="L610" i="1"/>
  <c r="M610" i="1"/>
  <c r="N610" i="1"/>
  <c r="O610" i="1"/>
  <c r="K611" i="1"/>
  <c r="L611" i="1"/>
  <c r="M611" i="1"/>
  <c r="N611" i="1"/>
  <c r="O611" i="1"/>
  <c r="K612" i="1"/>
  <c r="L612" i="1"/>
  <c r="M612" i="1"/>
  <c r="N612" i="1"/>
  <c r="O612" i="1"/>
  <c r="K613" i="1"/>
  <c r="L613" i="1"/>
  <c r="M613" i="1"/>
  <c r="N613" i="1"/>
  <c r="O613" i="1"/>
  <c r="K614" i="1"/>
  <c r="L614" i="1"/>
  <c r="M614" i="1"/>
  <c r="N614" i="1"/>
  <c r="O614" i="1"/>
  <c r="K615" i="1"/>
  <c r="L615" i="1"/>
  <c r="M615" i="1"/>
  <c r="N615" i="1"/>
  <c r="O615" i="1"/>
  <c r="K616" i="1"/>
  <c r="L616" i="1"/>
  <c r="M616" i="1"/>
  <c r="N616" i="1"/>
  <c r="O616" i="1"/>
  <c r="K617" i="1"/>
  <c r="L617" i="1"/>
  <c r="M617" i="1"/>
  <c r="N617" i="1"/>
  <c r="O617" i="1"/>
  <c r="K618" i="1"/>
  <c r="L618" i="1"/>
  <c r="M618" i="1"/>
  <c r="N618" i="1"/>
  <c r="O618" i="1"/>
  <c r="K619" i="1"/>
  <c r="L619" i="1"/>
  <c r="M619" i="1"/>
  <c r="N619" i="1"/>
  <c r="O619" i="1"/>
  <c r="K620" i="1"/>
  <c r="L620" i="1"/>
  <c r="M620" i="1"/>
  <c r="N620" i="1"/>
  <c r="O620" i="1"/>
  <c r="K621" i="1"/>
  <c r="L621" i="1"/>
  <c r="M621" i="1"/>
  <c r="N621" i="1"/>
  <c r="O621" i="1"/>
  <c r="K622" i="1"/>
  <c r="L622" i="1"/>
  <c r="M622" i="1"/>
  <c r="N622" i="1"/>
  <c r="O622" i="1"/>
  <c r="K623" i="1"/>
  <c r="L623" i="1"/>
  <c r="M623" i="1"/>
  <c r="N623" i="1"/>
  <c r="O623" i="1"/>
  <c r="K624" i="1"/>
  <c r="L624" i="1"/>
  <c r="M624" i="1"/>
  <c r="N624" i="1"/>
  <c r="O624" i="1"/>
  <c r="K625" i="1"/>
  <c r="L625" i="1"/>
  <c r="M625" i="1"/>
  <c r="N625" i="1"/>
  <c r="O625" i="1"/>
  <c r="K626" i="1"/>
  <c r="L626" i="1"/>
  <c r="M626" i="1"/>
  <c r="N626" i="1"/>
  <c r="O626" i="1"/>
  <c r="K627" i="1"/>
  <c r="L627" i="1"/>
  <c r="M627" i="1"/>
  <c r="N627" i="1"/>
  <c r="O627" i="1"/>
  <c r="K628" i="1"/>
  <c r="L628" i="1"/>
  <c r="M628" i="1"/>
  <c r="N628" i="1"/>
  <c r="O628" i="1"/>
  <c r="K629" i="1"/>
  <c r="L629" i="1"/>
  <c r="M629" i="1"/>
  <c r="N629" i="1"/>
  <c r="O629" i="1"/>
  <c r="K630" i="1"/>
  <c r="L630" i="1"/>
  <c r="M630" i="1"/>
  <c r="N630" i="1"/>
  <c r="O630" i="1"/>
  <c r="K631" i="1"/>
  <c r="L631" i="1"/>
  <c r="M631" i="1"/>
  <c r="N631" i="1"/>
  <c r="O631" i="1"/>
  <c r="K632" i="1"/>
  <c r="L632" i="1"/>
  <c r="M632" i="1"/>
  <c r="N632" i="1"/>
  <c r="O632" i="1"/>
  <c r="K633" i="1"/>
  <c r="L633" i="1"/>
  <c r="M633" i="1"/>
  <c r="N633" i="1"/>
  <c r="O633" i="1"/>
  <c r="K634" i="1"/>
  <c r="L634" i="1"/>
  <c r="M634" i="1"/>
  <c r="N634" i="1"/>
  <c r="O634" i="1"/>
  <c r="K635" i="1"/>
  <c r="L635" i="1"/>
  <c r="M635" i="1"/>
  <c r="N635" i="1"/>
  <c r="O635" i="1"/>
  <c r="K636" i="1"/>
  <c r="L636" i="1"/>
  <c r="M636" i="1"/>
  <c r="N636" i="1"/>
  <c r="O636" i="1"/>
  <c r="K637" i="1"/>
  <c r="L637" i="1"/>
  <c r="M637" i="1"/>
  <c r="N637" i="1"/>
  <c r="O637" i="1"/>
  <c r="K638" i="1"/>
  <c r="L638" i="1"/>
  <c r="M638" i="1"/>
  <c r="N638" i="1"/>
  <c r="O638" i="1"/>
  <c r="K639" i="1"/>
  <c r="L639" i="1"/>
  <c r="M639" i="1"/>
  <c r="N639" i="1"/>
  <c r="O639" i="1"/>
  <c r="K640" i="1"/>
  <c r="L640" i="1"/>
  <c r="M640" i="1"/>
  <c r="N640" i="1"/>
  <c r="O640" i="1"/>
  <c r="K641" i="1"/>
  <c r="L641" i="1"/>
  <c r="M641" i="1"/>
  <c r="N641" i="1"/>
  <c r="O641" i="1"/>
  <c r="K642" i="1"/>
  <c r="L642" i="1"/>
  <c r="M642" i="1"/>
  <c r="N642" i="1"/>
  <c r="O642" i="1"/>
  <c r="K643" i="1"/>
  <c r="L643" i="1"/>
  <c r="M643" i="1"/>
  <c r="N643" i="1"/>
  <c r="O643" i="1"/>
  <c r="K644" i="1"/>
  <c r="L644" i="1"/>
  <c r="M644" i="1"/>
  <c r="N644" i="1"/>
  <c r="O644" i="1"/>
  <c r="K645" i="1"/>
  <c r="L645" i="1"/>
  <c r="M645" i="1"/>
  <c r="N645" i="1"/>
  <c r="O645" i="1"/>
  <c r="K646" i="1"/>
  <c r="L646" i="1"/>
  <c r="M646" i="1"/>
  <c r="N646" i="1"/>
  <c r="O646" i="1"/>
  <c r="K647" i="1"/>
  <c r="L647" i="1"/>
  <c r="M647" i="1"/>
  <c r="N647" i="1"/>
  <c r="O647" i="1"/>
  <c r="K648" i="1"/>
  <c r="L648" i="1"/>
  <c r="M648" i="1"/>
  <c r="N648" i="1"/>
  <c r="O648" i="1"/>
  <c r="K649" i="1"/>
  <c r="L649" i="1"/>
  <c r="M649" i="1"/>
  <c r="N649" i="1"/>
  <c r="O649" i="1"/>
  <c r="K650" i="1"/>
  <c r="L650" i="1"/>
  <c r="M650" i="1"/>
  <c r="N650" i="1"/>
  <c r="O650" i="1"/>
  <c r="K651" i="1"/>
  <c r="L651" i="1"/>
  <c r="M651" i="1"/>
  <c r="N651" i="1"/>
  <c r="O651" i="1"/>
  <c r="K652" i="1"/>
  <c r="L652" i="1"/>
  <c r="M652" i="1"/>
  <c r="N652" i="1"/>
  <c r="O652" i="1"/>
  <c r="K653" i="1"/>
  <c r="L653" i="1"/>
  <c r="M653" i="1"/>
  <c r="N653" i="1"/>
  <c r="O653" i="1"/>
  <c r="K654" i="1"/>
  <c r="L654" i="1"/>
  <c r="M654" i="1"/>
  <c r="N654" i="1"/>
  <c r="O654" i="1"/>
  <c r="K655" i="1"/>
  <c r="L655" i="1"/>
  <c r="M655" i="1"/>
  <c r="N655" i="1"/>
  <c r="O655" i="1"/>
  <c r="K656" i="1"/>
  <c r="L656" i="1"/>
  <c r="M656" i="1"/>
  <c r="N656" i="1"/>
  <c r="O656" i="1"/>
  <c r="K657" i="1"/>
  <c r="L657" i="1"/>
  <c r="M657" i="1"/>
  <c r="N657" i="1"/>
  <c r="O657" i="1"/>
  <c r="K658" i="1"/>
  <c r="L658" i="1"/>
  <c r="M658" i="1"/>
  <c r="N658" i="1"/>
  <c r="O658" i="1"/>
  <c r="K659" i="1"/>
  <c r="L659" i="1"/>
  <c r="M659" i="1"/>
  <c r="N659" i="1"/>
  <c r="O659" i="1"/>
  <c r="K660" i="1"/>
  <c r="L660" i="1"/>
  <c r="M660" i="1"/>
  <c r="N660" i="1"/>
  <c r="O660" i="1"/>
  <c r="K661" i="1"/>
  <c r="L661" i="1"/>
  <c r="M661" i="1"/>
  <c r="N661" i="1"/>
  <c r="O661" i="1"/>
  <c r="K662" i="1"/>
  <c r="L662" i="1"/>
  <c r="M662" i="1"/>
  <c r="N662" i="1"/>
  <c r="O662" i="1"/>
  <c r="K663" i="1"/>
  <c r="L663" i="1"/>
  <c r="M663" i="1"/>
  <c r="N663" i="1"/>
  <c r="O663" i="1"/>
  <c r="K664" i="1"/>
  <c r="L664" i="1"/>
  <c r="M664" i="1"/>
  <c r="N664" i="1"/>
  <c r="O664" i="1"/>
  <c r="K665" i="1"/>
  <c r="L665" i="1"/>
  <c r="M665" i="1"/>
  <c r="N665" i="1"/>
  <c r="O665" i="1"/>
  <c r="K666" i="1"/>
  <c r="L666" i="1"/>
  <c r="M666" i="1"/>
  <c r="N666" i="1"/>
  <c r="O666" i="1"/>
  <c r="K667" i="1"/>
  <c r="L667" i="1"/>
  <c r="M667" i="1"/>
  <c r="N667" i="1"/>
  <c r="O667" i="1"/>
  <c r="K668" i="1"/>
  <c r="L668" i="1"/>
  <c r="M668" i="1"/>
  <c r="N668" i="1"/>
  <c r="O668" i="1"/>
  <c r="K669" i="1"/>
  <c r="L669" i="1"/>
  <c r="M669" i="1"/>
  <c r="N669" i="1"/>
  <c r="O669" i="1"/>
  <c r="K670" i="1"/>
  <c r="L670" i="1"/>
  <c r="M670" i="1"/>
  <c r="N670" i="1"/>
  <c r="O670" i="1"/>
  <c r="K671" i="1"/>
  <c r="L671" i="1"/>
  <c r="M671" i="1"/>
  <c r="N671" i="1"/>
  <c r="O671" i="1"/>
  <c r="K672" i="1"/>
  <c r="L672" i="1"/>
  <c r="M672" i="1"/>
  <c r="N672" i="1"/>
  <c r="O672" i="1"/>
  <c r="K673" i="1"/>
  <c r="L673" i="1"/>
  <c r="M673" i="1"/>
  <c r="N673" i="1"/>
  <c r="O673" i="1"/>
  <c r="K674" i="1"/>
  <c r="L674" i="1"/>
  <c r="M674" i="1"/>
  <c r="N674" i="1"/>
  <c r="O674" i="1"/>
  <c r="K675" i="1"/>
  <c r="L675" i="1"/>
  <c r="M675" i="1"/>
  <c r="N675" i="1"/>
  <c r="O675" i="1"/>
  <c r="K676" i="1"/>
  <c r="L676" i="1"/>
  <c r="M676" i="1"/>
  <c r="N676" i="1"/>
  <c r="O676" i="1"/>
  <c r="K677" i="1"/>
  <c r="L677" i="1"/>
  <c r="M677" i="1"/>
  <c r="N677" i="1"/>
  <c r="O677" i="1"/>
  <c r="K678" i="1"/>
  <c r="L678" i="1"/>
  <c r="M678" i="1"/>
  <c r="N678" i="1"/>
  <c r="O678" i="1"/>
  <c r="K679" i="1"/>
  <c r="L679" i="1"/>
  <c r="M679" i="1"/>
  <c r="N679" i="1"/>
  <c r="O679" i="1"/>
  <c r="K680" i="1"/>
  <c r="L680" i="1"/>
  <c r="M680" i="1"/>
  <c r="N680" i="1"/>
  <c r="O680" i="1"/>
  <c r="K681" i="1"/>
  <c r="L681" i="1"/>
  <c r="M681" i="1"/>
  <c r="N681" i="1"/>
  <c r="O681" i="1"/>
  <c r="K682" i="1"/>
  <c r="L682" i="1"/>
  <c r="M682" i="1"/>
  <c r="N682" i="1"/>
  <c r="O682" i="1"/>
  <c r="K683" i="1"/>
  <c r="L683" i="1"/>
  <c r="M683" i="1"/>
  <c r="N683" i="1"/>
  <c r="O683" i="1"/>
  <c r="K684" i="1"/>
  <c r="L684" i="1"/>
  <c r="M684" i="1"/>
  <c r="N684" i="1"/>
  <c r="O684" i="1"/>
  <c r="K685" i="1"/>
  <c r="L685" i="1"/>
  <c r="M685" i="1"/>
  <c r="N685" i="1"/>
  <c r="O685" i="1"/>
  <c r="K686" i="1"/>
  <c r="L686" i="1"/>
  <c r="M686" i="1"/>
  <c r="N686" i="1"/>
  <c r="O686" i="1"/>
  <c r="K687" i="1"/>
  <c r="L687" i="1"/>
  <c r="M687" i="1"/>
  <c r="N687" i="1"/>
  <c r="O687" i="1"/>
  <c r="K688" i="1"/>
  <c r="L688" i="1"/>
  <c r="M688" i="1"/>
  <c r="N688" i="1"/>
  <c r="O688" i="1"/>
  <c r="K689" i="1"/>
  <c r="L689" i="1"/>
  <c r="M689" i="1"/>
  <c r="N689" i="1"/>
  <c r="O689" i="1"/>
  <c r="K690" i="1"/>
  <c r="L690" i="1"/>
  <c r="M690" i="1"/>
  <c r="N690" i="1"/>
  <c r="O690" i="1"/>
  <c r="K691" i="1"/>
  <c r="L691" i="1"/>
  <c r="M691" i="1"/>
  <c r="N691" i="1"/>
  <c r="O691" i="1"/>
  <c r="K692" i="1"/>
  <c r="L692" i="1"/>
  <c r="M692" i="1"/>
  <c r="N692" i="1"/>
  <c r="O692" i="1"/>
  <c r="K693" i="1"/>
  <c r="L693" i="1"/>
  <c r="M693" i="1"/>
  <c r="N693" i="1"/>
  <c r="O693" i="1"/>
  <c r="K694" i="1"/>
  <c r="L694" i="1"/>
  <c r="M694" i="1"/>
  <c r="N694" i="1"/>
  <c r="O694" i="1"/>
  <c r="K695" i="1"/>
  <c r="L695" i="1"/>
  <c r="M695" i="1"/>
  <c r="N695" i="1"/>
  <c r="O695" i="1"/>
  <c r="K696" i="1"/>
  <c r="L696" i="1"/>
  <c r="M696" i="1"/>
  <c r="N696" i="1"/>
  <c r="O696" i="1"/>
  <c r="K697" i="1"/>
  <c r="L697" i="1"/>
  <c r="M697" i="1"/>
  <c r="N697" i="1"/>
  <c r="O697" i="1"/>
  <c r="K698" i="1"/>
  <c r="L698" i="1"/>
  <c r="M698" i="1"/>
  <c r="N698" i="1"/>
  <c r="O698" i="1"/>
  <c r="K699" i="1"/>
  <c r="L699" i="1"/>
  <c r="M699" i="1"/>
  <c r="N699" i="1"/>
  <c r="O699" i="1"/>
  <c r="K700" i="1"/>
  <c r="L700" i="1"/>
  <c r="M700" i="1"/>
  <c r="N700" i="1"/>
  <c r="O700" i="1"/>
  <c r="K701" i="1"/>
  <c r="L701" i="1"/>
  <c r="M701" i="1"/>
  <c r="N701" i="1"/>
  <c r="O701" i="1"/>
  <c r="K702" i="1"/>
  <c r="L702" i="1"/>
  <c r="M702" i="1"/>
  <c r="N702" i="1"/>
  <c r="O702" i="1"/>
  <c r="K703" i="1"/>
  <c r="L703" i="1"/>
  <c r="M703" i="1"/>
  <c r="N703" i="1"/>
  <c r="O703" i="1"/>
  <c r="K704" i="1"/>
  <c r="L704" i="1"/>
  <c r="M704" i="1"/>
  <c r="N704" i="1"/>
  <c r="O704" i="1"/>
  <c r="K705" i="1"/>
  <c r="L705" i="1"/>
  <c r="M705" i="1"/>
  <c r="N705" i="1"/>
  <c r="O705" i="1"/>
  <c r="K706" i="1"/>
  <c r="L706" i="1"/>
  <c r="M706" i="1"/>
  <c r="N706" i="1"/>
  <c r="O706" i="1"/>
  <c r="K707" i="1"/>
  <c r="L707" i="1"/>
  <c r="M707" i="1"/>
  <c r="N707" i="1"/>
  <c r="O707" i="1"/>
  <c r="K708" i="1"/>
  <c r="L708" i="1"/>
  <c r="M708" i="1"/>
  <c r="N708" i="1"/>
  <c r="O708" i="1"/>
  <c r="K709" i="1"/>
  <c r="L709" i="1"/>
  <c r="M709" i="1"/>
  <c r="N709" i="1"/>
  <c r="O709" i="1"/>
  <c r="K710" i="1"/>
  <c r="L710" i="1"/>
  <c r="M710" i="1"/>
  <c r="N710" i="1"/>
  <c r="O710" i="1"/>
  <c r="K711" i="1"/>
  <c r="L711" i="1"/>
  <c r="M711" i="1"/>
  <c r="N711" i="1"/>
  <c r="O711" i="1"/>
  <c r="K712" i="1"/>
  <c r="L712" i="1"/>
  <c r="M712" i="1"/>
  <c r="N712" i="1"/>
  <c r="O712" i="1"/>
  <c r="K713" i="1"/>
  <c r="L713" i="1"/>
  <c r="M713" i="1"/>
  <c r="N713" i="1"/>
  <c r="O713" i="1"/>
  <c r="K714" i="1"/>
  <c r="L714" i="1"/>
  <c r="M714" i="1"/>
  <c r="N714" i="1"/>
  <c r="O714" i="1"/>
  <c r="K715" i="1"/>
  <c r="L715" i="1"/>
  <c r="M715" i="1"/>
  <c r="N715" i="1"/>
  <c r="O715" i="1"/>
  <c r="K716" i="1"/>
  <c r="L716" i="1"/>
  <c r="M716" i="1"/>
  <c r="N716" i="1"/>
  <c r="O716" i="1"/>
  <c r="K717" i="1"/>
  <c r="L717" i="1"/>
  <c r="M717" i="1"/>
  <c r="N717" i="1"/>
  <c r="O717" i="1"/>
  <c r="K718" i="1"/>
  <c r="L718" i="1"/>
  <c r="M718" i="1"/>
  <c r="N718" i="1"/>
  <c r="O718" i="1"/>
  <c r="K719" i="1"/>
  <c r="L719" i="1"/>
  <c r="M719" i="1"/>
  <c r="N719" i="1"/>
  <c r="O719" i="1"/>
  <c r="K720" i="1"/>
  <c r="L720" i="1"/>
  <c r="M720" i="1"/>
  <c r="N720" i="1"/>
  <c r="O720" i="1"/>
  <c r="K721" i="1"/>
  <c r="L721" i="1"/>
  <c r="M721" i="1"/>
  <c r="N721" i="1"/>
  <c r="O721" i="1"/>
  <c r="K722" i="1"/>
  <c r="L722" i="1"/>
  <c r="M722" i="1"/>
  <c r="N722" i="1"/>
  <c r="O722" i="1"/>
  <c r="K723" i="1"/>
  <c r="L723" i="1"/>
  <c r="M723" i="1"/>
  <c r="N723" i="1"/>
  <c r="O723" i="1"/>
  <c r="K724" i="1"/>
  <c r="L724" i="1"/>
  <c r="M724" i="1"/>
  <c r="N724" i="1"/>
  <c r="O724" i="1"/>
  <c r="K725" i="1"/>
  <c r="L725" i="1"/>
  <c r="M725" i="1"/>
  <c r="N725" i="1"/>
  <c r="O725" i="1"/>
  <c r="K726" i="1"/>
  <c r="L726" i="1"/>
  <c r="M726" i="1"/>
  <c r="N726" i="1"/>
  <c r="O726" i="1"/>
  <c r="K727" i="1"/>
  <c r="L727" i="1"/>
  <c r="M727" i="1"/>
  <c r="N727" i="1"/>
  <c r="O727" i="1"/>
  <c r="K728" i="1"/>
  <c r="L728" i="1"/>
  <c r="M728" i="1"/>
  <c r="N728" i="1"/>
  <c r="O728" i="1"/>
  <c r="K729" i="1"/>
  <c r="L729" i="1"/>
  <c r="M729" i="1"/>
  <c r="N729" i="1"/>
  <c r="O729" i="1"/>
  <c r="K730" i="1"/>
  <c r="L730" i="1"/>
  <c r="M730" i="1"/>
  <c r="N730" i="1"/>
  <c r="O730" i="1"/>
  <c r="K731" i="1"/>
  <c r="L731" i="1"/>
  <c r="M731" i="1"/>
  <c r="N731" i="1"/>
  <c r="O731" i="1"/>
  <c r="K732" i="1"/>
  <c r="L732" i="1"/>
  <c r="M732" i="1"/>
  <c r="N732" i="1"/>
  <c r="O732" i="1"/>
  <c r="K733" i="1"/>
  <c r="L733" i="1"/>
  <c r="M733" i="1"/>
  <c r="N733" i="1"/>
  <c r="O733" i="1"/>
  <c r="K734" i="1"/>
  <c r="L734" i="1"/>
  <c r="M734" i="1"/>
  <c r="N734" i="1"/>
  <c r="O734" i="1"/>
  <c r="K735" i="1"/>
  <c r="L735" i="1"/>
  <c r="M735" i="1"/>
  <c r="N735" i="1"/>
  <c r="O735" i="1"/>
  <c r="K736" i="1"/>
  <c r="L736" i="1"/>
  <c r="M736" i="1"/>
  <c r="N736" i="1"/>
  <c r="O736" i="1"/>
  <c r="K737" i="1"/>
  <c r="L737" i="1"/>
  <c r="M737" i="1"/>
  <c r="N737" i="1"/>
  <c r="O737" i="1"/>
  <c r="K738" i="1"/>
  <c r="L738" i="1"/>
  <c r="M738" i="1"/>
  <c r="N738" i="1"/>
  <c r="O738" i="1"/>
  <c r="K739" i="1"/>
  <c r="L739" i="1"/>
  <c r="M739" i="1"/>
  <c r="N739" i="1"/>
  <c r="O739" i="1"/>
  <c r="K740" i="1"/>
  <c r="L740" i="1"/>
  <c r="M740" i="1"/>
  <c r="N740" i="1"/>
  <c r="O740" i="1"/>
  <c r="K741" i="1"/>
  <c r="L741" i="1"/>
  <c r="M741" i="1"/>
  <c r="N741" i="1"/>
  <c r="O741" i="1"/>
  <c r="K742" i="1"/>
  <c r="L742" i="1"/>
  <c r="M742" i="1"/>
  <c r="N742" i="1"/>
  <c r="O742" i="1"/>
  <c r="K743" i="1"/>
  <c r="L743" i="1"/>
  <c r="M743" i="1"/>
  <c r="N743" i="1"/>
  <c r="O743" i="1"/>
  <c r="K744" i="1"/>
  <c r="L744" i="1"/>
  <c r="M744" i="1"/>
  <c r="N744" i="1"/>
  <c r="O744" i="1"/>
  <c r="K745" i="1"/>
  <c r="L745" i="1"/>
  <c r="M745" i="1"/>
  <c r="N745" i="1"/>
  <c r="O745" i="1"/>
  <c r="K746" i="1"/>
  <c r="L746" i="1"/>
  <c r="M746" i="1"/>
  <c r="N746" i="1"/>
  <c r="O746" i="1"/>
  <c r="K747" i="1"/>
  <c r="L747" i="1"/>
  <c r="M747" i="1"/>
  <c r="N747" i="1"/>
  <c r="O747" i="1"/>
  <c r="K748" i="1"/>
  <c r="L748" i="1"/>
  <c r="M748" i="1"/>
  <c r="N748" i="1"/>
  <c r="O748" i="1"/>
  <c r="K749" i="1"/>
  <c r="L749" i="1"/>
  <c r="M749" i="1"/>
  <c r="N749" i="1"/>
  <c r="O749" i="1"/>
  <c r="K750" i="1"/>
  <c r="L750" i="1"/>
  <c r="M750" i="1"/>
  <c r="N750" i="1"/>
  <c r="O750" i="1"/>
  <c r="K751" i="1"/>
  <c r="L751" i="1"/>
  <c r="M751" i="1"/>
  <c r="N751" i="1"/>
  <c r="O751" i="1"/>
  <c r="K752" i="1"/>
  <c r="L752" i="1"/>
  <c r="M752" i="1"/>
  <c r="N752" i="1"/>
  <c r="O752" i="1"/>
  <c r="K753" i="1"/>
  <c r="L753" i="1"/>
  <c r="M753" i="1"/>
  <c r="N753" i="1"/>
  <c r="O753" i="1"/>
  <c r="K754" i="1"/>
  <c r="L754" i="1"/>
  <c r="M754" i="1"/>
  <c r="N754" i="1"/>
  <c r="O754" i="1"/>
  <c r="K755" i="1"/>
  <c r="L755" i="1"/>
  <c r="M755" i="1"/>
  <c r="N755" i="1"/>
  <c r="O755" i="1"/>
  <c r="K756" i="1"/>
  <c r="L756" i="1"/>
  <c r="M756" i="1"/>
  <c r="N756" i="1"/>
  <c r="O756" i="1"/>
  <c r="K757" i="1"/>
  <c r="L757" i="1"/>
  <c r="M757" i="1"/>
  <c r="N757" i="1"/>
  <c r="O757" i="1"/>
  <c r="K758" i="1"/>
  <c r="L758" i="1"/>
  <c r="M758" i="1"/>
  <c r="N758" i="1"/>
  <c r="O758" i="1"/>
  <c r="K759" i="1"/>
  <c r="L759" i="1"/>
  <c r="M759" i="1"/>
  <c r="N759" i="1"/>
  <c r="O759" i="1"/>
  <c r="K760" i="1"/>
  <c r="L760" i="1"/>
  <c r="M760" i="1"/>
  <c r="N760" i="1"/>
  <c r="O760" i="1"/>
  <c r="K761" i="1"/>
  <c r="L761" i="1"/>
  <c r="M761" i="1"/>
  <c r="N761" i="1"/>
  <c r="O761" i="1"/>
  <c r="K762" i="1"/>
  <c r="L762" i="1"/>
  <c r="M762" i="1"/>
  <c r="N762" i="1"/>
  <c r="O762" i="1"/>
  <c r="K763" i="1"/>
  <c r="L763" i="1"/>
  <c r="M763" i="1"/>
  <c r="N763" i="1"/>
  <c r="O763" i="1"/>
  <c r="K764" i="1"/>
  <c r="L764" i="1"/>
  <c r="M764" i="1"/>
  <c r="N764" i="1"/>
  <c r="O764" i="1"/>
  <c r="K765" i="1"/>
  <c r="L765" i="1"/>
  <c r="M765" i="1"/>
  <c r="N765" i="1"/>
  <c r="O765" i="1"/>
  <c r="K766" i="1"/>
  <c r="L766" i="1"/>
  <c r="M766" i="1"/>
  <c r="N766" i="1"/>
  <c r="O766" i="1"/>
  <c r="K767" i="1"/>
  <c r="L767" i="1"/>
  <c r="M767" i="1"/>
  <c r="N767" i="1"/>
  <c r="O767" i="1"/>
  <c r="K768" i="1"/>
  <c r="L768" i="1"/>
  <c r="M768" i="1"/>
  <c r="N768" i="1"/>
  <c r="O768" i="1"/>
  <c r="K769" i="1"/>
  <c r="L769" i="1"/>
  <c r="M769" i="1"/>
  <c r="N769" i="1"/>
  <c r="O769" i="1"/>
  <c r="K770" i="1"/>
  <c r="L770" i="1"/>
  <c r="M770" i="1"/>
  <c r="N770" i="1"/>
  <c r="O770" i="1"/>
  <c r="K771" i="1"/>
  <c r="L771" i="1"/>
  <c r="M771" i="1"/>
  <c r="N771" i="1"/>
  <c r="O771" i="1"/>
  <c r="K772" i="1"/>
  <c r="L772" i="1"/>
  <c r="M772" i="1"/>
  <c r="N772" i="1"/>
  <c r="O772" i="1"/>
  <c r="K773" i="1"/>
  <c r="L773" i="1"/>
  <c r="M773" i="1"/>
  <c r="N773" i="1"/>
  <c r="O773" i="1"/>
  <c r="K774" i="1"/>
  <c r="L774" i="1"/>
  <c r="M774" i="1"/>
  <c r="N774" i="1"/>
  <c r="O774" i="1"/>
  <c r="K775" i="1"/>
  <c r="L775" i="1"/>
  <c r="M775" i="1"/>
  <c r="N775" i="1"/>
  <c r="O775" i="1"/>
  <c r="K776" i="1"/>
  <c r="L776" i="1"/>
  <c r="M776" i="1"/>
  <c r="N776" i="1"/>
  <c r="O776" i="1"/>
  <c r="K777" i="1"/>
  <c r="L777" i="1"/>
  <c r="M777" i="1"/>
  <c r="N777" i="1"/>
  <c r="O777" i="1"/>
  <c r="K778" i="1"/>
  <c r="L778" i="1"/>
  <c r="M778" i="1"/>
  <c r="N778" i="1"/>
  <c r="O778" i="1"/>
  <c r="K779" i="1"/>
  <c r="L779" i="1"/>
  <c r="M779" i="1"/>
  <c r="N779" i="1"/>
  <c r="O779" i="1"/>
  <c r="K780" i="1"/>
  <c r="L780" i="1"/>
  <c r="M780" i="1"/>
  <c r="N780" i="1"/>
  <c r="O780" i="1"/>
  <c r="K781" i="1"/>
  <c r="L781" i="1"/>
  <c r="M781" i="1"/>
  <c r="N781" i="1"/>
  <c r="O781" i="1"/>
  <c r="K782" i="1"/>
  <c r="L782" i="1"/>
  <c r="M782" i="1"/>
  <c r="N782" i="1"/>
  <c r="O782" i="1"/>
  <c r="K783" i="1"/>
  <c r="L783" i="1"/>
  <c r="M783" i="1"/>
  <c r="N783" i="1"/>
  <c r="O783" i="1"/>
  <c r="K784" i="1"/>
  <c r="L784" i="1"/>
  <c r="M784" i="1"/>
  <c r="N784" i="1"/>
  <c r="O784" i="1"/>
  <c r="K785" i="1"/>
  <c r="L785" i="1"/>
  <c r="M785" i="1"/>
  <c r="N785" i="1"/>
  <c r="O785" i="1"/>
  <c r="K786" i="1"/>
  <c r="L786" i="1"/>
  <c r="M786" i="1"/>
  <c r="N786" i="1"/>
  <c r="O786" i="1"/>
  <c r="K787" i="1"/>
  <c r="L787" i="1"/>
  <c r="M787" i="1"/>
  <c r="N787" i="1"/>
  <c r="O787" i="1"/>
  <c r="K788" i="1"/>
  <c r="L788" i="1"/>
  <c r="M788" i="1"/>
  <c r="N788" i="1"/>
  <c r="O788" i="1"/>
  <c r="K789" i="1"/>
  <c r="L789" i="1"/>
  <c r="M789" i="1"/>
  <c r="N789" i="1"/>
  <c r="O789" i="1"/>
  <c r="K790" i="1"/>
  <c r="L790" i="1"/>
  <c r="M790" i="1"/>
  <c r="N790" i="1"/>
  <c r="O790" i="1"/>
  <c r="K791" i="1"/>
  <c r="L791" i="1"/>
  <c r="M791" i="1"/>
  <c r="N791" i="1"/>
  <c r="O791" i="1"/>
  <c r="K792" i="1"/>
  <c r="L792" i="1"/>
  <c r="M792" i="1"/>
  <c r="N792" i="1"/>
  <c r="O792" i="1"/>
  <c r="K793" i="1"/>
  <c r="L793" i="1"/>
  <c r="M793" i="1"/>
  <c r="N793" i="1"/>
  <c r="O793" i="1"/>
  <c r="K794" i="1"/>
  <c r="L794" i="1"/>
  <c r="M794" i="1"/>
  <c r="N794" i="1"/>
  <c r="O794" i="1"/>
  <c r="K795" i="1"/>
  <c r="L795" i="1"/>
  <c r="M795" i="1"/>
  <c r="N795" i="1"/>
  <c r="O795" i="1"/>
  <c r="K796" i="1"/>
  <c r="L796" i="1"/>
  <c r="M796" i="1"/>
  <c r="N796" i="1"/>
  <c r="O796" i="1"/>
  <c r="K797" i="1"/>
  <c r="L797" i="1"/>
  <c r="M797" i="1"/>
  <c r="N797" i="1"/>
  <c r="O797" i="1"/>
  <c r="K798" i="1"/>
  <c r="L798" i="1"/>
  <c r="M798" i="1"/>
  <c r="N798" i="1"/>
  <c r="O798" i="1"/>
  <c r="K799" i="1"/>
  <c r="L799" i="1"/>
  <c r="M799" i="1"/>
  <c r="N799" i="1"/>
  <c r="O799" i="1"/>
  <c r="K800" i="1"/>
  <c r="L800" i="1"/>
  <c r="M800" i="1"/>
  <c r="N800" i="1"/>
  <c r="O800" i="1"/>
  <c r="K801" i="1"/>
  <c r="L801" i="1"/>
  <c r="M801" i="1"/>
  <c r="N801" i="1"/>
  <c r="O801" i="1"/>
  <c r="K802" i="1"/>
  <c r="L802" i="1"/>
  <c r="M802" i="1"/>
  <c r="N802" i="1"/>
  <c r="O802" i="1"/>
  <c r="K803" i="1"/>
  <c r="L803" i="1"/>
  <c r="M803" i="1"/>
  <c r="N803" i="1"/>
  <c r="O803" i="1"/>
  <c r="K804" i="1"/>
  <c r="L804" i="1"/>
  <c r="M804" i="1"/>
  <c r="N804" i="1"/>
  <c r="O804" i="1"/>
  <c r="K805" i="1"/>
  <c r="L805" i="1"/>
  <c r="M805" i="1"/>
  <c r="N805" i="1"/>
  <c r="O805" i="1"/>
  <c r="K806" i="1"/>
  <c r="L806" i="1"/>
  <c r="M806" i="1"/>
  <c r="N806" i="1"/>
  <c r="O806" i="1"/>
  <c r="K807" i="1"/>
  <c r="L807" i="1"/>
  <c r="M807" i="1"/>
  <c r="N807" i="1"/>
  <c r="O807" i="1"/>
  <c r="K808" i="1"/>
  <c r="L808" i="1"/>
  <c r="M808" i="1"/>
  <c r="N808" i="1"/>
  <c r="O808" i="1"/>
  <c r="K809" i="1"/>
  <c r="L809" i="1"/>
  <c r="M809" i="1"/>
  <c r="N809" i="1"/>
  <c r="O809" i="1"/>
  <c r="K810" i="1"/>
  <c r="L810" i="1"/>
  <c r="M810" i="1"/>
  <c r="N810" i="1"/>
  <c r="O810" i="1"/>
  <c r="K811" i="1"/>
  <c r="L811" i="1"/>
  <c r="M811" i="1"/>
  <c r="N811" i="1"/>
  <c r="O811" i="1"/>
  <c r="K812" i="1"/>
  <c r="L812" i="1"/>
  <c r="M812" i="1"/>
  <c r="N812" i="1"/>
  <c r="O812" i="1"/>
  <c r="K813" i="1"/>
  <c r="L813" i="1"/>
  <c r="M813" i="1"/>
  <c r="N813" i="1"/>
  <c r="O813" i="1"/>
  <c r="K814" i="1"/>
  <c r="L814" i="1"/>
  <c r="M814" i="1"/>
  <c r="N814" i="1"/>
  <c r="O814" i="1"/>
  <c r="K815" i="1"/>
  <c r="L815" i="1"/>
  <c r="M815" i="1"/>
  <c r="N815" i="1"/>
  <c r="O815" i="1"/>
  <c r="K816" i="1"/>
  <c r="L816" i="1"/>
  <c r="M816" i="1"/>
  <c r="N816" i="1"/>
  <c r="O816" i="1"/>
  <c r="K817" i="1"/>
  <c r="L817" i="1"/>
  <c r="M817" i="1"/>
  <c r="N817" i="1"/>
  <c r="O817" i="1"/>
  <c r="K818" i="1"/>
  <c r="L818" i="1"/>
  <c r="M818" i="1"/>
  <c r="N818" i="1"/>
  <c r="O818" i="1"/>
  <c r="K819" i="1"/>
  <c r="L819" i="1"/>
  <c r="M819" i="1"/>
  <c r="N819" i="1"/>
  <c r="O819" i="1"/>
  <c r="K820" i="1"/>
  <c r="L820" i="1"/>
  <c r="M820" i="1"/>
  <c r="N820" i="1"/>
  <c r="O820" i="1"/>
  <c r="K821" i="1"/>
  <c r="L821" i="1"/>
  <c r="M821" i="1"/>
  <c r="N821" i="1"/>
  <c r="O821" i="1"/>
  <c r="K822" i="1"/>
  <c r="L822" i="1"/>
  <c r="M822" i="1"/>
  <c r="N822" i="1"/>
  <c r="O822" i="1"/>
  <c r="K823" i="1"/>
  <c r="L823" i="1"/>
  <c r="M823" i="1"/>
  <c r="N823" i="1"/>
  <c r="O823" i="1"/>
  <c r="K824" i="1"/>
  <c r="L824" i="1"/>
  <c r="M824" i="1"/>
  <c r="N824" i="1"/>
  <c r="O824" i="1"/>
  <c r="K825" i="1"/>
  <c r="L825" i="1"/>
  <c r="M825" i="1"/>
  <c r="N825" i="1"/>
  <c r="O825" i="1"/>
  <c r="K826" i="1"/>
  <c r="L826" i="1"/>
  <c r="M826" i="1"/>
  <c r="N826" i="1"/>
  <c r="O826" i="1"/>
  <c r="K827" i="1"/>
  <c r="L827" i="1"/>
  <c r="M827" i="1"/>
  <c r="N827" i="1"/>
  <c r="O827" i="1"/>
  <c r="K828" i="1"/>
  <c r="L828" i="1"/>
  <c r="M828" i="1"/>
  <c r="N828" i="1"/>
  <c r="O828" i="1"/>
  <c r="K829" i="1"/>
  <c r="L829" i="1"/>
  <c r="M829" i="1"/>
  <c r="N829" i="1"/>
  <c r="O829" i="1"/>
  <c r="K830" i="1"/>
  <c r="L830" i="1"/>
  <c r="M830" i="1"/>
  <c r="N830" i="1"/>
  <c r="O830" i="1"/>
  <c r="K831" i="1"/>
  <c r="L831" i="1"/>
  <c r="M831" i="1"/>
  <c r="N831" i="1"/>
  <c r="O831" i="1"/>
  <c r="K832" i="1"/>
  <c r="L832" i="1"/>
  <c r="M832" i="1"/>
  <c r="N832" i="1"/>
  <c r="O832" i="1"/>
  <c r="K833" i="1"/>
  <c r="L833" i="1"/>
  <c r="M833" i="1"/>
  <c r="N833" i="1"/>
  <c r="O833" i="1"/>
  <c r="K834" i="1"/>
  <c r="L834" i="1"/>
  <c r="M834" i="1"/>
  <c r="N834" i="1"/>
  <c r="O834" i="1"/>
  <c r="L2" i="1"/>
  <c r="M2" i="1"/>
  <c r="N2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<sst xmlns="http://schemas.openxmlformats.org/spreadsheetml/2006/main" count="5790" uniqueCount="944">
  <si>
    <t>Alessandro Garbisi</t>
  </si>
  <si>
    <t>Alessandro Izekor</t>
  </si>
  <si>
    <t>Braam Steyn</t>
  </si>
  <si>
    <t>Carl Wegner</t>
  </si>
  <si>
    <t>Cherif Traore</t>
  </si>
  <si>
    <t>Corniel Els</t>
  </si>
  <si>
    <t>Dewaldt Duvenage</t>
  </si>
  <si>
    <t>Dewi Passarella</t>
  </si>
  <si>
    <t>Edoardo Padovani</t>
  </si>
  <si>
    <t>Federico Ruzza</t>
  </si>
  <si>
    <t>Federico Zani</t>
  </si>
  <si>
    <t>Filippo Alongi</t>
  </si>
  <si>
    <t>Filippo Drago</t>
  </si>
  <si>
    <t>Giacomo da Re</t>
  </si>
  <si>
    <t>Giacomo Nicotera</t>
  </si>
  <si>
    <t>Gianmarco Lucchesi</t>
  </si>
  <si>
    <t>Giovanni Pettinelli</t>
  </si>
  <si>
    <t>Giuliano Avaca</t>
  </si>
  <si>
    <t>Henry Time-Stowers</t>
  </si>
  <si>
    <t>Ignacio Mendy</t>
  </si>
  <si>
    <t>Iliesa Ratuva Tavuyara</t>
  </si>
  <si>
    <t>Ivan Nemer</t>
  </si>
  <si>
    <t>Jacob Umaga</t>
  </si>
  <si>
    <t>Joaquin Riera</t>
  </si>
  <si>
    <t>Joey Caputo</t>
  </si>
  <si>
    <t>Lapo Frangini</t>
  </si>
  <si>
    <t>Leonardo Marin</t>
  </si>
  <si>
    <t>Lorenzo Cannone</t>
  </si>
  <si>
    <t>Manfredi Albanese</t>
  </si>
  <si>
    <t>Manuel Arroyo</t>
  </si>
  <si>
    <t>Manuel Zuliani</t>
  </si>
  <si>
    <t>Marco Lazzaroni</t>
  </si>
  <si>
    <t>Marco Zanon</t>
  </si>
  <si>
    <t>Marcus Watson</t>
  </si>
  <si>
    <t>Matteo Drudi</t>
  </si>
  <si>
    <t>Matteo Minozzi</t>
  </si>
  <si>
    <t>Mattia Bellini</t>
  </si>
  <si>
    <t>Michele Lamaro</t>
  </si>
  <si>
    <t>Nacho Brex</t>
  </si>
  <si>
    <t>Nahuel Tetaz Chaparro</t>
  </si>
  <si>
    <t>Niccolo Cannone</t>
  </si>
  <si>
    <t>Nicola Piantella</t>
  </si>
  <si>
    <t>Onisi Ratave</t>
  </si>
  <si>
    <t>Rhyno Smith</t>
  </si>
  <si>
    <t>Riccardo Favretto</t>
  </si>
  <si>
    <t>Sam Hidalgo-Clyne</t>
  </si>
  <si>
    <t>Scott Scrafton</t>
  </si>
  <si>
    <t>Sebastian Negri da Ollegio</t>
  </si>
  <si>
    <t>Simone Ferrari</t>
  </si>
  <si>
    <t>Thomas Gallo</t>
  </si>
  <si>
    <t>Tiziano Pasquali</t>
  </si>
  <si>
    <t>Toa Halafihi</t>
  </si>
  <si>
    <t>Tomas Albornoz</t>
  </si>
  <si>
    <t>Tommaso Menoncello</t>
  </si>
  <si>
    <t>Bernard van der Linde</t>
  </si>
  <si>
    <t>Bismarck du Plessis</t>
  </si>
  <si>
    <t>Cameron Hanekom</t>
  </si>
  <si>
    <t>Canan Moodie</t>
  </si>
  <si>
    <t>Carlton Banies</t>
  </si>
  <si>
    <t>Chris Smith</t>
  </si>
  <si>
    <t>Cornal Hendricks</t>
  </si>
  <si>
    <t>Cyle Brink</t>
  </si>
  <si>
    <t>David Kriel</t>
  </si>
  <si>
    <t>Dylan Smith</t>
  </si>
  <si>
    <t>Elrigh Louw</t>
  </si>
  <si>
    <t>Embrose Papier</t>
  </si>
  <si>
    <t>Francois Klopper</t>
  </si>
  <si>
    <t>Gerhard Steenekamp</t>
  </si>
  <si>
    <t>Harold Vorster</t>
  </si>
  <si>
    <t>Jacques du Plessis</t>
  </si>
  <si>
    <t>Jacques van Rooyen</t>
  </si>
  <si>
    <t>James Verity-Amm</t>
  </si>
  <si>
    <t>Jan-Hendrik Wessels</t>
  </si>
  <si>
    <t>Janko Swanepoel</t>
  </si>
  <si>
    <t>Joe van Zyl</t>
  </si>
  <si>
    <t>Johan Goosen</t>
  </si>
  <si>
    <t>Johan Grobbelaar</t>
  </si>
  <si>
    <t>Juan Mostert</t>
  </si>
  <si>
    <t>Keagan Johannes</t>
  </si>
  <si>
    <t>Kurt-Lee Arendse</t>
  </si>
  <si>
    <t>Lionel Mapoe</t>
  </si>
  <si>
    <t>Lizo Gqoboka</t>
  </si>
  <si>
    <t>Marcell Coetzee</t>
  </si>
  <si>
    <t>Marco Jansen van Vuren</t>
  </si>
  <si>
    <t>Marco van Staden</t>
  </si>
  <si>
    <t>Merwe Olivier</t>
  </si>
  <si>
    <t>Mihlali Mosi</t>
  </si>
  <si>
    <t>Mornay Smith</t>
  </si>
  <si>
    <t>Morne Steyn</t>
  </si>
  <si>
    <t>Muller Uys</t>
  </si>
  <si>
    <t>Neil le Roux</t>
  </si>
  <si>
    <t>Nizaam Carr</t>
  </si>
  <si>
    <t>Phumzile Maqondwana</t>
  </si>
  <si>
    <t>Reinhardt Ludwig</t>
  </si>
  <si>
    <t>Robert Hunt</t>
  </si>
  <si>
    <t>Ruan Nortje</t>
  </si>
  <si>
    <t>Ruan Vermaak</t>
  </si>
  <si>
    <t>Sbu Nkosi</t>
  </si>
  <si>
    <t>Sebastian Lombard</t>
  </si>
  <si>
    <t>Sidney Tobias</t>
  </si>
  <si>
    <t>Simphiwe Matanzima</t>
  </si>
  <si>
    <t>Stedman Gans</t>
  </si>
  <si>
    <t>Stravino Jacobs</t>
  </si>
  <si>
    <t>Tiaan Lange</t>
  </si>
  <si>
    <t>Walt Steenkamp</t>
  </si>
  <si>
    <t>Wandisile Simelane</t>
  </si>
  <si>
    <t>WJ Steenkamp</t>
  </si>
  <si>
    <t>Zak Burger</t>
  </si>
  <si>
    <t>Aled Summerhill</t>
  </si>
  <si>
    <t>Ben Thomas</t>
  </si>
  <si>
    <t>Brad Thyer</t>
  </si>
  <si>
    <t>Cam Winnett</t>
  </si>
  <si>
    <t>Corey Domachowski</t>
  </si>
  <si>
    <t>Dillon Lewis</t>
  </si>
  <si>
    <t>Dimitri Arhip</t>
  </si>
  <si>
    <t>Efan Daniel</t>
  </si>
  <si>
    <t>Ellis Bevan</t>
  </si>
  <si>
    <t>Ellis Jenkins</t>
  </si>
  <si>
    <t>Gwilym Bradley</t>
  </si>
  <si>
    <t>Harri Millard</t>
  </si>
  <si>
    <t>Jacob Beetham</t>
  </si>
  <si>
    <t>James Botham</t>
  </si>
  <si>
    <t>James Ratti</t>
  </si>
  <si>
    <t>Jamie Hill</t>
  </si>
  <si>
    <t>Jarrod Evans</t>
  </si>
  <si>
    <t>Jason Harries</t>
  </si>
  <si>
    <t>Joe Peard</t>
  </si>
  <si>
    <t>Josh Adams</t>
  </si>
  <si>
    <t>Josh Navidi</t>
  </si>
  <si>
    <t>Josh Turnbull</t>
  </si>
  <si>
    <t>Keiron Assiratti</t>
  </si>
  <si>
    <t>Kirby Myhill</t>
  </si>
  <si>
    <t>Kristian Dacey</t>
  </si>
  <si>
    <t>Liam Belcher</t>
  </si>
  <si>
    <t>Liam Williams</t>
  </si>
  <si>
    <t>Lloyd Williams</t>
  </si>
  <si>
    <t>Lopeti Timani</t>
  </si>
  <si>
    <t>Mason Grady</t>
  </si>
  <si>
    <t>Matthew Morgan</t>
  </si>
  <si>
    <t>Max Llewellyn</t>
  </si>
  <si>
    <t>Olly Robinson</t>
  </si>
  <si>
    <t>Owen Lane</t>
  </si>
  <si>
    <t>Rey Lee-Lo</t>
  </si>
  <si>
    <t>Rhys Barratt</t>
  </si>
  <si>
    <t>Rhys Carre</t>
  </si>
  <si>
    <t>Rhys Priestland</t>
  </si>
  <si>
    <t>Rory Thornton</t>
  </si>
  <si>
    <t>Seb Davies</t>
  </si>
  <si>
    <t>Shane Lewis-Hughes</t>
  </si>
  <si>
    <t>Taulupe Faletau</t>
  </si>
  <si>
    <t>Teddy Williams</t>
  </si>
  <si>
    <t>Theo Cabango</t>
  </si>
  <si>
    <t>Thomas Young</t>
  </si>
  <si>
    <t>Tomos Williams</t>
  </si>
  <si>
    <t>Uilisi Halaholo</t>
  </si>
  <si>
    <t>Will Davies-King</t>
  </si>
  <si>
    <t>Adam Byrne</t>
  </si>
  <si>
    <t>Alex Wootton</t>
  </si>
  <si>
    <t>Bundee Aki</t>
  </si>
  <si>
    <t>Byron Ralston</t>
  </si>
  <si>
    <t>Caolin Blade</t>
  </si>
  <si>
    <t>Cathal Forde</t>
  </si>
  <si>
    <t>Cian Prendergast</t>
  </si>
  <si>
    <t>Ciaran Booth</t>
  </si>
  <si>
    <t>Colm Reilly</t>
  </si>
  <si>
    <t>Conor Fitzgerald</t>
  </si>
  <si>
    <t>Conor Oliver</t>
  </si>
  <si>
    <t>Darragh Murray</t>
  </si>
  <si>
    <t>Dave Heffernan</t>
  </si>
  <si>
    <t>David Hawkshaw</t>
  </si>
  <si>
    <t>Denis Buckley</t>
  </si>
  <si>
    <t>Diarmuid Kilgallen</t>
  </si>
  <si>
    <t>Dominic Robertson-McCoy</t>
  </si>
  <si>
    <t>Dylan Tierney-Martin</t>
  </si>
  <si>
    <t>Finlay Bealham</t>
  </si>
  <si>
    <t>Gavin Thornbury</t>
  </si>
  <si>
    <t>Grant Stewart</t>
  </si>
  <si>
    <t>Jack Aungier</t>
  </si>
  <si>
    <t>Jack Carty</t>
  </si>
  <si>
    <t>Jarrad Butler</t>
  </si>
  <si>
    <t>John Porch</t>
  </si>
  <si>
    <t>Jordan Duggan</t>
  </si>
  <si>
    <t>Josh Murphy</t>
  </si>
  <si>
    <t>Kieran Marmion</t>
  </si>
  <si>
    <t>Leva Fifita</t>
  </si>
  <si>
    <t>Mack Hansen</t>
  </si>
  <si>
    <t>Matthew Burke</t>
  </si>
  <si>
    <t>Niall Murray</t>
  </si>
  <si>
    <t>Oisin Dowling</t>
  </si>
  <si>
    <t>Oisin McCormack</t>
  </si>
  <si>
    <t>Oran McNulty</t>
  </si>
  <si>
    <t>Paul Boyle</t>
  </si>
  <si>
    <t>Peter Dooley</t>
  </si>
  <si>
    <t>Sam Illo</t>
  </si>
  <si>
    <t>Sean Masterson</t>
  </si>
  <si>
    <t>Shamus Hurley-Langton</t>
  </si>
  <si>
    <t>Shane Delahunt</t>
  </si>
  <si>
    <t>Shane Jennings</t>
  </si>
  <si>
    <t>Shayne Bolton</t>
  </si>
  <si>
    <t>Tiernan O'Halloran</t>
  </si>
  <si>
    <t>Tom Daly</t>
  </si>
  <si>
    <t>Tom Farrell</t>
  </si>
  <si>
    <t>Aaron Wainwright</t>
  </si>
  <si>
    <t>Aki Seiuli</t>
  </si>
  <si>
    <t>Aneurin Owen</t>
  </si>
  <si>
    <t>Angus O'Brien</t>
  </si>
  <si>
    <t>Ashton Hewitt</t>
  </si>
  <si>
    <t>Ben Carter</t>
  </si>
  <si>
    <t>Ben Fry</t>
  </si>
  <si>
    <t>Bradley Roberts</t>
  </si>
  <si>
    <t>Che Hope</t>
  </si>
  <si>
    <t>Chris Coleman</t>
  </si>
  <si>
    <t>Cory Allen</t>
  </si>
  <si>
    <t>David Richards</t>
  </si>
  <si>
    <t>Elliot Dee</t>
  </si>
  <si>
    <t>Ellis Shipp</t>
  </si>
  <si>
    <t>George Nott</t>
  </si>
  <si>
    <t>Gonzalo Bertranou</t>
  </si>
  <si>
    <t>Harri Keddie</t>
  </si>
  <si>
    <t>Huw Taylor</t>
  </si>
  <si>
    <t>Ioan Davies</t>
  </si>
  <si>
    <t>Jack Dixon</t>
  </si>
  <si>
    <t>James Benjamin</t>
  </si>
  <si>
    <t>Jared Rosser</t>
  </si>
  <si>
    <t>JJ Hanrahan</t>
  </si>
  <si>
    <t>Joe Davies</t>
  </si>
  <si>
    <t>Jordan Williams</t>
  </si>
  <si>
    <t>Josh Reynolds</t>
  </si>
  <si>
    <t>Lennon Greggains</t>
  </si>
  <si>
    <t>Leon Brown</t>
  </si>
  <si>
    <t>Lewis Jones</t>
  </si>
  <si>
    <t>Lloyd Fairbrother</t>
  </si>
  <si>
    <t>Matthew Screech</t>
  </si>
  <si>
    <t>Max Clark</t>
  </si>
  <si>
    <t>Ollie Griffiths</t>
  </si>
  <si>
    <t>Rhodri Jones</t>
  </si>
  <si>
    <t>Rhodri Williams</t>
  </si>
  <si>
    <t>Rio Dyer</t>
  </si>
  <si>
    <t>Rob Evans</t>
  </si>
  <si>
    <t>Ross Moriarty</t>
  </si>
  <si>
    <t>Sam Davies</t>
  </si>
  <si>
    <t>Sean Lonsdale</t>
  </si>
  <si>
    <t>Sio Tomkinson</t>
  </si>
  <si>
    <t>Steff Hughes</t>
  </si>
  <si>
    <t>Taine Basham</t>
  </si>
  <si>
    <t>Will Reed</t>
  </si>
  <si>
    <t>Will Rowlands</t>
  </si>
  <si>
    <t>Adam McBurney</t>
  </si>
  <si>
    <t>Angus Williams</t>
  </si>
  <si>
    <t>Ben Evans</t>
  </si>
  <si>
    <t>Ben Muncaster</t>
  </si>
  <si>
    <t>Ben Vellacott</t>
  </si>
  <si>
    <t>Blair Kinghorn</t>
  </si>
  <si>
    <t>Boan Venter</t>
  </si>
  <si>
    <t>Bruce Houston</t>
  </si>
  <si>
    <t>Cameron Scott</t>
  </si>
  <si>
    <t>Cammy Hutchison</t>
  </si>
  <si>
    <t>Charlie Savala</t>
  </si>
  <si>
    <t>Charlie Shiel</t>
  </si>
  <si>
    <t>Chris Dean</t>
  </si>
  <si>
    <t>Connor Boyle</t>
  </si>
  <si>
    <t>Damien Hoyland</t>
  </si>
  <si>
    <t>Darcy Graham</t>
  </si>
  <si>
    <t>Dave Cherry</t>
  </si>
  <si>
    <t>Duhan van der Merwe</t>
  </si>
  <si>
    <t>Emiliano Boffelli</t>
  </si>
  <si>
    <t>Glen Young</t>
  </si>
  <si>
    <t>Grant Gilchrist</t>
  </si>
  <si>
    <t>Hamish Watson</t>
  </si>
  <si>
    <t>Harrison Courtney</t>
  </si>
  <si>
    <t>Harry Paterson</t>
  </si>
  <si>
    <t>Henry Immelman</t>
  </si>
  <si>
    <t>Henry Pyrgos</t>
  </si>
  <si>
    <t>Jack Blain</t>
  </si>
  <si>
    <t>Jaco van der Walt</t>
  </si>
  <si>
    <t>Jacob Henry</t>
  </si>
  <si>
    <t>James Lang</t>
  </si>
  <si>
    <t>Jamie Campbell</t>
  </si>
  <si>
    <t>Jamie Hodgson</t>
  </si>
  <si>
    <t>Jamie Ritchie</t>
  </si>
  <si>
    <t>Karl Main</t>
  </si>
  <si>
    <t>Kwagga van Niekerk</t>
  </si>
  <si>
    <t>Lee-Roy Atalifo</t>
  </si>
  <si>
    <t>Liam McConnell</t>
  </si>
  <si>
    <t>Luan de Bruin</t>
  </si>
  <si>
    <t>Luke Crosbie</t>
  </si>
  <si>
    <t>Mark Bennett</t>
  </si>
  <si>
    <t>Marshall Sykes</t>
  </si>
  <si>
    <t>Matt Currie</t>
  </si>
  <si>
    <t>Nick Auterac</t>
  </si>
  <si>
    <t>Nick Haining</t>
  </si>
  <si>
    <t>Pierce Phillips</t>
  </si>
  <si>
    <t>Pierre Schoeman</t>
  </si>
  <si>
    <t>Roan Frostwick</t>
  </si>
  <si>
    <t>Rudi Brown</t>
  </si>
  <si>
    <t>Sam Skinner</t>
  </si>
  <si>
    <t>Stuart McInally</t>
  </si>
  <si>
    <t>Tom Cruse</t>
  </si>
  <si>
    <t>Viliame Mata</t>
  </si>
  <si>
    <t>Wes Goosen</t>
  </si>
  <si>
    <t>Willem Nel</t>
  </si>
  <si>
    <t>Alex Samuel</t>
  </si>
  <si>
    <t>Ali Price</t>
  </si>
  <si>
    <t>Allan Dell</t>
  </si>
  <si>
    <t>Ally Miller</t>
  </si>
  <si>
    <t>Cole Forbes</t>
  </si>
  <si>
    <t>Domingo Miotti</t>
  </si>
  <si>
    <t>Duncan Weir</t>
  </si>
  <si>
    <t>Enrique Pieretto Heiland</t>
  </si>
  <si>
    <t>Euan Ferrie</t>
  </si>
  <si>
    <t>Fraser Brown</t>
  </si>
  <si>
    <t>George Horne</t>
  </si>
  <si>
    <t>George Turner</t>
  </si>
  <si>
    <t>Gregor Brown</t>
  </si>
  <si>
    <t>Huw Jones</t>
  </si>
  <si>
    <t>Jack Dempsey</t>
  </si>
  <si>
    <t>Jamie Bhatti</t>
  </si>
  <si>
    <t>Jamie Dobie</t>
  </si>
  <si>
    <t>Joel Hodgson</t>
  </si>
  <si>
    <t>Jonny Matthews</t>
  </si>
  <si>
    <t>Josh McKay</t>
  </si>
  <si>
    <t>JP du Preez</t>
  </si>
  <si>
    <t>Kyle Steyn</t>
  </si>
  <si>
    <t>Lewis Bean</t>
  </si>
  <si>
    <t>Lucio Sordoni</t>
  </si>
  <si>
    <t>Matt Fagerson</t>
  </si>
  <si>
    <t>Murphy Walker</t>
  </si>
  <si>
    <t>Nathan McBeth</t>
  </si>
  <si>
    <t>Oli Kebble</t>
  </si>
  <si>
    <t>Ollie Smith</t>
  </si>
  <si>
    <t>Richie Gray</t>
  </si>
  <si>
    <t>Rory Darge</t>
  </si>
  <si>
    <t>Ross Thompson</t>
  </si>
  <si>
    <t>Rufus McLean</t>
  </si>
  <si>
    <t>Ryan Wilson</t>
  </si>
  <si>
    <t>Sam Johnson</t>
  </si>
  <si>
    <t>Scott Cummings</t>
  </si>
  <si>
    <t>Sean Kennedy</t>
  </si>
  <si>
    <t>Sebastian Cancelliere</t>
  </si>
  <si>
    <t>Simon Berghan</t>
  </si>
  <si>
    <t>Sintu Manjezi</t>
  </si>
  <si>
    <t>Sione Tuipulotu</t>
  </si>
  <si>
    <t>Sione Vailanu</t>
  </si>
  <si>
    <t>Stafford McDowall</t>
  </si>
  <si>
    <t>Tom Gordon</t>
  </si>
  <si>
    <t>Tom Jordan</t>
  </si>
  <si>
    <t>Walter Fifita</t>
  </si>
  <si>
    <t>Zander Fagerson</t>
  </si>
  <si>
    <t>Aitzol King</t>
  </si>
  <si>
    <t>Alex Soroka</t>
  </si>
  <si>
    <t>Andrew Porter</t>
  </si>
  <si>
    <t>Andrew Smith</t>
  </si>
  <si>
    <t>Ben Brownlee</t>
  </si>
  <si>
    <t>Ben Murphy</t>
  </si>
  <si>
    <t>Brian Deeny</t>
  </si>
  <si>
    <t>Caelan Doris</t>
  </si>
  <si>
    <t>Charlie Ngatai</t>
  </si>
  <si>
    <t>Charlie Tector</t>
  </si>
  <si>
    <t>Chris Cosgrave</t>
  </si>
  <si>
    <t>Cian Healy</t>
  </si>
  <si>
    <t>Ciaran Frawley</t>
  </si>
  <si>
    <t>Cormac Foley</t>
  </si>
  <si>
    <t>Dan Sheehan</t>
  </si>
  <si>
    <t>Dave Kearney</t>
  </si>
  <si>
    <t>Diarmuid Mangan</t>
  </si>
  <si>
    <t>Ed Byrne</t>
  </si>
  <si>
    <t>Garry Ringrose</t>
  </si>
  <si>
    <t>Harry Byrne</t>
  </si>
  <si>
    <t>Hugo Keenan</t>
  </si>
  <si>
    <t>Jack Boyle</t>
  </si>
  <si>
    <t>Jack Conan</t>
  </si>
  <si>
    <t>James Culhane</t>
  </si>
  <si>
    <t>James Lowe</t>
  </si>
  <si>
    <t>James Ryan</t>
  </si>
  <si>
    <t>James Tracy</t>
  </si>
  <si>
    <t>Jamie Osborne</t>
  </si>
  <si>
    <t>Jamison Gibson-Park</t>
  </si>
  <si>
    <t>Jason Jenkins</t>
  </si>
  <si>
    <t>Jimmy O'Brien</t>
  </si>
  <si>
    <t>Joe McCarthy</t>
  </si>
  <si>
    <t>John McKee</t>
  </si>
  <si>
    <t>Johnny Sexton</t>
  </si>
  <si>
    <t>Jordan Larmour</t>
  </si>
  <si>
    <t>Josh van der Flier</t>
  </si>
  <si>
    <t>Lee Barron</t>
  </si>
  <si>
    <t>Liam Turner</t>
  </si>
  <si>
    <t>Luke McGrath</t>
  </si>
  <si>
    <t>Marcus Hanan</t>
  </si>
  <si>
    <t>Martin Moloney</t>
  </si>
  <si>
    <t>Max Deegan</t>
  </si>
  <si>
    <t>Max O'Reilly</t>
  </si>
  <si>
    <t>Michael Ala'alatoa</t>
  </si>
  <si>
    <t>Michael Milne</t>
  </si>
  <si>
    <t>Nick McCarthy</t>
  </si>
  <si>
    <t>Rhys Ruddock</t>
  </si>
  <si>
    <t>Rob Russell</t>
  </si>
  <si>
    <t>Robbie Henshaw</t>
  </si>
  <si>
    <t>Ronan Kelleher</t>
  </si>
  <si>
    <t>Rory McGuire</t>
  </si>
  <si>
    <t>Ross Byrne</t>
  </si>
  <si>
    <t>Ross Molony</t>
  </si>
  <si>
    <t>Ryan Baird</t>
  </si>
  <si>
    <t>Sam Prendergast</t>
  </si>
  <si>
    <t>Scott Penny</t>
  </si>
  <si>
    <t>Sean O'Brien</t>
  </si>
  <si>
    <t>Tadgh McElroy</t>
  </si>
  <si>
    <t>Tadhg Furlong</t>
  </si>
  <si>
    <t>Temi Lasisi</t>
  </si>
  <si>
    <t>Thomas Clarkson</t>
  </si>
  <si>
    <t>Tommy O'Brien</t>
  </si>
  <si>
    <t>Vakh Abdaladze</t>
  </si>
  <si>
    <t>Will Connors</t>
  </si>
  <si>
    <t>Andre Warner</t>
  </si>
  <si>
    <t>Andries Coetzee</t>
  </si>
  <si>
    <t>Asenathi Ntlabakanye</t>
  </si>
  <si>
    <t>Darrien Landsberg</t>
  </si>
  <si>
    <t>Edwill van der Merwe</t>
  </si>
  <si>
    <t>Emmanuel Tshituka</t>
  </si>
  <si>
    <t>Francke Horn</t>
  </si>
  <si>
    <t>Gianni Lombard</t>
  </si>
  <si>
    <t>Henco van Wyk</t>
  </si>
  <si>
    <t>Ilunga Mukendi</t>
  </si>
  <si>
    <t>Jaco Kriel</t>
  </si>
  <si>
    <t>Jaco Visagie</t>
  </si>
  <si>
    <t>James Tedder</t>
  </si>
  <si>
    <t>Jean-Pierre Smith</t>
  </si>
  <si>
    <t>Jordan Hendrikse</t>
  </si>
  <si>
    <t>Manuel Rass</t>
  </si>
  <si>
    <t>Marius Louw</t>
  </si>
  <si>
    <t>Matt More</t>
  </si>
  <si>
    <t>Morgan Naude</t>
  </si>
  <si>
    <t>Morne Brandon</t>
  </si>
  <si>
    <t>Morne van den Berg</t>
  </si>
  <si>
    <t>Pieter Jansen van Vuren</t>
  </si>
  <si>
    <t>PJ Botha</t>
  </si>
  <si>
    <t>Quan Horn</t>
  </si>
  <si>
    <t>Rabz Maxwane</t>
  </si>
  <si>
    <t>Reinhard Nothnagel</t>
  </si>
  <si>
    <t>Ruan Dreyer</t>
  </si>
  <si>
    <t>Ruan Smith</t>
  </si>
  <si>
    <t>Ruan Venter</t>
  </si>
  <si>
    <t>Ruben Schoeman</t>
  </si>
  <si>
    <t>Ruhan Straeuli</t>
  </si>
  <si>
    <t>Sanele Nohamba</t>
  </si>
  <si>
    <t>Sango Xamlashe</t>
  </si>
  <si>
    <t>Sibusiso Sangweni</t>
  </si>
  <si>
    <t>Stean Pienaar</t>
  </si>
  <si>
    <t>Sti Sithole</t>
  </si>
  <si>
    <t>Tiaan Swanepoel</t>
  </si>
  <si>
    <t>Willem Alberts</t>
  </si>
  <si>
    <t>Zander du Plessis</t>
  </si>
  <si>
    <t>Alex Kendellen</t>
  </si>
  <si>
    <t>Andrew Conway</t>
  </si>
  <si>
    <t>Antoine Frisch</t>
  </si>
  <si>
    <t>Ben Healy</t>
  </si>
  <si>
    <t>Calvin Nash</t>
  </si>
  <si>
    <t>Chris Farrell</t>
  </si>
  <si>
    <t>Chris Moore</t>
  </si>
  <si>
    <t>Cian Hurley</t>
  </si>
  <si>
    <t>Conor Murray</t>
  </si>
  <si>
    <t>Conor Phillips</t>
  </si>
  <si>
    <t>Craig Casey</t>
  </si>
  <si>
    <t>Dan Goggin</t>
  </si>
  <si>
    <t>Daniel Okeke</t>
  </si>
  <si>
    <t>Darragh McSweeney</t>
  </si>
  <si>
    <t>Dave Kilcoyne</t>
  </si>
  <si>
    <t>Diarmuid Barron</t>
  </si>
  <si>
    <t>Edwin Edogbo</t>
  </si>
  <si>
    <t>Eoin O'Connor</t>
  </si>
  <si>
    <t>Ethan Coughlan</t>
  </si>
  <si>
    <t>Evan O'Connell</t>
  </si>
  <si>
    <t>Fineen Wycherley</t>
  </si>
  <si>
    <t>Fionn Gibbons</t>
  </si>
  <si>
    <t>Gavin Coombes</t>
  </si>
  <si>
    <t>Jack Crowley</t>
  </si>
  <si>
    <t>Jack Daly</t>
  </si>
  <si>
    <t>Jack O'Donoghue</t>
  </si>
  <si>
    <t>Jack O'Sullivan</t>
  </si>
  <si>
    <t>James French</t>
  </si>
  <si>
    <t>Jean Kleyn</t>
  </si>
  <si>
    <t>Jeremy Loughman</t>
  </si>
  <si>
    <t>Joey Carbery</t>
  </si>
  <si>
    <t>John Hodnett</t>
  </si>
  <si>
    <t>John Ryan</t>
  </si>
  <si>
    <t>Josh Wycherley</t>
  </si>
  <si>
    <t>Keith Earls</t>
  </si>
  <si>
    <t>Keynan Knox</t>
  </si>
  <si>
    <t>Kieran Ryan</t>
  </si>
  <si>
    <t>Kiran McDonald Seran</t>
  </si>
  <si>
    <t>Liam Coombes</t>
  </si>
  <si>
    <t>Liam O'Connor</t>
  </si>
  <si>
    <t>Malakai Fekitoa</t>
  </si>
  <si>
    <t>Mark Donnelly</t>
  </si>
  <si>
    <t>Mike Haley</t>
  </si>
  <si>
    <t>Neil Cronin</t>
  </si>
  <si>
    <t>Niall Scannell</t>
  </si>
  <si>
    <t>Oli Morris</t>
  </si>
  <si>
    <t>Paddy Kelly</t>
  </si>
  <si>
    <t>Paddy Patterson</t>
  </si>
  <si>
    <t>Patrick Campbell</t>
  </si>
  <si>
    <t>Peter O'Mahony</t>
  </si>
  <si>
    <t>RG Snyman</t>
  </si>
  <si>
    <t>Roman Salanoa</t>
  </si>
  <si>
    <t>Rory Scannell</t>
  </si>
  <si>
    <t>Ruadhan Quinn</t>
  </si>
  <si>
    <t>Scott Buckley</t>
  </si>
  <si>
    <t>Shane Daly</t>
  </si>
  <si>
    <t>Simon Zebo</t>
  </si>
  <si>
    <t>Stephen Archer</t>
  </si>
  <si>
    <t>Tadhg Beirne</t>
  </si>
  <si>
    <t>Thomas Ahern</t>
  </si>
  <si>
    <t>Tony Butler</t>
  </si>
  <si>
    <t>Adam Beard</t>
  </si>
  <si>
    <t>Alex Cuthbert</t>
  </si>
  <si>
    <t>Alun Wyn Jones</t>
  </si>
  <si>
    <t>Ben Warren</t>
  </si>
  <si>
    <t>Bradley Davies</t>
  </si>
  <si>
    <t>Cai Evans</t>
  </si>
  <si>
    <t>Cameron Jones</t>
  </si>
  <si>
    <t>Dan Edwards</t>
  </si>
  <si>
    <t>Dan Evans</t>
  </si>
  <si>
    <t>Dan Lydiate</t>
  </si>
  <si>
    <t>Dewi Lake</t>
  </si>
  <si>
    <t>Elvis Taione</t>
  </si>
  <si>
    <t>Ethan Roots</t>
  </si>
  <si>
    <t>Gareth Anscombe</t>
  </si>
  <si>
    <t>Gareth Thomas</t>
  </si>
  <si>
    <t>Garyn Phillips</t>
  </si>
  <si>
    <t>George North</t>
  </si>
  <si>
    <t>Harri Deaves</t>
  </si>
  <si>
    <t>Harri Houston</t>
  </si>
  <si>
    <t>Harri Morgan</t>
  </si>
  <si>
    <t>Huw Sutton</t>
  </si>
  <si>
    <t>Iestyn Hopkins</t>
  </si>
  <si>
    <t>Jac Morgan</t>
  </si>
  <si>
    <t>Jack Regan</t>
  </si>
  <si>
    <t>Jack Walsh</t>
  </si>
  <si>
    <t>James Fender</t>
  </si>
  <si>
    <t>Joe Grabham</t>
  </si>
  <si>
    <t>Joe Hawkins</t>
  </si>
  <si>
    <t>Justin Tipuric</t>
  </si>
  <si>
    <t>Keelan Giles</t>
  </si>
  <si>
    <t>Keiran Williams</t>
  </si>
  <si>
    <t>Luke Morgan</t>
  </si>
  <si>
    <t>Luke Scully</t>
  </si>
  <si>
    <t>Mat Protheroe</t>
  </si>
  <si>
    <t>Matthew Aubrey</t>
  </si>
  <si>
    <t>Max Nagy</t>
  </si>
  <si>
    <t>Mike Collins</t>
  </si>
  <si>
    <t>Morgan Morris</t>
  </si>
  <si>
    <t>Morgan Morse</t>
  </si>
  <si>
    <t>Nicky Smith</t>
  </si>
  <si>
    <t>Osian Knott</t>
  </si>
  <si>
    <t>Owen Watkin</t>
  </si>
  <si>
    <t>Reuben Morgan-Williams</t>
  </si>
  <si>
    <t>Rhys Davies</t>
  </si>
  <si>
    <t>Rhys Henry</t>
  </si>
  <si>
    <t>Rhys Webb</t>
  </si>
  <si>
    <t>Sam Cross</t>
  </si>
  <si>
    <t>Sam Moore</t>
  </si>
  <si>
    <t>Sam Parry</t>
  </si>
  <si>
    <t>Scott Baldwin</t>
  </si>
  <si>
    <t>Stephen Myler</t>
  </si>
  <si>
    <t>Tiaan Thomas-Wheeler</t>
  </si>
  <si>
    <t>Tom Botha</t>
  </si>
  <si>
    <t>Tom Florence</t>
  </si>
  <si>
    <t>Tomas Francis</t>
  </si>
  <si>
    <t>Tristan Davies</t>
  </si>
  <si>
    <t>Will Griffiths</t>
  </si>
  <si>
    <t>Will Hickey</t>
  </si>
  <si>
    <t>Aaron Shingler</t>
  </si>
  <si>
    <t>Alex Jeffries</t>
  </si>
  <si>
    <t>Archie Hughes</t>
  </si>
  <si>
    <t>Blade Thomson</t>
  </si>
  <si>
    <t>Carwyn Tuipulotu</t>
  </si>
  <si>
    <t>Corey Baldwin</t>
  </si>
  <si>
    <t>Dafydd Hughes</t>
  </si>
  <si>
    <t>Dan Davis</t>
  </si>
  <si>
    <t>Dan Jones</t>
  </si>
  <si>
    <t>Dane Blacker</t>
  </si>
  <si>
    <t>Eddie James</t>
  </si>
  <si>
    <t>Gareth Davies</t>
  </si>
  <si>
    <t>Harri O'Connor</t>
  </si>
  <si>
    <t>Harri Williams</t>
  </si>
  <si>
    <t>Iestyn Rees</t>
  </si>
  <si>
    <t>Ioan Nicholas</t>
  </si>
  <si>
    <t>Iwan Shenton</t>
  </si>
  <si>
    <t>Jac Price</t>
  </si>
  <si>
    <t>Javan Sebastian</t>
  </si>
  <si>
    <t>Joe Roberts</t>
  </si>
  <si>
    <t>Johnny McNicholl</t>
  </si>
  <si>
    <t>Johnny Williams</t>
  </si>
  <si>
    <t>Jonathan Davies</t>
  </si>
  <si>
    <t>Josh Helps</t>
  </si>
  <si>
    <t>Josh Macleod</t>
  </si>
  <si>
    <t>Kemsley Mathias</t>
  </si>
  <si>
    <t>Ken Owens</t>
  </si>
  <si>
    <t>Kieran Hardy</t>
  </si>
  <si>
    <t>Leigh Halfpenny</t>
  </si>
  <si>
    <t>Lewis Rawlins</t>
  </si>
  <si>
    <t>Luca Giannini</t>
  </si>
  <si>
    <t>Morgan Jones</t>
  </si>
  <si>
    <t>Phil Price</t>
  </si>
  <si>
    <t>Rhys Patchell</t>
  </si>
  <si>
    <t>Ryan Conbeer</t>
  </si>
  <si>
    <t>Ryan Elias</t>
  </si>
  <si>
    <t>Sam Costelow</t>
  </si>
  <si>
    <t>Sam Lousi</t>
  </si>
  <si>
    <t>Sam O'Connor</t>
  </si>
  <si>
    <t>Samson Lee</t>
  </si>
  <si>
    <t>Scott Williams</t>
  </si>
  <si>
    <t>Shaun Evans</t>
  </si>
  <si>
    <t>Sione Kalamafoni</t>
  </si>
  <si>
    <t>Steff Evans</t>
  </si>
  <si>
    <t>Steff Thomas</t>
  </si>
  <si>
    <t>Taylor Davies</t>
  </si>
  <si>
    <t>Tom Price</t>
  </si>
  <si>
    <t>Tom Rogers</t>
  </si>
  <si>
    <t>Tomas Lezana</t>
  </si>
  <si>
    <t>Vaea Fifita</t>
  </si>
  <si>
    <t>Willgriff John</t>
  </si>
  <si>
    <t>Wyn Jones</t>
  </si>
  <si>
    <t>Anthony Volmink</t>
  </si>
  <si>
    <t>Aphelele Fassi</t>
  </si>
  <si>
    <t>Ben Tapuai</t>
  </si>
  <si>
    <t>Boeta Chamberlain</t>
  </si>
  <si>
    <t>Bongi Mbonambi</t>
  </si>
  <si>
    <t>Bradley Davids</t>
  </si>
  <si>
    <t>Cameron Wright</t>
  </si>
  <si>
    <t>Carlu Sadie</t>
  </si>
  <si>
    <t>Curwin Bosch</t>
  </si>
  <si>
    <t>Dan Jooste</t>
  </si>
  <si>
    <t>Dian Bleuler</t>
  </si>
  <si>
    <t>Dylan Richardson</t>
  </si>
  <si>
    <t>Eben Etzebeth</t>
  </si>
  <si>
    <t>Eduan Keyter</t>
  </si>
  <si>
    <t>Fez Mbatha</t>
  </si>
  <si>
    <t>Francois Venter</t>
  </si>
  <si>
    <t>Fred Zeilinga</t>
  </si>
  <si>
    <t>Gerbrandt Grobler</t>
  </si>
  <si>
    <t>Grant Williams</t>
  </si>
  <si>
    <t>Hanru Jacobs</t>
  </si>
  <si>
    <t>Henco Venter</t>
  </si>
  <si>
    <t>Hyron Andrews</t>
  </si>
  <si>
    <t>Jaden Hendrikse</t>
  </si>
  <si>
    <t>James Venter</t>
  </si>
  <si>
    <t>Jeandre Labuschagne</t>
  </si>
  <si>
    <t>Justin Basson</t>
  </si>
  <si>
    <t>Kerron van Vuuren</t>
  </si>
  <si>
    <t>Khutha Mchunu</t>
  </si>
  <si>
    <t>Khwezi Mona</t>
  </si>
  <si>
    <t>Le Roux Roets</t>
  </si>
  <si>
    <t>Lionel Cronje</t>
  </si>
  <si>
    <t>Lukhanyo Am</t>
  </si>
  <si>
    <t>Makazole Mapimpi</t>
  </si>
  <si>
    <t>Marnus Potgieter</t>
  </si>
  <si>
    <t>Mpilo Gumede</t>
  </si>
  <si>
    <t>Muller du Plessis</t>
  </si>
  <si>
    <t>Murray Koster</t>
  </si>
  <si>
    <t>Nevaldo Fleurs</t>
  </si>
  <si>
    <t>Ntuthuko Mchunu</t>
  </si>
  <si>
    <t>Ox Nche</t>
  </si>
  <si>
    <t>Phepsi Buthelezi</t>
  </si>
  <si>
    <t>Reniel Hugo</t>
  </si>
  <si>
    <t>Rohan Janse van Rensburg</t>
  </si>
  <si>
    <t>Sikhumbuzo Notshe</t>
  </si>
  <si>
    <t>Siya Kolisi</t>
  </si>
  <si>
    <t>Thaakir Abrahams</t>
  </si>
  <si>
    <t>Thembelani Bholi</t>
  </si>
  <si>
    <t>Thomas du Toit</t>
  </si>
  <si>
    <t>Tino Mavesere</t>
  </si>
  <si>
    <t>Vincent Tshituka</t>
  </si>
  <si>
    <t>Werner Kok</t>
  </si>
  <si>
    <t>Yaw Penxe</t>
  </si>
  <si>
    <t>Zee Mkhabela</t>
  </si>
  <si>
    <t>Adre Smith</t>
  </si>
  <si>
    <t>Alapati Leiua</t>
  </si>
  <si>
    <t>Ali Vermaak</t>
  </si>
  <si>
    <t>Andre-Hugo Venter</t>
  </si>
  <si>
    <t>Angelo Davids</t>
  </si>
  <si>
    <t>Ben-Jason Dixon</t>
  </si>
  <si>
    <t>Brok Harris</t>
  </si>
  <si>
    <t>Chad Solomon</t>
  </si>
  <si>
    <t>Chris Hollis</t>
  </si>
  <si>
    <t>Clayton Blommetjies</t>
  </si>
  <si>
    <t>Connor Evans</t>
  </si>
  <si>
    <t>Cornel Smit</t>
  </si>
  <si>
    <t>Damian Willemse</t>
  </si>
  <si>
    <t>Dan du Plessis</t>
  </si>
  <si>
    <t>Deon Fourie</t>
  </si>
  <si>
    <t>Ernst van Rhyn</t>
  </si>
  <si>
    <t>Evan Roos</t>
  </si>
  <si>
    <t>Frans Malherbe</t>
  </si>
  <si>
    <t>Gary Porter</t>
  </si>
  <si>
    <t>Godlen Masimla</t>
  </si>
  <si>
    <t>Hacjivah Dayimani</t>
  </si>
  <si>
    <t>Herschel Jantjies</t>
  </si>
  <si>
    <t>Imad Khan</t>
  </si>
  <si>
    <t>Jean-Luc du Plessis</t>
  </si>
  <si>
    <t>JJ Kotze</t>
  </si>
  <si>
    <t>Joseph Dweba</t>
  </si>
  <si>
    <t>Juan de Jongh</t>
  </si>
  <si>
    <t>Junior Pokomela</t>
  </si>
  <si>
    <t>Kade Wolhuter</t>
  </si>
  <si>
    <t>Keke Morabe</t>
  </si>
  <si>
    <t>Kwenzo Blose</t>
  </si>
  <si>
    <t>Lee-Marvin Mazibuko</t>
  </si>
  <si>
    <t>Leolin Zas</t>
  </si>
  <si>
    <t>Leon Lyons</t>
  </si>
  <si>
    <t>Manie Libbok</t>
  </si>
  <si>
    <t>Marcel Theunissen</t>
  </si>
  <si>
    <t>Marvin Orie</t>
  </si>
  <si>
    <t>Mnombo Zwelendaba</t>
  </si>
  <si>
    <t>Nama Xaba</t>
  </si>
  <si>
    <t>Neethling Fouche</t>
  </si>
  <si>
    <t>Paul de Wet</t>
  </si>
  <si>
    <t>Ruhan Nel</t>
  </si>
  <si>
    <t>Sacha Feinberg-Mngomezulu</t>
  </si>
  <si>
    <t>Salmaan Moerat</t>
  </si>
  <si>
    <t>Sazi Sandi</t>
  </si>
  <si>
    <t>Scarra Ntubeni</t>
  </si>
  <si>
    <t>Seabelo Senatla</t>
  </si>
  <si>
    <t>Stefan Ungerer</t>
  </si>
  <si>
    <t>Steven Kitshoff</t>
  </si>
  <si>
    <t>Suleiman Hartzenberg</t>
  </si>
  <si>
    <t>Tristan Leyds</t>
  </si>
  <si>
    <t>Willie Engelbrecht</t>
  </si>
  <si>
    <t>Aaron Sexton</t>
  </si>
  <si>
    <t>Alan O'Connor</t>
  </si>
  <si>
    <t>Andrew Warwick</t>
  </si>
  <si>
    <t>Angus Curtis</t>
  </si>
  <si>
    <t>Ben Carson</t>
  </si>
  <si>
    <t>Ben Moxham</t>
  </si>
  <si>
    <t>Billy Burns</t>
  </si>
  <si>
    <t>Callum Reid</t>
  </si>
  <si>
    <t>Conor McKee</t>
  </si>
  <si>
    <t>Cormac Izuchukwu</t>
  </si>
  <si>
    <t>Craig Gilroy</t>
  </si>
  <si>
    <t>Dave Shanahan</t>
  </si>
  <si>
    <t>David McCann</t>
  </si>
  <si>
    <t>Declan Moore</t>
  </si>
  <si>
    <t>Duane Vermeulen</t>
  </si>
  <si>
    <t>Eric O'Sullivan</t>
  </si>
  <si>
    <t>Ethan Mcilroy</t>
  </si>
  <si>
    <t>Frank Bradshaw-Ryan</t>
  </si>
  <si>
    <t>Gareth Milasinovich</t>
  </si>
  <si>
    <t>George Saunderson</t>
  </si>
  <si>
    <t>Greg Jones</t>
  </si>
  <si>
    <t>Harry Sheridan</t>
  </si>
  <si>
    <t>Iain Henderson</t>
  </si>
  <si>
    <t>Ian Madigan</t>
  </si>
  <si>
    <t>Jacob Stockdale</t>
  </si>
  <si>
    <t>Jake Flannery</t>
  </si>
  <si>
    <t>James Hume</t>
  </si>
  <si>
    <t>James Humphreys</t>
  </si>
  <si>
    <t>James McCormick</t>
  </si>
  <si>
    <t>James McNabney</t>
  </si>
  <si>
    <t>Jeff Toomaga-Allen</t>
  </si>
  <si>
    <t>John Andrew</t>
  </si>
  <si>
    <t>John Cooney</t>
  </si>
  <si>
    <t>Jordi Murphy</t>
  </si>
  <si>
    <t>Jude Postlethwaite</t>
  </si>
  <si>
    <t>Kieran Treadwell</t>
  </si>
  <si>
    <t>Lorcan McLoughlin</t>
  </si>
  <si>
    <t>Luke Marshall</t>
  </si>
  <si>
    <t>Marcus Rea</t>
  </si>
  <si>
    <t>Marty Moore</t>
  </si>
  <si>
    <t>Matty Rea</t>
  </si>
  <si>
    <t>Michael McDonald</t>
  </si>
  <si>
    <t>Mike Lowry</t>
  </si>
  <si>
    <t>Nathan Doak</t>
  </si>
  <si>
    <t>Nick Timoney</t>
  </si>
  <si>
    <t>Reuben Crothers</t>
  </si>
  <si>
    <t>Rob Herring</t>
  </si>
  <si>
    <t>Rob Lyttle</t>
  </si>
  <si>
    <t>Robert Baloucoune</t>
  </si>
  <si>
    <t>Rory Sutherland</t>
  </si>
  <si>
    <t>Sam Carter</t>
  </si>
  <si>
    <t>Scott Wilson</t>
  </si>
  <si>
    <t>Sean Reffell</t>
  </si>
  <si>
    <t>Shea O'Brien</t>
  </si>
  <si>
    <t>Stewart Moore</t>
  </si>
  <si>
    <t>Stuart McCloskey</t>
  </si>
  <si>
    <t>Tom O'Toole</t>
  </si>
  <si>
    <t>Tom Stewart</t>
  </si>
  <si>
    <t>Will Addison</t>
  </si>
  <si>
    <t>Alessandro Fusco</t>
  </si>
  <si>
    <t>Alessio Sanavia</t>
  </si>
  <si>
    <t>Andrea Zambonin</t>
  </si>
  <si>
    <t>Chris Cook</t>
  </si>
  <si>
    <t>Damiano Mazza</t>
  </si>
  <si>
    <t>Daniele Rimpelli</t>
  </si>
  <si>
    <t>Dave Sisi</t>
  </si>
  <si>
    <t>Davide Ruggeri</t>
  </si>
  <si>
    <t>Enrico Lucchin</t>
  </si>
  <si>
    <t>Erich Cronje</t>
  </si>
  <si>
    <t>Franco Smith</t>
  </si>
  <si>
    <t>Gabriele Venditti</t>
  </si>
  <si>
    <t>Geronimo Prisciantelli</t>
  </si>
  <si>
    <t>Giacomo Ferrari</t>
  </si>
  <si>
    <t>Giampietro Ribaldi</t>
  </si>
  <si>
    <t>Gonzalo Garcia</t>
  </si>
  <si>
    <t>Guido Volpi</t>
  </si>
  <si>
    <t>Ion Neculai</t>
  </si>
  <si>
    <t>Jacopo Bianchi</t>
  </si>
  <si>
    <t>Jacopo Trulla</t>
  </si>
  <si>
    <t>Jacques du Toit</t>
  </si>
  <si>
    <t>Jan Uys</t>
  </si>
  <si>
    <t>Josh Furno</t>
  </si>
  <si>
    <t>Juan Manuel Pittinari</t>
  </si>
  <si>
    <t>Kobus van Wyk</t>
  </si>
  <si>
    <t>Latu Latunipulu</t>
  </si>
  <si>
    <t>Leonardo Krumov</t>
  </si>
  <si>
    <t>Lorenzo Pani</t>
  </si>
  <si>
    <t>Luca Andreani</t>
  </si>
  <si>
    <t>Luca Bigi</t>
  </si>
  <si>
    <t>Luca Rizzoli</t>
  </si>
  <si>
    <t>Marco Manfredi</t>
  </si>
  <si>
    <t>Matt Kvesic</t>
  </si>
  <si>
    <t>Matteo Nocera</t>
  </si>
  <si>
    <t>MJ Pelser</t>
  </si>
  <si>
    <t>Muhamed Hasa</t>
  </si>
  <si>
    <t>Nicolo Casilio</t>
  </si>
  <si>
    <t>Nicolo Teneggi</t>
  </si>
  <si>
    <t>Paolo Buonfiglio</t>
  </si>
  <si>
    <t>Pierre Bruno</t>
  </si>
  <si>
    <t>Ratko Jelic</t>
  </si>
  <si>
    <t>Riccardo Genovese</t>
  </si>
  <si>
    <t>Richard Kriel</t>
  </si>
  <si>
    <t>Simone Gesi</t>
  </si>
  <si>
    <t>Taina Fox-Matamua</t>
  </si>
  <si>
    <t>Tiff Eden</t>
  </si>
  <si>
    <t>Tommaso Boni</t>
  </si>
  <si>
    <t>Player</t>
  </si>
  <si>
    <t>Metres 6</t>
  </si>
  <si>
    <t>Metres 7</t>
  </si>
  <si>
    <t>Metres 8</t>
  </si>
  <si>
    <t>Metres 9</t>
  </si>
  <si>
    <t>Metres 11</t>
  </si>
  <si>
    <t>Metres 12</t>
  </si>
  <si>
    <t>Trend</t>
  </si>
  <si>
    <t>Gain Match 7</t>
  </si>
  <si>
    <t>Gain Match 8</t>
  </si>
  <si>
    <t>Gain Match 9</t>
  </si>
  <si>
    <t>Gain Match 11</t>
  </si>
  <si>
    <t>Gain Match 12</t>
  </si>
  <si>
    <t>Gain Trend</t>
  </si>
  <si>
    <t>Uplift Match 7</t>
  </si>
  <si>
    <t>Uplift Match 8</t>
  </si>
  <si>
    <t>Uplift Match 9</t>
  </si>
  <si>
    <t>Uplift Match 11</t>
  </si>
  <si>
    <t>Uplift Match 12</t>
  </si>
  <si>
    <t>Metres 13</t>
  </si>
  <si>
    <t>Metres 14</t>
  </si>
  <si>
    <t>Metres 15</t>
  </si>
  <si>
    <t>Metres 16</t>
  </si>
  <si>
    <t>Metres 17</t>
  </si>
  <si>
    <t>Metres 18</t>
  </si>
  <si>
    <t>Benetton</t>
  </si>
  <si>
    <t>Bulls</t>
  </si>
  <si>
    <t>Cardiff</t>
  </si>
  <si>
    <t>Connacht</t>
  </si>
  <si>
    <t>Dragons</t>
  </si>
  <si>
    <t>Edinburgh</t>
  </si>
  <si>
    <t>Glasgow Warriors</t>
  </si>
  <si>
    <t>Leinster</t>
  </si>
  <si>
    <t>Lions</t>
  </si>
  <si>
    <t>Munster</t>
  </si>
  <si>
    <t>Ospreys</t>
  </si>
  <si>
    <t>Scarlets</t>
  </si>
  <si>
    <t>Sharks</t>
  </si>
  <si>
    <t>Stormers</t>
  </si>
  <si>
    <t>Ulster</t>
  </si>
  <si>
    <t>Zebre</t>
  </si>
  <si>
    <t>Team</t>
  </si>
  <si>
    <t>Round 6</t>
  </si>
  <si>
    <t>Round 7</t>
  </si>
  <si>
    <t>Round 8</t>
  </si>
  <si>
    <t>Round 9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</si>
  <si>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</si>
  <si>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</si>
  <si>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</si>
  <si>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</si>
  <si>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</si>
  <si>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</si>
  <si>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</si>
  <si>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</si>
  <si>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Average Gain per Match</t>
  </si>
  <si>
    <t>Average Cumulative Gain</t>
  </si>
  <si>
    <t>% Gain Match 7</t>
  </si>
  <si>
    <t>Total Metres Match 6</t>
  </si>
  <si>
    <t>% Gain Match 8</t>
  </si>
  <si>
    <t>% Gain Match 9</t>
  </si>
  <si>
    <t>Total Metres Match 7</t>
  </si>
  <si>
    <t>Total Metres Match 8</t>
  </si>
  <si>
    <t>Total Metres Match 9</t>
  </si>
  <si>
    <t>Total Metres Match 11</t>
  </si>
  <si>
    <t>Total Metres Match 12</t>
  </si>
  <si>
    <t>% Gain Match 11</t>
  </si>
  <si>
    <t>% Gain Match 12</t>
  </si>
  <si>
    <t>Average Gain</t>
  </si>
  <si>
    <t>Average % Gain</t>
  </si>
  <si>
    <t>Maximum Gain</t>
  </si>
  <si>
    <t>Minimum Gain</t>
  </si>
  <si>
    <t>Gain Match 13</t>
  </si>
  <si>
    <t>Total Metres Match 13</t>
  </si>
  <si>
    <t>Uplift Match 13</t>
  </si>
  <si>
    <t>Siua Maile</t>
  </si>
  <si>
    <t>Bautista Bernasconi</t>
  </si>
  <si>
    <t>Brodie Coghlan</t>
  </si>
  <si>
    <t>Cameron Neild</t>
  </si>
  <si>
    <t>% Gain Match 13</t>
  </si>
  <si>
    <t>Player 12</t>
  </si>
  <si>
    <t>Player 11</t>
  </si>
  <si>
    <t>Luke Yendle</t>
  </si>
  <si>
    <t>Patrick Harrison</t>
  </si>
  <si>
    <t>Emile van Heerden</t>
  </si>
  <si>
    <t>Jarod Cairns</t>
  </si>
  <si>
    <t>Michael van Vuuren</t>
  </si>
  <si>
    <t>Owen Williams</t>
  </si>
  <si>
    <t>Sam Wainwright</t>
  </si>
  <si>
    <t>Corne Rahl</t>
  </si>
  <si>
    <t>Ethan Hooker</t>
  </si>
  <si>
    <t>Ockie Barnard</t>
  </si>
  <si>
    <t>Dennis Visser</t>
  </si>
  <si>
    <t>Matteo Moscardi</t>
  </si>
  <si>
    <t>Player 13</t>
  </si>
  <si>
    <t>Murray McCallum</t>
  </si>
  <si>
    <t>Tom Cowan-Dickie</t>
  </si>
  <si>
    <t>Ruben van Heerden</t>
  </si>
  <si>
    <t>Giovanni Licata</t>
  </si>
  <si>
    <t>Average Match 11</t>
  </si>
  <si>
    <t>Average Match 12</t>
  </si>
  <si>
    <t>Average Match 13</t>
  </si>
  <si>
    <t>Sum Match 11</t>
  </si>
  <si>
    <t>Sum Match 12</t>
  </si>
  <si>
    <t>Sum Match 13</t>
  </si>
  <si>
    <t>Average Total Gains</t>
  </si>
  <si>
    <t>Percentage Gain</t>
  </si>
  <si>
    <t>Average Gain Players</t>
  </si>
  <si>
    <t>Gain Match 15</t>
  </si>
  <si>
    <t>Uplift Match 15</t>
  </si>
  <si>
    <t>Total Metres Match 15</t>
  </si>
  <si>
    <t>% Gain Match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</si>
</sst>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6" xfId="0" applyFont="1" applyBorder="1"/>
    <xf numFmtId="9" fontId="0" fillId="0" borderId="0" xfId="2" applyFont="1" applyFill="1" applyBorder="1"/>
    <xf numFmtId="0" fontId="2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/>
    <xf numFmtId="1" fontId="2" fillId="0" borderId="0" xfId="1" applyNumberFormat="1" applyFont="1"/>
    <xf numFmtId="1" fontId="2" fillId="0" borderId="0" xfId="0" applyNumberFormat="1" applyFont="1"/>
    <xf numFmtId="0" fontId="2" fillId="3" borderId="0" xfId="0" applyFont="1" applyFill="1"/>
    <xf numFmtId="9" fontId="0" fillId="0" borderId="0" xfId="2" applyFont="1"/>
    <xf numFmtId="9" fontId="2" fillId="0" borderId="0" xfId="0" applyNumberFormat="1" applyFont="1"/>
    <xf numFmtId="2" fontId="0" fillId="0" borderId="0" xfId="2" applyNumberFormat="1" applyFont="1" applyFill="1" applyBorder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3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DF97-0066-4EBC-8822-74948B111DA9}">
  <dimension ref="A1:Y838"/>
  <sheetViews>
    <sheetView workbookViewId="0">
      <selection activeCell="I1" sqref="I1"/>
    </sheetView>
  </sheetViews>
  <sheetFormatPr defaultRowHeight="14.4" x14ac:dyDescent="0.3"/>
  <cols>
    <col min="1" max="1" width="24.5546875" style="1" bestFit="1" customWidth="1"/>
    <col min="6" max="7" width="9.21875" bestFit="1" customWidth="1"/>
    <col min="8" max="8" width="9.33203125" bestFit="1" customWidth="1"/>
    <col min="9" max="9" width="9.33203125" customWidth="1"/>
    <col min="11" max="13" width="11.77734375" bestFit="1" customWidth="1"/>
    <col min="14" max="15" width="12.77734375" bestFit="1" customWidth="1"/>
    <col min="16" max="17" width="12.77734375" customWidth="1"/>
    <col min="18" max="18" width="10.109375" bestFit="1" customWidth="1"/>
    <col min="19" max="21" width="13.77734375" bestFit="1" customWidth="1"/>
    <col min="22" max="23" width="14.77734375" bestFit="1" customWidth="1"/>
    <col min="24" max="25" width="13.77734375" bestFit="1" customWidth="1"/>
  </cols>
  <sheetData>
    <row r="1" spans="1:25" x14ac:dyDescent="0.3">
      <c r="A1" s="2" t="s">
        <v>833</v>
      </c>
      <c r="B1" s="4" t="s">
        <v>834</v>
      </c>
      <c r="C1" s="5" t="s">
        <v>835</v>
      </c>
      <c r="D1" s="5" t="s">
        <v>836</v>
      </c>
      <c r="E1" s="5" t="s">
        <v>837</v>
      </c>
      <c r="F1" s="5" t="s">
        <v>838</v>
      </c>
      <c r="G1" s="5" t="s">
        <v>839</v>
      </c>
      <c r="H1" t="s">
        <v>852</v>
      </c>
      <c r="I1" t="s">
        <v>854</v>
      </c>
      <c r="J1" s="11" t="s">
        <v>840</v>
      </c>
      <c r="K1" s="4" t="s">
        <v>841</v>
      </c>
      <c r="L1" s="5" t="s">
        <v>842</v>
      </c>
      <c r="M1" s="5" t="s">
        <v>843</v>
      </c>
      <c r="N1" s="5" t="s">
        <v>844</v>
      </c>
      <c r="O1" s="5" t="s">
        <v>845</v>
      </c>
      <c r="P1" s="5" t="s">
        <v>904</v>
      </c>
      <c r="Q1" s="5" t="s">
        <v>940</v>
      </c>
      <c r="R1" s="1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906</v>
      </c>
      <c r="Y1" t="s">
        <v>941</v>
      </c>
    </row>
    <row r="2" spans="1:25" x14ac:dyDescent="0.3">
      <c r="A2" s="1" t="s">
        <v>0</v>
      </c>
      <c r="B2" s="6">
        <v>0</v>
      </c>
      <c r="C2">
        <v>0</v>
      </c>
      <c r="D2">
        <v>0</v>
      </c>
      <c r="E2">
        <v>0</v>
      </c>
      <c r="F2">
        <v>15</v>
      </c>
      <c r="G2">
        <v>17</v>
      </c>
      <c r="H2">
        <v>17</v>
      </c>
      <c r="I2">
        <v>24</v>
      </c>
      <c r="J2" s="7"/>
      <c r="K2" s="6">
        <f>C2-B2</f>
        <v>0</v>
      </c>
      <c r="L2">
        <f t="shared" ref="L2:O2" si="0">D2-C2</f>
        <v>0</v>
      </c>
      <c r="M2">
        <f t="shared" si="0"/>
        <v>0</v>
      </c>
      <c r="N2">
        <f t="shared" si="0"/>
        <v>15</v>
      </c>
      <c r="O2">
        <f t="shared" si="0"/>
        <v>2</v>
      </c>
      <c r="P2">
        <f>H2-G2</f>
        <v>0</v>
      </c>
      <c r="Q2">
        <f>I2-H2</f>
        <v>7</v>
      </c>
      <c r="R2" s="7"/>
      <c r="S2" s="12">
        <f>IFERROR(((C2-B2)/C2),0)</f>
        <v>0</v>
      </c>
      <c r="T2" s="12">
        <f t="shared" ref="T2:W2" si="1">IFERROR(((D2-C2)/D2),0)</f>
        <v>0</v>
      </c>
      <c r="U2" s="12">
        <f t="shared" si="1"/>
        <v>0</v>
      </c>
      <c r="V2" s="12">
        <f t="shared" si="1"/>
        <v>1</v>
      </c>
      <c r="W2" s="12">
        <f t="shared" si="1"/>
        <v>0.11764705882352941</v>
      </c>
      <c r="X2" s="12">
        <f>IFERROR(((H2-G2)/H2),0)</f>
        <v>0</v>
      </c>
      <c r="Y2" s="12">
        <f>IFERROR(((I2-H2)/I2),0)</f>
        <v>0.29166666666666669</v>
      </c>
    </row>
    <row r="3" spans="1:25" x14ac:dyDescent="0.3">
      <c r="A3" s="1" t="s">
        <v>1</v>
      </c>
      <c r="B3" s="6">
        <v>2</v>
      </c>
      <c r="C3">
        <v>4</v>
      </c>
      <c r="D3">
        <v>4</v>
      </c>
      <c r="E3">
        <v>25</v>
      </c>
      <c r="F3">
        <v>27</v>
      </c>
      <c r="G3">
        <v>27</v>
      </c>
      <c r="H3">
        <v>44</v>
      </c>
      <c r="I3">
        <v>100</v>
      </c>
      <c r="J3" s="7"/>
      <c r="K3" s="6">
        <f t="shared" ref="K3:K66" si="2">C3-B3</f>
        <v>2</v>
      </c>
      <c r="L3">
        <f t="shared" ref="L3:L66" si="3">D3-C3</f>
        <v>0</v>
      </c>
      <c r="M3">
        <f t="shared" ref="M3:M66" si="4">E3-D3</f>
        <v>21</v>
      </c>
      <c r="N3">
        <f t="shared" ref="N3:N66" si="5">F3-E3</f>
        <v>2</v>
      </c>
      <c r="O3">
        <f t="shared" ref="O3:O66" si="6">G3-F3</f>
        <v>0</v>
      </c>
      <c r="P3">
        <f t="shared" ref="P3:P66" si="7">H3-G3</f>
        <v>17</v>
      </c>
      <c r="Q3">
        <f t="shared" ref="Q3:Q66" si="8">I3-H3</f>
        <v>56</v>
      </c>
      <c r="R3" s="7"/>
      <c r="S3" s="12">
        <f t="shared" ref="S3:S66" si="9">IFERROR(((C3-B3)/C3),0)</f>
        <v>0.5</v>
      </c>
      <c r="T3" s="12">
        <f t="shared" ref="T3:T66" si="10">IFERROR(((D3-C3)/D3),0)</f>
        <v>0</v>
      </c>
      <c r="U3" s="12">
        <f t="shared" ref="U3:U66" si="11">IFERROR(((E3-D3)/E3),0)</f>
        <v>0.84</v>
      </c>
      <c r="V3" s="12">
        <f t="shared" ref="V3:V66" si="12">IFERROR(((F3-E3)/F3),0)</f>
        <v>7.407407407407407E-2</v>
      </c>
      <c r="W3" s="12">
        <f t="shared" ref="W3:W66" si="13">IFERROR(((G3-F3)/G3),0)</f>
        <v>0</v>
      </c>
      <c r="X3" s="12">
        <f t="shared" ref="X3:X66" si="14">IFERROR(((H3-G3)/H3),0)</f>
        <v>0.38636363636363635</v>
      </c>
      <c r="Y3" s="12">
        <f t="shared" ref="Y3:Y66" si="15">IFERROR(((I3-H3)/I3),0)</f>
        <v>0.56000000000000005</v>
      </c>
    </row>
    <row r="4" spans="1:25" x14ac:dyDescent="0.3">
      <c r="A4" s="1" t="s">
        <v>2</v>
      </c>
      <c r="B4" s="6">
        <v>6</v>
      </c>
      <c r="C4">
        <v>9</v>
      </c>
      <c r="D4">
        <v>9</v>
      </c>
      <c r="E4">
        <v>9</v>
      </c>
      <c r="F4">
        <v>9</v>
      </c>
      <c r="G4">
        <v>9</v>
      </c>
      <c r="H4">
        <v>13</v>
      </c>
      <c r="I4">
        <v>13</v>
      </c>
      <c r="J4" s="7"/>
      <c r="K4" s="6">
        <f t="shared" si="2"/>
        <v>3</v>
      </c>
      <c r="L4">
        <f t="shared" si="3"/>
        <v>0</v>
      </c>
      <c r="M4">
        <f t="shared" si="4"/>
        <v>0</v>
      </c>
      <c r="N4">
        <f t="shared" si="5"/>
        <v>0</v>
      </c>
      <c r="O4">
        <f t="shared" si="6"/>
        <v>0</v>
      </c>
      <c r="P4">
        <f t="shared" si="7"/>
        <v>4</v>
      </c>
      <c r="Q4">
        <f t="shared" si="8"/>
        <v>0</v>
      </c>
      <c r="R4" s="7"/>
      <c r="S4" s="12">
        <f t="shared" si="9"/>
        <v>0.33333333333333331</v>
      </c>
      <c r="T4" s="12">
        <f t="shared" si="10"/>
        <v>0</v>
      </c>
      <c r="U4" s="12">
        <f t="shared" si="11"/>
        <v>0</v>
      </c>
      <c r="V4" s="12">
        <f t="shared" si="12"/>
        <v>0</v>
      </c>
      <c r="W4" s="12">
        <f t="shared" si="13"/>
        <v>0</v>
      </c>
      <c r="X4" s="12">
        <f t="shared" si="14"/>
        <v>0.30769230769230771</v>
      </c>
      <c r="Y4" s="12">
        <f t="shared" si="15"/>
        <v>0</v>
      </c>
    </row>
    <row r="5" spans="1:25" x14ac:dyDescent="0.3">
      <c r="A5" s="1" t="s">
        <v>3</v>
      </c>
      <c r="B5" s="6">
        <v>2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11</v>
      </c>
      <c r="J5" s="7"/>
      <c r="K5" s="6">
        <f t="shared" si="2"/>
        <v>5</v>
      </c>
      <c r="L5">
        <f t="shared" si="3"/>
        <v>0</v>
      </c>
      <c r="M5">
        <f t="shared" si="4"/>
        <v>0</v>
      </c>
      <c r="N5">
        <f t="shared" si="5"/>
        <v>0</v>
      </c>
      <c r="O5">
        <f t="shared" si="6"/>
        <v>0</v>
      </c>
      <c r="P5">
        <f t="shared" si="7"/>
        <v>0</v>
      </c>
      <c r="Q5">
        <f t="shared" si="8"/>
        <v>4</v>
      </c>
      <c r="R5" s="7"/>
      <c r="S5" s="12">
        <f t="shared" si="9"/>
        <v>0.7142857142857143</v>
      </c>
      <c r="T5" s="12">
        <f t="shared" si="10"/>
        <v>0</v>
      </c>
      <c r="U5" s="12">
        <f t="shared" si="11"/>
        <v>0</v>
      </c>
      <c r="V5" s="12">
        <f t="shared" si="12"/>
        <v>0</v>
      </c>
      <c r="W5" s="12">
        <f t="shared" si="13"/>
        <v>0</v>
      </c>
      <c r="X5" s="12">
        <f t="shared" si="14"/>
        <v>0</v>
      </c>
      <c r="Y5" s="12">
        <f t="shared" si="15"/>
        <v>0.36363636363636365</v>
      </c>
    </row>
    <row r="6" spans="1:25" x14ac:dyDescent="0.3">
      <c r="A6" s="1" t="s">
        <v>4</v>
      </c>
      <c r="B6" s="6">
        <v>0</v>
      </c>
      <c r="C6">
        <v>0</v>
      </c>
      <c r="D6">
        <v>0</v>
      </c>
      <c r="E6">
        <v>0</v>
      </c>
      <c r="F6">
        <v>13</v>
      </c>
      <c r="G6">
        <v>13</v>
      </c>
      <c r="H6">
        <v>13</v>
      </c>
      <c r="I6">
        <v>13</v>
      </c>
      <c r="J6" s="7"/>
      <c r="K6" s="6">
        <f t="shared" si="2"/>
        <v>0</v>
      </c>
      <c r="L6">
        <f t="shared" si="3"/>
        <v>0</v>
      </c>
      <c r="M6">
        <f t="shared" si="4"/>
        <v>0</v>
      </c>
      <c r="N6">
        <f t="shared" si="5"/>
        <v>13</v>
      </c>
      <c r="O6">
        <f t="shared" si="6"/>
        <v>0</v>
      </c>
      <c r="P6">
        <f t="shared" si="7"/>
        <v>0</v>
      </c>
      <c r="Q6">
        <f t="shared" si="8"/>
        <v>0</v>
      </c>
      <c r="R6" s="7"/>
      <c r="S6" s="12">
        <f t="shared" si="9"/>
        <v>0</v>
      </c>
      <c r="T6" s="12">
        <f t="shared" si="10"/>
        <v>0</v>
      </c>
      <c r="U6" s="12">
        <f t="shared" si="11"/>
        <v>0</v>
      </c>
      <c r="V6" s="12">
        <f t="shared" si="12"/>
        <v>1</v>
      </c>
      <c r="W6" s="12">
        <f t="shared" si="13"/>
        <v>0</v>
      </c>
      <c r="X6" s="12">
        <f t="shared" si="14"/>
        <v>0</v>
      </c>
      <c r="Y6" s="12">
        <f t="shared" si="15"/>
        <v>0</v>
      </c>
    </row>
    <row r="7" spans="1:25" x14ac:dyDescent="0.3">
      <c r="A7" s="1" t="s">
        <v>5</v>
      </c>
      <c r="B7" s="6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7"/>
      <c r="K7" s="6">
        <f t="shared" si="2"/>
        <v>0</v>
      </c>
      <c r="L7">
        <f t="shared" si="3"/>
        <v>0</v>
      </c>
      <c r="M7">
        <f t="shared" si="4"/>
        <v>0</v>
      </c>
      <c r="N7">
        <f t="shared" si="5"/>
        <v>0</v>
      </c>
      <c r="O7">
        <f t="shared" si="6"/>
        <v>0</v>
      </c>
      <c r="P7">
        <f t="shared" si="7"/>
        <v>0</v>
      </c>
      <c r="Q7">
        <f t="shared" si="8"/>
        <v>0</v>
      </c>
      <c r="R7" s="7"/>
      <c r="S7" s="12">
        <f t="shared" si="9"/>
        <v>0</v>
      </c>
      <c r="T7" s="12">
        <f t="shared" si="10"/>
        <v>0</v>
      </c>
      <c r="U7" s="12">
        <f t="shared" si="11"/>
        <v>0</v>
      </c>
      <c r="V7" s="12">
        <f t="shared" si="12"/>
        <v>0</v>
      </c>
      <c r="W7" s="12">
        <f t="shared" si="13"/>
        <v>0</v>
      </c>
      <c r="X7" s="12">
        <f t="shared" si="14"/>
        <v>0</v>
      </c>
      <c r="Y7" s="12">
        <f t="shared" si="15"/>
        <v>0</v>
      </c>
    </row>
    <row r="8" spans="1:25" x14ac:dyDescent="0.3">
      <c r="A8" s="1" t="s">
        <v>6</v>
      </c>
      <c r="B8" s="6">
        <v>15</v>
      </c>
      <c r="C8">
        <v>15</v>
      </c>
      <c r="D8">
        <v>16</v>
      </c>
      <c r="E8">
        <v>16</v>
      </c>
      <c r="F8">
        <v>16</v>
      </c>
      <c r="G8">
        <v>16</v>
      </c>
      <c r="H8">
        <v>24</v>
      </c>
      <c r="I8">
        <v>30</v>
      </c>
      <c r="J8" s="7"/>
      <c r="K8" s="6">
        <f t="shared" si="2"/>
        <v>0</v>
      </c>
      <c r="L8">
        <f t="shared" si="3"/>
        <v>1</v>
      </c>
      <c r="M8">
        <f t="shared" si="4"/>
        <v>0</v>
      </c>
      <c r="N8">
        <f t="shared" si="5"/>
        <v>0</v>
      </c>
      <c r="O8">
        <f t="shared" si="6"/>
        <v>0</v>
      </c>
      <c r="P8">
        <f t="shared" si="7"/>
        <v>8</v>
      </c>
      <c r="Q8">
        <f t="shared" si="8"/>
        <v>6</v>
      </c>
      <c r="R8" s="7"/>
      <c r="S8" s="12">
        <f t="shared" si="9"/>
        <v>0</v>
      </c>
      <c r="T8" s="12">
        <f t="shared" si="10"/>
        <v>6.25E-2</v>
      </c>
      <c r="U8" s="12">
        <f t="shared" si="11"/>
        <v>0</v>
      </c>
      <c r="V8" s="12">
        <f t="shared" si="12"/>
        <v>0</v>
      </c>
      <c r="W8" s="12">
        <f t="shared" si="13"/>
        <v>0</v>
      </c>
      <c r="X8" s="12">
        <f t="shared" si="14"/>
        <v>0.33333333333333331</v>
      </c>
      <c r="Y8" s="12">
        <f t="shared" si="15"/>
        <v>0.2</v>
      </c>
    </row>
    <row r="9" spans="1:25" x14ac:dyDescent="0.3">
      <c r="A9" s="1" t="s">
        <v>7</v>
      </c>
      <c r="B9" s="6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7"/>
      <c r="K9" s="6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0</v>
      </c>
      <c r="P9">
        <f t="shared" si="7"/>
        <v>0</v>
      </c>
      <c r="Q9">
        <f t="shared" si="8"/>
        <v>0</v>
      </c>
      <c r="R9" s="7"/>
      <c r="S9" s="12">
        <f t="shared" si="9"/>
        <v>0</v>
      </c>
      <c r="T9" s="12">
        <f t="shared" si="10"/>
        <v>0</v>
      </c>
      <c r="U9" s="12">
        <f t="shared" si="11"/>
        <v>0</v>
      </c>
      <c r="V9" s="12">
        <f t="shared" si="12"/>
        <v>0</v>
      </c>
      <c r="W9" s="12">
        <f t="shared" si="13"/>
        <v>0</v>
      </c>
      <c r="X9" s="12">
        <f t="shared" si="14"/>
        <v>0</v>
      </c>
      <c r="Y9" s="12">
        <f t="shared" si="15"/>
        <v>0</v>
      </c>
    </row>
    <row r="10" spans="1:25" x14ac:dyDescent="0.3">
      <c r="A10" s="1" t="s">
        <v>8</v>
      </c>
      <c r="B10" s="6">
        <v>0</v>
      </c>
      <c r="C10">
        <v>86</v>
      </c>
      <c r="D10">
        <v>86</v>
      </c>
      <c r="E10">
        <v>156</v>
      </c>
      <c r="F10">
        <v>183</v>
      </c>
      <c r="G10">
        <v>189</v>
      </c>
      <c r="H10">
        <v>189</v>
      </c>
      <c r="I10">
        <v>189</v>
      </c>
      <c r="J10" s="7"/>
      <c r="K10" s="6">
        <f t="shared" si="2"/>
        <v>86</v>
      </c>
      <c r="L10">
        <f t="shared" si="3"/>
        <v>0</v>
      </c>
      <c r="M10">
        <f t="shared" si="4"/>
        <v>70</v>
      </c>
      <c r="N10">
        <f t="shared" si="5"/>
        <v>27</v>
      </c>
      <c r="O10">
        <f t="shared" si="6"/>
        <v>6</v>
      </c>
      <c r="P10">
        <f t="shared" si="7"/>
        <v>0</v>
      </c>
      <c r="Q10">
        <f t="shared" si="8"/>
        <v>0</v>
      </c>
      <c r="R10" s="7"/>
      <c r="S10" s="12">
        <f t="shared" si="9"/>
        <v>1</v>
      </c>
      <c r="T10" s="12">
        <f t="shared" si="10"/>
        <v>0</v>
      </c>
      <c r="U10" s="12">
        <f t="shared" si="11"/>
        <v>0.44871794871794873</v>
      </c>
      <c r="V10" s="12">
        <f t="shared" si="12"/>
        <v>0.14754098360655737</v>
      </c>
      <c r="W10" s="12">
        <f t="shared" si="13"/>
        <v>3.1746031746031744E-2</v>
      </c>
      <c r="X10" s="12">
        <f t="shared" si="14"/>
        <v>0</v>
      </c>
      <c r="Y10" s="12">
        <f t="shared" si="15"/>
        <v>0</v>
      </c>
    </row>
    <row r="11" spans="1:25" x14ac:dyDescent="0.3">
      <c r="A11" s="1" t="s">
        <v>9</v>
      </c>
      <c r="B11" s="6">
        <v>0</v>
      </c>
      <c r="C11">
        <v>49</v>
      </c>
      <c r="D11">
        <v>60</v>
      </c>
      <c r="E11">
        <v>60</v>
      </c>
      <c r="F11">
        <v>108</v>
      </c>
      <c r="G11">
        <v>109</v>
      </c>
      <c r="H11">
        <v>109</v>
      </c>
      <c r="I11">
        <v>109</v>
      </c>
      <c r="J11" s="7"/>
      <c r="K11" s="6">
        <f t="shared" si="2"/>
        <v>49</v>
      </c>
      <c r="L11">
        <f t="shared" si="3"/>
        <v>11</v>
      </c>
      <c r="M11">
        <f t="shared" si="4"/>
        <v>0</v>
      </c>
      <c r="N11">
        <f t="shared" si="5"/>
        <v>48</v>
      </c>
      <c r="O11">
        <f t="shared" si="6"/>
        <v>1</v>
      </c>
      <c r="P11">
        <f t="shared" si="7"/>
        <v>0</v>
      </c>
      <c r="Q11">
        <f t="shared" si="8"/>
        <v>0</v>
      </c>
      <c r="R11" s="7"/>
      <c r="S11" s="12">
        <f t="shared" si="9"/>
        <v>1</v>
      </c>
      <c r="T11" s="12">
        <f t="shared" si="10"/>
        <v>0.18333333333333332</v>
      </c>
      <c r="U11" s="12">
        <f t="shared" si="11"/>
        <v>0</v>
      </c>
      <c r="V11" s="12">
        <f t="shared" si="12"/>
        <v>0.44444444444444442</v>
      </c>
      <c r="W11" s="12">
        <f t="shared" si="13"/>
        <v>9.1743119266055051E-3</v>
      </c>
      <c r="X11" s="12">
        <f t="shared" si="14"/>
        <v>0</v>
      </c>
      <c r="Y11" s="12">
        <f t="shared" si="15"/>
        <v>0</v>
      </c>
    </row>
    <row r="12" spans="1:25" x14ac:dyDescent="0.3">
      <c r="A12" s="1" t="s">
        <v>10</v>
      </c>
      <c r="B12" s="6">
        <v>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 s="7"/>
      <c r="K12" s="6">
        <f t="shared" si="2"/>
        <v>4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7"/>
      <c r="S12" s="12">
        <f t="shared" si="9"/>
        <v>0.8</v>
      </c>
      <c r="T12" s="12">
        <f t="shared" si="10"/>
        <v>0</v>
      </c>
      <c r="U12" s="12">
        <f t="shared" si="11"/>
        <v>0</v>
      </c>
      <c r="V12" s="12">
        <f t="shared" si="12"/>
        <v>0</v>
      </c>
      <c r="W12" s="12">
        <f t="shared" si="13"/>
        <v>0</v>
      </c>
      <c r="X12" s="12">
        <f t="shared" si="14"/>
        <v>0</v>
      </c>
      <c r="Y12" s="12">
        <f t="shared" si="15"/>
        <v>0</v>
      </c>
    </row>
    <row r="13" spans="1:25" x14ac:dyDescent="0.3">
      <c r="A13" s="1" t="s">
        <v>11</v>
      </c>
      <c r="B13" s="6">
        <v>0</v>
      </c>
      <c r="C13">
        <v>2</v>
      </c>
      <c r="D13">
        <v>2</v>
      </c>
      <c r="E13">
        <v>8</v>
      </c>
      <c r="F13">
        <v>8</v>
      </c>
      <c r="G13">
        <v>8</v>
      </c>
      <c r="H13">
        <v>8</v>
      </c>
      <c r="I13">
        <v>8</v>
      </c>
      <c r="J13" s="7"/>
      <c r="K13" s="6">
        <f t="shared" si="2"/>
        <v>2</v>
      </c>
      <c r="L13">
        <f t="shared" si="3"/>
        <v>0</v>
      </c>
      <c r="M13">
        <f t="shared" si="4"/>
        <v>6</v>
      </c>
      <c r="N13">
        <f t="shared" si="5"/>
        <v>0</v>
      </c>
      <c r="O13">
        <f t="shared" si="6"/>
        <v>0</v>
      </c>
      <c r="P13">
        <f t="shared" si="7"/>
        <v>0</v>
      </c>
      <c r="Q13">
        <f t="shared" si="8"/>
        <v>0</v>
      </c>
      <c r="R13" s="7"/>
      <c r="S13" s="12">
        <f t="shared" si="9"/>
        <v>1</v>
      </c>
      <c r="T13" s="12">
        <f t="shared" si="10"/>
        <v>0</v>
      </c>
      <c r="U13" s="12">
        <f t="shared" si="11"/>
        <v>0.75</v>
      </c>
      <c r="V13" s="12">
        <f t="shared" si="12"/>
        <v>0</v>
      </c>
      <c r="W13" s="12">
        <f t="shared" si="13"/>
        <v>0</v>
      </c>
      <c r="X13" s="12">
        <f t="shared" si="14"/>
        <v>0</v>
      </c>
      <c r="Y13" s="12">
        <f t="shared" si="15"/>
        <v>0</v>
      </c>
    </row>
    <row r="14" spans="1:25" x14ac:dyDescent="0.3">
      <c r="A14" s="1" t="s">
        <v>12</v>
      </c>
      <c r="B14" s="6">
        <v>0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68</v>
      </c>
      <c r="I14">
        <v>119</v>
      </c>
      <c r="J14" s="7"/>
      <c r="K14" s="6">
        <f t="shared" si="2"/>
        <v>31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  <c r="P14">
        <f t="shared" si="7"/>
        <v>37</v>
      </c>
      <c r="Q14">
        <f t="shared" si="8"/>
        <v>51</v>
      </c>
      <c r="R14" s="7"/>
      <c r="S14" s="12">
        <f t="shared" si="9"/>
        <v>1</v>
      </c>
      <c r="T14" s="12">
        <f t="shared" si="10"/>
        <v>0</v>
      </c>
      <c r="U14" s="12">
        <f t="shared" si="11"/>
        <v>0</v>
      </c>
      <c r="V14" s="12">
        <f t="shared" si="12"/>
        <v>0</v>
      </c>
      <c r="W14" s="12">
        <f t="shared" si="13"/>
        <v>0</v>
      </c>
      <c r="X14" s="12">
        <f t="shared" si="14"/>
        <v>0.54411764705882348</v>
      </c>
      <c r="Y14" s="12">
        <f t="shared" si="15"/>
        <v>0.42857142857142855</v>
      </c>
    </row>
    <row r="15" spans="1:25" x14ac:dyDescent="0.3">
      <c r="A15" s="1" t="s">
        <v>13</v>
      </c>
      <c r="B15" s="6">
        <v>49</v>
      </c>
      <c r="C15">
        <v>66</v>
      </c>
      <c r="D15">
        <v>66</v>
      </c>
      <c r="E15">
        <v>66</v>
      </c>
      <c r="F15">
        <v>66</v>
      </c>
      <c r="G15">
        <v>66</v>
      </c>
      <c r="H15">
        <v>66</v>
      </c>
      <c r="I15">
        <v>87</v>
      </c>
      <c r="J15" s="7"/>
      <c r="K15" s="6">
        <f t="shared" si="2"/>
        <v>17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  <c r="P15">
        <f t="shared" si="7"/>
        <v>0</v>
      </c>
      <c r="Q15">
        <f t="shared" si="8"/>
        <v>21</v>
      </c>
      <c r="R15" s="7"/>
      <c r="S15" s="12">
        <f t="shared" si="9"/>
        <v>0.25757575757575757</v>
      </c>
      <c r="T15" s="12">
        <f t="shared" si="10"/>
        <v>0</v>
      </c>
      <c r="U15" s="12">
        <f t="shared" si="11"/>
        <v>0</v>
      </c>
      <c r="V15" s="12">
        <f t="shared" si="12"/>
        <v>0</v>
      </c>
      <c r="W15" s="12">
        <f t="shared" si="13"/>
        <v>0</v>
      </c>
      <c r="X15" s="12">
        <f t="shared" si="14"/>
        <v>0</v>
      </c>
      <c r="Y15" s="12">
        <f t="shared" si="15"/>
        <v>0.2413793103448276</v>
      </c>
    </row>
    <row r="16" spans="1:25" x14ac:dyDescent="0.3">
      <c r="A16" s="1" t="s">
        <v>14</v>
      </c>
      <c r="B16" s="6">
        <v>0</v>
      </c>
      <c r="C16">
        <v>19</v>
      </c>
      <c r="D16">
        <v>20</v>
      </c>
      <c r="E16">
        <v>21</v>
      </c>
      <c r="F16">
        <v>36</v>
      </c>
      <c r="G16">
        <v>39</v>
      </c>
      <c r="H16">
        <v>39</v>
      </c>
      <c r="I16">
        <v>39</v>
      </c>
      <c r="J16" s="7"/>
      <c r="K16" s="6">
        <f t="shared" si="2"/>
        <v>19</v>
      </c>
      <c r="L16">
        <f t="shared" si="3"/>
        <v>1</v>
      </c>
      <c r="M16">
        <f t="shared" si="4"/>
        <v>1</v>
      </c>
      <c r="N16">
        <f t="shared" si="5"/>
        <v>15</v>
      </c>
      <c r="O16">
        <f t="shared" si="6"/>
        <v>3</v>
      </c>
      <c r="P16">
        <f t="shared" si="7"/>
        <v>0</v>
      </c>
      <c r="Q16">
        <f t="shared" si="8"/>
        <v>0</v>
      </c>
      <c r="R16" s="7"/>
      <c r="S16" s="12">
        <f t="shared" si="9"/>
        <v>1</v>
      </c>
      <c r="T16" s="12">
        <f t="shared" si="10"/>
        <v>0.05</v>
      </c>
      <c r="U16" s="12">
        <f t="shared" si="11"/>
        <v>4.7619047619047616E-2</v>
      </c>
      <c r="V16" s="12">
        <f t="shared" si="12"/>
        <v>0.41666666666666669</v>
      </c>
      <c r="W16" s="12">
        <f t="shared" si="13"/>
        <v>7.6923076923076927E-2</v>
      </c>
      <c r="X16" s="12">
        <f t="shared" si="14"/>
        <v>0</v>
      </c>
      <c r="Y16" s="12">
        <f t="shared" si="15"/>
        <v>0</v>
      </c>
    </row>
    <row r="17" spans="1:25" x14ac:dyDescent="0.3">
      <c r="A17" s="1" t="s">
        <v>15</v>
      </c>
      <c r="B17" s="6">
        <v>0</v>
      </c>
      <c r="C17">
        <v>28</v>
      </c>
      <c r="D17">
        <v>32</v>
      </c>
      <c r="E17">
        <v>32</v>
      </c>
      <c r="F17">
        <v>32</v>
      </c>
      <c r="G17">
        <v>32</v>
      </c>
      <c r="H17">
        <v>32</v>
      </c>
      <c r="I17">
        <v>32</v>
      </c>
      <c r="J17" s="7"/>
      <c r="K17" s="6">
        <f t="shared" si="2"/>
        <v>28</v>
      </c>
      <c r="L17">
        <f t="shared" si="3"/>
        <v>4</v>
      </c>
      <c r="M17">
        <f t="shared" si="4"/>
        <v>0</v>
      </c>
      <c r="N17">
        <f t="shared" si="5"/>
        <v>0</v>
      </c>
      <c r="O17">
        <f t="shared" si="6"/>
        <v>0</v>
      </c>
      <c r="P17">
        <f t="shared" si="7"/>
        <v>0</v>
      </c>
      <c r="Q17">
        <f t="shared" si="8"/>
        <v>0</v>
      </c>
      <c r="R17" s="7"/>
      <c r="S17" s="12">
        <f t="shared" si="9"/>
        <v>1</v>
      </c>
      <c r="T17" s="12">
        <f t="shared" si="10"/>
        <v>0.125</v>
      </c>
      <c r="U17" s="12">
        <f t="shared" si="11"/>
        <v>0</v>
      </c>
      <c r="V17" s="12">
        <f t="shared" si="12"/>
        <v>0</v>
      </c>
      <c r="W17" s="12">
        <f t="shared" si="13"/>
        <v>0</v>
      </c>
      <c r="X17" s="12">
        <f t="shared" si="14"/>
        <v>0</v>
      </c>
      <c r="Y17" s="12">
        <f t="shared" si="15"/>
        <v>0</v>
      </c>
    </row>
    <row r="18" spans="1:25" x14ac:dyDescent="0.3">
      <c r="A18" s="1" t="s">
        <v>16</v>
      </c>
      <c r="B18" s="6">
        <v>0</v>
      </c>
      <c r="C18">
        <v>0</v>
      </c>
      <c r="D18">
        <v>0</v>
      </c>
      <c r="E18">
        <v>42</v>
      </c>
      <c r="F18">
        <v>42</v>
      </c>
      <c r="G18">
        <v>51</v>
      </c>
      <c r="H18">
        <v>68</v>
      </c>
      <c r="I18">
        <v>128</v>
      </c>
      <c r="J18" s="7"/>
      <c r="K18" s="6">
        <f t="shared" si="2"/>
        <v>0</v>
      </c>
      <c r="L18">
        <f t="shared" si="3"/>
        <v>0</v>
      </c>
      <c r="M18">
        <f t="shared" si="4"/>
        <v>42</v>
      </c>
      <c r="N18">
        <f t="shared" si="5"/>
        <v>0</v>
      </c>
      <c r="O18">
        <f t="shared" si="6"/>
        <v>9</v>
      </c>
      <c r="P18">
        <f t="shared" si="7"/>
        <v>17</v>
      </c>
      <c r="Q18">
        <f t="shared" si="8"/>
        <v>60</v>
      </c>
      <c r="R18" s="7"/>
      <c r="S18" s="12">
        <f t="shared" si="9"/>
        <v>0</v>
      </c>
      <c r="T18" s="12">
        <f t="shared" si="10"/>
        <v>0</v>
      </c>
      <c r="U18" s="12">
        <f t="shared" si="11"/>
        <v>1</v>
      </c>
      <c r="V18" s="12">
        <f t="shared" si="12"/>
        <v>0</v>
      </c>
      <c r="W18" s="12">
        <f t="shared" si="13"/>
        <v>0.17647058823529413</v>
      </c>
      <c r="X18" s="12">
        <f t="shared" si="14"/>
        <v>0.25</v>
      </c>
      <c r="Y18" s="12">
        <f t="shared" si="15"/>
        <v>0.46875</v>
      </c>
    </row>
    <row r="19" spans="1:25" x14ac:dyDescent="0.3">
      <c r="A19" s="1" t="s">
        <v>17</v>
      </c>
      <c r="B19" s="6">
        <v>0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 s="7"/>
      <c r="K19" s="6">
        <f t="shared" si="2"/>
        <v>28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0</v>
      </c>
      <c r="P19">
        <f t="shared" si="7"/>
        <v>0</v>
      </c>
      <c r="Q19">
        <f t="shared" si="8"/>
        <v>0</v>
      </c>
      <c r="R19" s="7"/>
      <c r="S19" s="12">
        <f t="shared" si="9"/>
        <v>1</v>
      </c>
      <c r="T19" s="12">
        <f t="shared" si="10"/>
        <v>0</v>
      </c>
      <c r="U19" s="12">
        <f t="shared" si="11"/>
        <v>0</v>
      </c>
      <c r="V19" s="12">
        <f t="shared" si="12"/>
        <v>0</v>
      </c>
      <c r="W19" s="12">
        <f t="shared" si="13"/>
        <v>0</v>
      </c>
      <c r="X19" s="12">
        <f t="shared" si="14"/>
        <v>0</v>
      </c>
      <c r="Y19" s="12">
        <f t="shared" si="15"/>
        <v>0</v>
      </c>
    </row>
    <row r="20" spans="1:25" x14ac:dyDescent="0.3">
      <c r="A20" s="1" t="s">
        <v>18</v>
      </c>
      <c r="B20" s="6">
        <v>0</v>
      </c>
      <c r="C20">
        <v>0</v>
      </c>
      <c r="D20">
        <v>0</v>
      </c>
      <c r="E20">
        <v>0</v>
      </c>
      <c r="F20">
        <v>33</v>
      </c>
      <c r="G20">
        <v>33</v>
      </c>
      <c r="H20">
        <v>40</v>
      </c>
      <c r="I20">
        <v>40</v>
      </c>
      <c r="J20" s="7"/>
      <c r="K20" s="6">
        <f t="shared" si="2"/>
        <v>0</v>
      </c>
      <c r="L20">
        <f t="shared" si="3"/>
        <v>0</v>
      </c>
      <c r="M20">
        <f t="shared" si="4"/>
        <v>0</v>
      </c>
      <c r="N20">
        <f t="shared" si="5"/>
        <v>33</v>
      </c>
      <c r="O20">
        <f t="shared" si="6"/>
        <v>0</v>
      </c>
      <c r="P20">
        <f t="shared" si="7"/>
        <v>7</v>
      </c>
      <c r="Q20">
        <f t="shared" si="8"/>
        <v>0</v>
      </c>
      <c r="R20" s="7"/>
      <c r="S20" s="12">
        <f t="shared" si="9"/>
        <v>0</v>
      </c>
      <c r="T20" s="12">
        <f t="shared" si="10"/>
        <v>0</v>
      </c>
      <c r="U20" s="12">
        <f t="shared" si="11"/>
        <v>0</v>
      </c>
      <c r="V20" s="12">
        <f t="shared" si="12"/>
        <v>1</v>
      </c>
      <c r="W20" s="12">
        <f t="shared" si="13"/>
        <v>0</v>
      </c>
      <c r="X20" s="12">
        <f t="shared" si="14"/>
        <v>0.17499999999999999</v>
      </c>
      <c r="Y20" s="12">
        <f t="shared" si="15"/>
        <v>0</v>
      </c>
    </row>
    <row r="21" spans="1:25" x14ac:dyDescent="0.3">
      <c r="A21" s="1" t="s">
        <v>19</v>
      </c>
      <c r="B21" s="6">
        <v>237</v>
      </c>
      <c r="C21">
        <v>243</v>
      </c>
      <c r="D21">
        <v>243</v>
      </c>
      <c r="E21">
        <v>270</v>
      </c>
      <c r="F21">
        <v>270</v>
      </c>
      <c r="G21">
        <v>270</v>
      </c>
      <c r="H21">
        <v>409</v>
      </c>
      <c r="I21">
        <v>444</v>
      </c>
      <c r="J21" s="7"/>
      <c r="K21" s="6">
        <f t="shared" si="2"/>
        <v>6</v>
      </c>
      <c r="L21">
        <f t="shared" si="3"/>
        <v>0</v>
      </c>
      <c r="M21">
        <f t="shared" si="4"/>
        <v>27</v>
      </c>
      <c r="N21">
        <f t="shared" si="5"/>
        <v>0</v>
      </c>
      <c r="O21">
        <f t="shared" si="6"/>
        <v>0</v>
      </c>
      <c r="P21">
        <f t="shared" si="7"/>
        <v>139</v>
      </c>
      <c r="Q21">
        <f t="shared" si="8"/>
        <v>35</v>
      </c>
      <c r="R21" s="7"/>
      <c r="S21" s="12">
        <f t="shared" si="9"/>
        <v>2.4691358024691357E-2</v>
      </c>
      <c r="T21" s="12">
        <f t="shared" si="10"/>
        <v>0</v>
      </c>
      <c r="U21" s="12">
        <f t="shared" si="11"/>
        <v>0.1</v>
      </c>
      <c r="V21" s="12">
        <f t="shared" si="12"/>
        <v>0</v>
      </c>
      <c r="W21" s="12">
        <f t="shared" si="13"/>
        <v>0</v>
      </c>
      <c r="X21" s="12">
        <f t="shared" si="14"/>
        <v>0.33985330073349634</v>
      </c>
      <c r="Y21" s="12">
        <f t="shared" si="15"/>
        <v>7.8828828828828829E-2</v>
      </c>
    </row>
    <row r="22" spans="1:25" x14ac:dyDescent="0.3">
      <c r="A22" s="1" t="s">
        <v>20</v>
      </c>
      <c r="B22" s="6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7"/>
      <c r="K22" s="6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  <c r="P22">
        <f t="shared" si="7"/>
        <v>0</v>
      </c>
      <c r="Q22">
        <f t="shared" si="8"/>
        <v>0</v>
      </c>
      <c r="R22" s="7"/>
      <c r="S22" s="12">
        <f t="shared" si="9"/>
        <v>0</v>
      </c>
      <c r="T22" s="12">
        <f t="shared" si="10"/>
        <v>0</v>
      </c>
      <c r="U22" s="12">
        <f t="shared" si="11"/>
        <v>0</v>
      </c>
      <c r="V22" s="12">
        <f t="shared" si="12"/>
        <v>0</v>
      </c>
      <c r="W22" s="12">
        <f t="shared" si="13"/>
        <v>0</v>
      </c>
      <c r="X22" s="12">
        <f t="shared" si="14"/>
        <v>0</v>
      </c>
      <c r="Y22" s="12">
        <f t="shared" si="15"/>
        <v>0</v>
      </c>
    </row>
    <row r="23" spans="1:25" x14ac:dyDescent="0.3">
      <c r="A23" s="1" t="s">
        <v>21</v>
      </c>
      <c r="B23" s="6">
        <v>0</v>
      </c>
      <c r="C23">
        <v>28</v>
      </c>
      <c r="D23">
        <v>34</v>
      </c>
      <c r="E23">
        <v>45</v>
      </c>
      <c r="F23">
        <v>45</v>
      </c>
      <c r="G23">
        <v>45</v>
      </c>
      <c r="H23">
        <v>45</v>
      </c>
      <c r="I23">
        <v>45</v>
      </c>
      <c r="J23" s="7"/>
      <c r="K23" s="6">
        <f t="shared" si="2"/>
        <v>28</v>
      </c>
      <c r="L23">
        <f t="shared" si="3"/>
        <v>6</v>
      </c>
      <c r="M23">
        <f t="shared" si="4"/>
        <v>11</v>
      </c>
      <c r="N23">
        <f t="shared" si="5"/>
        <v>0</v>
      </c>
      <c r="O23">
        <f t="shared" si="6"/>
        <v>0</v>
      </c>
      <c r="P23">
        <f t="shared" si="7"/>
        <v>0</v>
      </c>
      <c r="Q23">
        <f t="shared" si="8"/>
        <v>0</v>
      </c>
      <c r="R23" s="7"/>
      <c r="S23" s="12">
        <f t="shared" si="9"/>
        <v>1</v>
      </c>
      <c r="T23" s="12">
        <f t="shared" si="10"/>
        <v>0.17647058823529413</v>
      </c>
      <c r="U23" s="12">
        <f t="shared" si="11"/>
        <v>0.24444444444444444</v>
      </c>
      <c r="V23" s="12">
        <f t="shared" si="12"/>
        <v>0</v>
      </c>
      <c r="W23" s="12">
        <f t="shared" si="13"/>
        <v>0</v>
      </c>
      <c r="X23" s="12">
        <f t="shared" si="14"/>
        <v>0</v>
      </c>
      <c r="Y23" s="12">
        <f t="shared" si="15"/>
        <v>0</v>
      </c>
    </row>
    <row r="24" spans="1:25" x14ac:dyDescent="0.3">
      <c r="A24" s="1" t="s">
        <v>22</v>
      </c>
      <c r="B24" s="6">
        <v>0</v>
      </c>
      <c r="C24">
        <v>0</v>
      </c>
      <c r="D24">
        <v>18</v>
      </c>
      <c r="E24">
        <v>99</v>
      </c>
      <c r="F24">
        <v>129</v>
      </c>
      <c r="G24">
        <v>129</v>
      </c>
      <c r="H24">
        <v>174</v>
      </c>
      <c r="I24">
        <v>210</v>
      </c>
      <c r="J24" s="7"/>
      <c r="K24" s="6">
        <f t="shared" si="2"/>
        <v>0</v>
      </c>
      <c r="L24">
        <f t="shared" si="3"/>
        <v>18</v>
      </c>
      <c r="M24">
        <f t="shared" si="4"/>
        <v>81</v>
      </c>
      <c r="N24">
        <f t="shared" si="5"/>
        <v>30</v>
      </c>
      <c r="O24">
        <f t="shared" si="6"/>
        <v>0</v>
      </c>
      <c r="P24">
        <f t="shared" si="7"/>
        <v>45</v>
      </c>
      <c r="Q24">
        <f t="shared" si="8"/>
        <v>36</v>
      </c>
      <c r="R24" s="7"/>
      <c r="S24" s="12">
        <f t="shared" si="9"/>
        <v>0</v>
      </c>
      <c r="T24" s="12">
        <f t="shared" si="10"/>
        <v>1</v>
      </c>
      <c r="U24" s="12">
        <f t="shared" si="11"/>
        <v>0.81818181818181823</v>
      </c>
      <c r="V24" s="12">
        <f t="shared" si="12"/>
        <v>0.23255813953488372</v>
      </c>
      <c r="W24" s="12">
        <f t="shared" si="13"/>
        <v>0</v>
      </c>
      <c r="X24" s="12">
        <f t="shared" si="14"/>
        <v>0.25862068965517243</v>
      </c>
      <c r="Y24" s="12">
        <f t="shared" si="15"/>
        <v>0.17142857142857143</v>
      </c>
    </row>
    <row r="25" spans="1:25" x14ac:dyDescent="0.3">
      <c r="A25" s="1" t="s">
        <v>23</v>
      </c>
      <c r="B25" s="6">
        <v>59</v>
      </c>
      <c r="C25">
        <v>59</v>
      </c>
      <c r="D25">
        <v>59</v>
      </c>
      <c r="E25">
        <v>80</v>
      </c>
      <c r="F25">
        <v>80</v>
      </c>
      <c r="G25">
        <v>80</v>
      </c>
      <c r="H25">
        <v>80</v>
      </c>
      <c r="I25">
        <v>217</v>
      </c>
      <c r="J25" s="7"/>
      <c r="K25" s="6">
        <f t="shared" si="2"/>
        <v>0</v>
      </c>
      <c r="L25">
        <f t="shared" si="3"/>
        <v>0</v>
      </c>
      <c r="M25">
        <f t="shared" si="4"/>
        <v>21</v>
      </c>
      <c r="N25">
        <f t="shared" si="5"/>
        <v>0</v>
      </c>
      <c r="O25">
        <f t="shared" si="6"/>
        <v>0</v>
      </c>
      <c r="P25">
        <f t="shared" si="7"/>
        <v>0</v>
      </c>
      <c r="Q25">
        <f t="shared" si="8"/>
        <v>137</v>
      </c>
      <c r="R25" s="7"/>
      <c r="S25" s="12">
        <f t="shared" si="9"/>
        <v>0</v>
      </c>
      <c r="T25" s="12">
        <f t="shared" si="10"/>
        <v>0</v>
      </c>
      <c r="U25" s="12">
        <f t="shared" si="11"/>
        <v>0.26250000000000001</v>
      </c>
      <c r="V25" s="12">
        <f t="shared" si="12"/>
        <v>0</v>
      </c>
      <c r="W25" s="12">
        <f t="shared" si="13"/>
        <v>0</v>
      </c>
      <c r="X25" s="12">
        <f t="shared" si="14"/>
        <v>0</v>
      </c>
      <c r="Y25" s="12">
        <f t="shared" si="15"/>
        <v>0.63133640552995396</v>
      </c>
    </row>
    <row r="26" spans="1:25" x14ac:dyDescent="0.3">
      <c r="A26" s="1" t="s">
        <v>24</v>
      </c>
      <c r="B26" s="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7"/>
      <c r="K26" s="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  <c r="P26">
        <f t="shared" si="7"/>
        <v>0</v>
      </c>
      <c r="Q26">
        <f t="shared" si="8"/>
        <v>0</v>
      </c>
      <c r="R26" s="7"/>
      <c r="S26" s="12">
        <f t="shared" si="9"/>
        <v>0</v>
      </c>
      <c r="T26" s="12">
        <f t="shared" si="10"/>
        <v>0</v>
      </c>
      <c r="U26" s="12">
        <f t="shared" si="11"/>
        <v>0</v>
      </c>
      <c r="V26" s="12">
        <f t="shared" si="12"/>
        <v>0</v>
      </c>
      <c r="W26" s="12">
        <f t="shared" si="13"/>
        <v>0</v>
      </c>
      <c r="X26" s="12">
        <f t="shared" si="14"/>
        <v>0</v>
      </c>
      <c r="Y26" s="12">
        <f t="shared" si="15"/>
        <v>0</v>
      </c>
    </row>
    <row r="27" spans="1:25" x14ac:dyDescent="0.3">
      <c r="A27" s="1" t="s">
        <v>25</v>
      </c>
      <c r="B27" s="6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7"/>
      <c r="K27" s="6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  <c r="O27">
        <f t="shared" si="6"/>
        <v>0</v>
      </c>
      <c r="P27">
        <f t="shared" si="7"/>
        <v>0</v>
      </c>
      <c r="Q27">
        <f t="shared" si="8"/>
        <v>0</v>
      </c>
      <c r="R27" s="7"/>
      <c r="S27" s="12">
        <f t="shared" si="9"/>
        <v>0</v>
      </c>
      <c r="T27" s="12">
        <f t="shared" si="10"/>
        <v>0</v>
      </c>
      <c r="U27" s="12">
        <f t="shared" si="11"/>
        <v>0</v>
      </c>
      <c r="V27" s="12">
        <f t="shared" si="12"/>
        <v>0</v>
      </c>
      <c r="W27" s="12">
        <f t="shared" si="13"/>
        <v>0</v>
      </c>
      <c r="X27" s="12">
        <f t="shared" si="14"/>
        <v>0</v>
      </c>
      <c r="Y27" s="12">
        <f t="shared" si="15"/>
        <v>0</v>
      </c>
    </row>
    <row r="28" spans="1:25" x14ac:dyDescent="0.3">
      <c r="A28" s="1" t="s">
        <v>26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7"/>
      <c r="K28" s="6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  <c r="O28">
        <f t="shared" si="6"/>
        <v>0</v>
      </c>
      <c r="P28">
        <f t="shared" si="7"/>
        <v>0</v>
      </c>
      <c r="Q28">
        <f t="shared" si="8"/>
        <v>0</v>
      </c>
      <c r="R28" s="7"/>
      <c r="S28" s="12">
        <f t="shared" si="9"/>
        <v>0</v>
      </c>
      <c r="T28" s="12">
        <f t="shared" si="10"/>
        <v>0</v>
      </c>
      <c r="U28" s="12">
        <f t="shared" si="11"/>
        <v>0</v>
      </c>
      <c r="V28" s="12">
        <f t="shared" si="12"/>
        <v>0</v>
      </c>
      <c r="W28" s="12">
        <f t="shared" si="13"/>
        <v>0</v>
      </c>
      <c r="X28" s="12">
        <f t="shared" si="14"/>
        <v>0</v>
      </c>
      <c r="Y28" s="12">
        <f t="shared" si="15"/>
        <v>0</v>
      </c>
    </row>
    <row r="29" spans="1:25" x14ac:dyDescent="0.3">
      <c r="A29" s="1" t="s">
        <v>27</v>
      </c>
      <c r="B29" s="6">
        <v>0</v>
      </c>
      <c r="C29">
        <v>160</v>
      </c>
      <c r="D29">
        <v>178</v>
      </c>
      <c r="E29">
        <v>178</v>
      </c>
      <c r="F29">
        <v>178</v>
      </c>
      <c r="G29">
        <v>222</v>
      </c>
      <c r="H29">
        <v>222</v>
      </c>
      <c r="I29">
        <v>222</v>
      </c>
      <c r="J29" s="7"/>
      <c r="K29" s="6">
        <f t="shared" si="2"/>
        <v>160</v>
      </c>
      <c r="L29">
        <f t="shared" si="3"/>
        <v>18</v>
      </c>
      <c r="M29">
        <f t="shared" si="4"/>
        <v>0</v>
      </c>
      <c r="N29">
        <f t="shared" si="5"/>
        <v>0</v>
      </c>
      <c r="O29">
        <f t="shared" si="6"/>
        <v>44</v>
      </c>
      <c r="P29">
        <f t="shared" si="7"/>
        <v>0</v>
      </c>
      <c r="Q29">
        <f t="shared" si="8"/>
        <v>0</v>
      </c>
      <c r="R29" s="7"/>
      <c r="S29" s="12">
        <f t="shared" si="9"/>
        <v>1</v>
      </c>
      <c r="T29" s="12">
        <f t="shared" si="10"/>
        <v>0.10112359550561797</v>
      </c>
      <c r="U29" s="12">
        <f t="shared" si="11"/>
        <v>0</v>
      </c>
      <c r="V29" s="12">
        <f t="shared" si="12"/>
        <v>0</v>
      </c>
      <c r="W29" s="12">
        <f t="shared" si="13"/>
        <v>0.1981981981981982</v>
      </c>
      <c r="X29" s="12">
        <f t="shared" si="14"/>
        <v>0</v>
      </c>
      <c r="Y29" s="12">
        <f t="shared" si="15"/>
        <v>0</v>
      </c>
    </row>
    <row r="30" spans="1:25" x14ac:dyDescent="0.3">
      <c r="A30" s="1" t="s">
        <v>28</v>
      </c>
      <c r="B30" s="6">
        <v>0</v>
      </c>
      <c r="C30">
        <v>37</v>
      </c>
      <c r="D30">
        <v>37</v>
      </c>
      <c r="E30">
        <v>37</v>
      </c>
      <c r="F30">
        <v>65</v>
      </c>
      <c r="G30">
        <v>65</v>
      </c>
      <c r="H30">
        <v>88</v>
      </c>
      <c r="I30">
        <v>88</v>
      </c>
      <c r="J30" s="7"/>
      <c r="K30" s="6">
        <f t="shared" si="2"/>
        <v>37</v>
      </c>
      <c r="L30">
        <f t="shared" si="3"/>
        <v>0</v>
      </c>
      <c r="M30">
        <f t="shared" si="4"/>
        <v>0</v>
      </c>
      <c r="N30">
        <f t="shared" si="5"/>
        <v>28</v>
      </c>
      <c r="O30">
        <f t="shared" si="6"/>
        <v>0</v>
      </c>
      <c r="P30">
        <f t="shared" si="7"/>
        <v>23</v>
      </c>
      <c r="Q30">
        <f t="shared" si="8"/>
        <v>0</v>
      </c>
      <c r="R30" s="7"/>
      <c r="S30" s="12">
        <f t="shared" si="9"/>
        <v>1</v>
      </c>
      <c r="T30" s="12">
        <f t="shared" si="10"/>
        <v>0</v>
      </c>
      <c r="U30" s="12">
        <f t="shared" si="11"/>
        <v>0</v>
      </c>
      <c r="V30" s="12">
        <f t="shared" si="12"/>
        <v>0.43076923076923079</v>
      </c>
      <c r="W30" s="12">
        <f t="shared" si="13"/>
        <v>0</v>
      </c>
      <c r="X30" s="12">
        <f t="shared" si="14"/>
        <v>0.26136363636363635</v>
      </c>
      <c r="Y30" s="12">
        <f t="shared" si="15"/>
        <v>0</v>
      </c>
    </row>
    <row r="31" spans="1:25" x14ac:dyDescent="0.3">
      <c r="A31" s="1" t="s">
        <v>29</v>
      </c>
      <c r="B31" s="6">
        <v>0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 s="7"/>
      <c r="K31" s="6">
        <f t="shared" si="2"/>
        <v>3</v>
      </c>
      <c r="L31">
        <f t="shared" si="3"/>
        <v>0</v>
      </c>
      <c r="M31">
        <f t="shared" si="4"/>
        <v>0</v>
      </c>
      <c r="N31">
        <f t="shared" si="5"/>
        <v>0</v>
      </c>
      <c r="O31">
        <f t="shared" si="6"/>
        <v>0</v>
      </c>
      <c r="P31">
        <f t="shared" si="7"/>
        <v>0</v>
      </c>
      <c r="Q31">
        <f t="shared" si="8"/>
        <v>0</v>
      </c>
      <c r="R31" s="7"/>
      <c r="S31" s="12">
        <f t="shared" si="9"/>
        <v>1</v>
      </c>
      <c r="T31" s="12">
        <f t="shared" si="10"/>
        <v>0</v>
      </c>
      <c r="U31" s="12">
        <f t="shared" si="11"/>
        <v>0</v>
      </c>
      <c r="V31" s="12">
        <f t="shared" si="12"/>
        <v>0</v>
      </c>
      <c r="W31" s="12">
        <f t="shared" si="13"/>
        <v>0</v>
      </c>
      <c r="X31" s="12">
        <f t="shared" si="14"/>
        <v>0</v>
      </c>
      <c r="Y31" s="12">
        <f t="shared" si="15"/>
        <v>0</v>
      </c>
    </row>
    <row r="32" spans="1:25" x14ac:dyDescent="0.3">
      <c r="A32" s="1" t="s">
        <v>30</v>
      </c>
      <c r="B32" s="6">
        <v>0</v>
      </c>
      <c r="C32">
        <v>62</v>
      </c>
      <c r="D32">
        <v>91</v>
      </c>
      <c r="E32">
        <v>99</v>
      </c>
      <c r="F32">
        <v>137</v>
      </c>
      <c r="G32">
        <v>137</v>
      </c>
      <c r="H32">
        <v>137</v>
      </c>
      <c r="I32">
        <v>137</v>
      </c>
      <c r="J32" s="7"/>
      <c r="K32" s="6">
        <f t="shared" si="2"/>
        <v>62</v>
      </c>
      <c r="L32">
        <f t="shared" si="3"/>
        <v>29</v>
      </c>
      <c r="M32">
        <f t="shared" si="4"/>
        <v>8</v>
      </c>
      <c r="N32">
        <f t="shared" si="5"/>
        <v>38</v>
      </c>
      <c r="O32">
        <f t="shared" si="6"/>
        <v>0</v>
      </c>
      <c r="P32">
        <f t="shared" si="7"/>
        <v>0</v>
      </c>
      <c r="Q32">
        <f t="shared" si="8"/>
        <v>0</v>
      </c>
      <c r="R32" s="7"/>
      <c r="S32" s="12">
        <f t="shared" si="9"/>
        <v>1</v>
      </c>
      <c r="T32" s="12">
        <f t="shared" si="10"/>
        <v>0.31868131868131866</v>
      </c>
      <c r="U32" s="12">
        <f t="shared" si="11"/>
        <v>8.0808080808080815E-2</v>
      </c>
      <c r="V32" s="12">
        <f t="shared" si="12"/>
        <v>0.27737226277372262</v>
      </c>
      <c r="W32" s="12">
        <f t="shared" si="13"/>
        <v>0</v>
      </c>
      <c r="X32" s="12">
        <f t="shared" si="14"/>
        <v>0</v>
      </c>
      <c r="Y32" s="12">
        <f t="shared" si="15"/>
        <v>0</v>
      </c>
    </row>
    <row r="33" spans="1:25" x14ac:dyDescent="0.3">
      <c r="A33" s="1" t="s">
        <v>31</v>
      </c>
      <c r="B33" s="6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s="7"/>
      <c r="K33" s="6">
        <f t="shared" si="2"/>
        <v>0</v>
      </c>
      <c r="L33">
        <f t="shared" si="3"/>
        <v>0</v>
      </c>
      <c r="M33">
        <f t="shared" si="4"/>
        <v>0</v>
      </c>
      <c r="N33">
        <f t="shared" si="5"/>
        <v>0</v>
      </c>
      <c r="O33">
        <f t="shared" si="6"/>
        <v>0</v>
      </c>
      <c r="P33">
        <f t="shared" si="7"/>
        <v>0</v>
      </c>
      <c r="Q33">
        <f t="shared" si="8"/>
        <v>1</v>
      </c>
      <c r="R33" s="7"/>
      <c r="S33" s="12">
        <f t="shared" si="9"/>
        <v>0</v>
      </c>
      <c r="T33" s="12">
        <f t="shared" si="10"/>
        <v>0</v>
      </c>
      <c r="U33" s="12">
        <f t="shared" si="11"/>
        <v>0</v>
      </c>
      <c r="V33" s="12">
        <f t="shared" si="12"/>
        <v>0</v>
      </c>
      <c r="W33" s="12">
        <f t="shared" si="13"/>
        <v>0</v>
      </c>
      <c r="X33" s="12">
        <f t="shared" si="14"/>
        <v>0</v>
      </c>
      <c r="Y33" s="12">
        <f t="shared" si="15"/>
        <v>1</v>
      </c>
    </row>
    <row r="34" spans="1:25" x14ac:dyDescent="0.3">
      <c r="A34" s="1" t="s">
        <v>32</v>
      </c>
      <c r="B34" s="6">
        <v>68</v>
      </c>
      <c r="C34">
        <v>73</v>
      </c>
      <c r="D34">
        <v>92</v>
      </c>
      <c r="E34">
        <v>107</v>
      </c>
      <c r="F34">
        <v>107</v>
      </c>
      <c r="G34">
        <v>155</v>
      </c>
      <c r="H34">
        <v>198</v>
      </c>
      <c r="I34">
        <v>264</v>
      </c>
      <c r="J34" s="7"/>
      <c r="K34" s="6">
        <f t="shared" si="2"/>
        <v>5</v>
      </c>
      <c r="L34">
        <f t="shared" si="3"/>
        <v>19</v>
      </c>
      <c r="M34">
        <f t="shared" si="4"/>
        <v>15</v>
      </c>
      <c r="N34">
        <f t="shared" si="5"/>
        <v>0</v>
      </c>
      <c r="O34">
        <f t="shared" si="6"/>
        <v>48</v>
      </c>
      <c r="P34">
        <f t="shared" si="7"/>
        <v>43</v>
      </c>
      <c r="Q34">
        <f t="shared" si="8"/>
        <v>66</v>
      </c>
      <c r="R34" s="7"/>
      <c r="S34" s="12">
        <f t="shared" si="9"/>
        <v>6.8493150684931503E-2</v>
      </c>
      <c r="T34" s="12">
        <f t="shared" si="10"/>
        <v>0.20652173913043478</v>
      </c>
      <c r="U34" s="12">
        <f t="shared" si="11"/>
        <v>0.14018691588785046</v>
      </c>
      <c r="V34" s="12">
        <f t="shared" si="12"/>
        <v>0</v>
      </c>
      <c r="W34" s="12">
        <f t="shared" si="13"/>
        <v>0.30967741935483872</v>
      </c>
      <c r="X34" s="12">
        <f t="shared" si="14"/>
        <v>0.21717171717171718</v>
      </c>
      <c r="Y34" s="12">
        <f t="shared" si="15"/>
        <v>0.25</v>
      </c>
    </row>
    <row r="35" spans="1:25" x14ac:dyDescent="0.3">
      <c r="A35" s="1" t="s">
        <v>33</v>
      </c>
      <c r="B35" s="6">
        <v>17</v>
      </c>
      <c r="C35">
        <v>17</v>
      </c>
      <c r="D35">
        <v>31</v>
      </c>
      <c r="E35">
        <v>136</v>
      </c>
      <c r="F35">
        <v>136</v>
      </c>
      <c r="G35">
        <v>136</v>
      </c>
      <c r="H35">
        <v>167</v>
      </c>
      <c r="I35">
        <v>207</v>
      </c>
      <c r="J35" s="7"/>
      <c r="K35" s="6">
        <f t="shared" si="2"/>
        <v>0</v>
      </c>
      <c r="L35">
        <f t="shared" si="3"/>
        <v>14</v>
      </c>
      <c r="M35">
        <f t="shared" si="4"/>
        <v>105</v>
      </c>
      <c r="N35">
        <f t="shared" si="5"/>
        <v>0</v>
      </c>
      <c r="O35">
        <f t="shared" si="6"/>
        <v>0</v>
      </c>
      <c r="P35">
        <f t="shared" si="7"/>
        <v>31</v>
      </c>
      <c r="Q35">
        <f t="shared" si="8"/>
        <v>40</v>
      </c>
      <c r="R35" s="7"/>
      <c r="S35" s="12">
        <f t="shared" si="9"/>
        <v>0</v>
      </c>
      <c r="T35" s="12">
        <f t="shared" si="10"/>
        <v>0.45161290322580644</v>
      </c>
      <c r="U35" s="12">
        <f t="shared" si="11"/>
        <v>0.7720588235294118</v>
      </c>
      <c r="V35" s="12">
        <f t="shared" si="12"/>
        <v>0</v>
      </c>
      <c r="W35" s="12">
        <f t="shared" si="13"/>
        <v>0</v>
      </c>
      <c r="X35" s="12">
        <f t="shared" si="14"/>
        <v>0.18562874251497005</v>
      </c>
      <c r="Y35" s="12">
        <f t="shared" si="15"/>
        <v>0.19323671497584541</v>
      </c>
    </row>
    <row r="36" spans="1:25" x14ac:dyDescent="0.3">
      <c r="A36" s="1" t="s">
        <v>34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7"/>
      <c r="K36" s="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  <c r="O36">
        <f t="shared" si="6"/>
        <v>0</v>
      </c>
      <c r="P36">
        <f t="shared" si="7"/>
        <v>0</v>
      </c>
      <c r="Q36">
        <f t="shared" si="8"/>
        <v>0</v>
      </c>
      <c r="R36" s="7"/>
      <c r="S36" s="12">
        <f t="shared" si="9"/>
        <v>0</v>
      </c>
      <c r="T36" s="12">
        <f t="shared" si="10"/>
        <v>0</v>
      </c>
      <c r="U36" s="12">
        <f t="shared" si="11"/>
        <v>0</v>
      </c>
      <c r="V36" s="12">
        <f t="shared" si="12"/>
        <v>0</v>
      </c>
      <c r="W36" s="12">
        <f t="shared" si="13"/>
        <v>0</v>
      </c>
      <c r="X36" s="12">
        <f t="shared" si="14"/>
        <v>0</v>
      </c>
      <c r="Y36" s="12">
        <f t="shared" si="15"/>
        <v>0</v>
      </c>
    </row>
    <row r="37" spans="1:25" x14ac:dyDescent="0.3">
      <c r="A37" s="1" t="s">
        <v>35</v>
      </c>
      <c r="B37" s="6">
        <v>0</v>
      </c>
      <c r="C37">
        <v>0</v>
      </c>
      <c r="D37">
        <v>11</v>
      </c>
      <c r="E37">
        <v>11</v>
      </c>
      <c r="F37">
        <v>22</v>
      </c>
      <c r="G37">
        <v>22</v>
      </c>
      <c r="H37">
        <v>22</v>
      </c>
      <c r="I37">
        <v>22</v>
      </c>
      <c r="J37" s="7"/>
      <c r="K37" s="6">
        <f t="shared" si="2"/>
        <v>0</v>
      </c>
      <c r="L37">
        <f t="shared" si="3"/>
        <v>11</v>
      </c>
      <c r="M37">
        <f t="shared" si="4"/>
        <v>0</v>
      </c>
      <c r="N37">
        <f t="shared" si="5"/>
        <v>11</v>
      </c>
      <c r="O37">
        <f t="shared" si="6"/>
        <v>0</v>
      </c>
      <c r="P37">
        <f t="shared" si="7"/>
        <v>0</v>
      </c>
      <c r="Q37">
        <f t="shared" si="8"/>
        <v>0</v>
      </c>
      <c r="R37" s="7"/>
      <c r="S37" s="12">
        <f t="shared" si="9"/>
        <v>0</v>
      </c>
      <c r="T37" s="12">
        <f t="shared" si="10"/>
        <v>1</v>
      </c>
      <c r="U37" s="12">
        <f t="shared" si="11"/>
        <v>0</v>
      </c>
      <c r="V37" s="12">
        <f t="shared" si="12"/>
        <v>0.5</v>
      </c>
      <c r="W37" s="12">
        <f t="shared" si="13"/>
        <v>0</v>
      </c>
      <c r="X37" s="12">
        <f t="shared" si="14"/>
        <v>0</v>
      </c>
      <c r="Y37" s="12">
        <f t="shared" si="15"/>
        <v>0</v>
      </c>
    </row>
    <row r="38" spans="1:25" x14ac:dyDescent="0.3">
      <c r="A38" s="1" t="s">
        <v>36</v>
      </c>
      <c r="B38" s="6">
        <v>103</v>
      </c>
      <c r="C38">
        <v>105</v>
      </c>
      <c r="D38">
        <v>105</v>
      </c>
      <c r="E38">
        <v>105</v>
      </c>
      <c r="F38">
        <v>105</v>
      </c>
      <c r="G38">
        <v>105</v>
      </c>
      <c r="H38">
        <v>166</v>
      </c>
      <c r="I38">
        <v>166</v>
      </c>
      <c r="J38" s="7"/>
      <c r="K38" s="6">
        <f t="shared" si="2"/>
        <v>2</v>
      </c>
      <c r="L38">
        <f t="shared" si="3"/>
        <v>0</v>
      </c>
      <c r="M38">
        <f t="shared" si="4"/>
        <v>0</v>
      </c>
      <c r="N38">
        <f t="shared" si="5"/>
        <v>0</v>
      </c>
      <c r="O38">
        <f t="shared" si="6"/>
        <v>0</v>
      </c>
      <c r="P38">
        <f t="shared" si="7"/>
        <v>61</v>
      </c>
      <c r="Q38">
        <f t="shared" si="8"/>
        <v>0</v>
      </c>
      <c r="R38" s="7"/>
      <c r="S38" s="12">
        <f t="shared" si="9"/>
        <v>1.9047619047619049E-2</v>
      </c>
      <c r="T38" s="12">
        <f t="shared" si="10"/>
        <v>0</v>
      </c>
      <c r="U38" s="12">
        <f t="shared" si="11"/>
        <v>0</v>
      </c>
      <c r="V38" s="12">
        <f t="shared" si="12"/>
        <v>0</v>
      </c>
      <c r="W38" s="12">
        <f t="shared" si="13"/>
        <v>0</v>
      </c>
      <c r="X38" s="12">
        <f t="shared" si="14"/>
        <v>0.36746987951807231</v>
      </c>
      <c r="Y38" s="12">
        <f t="shared" si="15"/>
        <v>0</v>
      </c>
    </row>
    <row r="39" spans="1:25" x14ac:dyDescent="0.3">
      <c r="A39" s="1" t="s">
        <v>37</v>
      </c>
      <c r="B39" s="6">
        <v>0</v>
      </c>
      <c r="C39">
        <v>47</v>
      </c>
      <c r="D39">
        <v>47</v>
      </c>
      <c r="E39">
        <v>73</v>
      </c>
      <c r="F39">
        <v>73</v>
      </c>
      <c r="G39">
        <v>110</v>
      </c>
      <c r="H39">
        <v>110</v>
      </c>
      <c r="I39">
        <v>110</v>
      </c>
      <c r="J39" s="7"/>
      <c r="K39" s="6">
        <f t="shared" si="2"/>
        <v>47</v>
      </c>
      <c r="L39">
        <f t="shared" si="3"/>
        <v>0</v>
      </c>
      <c r="M39">
        <f t="shared" si="4"/>
        <v>26</v>
      </c>
      <c r="N39">
        <f t="shared" si="5"/>
        <v>0</v>
      </c>
      <c r="O39">
        <f t="shared" si="6"/>
        <v>37</v>
      </c>
      <c r="P39">
        <f t="shared" si="7"/>
        <v>0</v>
      </c>
      <c r="Q39">
        <f t="shared" si="8"/>
        <v>0</v>
      </c>
      <c r="R39" s="7"/>
      <c r="S39" s="12">
        <f t="shared" si="9"/>
        <v>1</v>
      </c>
      <c r="T39" s="12">
        <f t="shared" si="10"/>
        <v>0</v>
      </c>
      <c r="U39" s="12">
        <f t="shared" si="11"/>
        <v>0.35616438356164382</v>
      </c>
      <c r="V39" s="12">
        <f t="shared" si="12"/>
        <v>0</v>
      </c>
      <c r="W39" s="12">
        <f t="shared" si="13"/>
        <v>0.33636363636363636</v>
      </c>
      <c r="X39" s="12">
        <f t="shared" si="14"/>
        <v>0</v>
      </c>
      <c r="Y39" s="12">
        <f t="shared" si="15"/>
        <v>0</v>
      </c>
    </row>
    <row r="40" spans="1:25" x14ac:dyDescent="0.3">
      <c r="A40" s="1" t="s">
        <v>38</v>
      </c>
      <c r="B40" s="6">
        <v>0</v>
      </c>
      <c r="C40">
        <v>52</v>
      </c>
      <c r="D40">
        <v>61</v>
      </c>
      <c r="E40">
        <v>61</v>
      </c>
      <c r="F40">
        <v>88</v>
      </c>
      <c r="G40">
        <v>134</v>
      </c>
      <c r="H40">
        <v>134</v>
      </c>
      <c r="I40">
        <v>134</v>
      </c>
      <c r="J40" s="7"/>
      <c r="K40" s="6">
        <f t="shared" si="2"/>
        <v>52</v>
      </c>
      <c r="L40">
        <f t="shared" si="3"/>
        <v>9</v>
      </c>
      <c r="M40">
        <f t="shared" si="4"/>
        <v>0</v>
      </c>
      <c r="N40">
        <f t="shared" si="5"/>
        <v>27</v>
      </c>
      <c r="O40">
        <f t="shared" si="6"/>
        <v>46</v>
      </c>
      <c r="P40">
        <f t="shared" si="7"/>
        <v>0</v>
      </c>
      <c r="Q40">
        <f t="shared" si="8"/>
        <v>0</v>
      </c>
      <c r="R40" s="7"/>
      <c r="S40" s="12">
        <f t="shared" si="9"/>
        <v>1</v>
      </c>
      <c r="T40" s="12">
        <f t="shared" si="10"/>
        <v>0.14754098360655737</v>
      </c>
      <c r="U40" s="12">
        <f t="shared" si="11"/>
        <v>0</v>
      </c>
      <c r="V40" s="12">
        <f t="shared" si="12"/>
        <v>0.30681818181818182</v>
      </c>
      <c r="W40" s="12">
        <f t="shared" si="13"/>
        <v>0.34328358208955223</v>
      </c>
      <c r="X40" s="12">
        <f t="shared" si="14"/>
        <v>0</v>
      </c>
      <c r="Y40" s="12">
        <f t="shared" si="15"/>
        <v>0</v>
      </c>
    </row>
    <row r="41" spans="1:25" x14ac:dyDescent="0.3">
      <c r="A41" s="1" t="s">
        <v>39</v>
      </c>
      <c r="B41" s="6">
        <v>0</v>
      </c>
      <c r="C41">
        <v>4</v>
      </c>
      <c r="D41">
        <v>4</v>
      </c>
      <c r="E41">
        <v>4</v>
      </c>
      <c r="F41">
        <v>4</v>
      </c>
      <c r="G41">
        <v>4</v>
      </c>
      <c r="H41">
        <v>17</v>
      </c>
      <c r="I41">
        <v>20</v>
      </c>
      <c r="J41" s="7"/>
      <c r="K41" s="6">
        <f t="shared" si="2"/>
        <v>4</v>
      </c>
      <c r="L41">
        <f t="shared" si="3"/>
        <v>0</v>
      </c>
      <c r="M41">
        <f t="shared" si="4"/>
        <v>0</v>
      </c>
      <c r="N41">
        <f t="shared" si="5"/>
        <v>0</v>
      </c>
      <c r="O41">
        <f t="shared" si="6"/>
        <v>0</v>
      </c>
      <c r="P41">
        <f t="shared" si="7"/>
        <v>13</v>
      </c>
      <c r="Q41">
        <f t="shared" si="8"/>
        <v>3</v>
      </c>
      <c r="R41" s="7"/>
      <c r="S41" s="12">
        <f t="shared" si="9"/>
        <v>1</v>
      </c>
      <c r="T41" s="12">
        <f t="shared" si="10"/>
        <v>0</v>
      </c>
      <c r="U41" s="12">
        <f t="shared" si="11"/>
        <v>0</v>
      </c>
      <c r="V41" s="12">
        <f t="shared" si="12"/>
        <v>0</v>
      </c>
      <c r="W41" s="12">
        <f t="shared" si="13"/>
        <v>0</v>
      </c>
      <c r="X41" s="12">
        <f t="shared" si="14"/>
        <v>0.76470588235294112</v>
      </c>
      <c r="Y41" s="12">
        <f t="shared" si="15"/>
        <v>0.15</v>
      </c>
    </row>
    <row r="42" spans="1:25" x14ac:dyDescent="0.3">
      <c r="A42" s="1" t="s">
        <v>40</v>
      </c>
      <c r="B42" s="6">
        <v>0</v>
      </c>
      <c r="C42">
        <v>17</v>
      </c>
      <c r="D42">
        <v>24</v>
      </c>
      <c r="E42">
        <v>34</v>
      </c>
      <c r="F42">
        <v>34</v>
      </c>
      <c r="G42">
        <v>42</v>
      </c>
      <c r="H42">
        <v>42</v>
      </c>
      <c r="I42">
        <v>42</v>
      </c>
      <c r="J42" s="7"/>
      <c r="K42" s="6">
        <f t="shared" si="2"/>
        <v>17</v>
      </c>
      <c r="L42">
        <f t="shared" si="3"/>
        <v>7</v>
      </c>
      <c r="M42">
        <f t="shared" si="4"/>
        <v>10</v>
      </c>
      <c r="N42">
        <f t="shared" si="5"/>
        <v>0</v>
      </c>
      <c r="O42">
        <f t="shared" si="6"/>
        <v>8</v>
      </c>
      <c r="P42">
        <f t="shared" si="7"/>
        <v>0</v>
      </c>
      <c r="Q42">
        <f t="shared" si="8"/>
        <v>0</v>
      </c>
      <c r="R42" s="7"/>
      <c r="S42" s="12">
        <f t="shared" si="9"/>
        <v>1</v>
      </c>
      <c r="T42" s="12">
        <f t="shared" si="10"/>
        <v>0.29166666666666669</v>
      </c>
      <c r="U42" s="12">
        <f t="shared" si="11"/>
        <v>0.29411764705882354</v>
      </c>
      <c r="V42" s="12">
        <f t="shared" si="12"/>
        <v>0</v>
      </c>
      <c r="W42" s="12">
        <f t="shared" si="13"/>
        <v>0.19047619047619047</v>
      </c>
      <c r="X42" s="12">
        <f t="shared" si="14"/>
        <v>0</v>
      </c>
      <c r="Y42" s="12">
        <f t="shared" si="15"/>
        <v>0</v>
      </c>
    </row>
    <row r="43" spans="1:25" x14ac:dyDescent="0.3">
      <c r="A43" s="1" t="s">
        <v>41</v>
      </c>
      <c r="B43" s="6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7"/>
      <c r="K43" s="6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P43">
        <f t="shared" si="7"/>
        <v>0</v>
      </c>
      <c r="Q43">
        <f t="shared" si="8"/>
        <v>0</v>
      </c>
      <c r="R43" s="7"/>
      <c r="S43" s="12">
        <f t="shared" si="9"/>
        <v>0</v>
      </c>
      <c r="T43" s="12">
        <f t="shared" si="10"/>
        <v>0</v>
      </c>
      <c r="U43" s="12">
        <f t="shared" si="11"/>
        <v>0</v>
      </c>
      <c r="V43" s="12">
        <f t="shared" si="12"/>
        <v>0</v>
      </c>
      <c r="W43" s="12">
        <f t="shared" si="13"/>
        <v>0</v>
      </c>
      <c r="X43" s="12">
        <f t="shared" si="14"/>
        <v>0</v>
      </c>
      <c r="Y43" s="12">
        <f t="shared" si="15"/>
        <v>0</v>
      </c>
    </row>
    <row r="44" spans="1:25" x14ac:dyDescent="0.3">
      <c r="A44" s="1" t="s">
        <v>42</v>
      </c>
      <c r="B44" s="6">
        <v>0</v>
      </c>
      <c r="C44">
        <v>10</v>
      </c>
      <c r="D44">
        <v>10</v>
      </c>
      <c r="E44">
        <v>10</v>
      </c>
      <c r="F44">
        <v>94</v>
      </c>
      <c r="G44">
        <v>115</v>
      </c>
      <c r="H44">
        <v>115</v>
      </c>
      <c r="I44">
        <v>115</v>
      </c>
      <c r="J44" s="7"/>
      <c r="K44" s="6">
        <f t="shared" si="2"/>
        <v>10</v>
      </c>
      <c r="L44">
        <f t="shared" si="3"/>
        <v>0</v>
      </c>
      <c r="M44">
        <f t="shared" si="4"/>
        <v>0</v>
      </c>
      <c r="N44">
        <f t="shared" si="5"/>
        <v>84</v>
      </c>
      <c r="O44">
        <f t="shared" si="6"/>
        <v>21</v>
      </c>
      <c r="P44">
        <f t="shared" si="7"/>
        <v>0</v>
      </c>
      <c r="Q44">
        <f t="shared" si="8"/>
        <v>0</v>
      </c>
      <c r="R44" s="7"/>
      <c r="S44" s="12">
        <f t="shared" si="9"/>
        <v>1</v>
      </c>
      <c r="T44" s="12">
        <f t="shared" si="10"/>
        <v>0</v>
      </c>
      <c r="U44" s="12">
        <f t="shared" si="11"/>
        <v>0</v>
      </c>
      <c r="V44" s="12">
        <f t="shared" si="12"/>
        <v>0.8936170212765957</v>
      </c>
      <c r="W44" s="12">
        <f t="shared" si="13"/>
        <v>0.18260869565217391</v>
      </c>
      <c r="X44" s="12">
        <f t="shared" si="14"/>
        <v>0</v>
      </c>
      <c r="Y44" s="12">
        <f t="shared" si="15"/>
        <v>0</v>
      </c>
    </row>
    <row r="45" spans="1:25" x14ac:dyDescent="0.3">
      <c r="A45" s="1" t="s">
        <v>43</v>
      </c>
      <c r="B45" s="6">
        <v>127</v>
      </c>
      <c r="C45">
        <v>203</v>
      </c>
      <c r="D45">
        <v>213</v>
      </c>
      <c r="E45">
        <v>213</v>
      </c>
      <c r="F45">
        <v>213</v>
      </c>
      <c r="G45">
        <v>311</v>
      </c>
      <c r="H45">
        <v>368</v>
      </c>
      <c r="I45">
        <v>504</v>
      </c>
      <c r="J45" s="7"/>
      <c r="K45" s="6">
        <f t="shared" si="2"/>
        <v>76</v>
      </c>
      <c r="L45">
        <f t="shared" si="3"/>
        <v>10</v>
      </c>
      <c r="M45">
        <f t="shared" si="4"/>
        <v>0</v>
      </c>
      <c r="N45">
        <f t="shared" si="5"/>
        <v>0</v>
      </c>
      <c r="O45">
        <f t="shared" si="6"/>
        <v>98</v>
      </c>
      <c r="P45">
        <f t="shared" si="7"/>
        <v>57</v>
      </c>
      <c r="Q45">
        <f t="shared" si="8"/>
        <v>136</v>
      </c>
      <c r="R45" s="7"/>
      <c r="S45" s="12">
        <f t="shared" si="9"/>
        <v>0.37438423645320196</v>
      </c>
      <c r="T45" s="12">
        <f t="shared" si="10"/>
        <v>4.6948356807511735E-2</v>
      </c>
      <c r="U45" s="12">
        <f t="shared" si="11"/>
        <v>0</v>
      </c>
      <c r="V45" s="12">
        <f t="shared" si="12"/>
        <v>0</v>
      </c>
      <c r="W45" s="12">
        <f t="shared" si="13"/>
        <v>0.31511254019292606</v>
      </c>
      <c r="X45" s="12">
        <f t="shared" si="14"/>
        <v>0.15489130434782608</v>
      </c>
      <c r="Y45" s="12">
        <f t="shared" si="15"/>
        <v>0.26984126984126983</v>
      </c>
    </row>
    <row r="46" spans="1:25" x14ac:dyDescent="0.3">
      <c r="A46" s="1" t="s">
        <v>44</v>
      </c>
      <c r="B46" s="6">
        <v>0</v>
      </c>
      <c r="C46">
        <v>0</v>
      </c>
      <c r="D46">
        <v>0</v>
      </c>
      <c r="E46">
        <v>0</v>
      </c>
      <c r="F46">
        <v>7</v>
      </c>
      <c r="G46">
        <v>7</v>
      </c>
      <c r="H46">
        <v>7</v>
      </c>
      <c r="I46">
        <v>23</v>
      </c>
      <c r="J46" s="7"/>
      <c r="K46" s="6">
        <f t="shared" si="2"/>
        <v>0</v>
      </c>
      <c r="L46">
        <f t="shared" si="3"/>
        <v>0</v>
      </c>
      <c r="M46">
        <f t="shared" si="4"/>
        <v>0</v>
      </c>
      <c r="N46">
        <f t="shared" si="5"/>
        <v>7</v>
      </c>
      <c r="O46">
        <f t="shared" si="6"/>
        <v>0</v>
      </c>
      <c r="P46">
        <f t="shared" si="7"/>
        <v>0</v>
      </c>
      <c r="Q46">
        <f t="shared" si="8"/>
        <v>16</v>
      </c>
      <c r="R46" s="7"/>
      <c r="S46" s="12">
        <f t="shared" si="9"/>
        <v>0</v>
      </c>
      <c r="T46" s="12">
        <f t="shared" si="10"/>
        <v>0</v>
      </c>
      <c r="U46" s="12">
        <f t="shared" si="11"/>
        <v>0</v>
      </c>
      <c r="V46" s="12">
        <f t="shared" si="12"/>
        <v>1</v>
      </c>
      <c r="W46" s="12">
        <f t="shared" si="13"/>
        <v>0</v>
      </c>
      <c r="X46" s="12">
        <f t="shared" si="14"/>
        <v>0</v>
      </c>
      <c r="Y46" s="12">
        <f t="shared" si="15"/>
        <v>0.69565217391304346</v>
      </c>
    </row>
    <row r="47" spans="1:25" x14ac:dyDescent="0.3">
      <c r="A47" s="1" t="s">
        <v>45</v>
      </c>
      <c r="B47" s="6">
        <v>0</v>
      </c>
      <c r="C47">
        <v>27</v>
      </c>
      <c r="D47">
        <v>27</v>
      </c>
      <c r="E47">
        <v>27</v>
      </c>
      <c r="F47">
        <v>27</v>
      </c>
      <c r="G47">
        <v>27</v>
      </c>
      <c r="H47">
        <v>27</v>
      </c>
      <c r="I47">
        <v>27</v>
      </c>
      <c r="J47" s="7"/>
      <c r="K47" s="6">
        <f t="shared" si="2"/>
        <v>27</v>
      </c>
      <c r="L47">
        <f t="shared" si="3"/>
        <v>0</v>
      </c>
      <c r="M47">
        <f t="shared" si="4"/>
        <v>0</v>
      </c>
      <c r="N47">
        <f t="shared" si="5"/>
        <v>0</v>
      </c>
      <c r="O47">
        <f t="shared" si="6"/>
        <v>0</v>
      </c>
      <c r="P47">
        <f t="shared" si="7"/>
        <v>0</v>
      </c>
      <c r="Q47">
        <f t="shared" si="8"/>
        <v>0</v>
      </c>
      <c r="R47" s="7"/>
      <c r="S47" s="12">
        <f t="shared" si="9"/>
        <v>1</v>
      </c>
      <c r="T47" s="12">
        <f t="shared" si="10"/>
        <v>0</v>
      </c>
      <c r="U47" s="12">
        <f t="shared" si="11"/>
        <v>0</v>
      </c>
      <c r="V47" s="12">
        <f t="shared" si="12"/>
        <v>0</v>
      </c>
      <c r="W47" s="12">
        <f t="shared" si="13"/>
        <v>0</v>
      </c>
      <c r="X47" s="12">
        <f t="shared" si="14"/>
        <v>0</v>
      </c>
      <c r="Y47" s="12">
        <f t="shared" si="15"/>
        <v>0</v>
      </c>
    </row>
    <row r="48" spans="1:25" x14ac:dyDescent="0.3">
      <c r="A48" s="1" t="s">
        <v>46</v>
      </c>
      <c r="B48" s="6">
        <v>50</v>
      </c>
      <c r="C48">
        <v>50</v>
      </c>
      <c r="D48">
        <v>50</v>
      </c>
      <c r="E48">
        <v>57</v>
      </c>
      <c r="F48">
        <v>57</v>
      </c>
      <c r="G48">
        <v>57</v>
      </c>
      <c r="H48">
        <v>57</v>
      </c>
      <c r="I48">
        <v>57</v>
      </c>
      <c r="J48" s="7"/>
      <c r="K48" s="6">
        <f t="shared" si="2"/>
        <v>0</v>
      </c>
      <c r="L48">
        <f t="shared" si="3"/>
        <v>0</v>
      </c>
      <c r="M48">
        <f t="shared" si="4"/>
        <v>7</v>
      </c>
      <c r="N48">
        <f t="shared" si="5"/>
        <v>0</v>
      </c>
      <c r="O48">
        <f t="shared" si="6"/>
        <v>0</v>
      </c>
      <c r="P48">
        <f t="shared" si="7"/>
        <v>0</v>
      </c>
      <c r="Q48">
        <f t="shared" si="8"/>
        <v>0</v>
      </c>
      <c r="R48" s="7"/>
      <c r="S48" s="12">
        <f t="shared" si="9"/>
        <v>0</v>
      </c>
      <c r="T48" s="12">
        <f t="shared" si="10"/>
        <v>0</v>
      </c>
      <c r="U48" s="12">
        <f t="shared" si="11"/>
        <v>0.12280701754385964</v>
      </c>
      <c r="V48" s="12">
        <f t="shared" si="12"/>
        <v>0</v>
      </c>
      <c r="W48" s="12">
        <f t="shared" si="13"/>
        <v>0</v>
      </c>
      <c r="X48" s="12">
        <f t="shared" si="14"/>
        <v>0</v>
      </c>
      <c r="Y48" s="12">
        <f t="shared" si="15"/>
        <v>0</v>
      </c>
    </row>
    <row r="49" spans="1:25" x14ac:dyDescent="0.3">
      <c r="A49" s="1" t="s">
        <v>47</v>
      </c>
      <c r="B49" s="6">
        <v>0</v>
      </c>
      <c r="C49">
        <v>0</v>
      </c>
      <c r="D49">
        <v>0</v>
      </c>
      <c r="E49">
        <v>0</v>
      </c>
      <c r="F49">
        <v>59</v>
      </c>
      <c r="G49">
        <v>70</v>
      </c>
      <c r="H49">
        <v>70</v>
      </c>
      <c r="I49">
        <v>70</v>
      </c>
      <c r="J49" s="7"/>
      <c r="K49" s="6">
        <f t="shared" si="2"/>
        <v>0</v>
      </c>
      <c r="L49">
        <f t="shared" si="3"/>
        <v>0</v>
      </c>
      <c r="M49">
        <f t="shared" si="4"/>
        <v>0</v>
      </c>
      <c r="N49">
        <f t="shared" si="5"/>
        <v>59</v>
      </c>
      <c r="O49">
        <f t="shared" si="6"/>
        <v>11</v>
      </c>
      <c r="P49">
        <f t="shared" si="7"/>
        <v>0</v>
      </c>
      <c r="Q49">
        <f t="shared" si="8"/>
        <v>0</v>
      </c>
      <c r="R49" s="7"/>
      <c r="S49" s="12">
        <f t="shared" si="9"/>
        <v>0</v>
      </c>
      <c r="T49" s="12">
        <f t="shared" si="10"/>
        <v>0</v>
      </c>
      <c r="U49" s="12">
        <f t="shared" si="11"/>
        <v>0</v>
      </c>
      <c r="V49" s="12">
        <f t="shared" si="12"/>
        <v>1</v>
      </c>
      <c r="W49" s="12">
        <f t="shared" si="13"/>
        <v>0.15714285714285714</v>
      </c>
      <c r="X49" s="12">
        <f t="shared" si="14"/>
        <v>0</v>
      </c>
      <c r="Y49" s="12">
        <f t="shared" si="15"/>
        <v>0</v>
      </c>
    </row>
    <row r="50" spans="1:25" x14ac:dyDescent="0.3">
      <c r="A50" s="1" t="s">
        <v>48</v>
      </c>
      <c r="B50" s="6">
        <v>0</v>
      </c>
      <c r="C50">
        <v>1</v>
      </c>
      <c r="D50">
        <v>1</v>
      </c>
      <c r="E50">
        <v>1</v>
      </c>
      <c r="F50">
        <v>1</v>
      </c>
      <c r="G50">
        <v>9</v>
      </c>
      <c r="H50">
        <v>9</v>
      </c>
      <c r="I50">
        <v>9</v>
      </c>
      <c r="J50" s="7"/>
      <c r="K50" s="6">
        <f t="shared" si="2"/>
        <v>1</v>
      </c>
      <c r="L50">
        <f t="shared" si="3"/>
        <v>0</v>
      </c>
      <c r="M50">
        <f t="shared" si="4"/>
        <v>0</v>
      </c>
      <c r="N50">
        <f t="shared" si="5"/>
        <v>0</v>
      </c>
      <c r="O50">
        <f t="shared" si="6"/>
        <v>8</v>
      </c>
      <c r="P50">
        <f t="shared" si="7"/>
        <v>0</v>
      </c>
      <c r="Q50">
        <f t="shared" si="8"/>
        <v>0</v>
      </c>
      <c r="R50" s="7"/>
      <c r="S50" s="12">
        <f t="shared" si="9"/>
        <v>1</v>
      </c>
      <c r="T50" s="12">
        <f t="shared" si="10"/>
        <v>0</v>
      </c>
      <c r="U50" s="12">
        <f t="shared" si="11"/>
        <v>0</v>
      </c>
      <c r="V50" s="12">
        <f t="shared" si="12"/>
        <v>0</v>
      </c>
      <c r="W50" s="12">
        <f t="shared" si="13"/>
        <v>0.88888888888888884</v>
      </c>
      <c r="X50" s="12">
        <f t="shared" si="14"/>
        <v>0</v>
      </c>
      <c r="Y50" s="12">
        <f t="shared" si="15"/>
        <v>0</v>
      </c>
    </row>
    <row r="51" spans="1:25" x14ac:dyDescent="0.3">
      <c r="A51" s="1" t="s">
        <v>49</v>
      </c>
      <c r="B51" s="6">
        <v>13</v>
      </c>
      <c r="C51">
        <v>13</v>
      </c>
      <c r="D51">
        <v>13</v>
      </c>
      <c r="E51">
        <v>27</v>
      </c>
      <c r="F51">
        <v>27</v>
      </c>
      <c r="G51">
        <v>27</v>
      </c>
      <c r="H51">
        <v>37</v>
      </c>
      <c r="I51">
        <v>37</v>
      </c>
      <c r="J51" s="7"/>
      <c r="K51" s="6">
        <f t="shared" si="2"/>
        <v>0</v>
      </c>
      <c r="L51">
        <f t="shared" si="3"/>
        <v>0</v>
      </c>
      <c r="M51">
        <f t="shared" si="4"/>
        <v>14</v>
      </c>
      <c r="N51">
        <f t="shared" si="5"/>
        <v>0</v>
      </c>
      <c r="O51">
        <f t="shared" si="6"/>
        <v>0</v>
      </c>
      <c r="P51">
        <f t="shared" si="7"/>
        <v>10</v>
      </c>
      <c r="Q51">
        <f t="shared" si="8"/>
        <v>0</v>
      </c>
      <c r="R51" s="7"/>
      <c r="S51" s="12">
        <f t="shared" si="9"/>
        <v>0</v>
      </c>
      <c r="T51" s="12">
        <f t="shared" si="10"/>
        <v>0</v>
      </c>
      <c r="U51" s="12">
        <f t="shared" si="11"/>
        <v>0.51851851851851849</v>
      </c>
      <c r="V51" s="12">
        <f t="shared" si="12"/>
        <v>0</v>
      </c>
      <c r="W51" s="12">
        <f t="shared" si="13"/>
        <v>0</v>
      </c>
      <c r="X51" s="12">
        <f t="shared" si="14"/>
        <v>0.27027027027027029</v>
      </c>
      <c r="Y51" s="12">
        <f t="shared" si="15"/>
        <v>0</v>
      </c>
    </row>
    <row r="52" spans="1:25" x14ac:dyDescent="0.3">
      <c r="A52" s="1" t="s">
        <v>50</v>
      </c>
      <c r="B52" s="6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7"/>
      <c r="K52" s="6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P52">
        <f t="shared" si="7"/>
        <v>0</v>
      </c>
      <c r="Q52">
        <f t="shared" si="8"/>
        <v>0</v>
      </c>
      <c r="R52" s="7"/>
      <c r="S52" s="12">
        <f t="shared" si="9"/>
        <v>0</v>
      </c>
      <c r="T52" s="12">
        <f t="shared" si="10"/>
        <v>0</v>
      </c>
      <c r="U52" s="12">
        <f t="shared" si="11"/>
        <v>0</v>
      </c>
      <c r="V52" s="12">
        <f t="shared" si="12"/>
        <v>0</v>
      </c>
      <c r="W52" s="12">
        <f t="shared" si="13"/>
        <v>0</v>
      </c>
      <c r="X52" s="12">
        <f t="shared" si="14"/>
        <v>0</v>
      </c>
      <c r="Y52" s="12">
        <f t="shared" si="15"/>
        <v>0</v>
      </c>
    </row>
    <row r="53" spans="1:25" x14ac:dyDescent="0.3">
      <c r="A53" s="1" t="s">
        <v>51</v>
      </c>
      <c r="B53" s="6">
        <v>0</v>
      </c>
      <c r="C53">
        <v>64</v>
      </c>
      <c r="D53">
        <v>64</v>
      </c>
      <c r="E53">
        <v>64</v>
      </c>
      <c r="F53">
        <v>64</v>
      </c>
      <c r="G53">
        <v>64</v>
      </c>
      <c r="H53">
        <v>64</v>
      </c>
      <c r="I53">
        <v>64</v>
      </c>
      <c r="J53" s="7"/>
      <c r="K53" s="6">
        <f t="shared" si="2"/>
        <v>64</v>
      </c>
      <c r="L53">
        <f t="shared" si="3"/>
        <v>0</v>
      </c>
      <c r="M53">
        <f t="shared" si="4"/>
        <v>0</v>
      </c>
      <c r="N53">
        <f t="shared" si="5"/>
        <v>0</v>
      </c>
      <c r="O53">
        <f t="shared" si="6"/>
        <v>0</v>
      </c>
      <c r="P53">
        <f t="shared" si="7"/>
        <v>0</v>
      </c>
      <c r="Q53">
        <f t="shared" si="8"/>
        <v>0</v>
      </c>
      <c r="R53" s="7"/>
      <c r="S53" s="12">
        <f t="shared" si="9"/>
        <v>1</v>
      </c>
      <c r="T53" s="12">
        <f t="shared" si="10"/>
        <v>0</v>
      </c>
      <c r="U53" s="12">
        <f t="shared" si="11"/>
        <v>0</v>
      </c>
      <c r="V53" s="12">
        <f t="shared" si="12"/>
        <v>0</v>
      </c>
      <c r="W53" s="12">
        <f t="shared" si="13"/>
        <v>0</v>
      </c>
      <c r="X53" s="12">
        <f t="shared" si="14"/>
        <v>0</v>
      </c>
      <c r="Y53" s="12">
        <f t="shared" si="15"/>
        <v>0</v>
      </c>
    </row>
    <row r="54" spans="1:25" x14ac:dyDescent="0.3">
      <c r="A54" s="1" t="s">
        <v>52</v>
      </c>
      <c r="B54" s="6">
        <v>0</v>
      </c>
      <c r="C54">
        <v>222</v>
      </c>
      <c r="D54">
        <v>224</v>
      </c>
      <c r="E54">
        <v>224</v>
      </c>
      <c r="F54">
        <v>299</v>
      </c>
      <c r="G54">
        <v>380</v>
      </c>
      <c r="H54">
        <v>380</v>
      </c>
      <c r="I54">
        <v>380</v>
      </c>
      <c r="J54" s="7"/>
      <c r="K54" s="6">
        <f t="shared" si="2"/>
        <v>222</v>
      </c>
      <c r="L54">
        <f t="shared" si="3"/>
        <v>2</v>
      </c>
      <c r="M54">
        <f t="shared" si="4"/>
        <v>0</v>
      </c>
      <c r="N54">
        <f t="shared" si="5"/>
        <v>75</v>
      </c>
      <c r="O54">
        <f t="shared" si="6"/>
        <v>81</v>
      </c>
      <c r="P54">
        <f t="shared" si="7"/>
        <v>0</v>
      </c>
      <c r="Q54">
        <f t="shared" si="8"/>
        <v>0</v>
      </c>
      <c r="R54" s="7"/>
      <c r="S54" s="12">
        <f t="shared" si="9"/>
        <v>1</v>
      </c>
      <c r="T54" s="12">
        <f t="shared" si="10"/>
        <v>8.9285714285714281E-3</v>
      </c>
      <c r="U54" s="12">
        <f t="shared" si="11"/>
        <v>0</v>
      </c>
      <c r="V54" s="12">
        <f t="shared" si="12"/>
        <v>0.25083612040133779</v>
      </c>
      <c r="W54" s="12">
        <f t="shared" si="13"/>
        <v>0.2131578947368421</v>
      </c>
      <c r="X54" s="12">
        <f t="shared" si="14"/>
        <v>0</v>
      </c>
      <c r="Y54" s="12">
        <f t="shared" si="15"/>
        <v>0</v>
      </c>
    </row>
    <row r="55" spans="1:25" x14ac:dyDescent="0.3">
      <c r="A55" s="1" t="s">
        <v>53</v>
      </c>
      <c r="B55" s="6">
        <v>0</v>
      </c>
      <c r="C55">
        <v>99</v>
      </c>
      <c r="D55">
        <v>108</v>
      </c>
      <c r="E55">
        <v>229</v>
      </c>
      <c r="F55">
        <v>321</v>
      </c>
      <c r="G55">
        <v>331</v>
      </c>
      <c r="H55">
        <v>331</v>
      </c>
      <c r="I55">
        <v>331</v>
      </c>
      <c r="J55" s="7"/>
      <c r="K55" s="6">
        <f t="shared" si="2"/>
        <v>99</v>
      </c>
      <c r="L55">
        <f t="shared" si="3"/>
        <v>9</v>
      </c>
      <c r="M55">
        <f t="shared" si="4"/>
        <v>121</v>
      </c>
      <c r="N55">
        <f t="shared" si="5"/>
        <v>92</v>
      </c>
      <c r="O55">
        <f t="shared" si="6"/>
        <v>10</v>
      </c>
      <c r="P55">
        <f t="shared" si="7"/>
        <v>0</v>
      </c>
      <c r="Q55">
        <f t="shared" si="8"/>
        <v>0</v>
      </c>
      <c r="R55" s="7"/>
      <c r="S55" s="12">
        <f t="shared" si="9"/>
        <v>1</v>
      </c>
      <c r="T55" s="12">
        <f t="shared" si="10"/>
        <v>8.3333333333333329E-2</v>
      </c>
      <c r="U55" s="12">
        <f t="shared" si="11"/>
        <v>0.52838427947598254</v>
      </c>
      <c r="V55" s="12">
        <f t="shared" si="12"/>
        <v>0.28660436137071649</v>
      </c>
      <c r="W55" s="12">
        <f t="shared" si="13"/>
        <v>3.0211480362537766E-2</v>
      </c>
      <c r="X55" s="12">
        <f t="shared" si="14"/>
        <v>0</v>
      </c>
      <c r="Y55" s="12">
        <f t="shared" si="15"/>
        <v>0</v>
      </c>
    </row>
    <row r="56" spans="1:25" x14ac:dyDescent="0.3">
      <c r="A56" s="1" t="s">
        <v>54</v>
      </c>
      <c r="B56" s="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 s="7"/>
      <c r="K56" s="6">
        <f t="shared" si="2"/>
        <v>0</v>
      </c>
      <c r="L56">
        <f t="shared" si="3"/>
        <v>0</v>
      </c>
      <c r="M56">
        <f t="shared" si="4"/>
        <v>0</v>
      </c>
      <c r="N56">
        <f t="shared" si="5"/>
        <v>1</v>
      </c>
      <c r="O56">
        <f t="shared" si="6"/>
        <v>0</v>
      </c>
      <c r="P56">
        <f t="shared" si="7"/>
        <v>0</v>
      </c>
      <c r="Q56">
        <f t="shared" si="8"/>
        <v>0</v>
      </c>
      <c r="R56" s="7"/>
      <c r="S56" s="12">
        <f t="shared" si="9"/>
        <v>0</v>
      </c>
      <c r="T56" s="12">
        <f t="shared" si="10"/>
        <v>0</v>
      </c>
      <c r="U56" s="12">
        <f t="shared" si="11"/>
        <v>0</v>
      </c>
      <c r="V56" s="12">
        <f t="shared" si="12"/>
        <v>1</v>
      </c>
      <c r="W56" s="12">
        <f t="shared" si="13"/>
        <v>0</v>
      </c>
      <c r="X56" s="12">
        <f t="shared" si="14"/>
        <v>0</v>
      </c>
      <c r="Y56" s="12">
        <f t="shared" si="15"/>
        <v>0</v>
      </c>
    </row>
    <row r="57" spans="1:25" x14ac:dyDescent="0.3">
      <c r="A57" s="1" t="s">
        <v>55</v>
      </c>
      <c r="B57" s="6">
        <v>12</v>
      </c>
      <c r="C57">
        <v>25</v>
      </c>
      <c r="D57">
        <v>29</v>
      </c>
      <c r="E57">
        <v>29</v>
      </c>
      <c r="F57">
        <v>29</v>
      </c>
      <c r="G57">
        <v>31</v>
      </c>
      <c r="H57">
        <v>31</v>
      </c>
      <c r="I57">
        <v>31</v>
      </c>
      <c r="J57" s="7"/>
      <c r="K57" s="6">
        <f t="shared" si="2"/>
        <v>13</v>
      </c>
      <c r="L57">
        <f t="shared" si="3"/>
        <v>4</v>
      </c>
      <c r="M57">
        <f t="shared" si="4"/>
        <v>0</v>
      </c>
      <c r="N57">
        <f t="shared" si="5"/>
        <v>0</v>
      </c>
      <c r="O57">
        <f t="shared" si="6"/>
        <v>2</v>
      </c>
      <c r="P57">
        <f t="shared" si="7"/>
        <v>0</v>
      </c>
      <c r="Q57">
        <f t="shared" si="8"/>
        <v>0</v>
      </c>
      <c r="R57" s="7"/>
      <c r="S57" s="12">
        <f t="shared" si="9"/>
        <v>0.52</v>
      </c>
      <c r="T57" s="12">
        <f t="shared" si="10"/>
        <v>0.13793103448275862</v>
      </c>
      <c r="U57" s="12">
        <f t="shared" si="11"/>
        <v>0</v>
      </c>
      <c r="V57" s="12">
        <f t="shared" si="12"/>
        <v>0</v>
      </c>
      <c r="W57" s="12">
        <f t="shared" si="13"/>
        <v>6.4516129032258063E-2</v>
      </c>
      <c r="X57" s="12">
        <f t="shared" si="14"/>
        <v>0</v>
      </c>
      <c r="Y57" s="12">
        <f t="shared" si="15"/>
        <v>0</v>
      </c>
    </row>
    <row r="58" spans="1:25" x14ac:dyDescent="0.3">
      <c r="A58" s="1" t="s">
        <v>56</v>
      </c>
      <c r="B58" s="6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7"/>
      <c r="K58" s="6">
        <f t="shared" si="2"/>
        <v>0</v>
      </c>
      <c r="L58">
        <f t="shared" si="3"/>
        <v>0</v>
      </c>
      <c r="M58">
        <f t="shared" si="4"/>
        <v>0</v>
      </c>
      <c r="N58">
        <f t="shared" si="5"/>
        <v>0</v>
      </c>
      <c r="O58">
        <f t="shared" si="6"/>
        <v>0</v>
      </c>
      <c r="P58">
        <f t="shared" si="7"/>
        <v>0</v>
      </c>
      <c r="Q58">
        <f t="shared" si="8"/>
        <v>0</v>
      </c>
      <c r="R58" s="7"/>
      <c r="S58" s="12">
        <f t="shared" si="9"/>
        <v>0</v>
      </c>
      <c r="T58" s="12">
        <f t="shared" si="10"/>
        <v>0</v>
      </c>
      <c r="U58" s="12">
        <f t="shared" si="11"/>
        <v>0</v>
      </c>
      <c r="V58" s="12">
        <f t="shared" si="12"/>
        <v>0</v>
      </c>
      <c r="W58" s="12">
        <f t="shared" si="13"/>
        <v>0</v>
      </c>
      <c r="X58" s="12">
        <f t="shared" si="14"/>
        <v>0</v>
      </c>
      <c r="Y58" s="12">
        <f t="shared" si="15"/>
        <v>0</v>
      </c>
    </row>
    <row r="59" spans="1:25" x14ac:dyDescent="0.3">
      <c r="A59" s="1" t="s">
        <v>57</v>
      </c>
      <c r="B59" s="6">
        <v>0</v>
      </c>
      <c r="C59">
        <v>21</v>
      </c>
      <c r="D59">
        <v>21</v>
      </c>
      <c r="E59">
        <v>124</v>
      </c>
      <c r="F59">
        <v>176</v>
      </c>
      <c r="G59">
        <v>174</v>
      </c>
      <c r="H59">
        <v>174</v>
      </c>
      <c r="I59">
        <v>174</v>
      </c>
      <c r="J59" s="7"/>
      <c r="K59" s="6">
        <f t="shared" si="2"/>
        <v>21</v>
      </c>
      <c r="L59">
        <f t="shared" si="3"/>
        <v>0</v>
      </c>
      <c r="M59">
        <f t="shared" si="4"/>
        <v>103</v>
      </c>
      <c r="N59">
        <f t="shared" si="5"/>
        <v>52</v>
      </c>
      <c r="O59">
        <f t="shared" si="6"/>
        <v>-2</v>
      </c>
      <c r="P59">
        <f t="shared" si="7"/>
        <v>0</v>
      </c>
      <c r="Q59">
        <f t="shared" si="8"/>
        <v>0</v>
      </c>
      <c r="R59" s="7"/>
      <c r="S59" s="12">
        <f t="shared" si="9"/>
        <v>1</v>
      </c>
      <c r="T59" s="12">
        <f t="shared" si="10"/>
        <v>0</v>
      </c>
      <c r="U59" s="12">
        <f t="shared" si="11"/>
        <v>0.83064516129032262</v>
      </c>
      <c r="V59" s="12">
        <f t="shared" si="12"/>
        <v>0.29545454545454547</v>
      </c>
      <c r="W59" s="12">
        <f t="shared" si="13"/>
        <v>-1.1494252873563218E-2</v>
      </c>
      <c r="X59" s="12">
        <f t="shared" si="14"/>
        <v>0</v>
      </c>
      <c r="Y59" s="12">
        <f t="shared" si="15"/>
        <v>0</v>
      </c>
    </row>
    <row r="60" spans="1:25" x14ac:dyDescent="0.3">
      <c r="A60" s="1" t="s">
        <v>58</v>
      </c>
      <c r="B60" s="6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7"/>
      <c r="K60" s="6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P60">
        <f t="shared" si="7"/>
        <v>0</v>
      </c>
      <c r="Q60">
        <f t="shared" si="8"/>
        <v>0</v>
      </c>
      <c r="R60" s="7"/>
      <c r="S60" s="12">
        <f t="shared" si="9"/>
        <v>0</v>
      </c>
      <c r="T60" s="12">
        <f t="shared" si="10"/>
        <v>0</v>
      </c>
      <c r="U60" s="12">
        <f t="shared" si="11"/>
        <v>0</v>
      </c>
      <c r="V60" s="12">
        <f t="shared" si="12"/>
        <v>0</v>
      </c>
      <c r="W60" s="12">
        <f t="shared" si="13"/>
        <v>0</v>
      </c>
      <c r="X60" s="12">
        <f t="shared" si="14"/>
        <v>0</v>
      </c>
      <c r="Y60" s="12">
        <f t="shared" si="15"/>
        <v>0</v>
      </c>
    </row>
    <row r="61" spans="1:25" x14ac:dyDescent="0.3">
      <c r="A61" s="1" t="s">
        <v>59</v>
      </c>
      <c r="B61" s="6">
        <v>109</v>
      </c>
      <c r="C61">
        <v>130</v>
      </c>
      <c r="D61">
        <v>133</v>
      </c>
      <c r="E61">
        <v>133</v>
      </c>
      <c r="F61">
        <v>135</v>
      </c>
      <c r="G61">
        <v>135</v>
      </c>
      <c r="H61">
        <v>144</v>
      </c>
      <c r="I61">
        <v>162</v>
      </c>
      <c r="J61" s="7"/>
      <c r="K61" s="6">
        <f t="shared" si="2"/>
        <v>21</v>
      </c>
      <c r="L61">
        <f t="shared" si="3"/>
        <v>3</v>
      </c>
      <c r="M61">
        <f t="shared" si="4"/>
        <v>0</v>
      </c>
      <c r="N61">
        <f t="shared" si="5"/>
        <v>2</v>
      </c>
      <c r="O61">
        <f t="shared" si="6"/>
        <v>0</v>
      </c>
      <c r="P61">
        <f t="shared" si="7"/>
        <v>9</v>
      </c>
      <c r="Q61">
        <f t="shared" si="8"/>
        <v>18</v>
      </c>
      <c r="R61" s="7"/>
      <c r="S61" s="12">
        <f t="shared" si="9"/>
        <v>0.16153846153846155</v>
      </c>
      <c r="T61" s="12">
        <f t="shared" si="10"/>
        <v>2.2556390977443608E-2</v>
      </c>
      <c r="U61" s="12">
        <f t="shared" si="11"/>
        <v>0</v>
      </c>
      <c r="V61" s="12">
        <f t="shared" si="12"/>
        <v>1.4814814814814815E-2</v>
      </c>
      <c r="W61" s="12">
        <f t="shared" si="13"/>
        <v>0</v>
      </c>
      <c r="X61" s="12">
        <f t="shared" si="14"/>
        <v>6.25E-2</v>
      </c>
      <c r="Y61" s="12">
        <f t="shared" si="15"/>
        <v>0.1111111111111111</v>
      </c>
    </row>
    <row r="62" spans="1:25" x14ac:dyDescent="0.3">
      <c r="A62" s="1" t="s">
        <v>60</v>
      </c>
      <c r="B62" s="6">
        <v>103</v>
      </c>
      <c r="C62">
        <v>148</v>
      </c>
      <c r="D62">
        <v>148</v>
      </c>
      <c r="E62">
        <v>156</v>
      </c>
      <c r="F62">
        <v>172</v>
      </c>
      <c r="G62">
        <v>172</v>
      </c>
      <c r="H62">
        <v>172</v>
      </c>
      <c r="I62">
        <v>251</v>
      </c>
      <c r="J62" s="7"/>
      <c r="K62" s="6">
        <f t="shared" si="2"/>
        <v>45</v>
      </c>
      <c r="L62">
        <f t="shared" si="3"/>
        <v>0</v>
      </c>
      <c r="M62">
        <f t="shared" si="4"/>
        <v>8</v>
      </c>
      <c r="N62">
        <f t="shared" si="5"/>
        <v>16</v>
      </c>
      <c r="O62">
        <f t="shared" si="6"/>
        <v>0</v>
      </c>
      <c r="P62">
        <f t="shared" si="7"/>
        <v>0</v>
      </c>
      <c r="Q62">
        <f t="shared" si="8"/>
        <v>79</v>
      </c>
      <c r="R62" s="7"/>
      <c r="S62" s="12">
        <f t="shared" si="9"/>
        <v>0.30405405405405406</v>
      </c>
      <c r="T62" s="12">
        <f t="shared" si="10"/>
        <v>0</v>
      </c>
      <c r="U62" s="12">
        <f t="shared" si="11"/>
        <v>5.128205128205128E-2</v>
      </c>
      <c r="V62" s="12">
        <f t="shared" si="12"/>
        <v>9.3023255813953487E-2</v>
      </c>
      <c r="W62" s="12">
        <f t="shared" si="13"/>
        <v>0</v>
      </c>
      <c r="X62" s="12">
        <f t="shared" si="14"/>
        <v>0</v>
      </c>
      <c r="Y62" s="12">
        <f t="shared" si="15"/>
        <v>0.3147410358565737</v>
      </c>
    </row>
    <row r="63" spans="1:25" x14ac:dyDescent="0.3">
      <c r="A63" s="1" t="s">
        <v>61</v>
      </c>
      <c r="B63" s="6">
        <v>0</v>
      </c>
      <c r="C63">
        <v>0</v>
      </c>
      <c r="D63">
        <v>9</v>
      </c>
      <c r="E63">
        <v>34</v>
      </c>
      <c r="F63">
        <v>44</v>
      </c>
      <c r="G63">
        <v>50</v>
      </c>
      <c r="H63">
        <v>66</v>
      </c>
      <c r="I63">
        <v>77</v>
      </c>
      <c r="J63" s="7"/>
      <c r="K63" s="6">
        <f t="shared" si="2"/>
        <v>0</v>
      </c>
      <c r="L63">
        <f t="shared" si="3"/>
        <v>9</v>
      </c>
      <c r="M63">
        <f t="shared" si="4"/>
        <v>25</v>
      </c>
      <c r="N63">
        <f t="shared" si="5"/>
        <v>10</v>
      </c>
      <c r="O63">
        <f t="shared" si="6"/>
        <v>6</v>
      </c>
      <c r="P63">
        <f t="shared" si="7"/>
        <v>16</v>
      </c>
      <c r="Q63">
        <f t="shared" si="8"/>
        <v>11</v>
      </c>
      <c r="R63" s="7"/>
      <c r="S63" s="12">
        <f t="shared" si="9"/>
        <v>0</v>
      </c>
      <c r="T63" s="12">
        <f t="shared" si="10"/>
        <v>1</v>
      </c>
      <c r="U63" s="12">
        <f t="shared" si="11"/>
        <v>0.73529411764705888</v>
      </c>
      <c r="V63" s="12">
        <f t="shared" si="12"/>
        <v>0.22727272727272727</v>
      </c>
      <c r="W63" s="12">
        <f t="shared" si="13"/>
        <v>0.12</v>
      </c>
      <c r="X63" s="12">
        <f t="shared" si="14"/>
        <v>0.24242424242424243</v>
      </c>
      <c r="Y63" s="12">
        <f t="shared" si="15"/>
        <v>0.14285714285714285</v>
      </c>
    </row>
    <row r="64" spans="1:25" x14ac:dyDescent="0.3">
      <c r="A64" s="1" t="s">
        <v>62</v>
      </c>
      <c r="B64" s="6">
        <v>321</v>
      </c>
      <c r="C64">
        <v>425</v>
      </c>
      <c r="D64">
        <v>525</v>
      </c>
      <c r="E64">
        <v>525</v>
      </c>
      <c r="F64">
        <v>525</v>
      </c>
      <c r="G64">
        <v>555</v>
      </c>
      <c r="H64">
        <v>570</v>
      </c>
      <c r="I64">
        <v>570</v>
      </c>
      <c r="J64" s="7"/>
      <c r="K64" s="6">
        <f t="shared" si="2"/>
        <v>104</v>
      </c>
      <c r="L64">
        <f t="shared" si="3"/>
        <v>100</v>
      </c>
      <c r="M64">
        <f t="shared" si="4"/>
        <v>0</v>
      </c>
      <c r="N64">
        <f t="shared" si="5"/>
        <v>0</v>
      </c>
      <c r="O64">
        <f t="shared" si="6"/>
        <v>30</v>
      </c>
      <c r="P64">
        <f t="shared" si="7"/>
        <v>15</v>
      </c>
      <c r="Q64">
        <f t="shared" si="8"/>
        <v>0</v>
      </c>
      <c r="R64" s="7"/>
      <c r="S64" s="12">
        <f t="shared" si="9"/>
        <v>0.24470588235294119</v>
      </c>
      <c r="T64" s="12">
        <f t="shared" si="10"/>
        <v>0.19047619047619047</v>
      </c>
      <c r="U64" s="12">
        <f t="shared" si="11"/>
        <v>0</v>
      </c>
      <c r="V64" s="12">
        <f t="shared" si="12"/>
        <v>0</v>
      </c>
      <c r="W64" s="12">
        <f t="shared" si="13"/>
        <v>5.4054054054054057E-2</v>
      </c>
      <c r="X64" s="12">
        <f t="shared" si="14"/>
        <v>2.6315789473684209E-2</v>
      </c>
      <c r="Y64" s="12">
        <f t="shared" si="15"/>
        <v>0</v>
      </c>
    </row>
    <row r="65" spans="1:25" x14ac:dyDescent="0.3">
      <c r="A65" s="1" t="s">
        <v>63</v>
      </c>
      <c r="B65" s="6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s="7"/>
      <c r="K65" s="6">
        <f t="shared" si="2"/>
        <v>0</v>
      </c>
      <c r="L65">
        <f t="shared" si="3"/>
        <v>0</v>
      </c>
      <c r="M65">
        <f t="shared" si="4"/>
        <v>0</v>
      </c>
      <c r="N65">
        <f t="shared" si="5"/>
        <v>0</v>
      </c>
      <c r="O65">
        <f t="shared" si="6"/>
        <v>0</v>
      </c>
      <c r="P65">
        <f t="shared" si="7"/>
        <v>0</v>
      </c>
      <c r="Q65">
        <f t="shared" si="8"/>
        <v>1</v>
      </c>
      <c r="R65" s="7"/>
      <c r="S65" s="12">
        <f t="shared" si="9"/>
        <v>0</v>
      </c>
      <c r="T65" s="12">
        <f t="shared" si="10"/>
        <v>0</v>
      </c>
      <c r="U65" s="12">
        <f t="shared" si="11"/>
        <v>0</v>
      </c>
      <c r="V65" s="12">
        <f t="shared" si="12"/>
        <v>0</v>
      </c>
      <c r="W65" s="12">
        <f t="shared" si="13"/>
        <v>0</v>
      </c>
      <c r="X65" s="12">
        <f t="shared" si="14"/>
        <v>0</v>
      </c>
      <c r="Y65" s="12">
        <f t="shared" si="15"/>
        <v>1</v>
      </c>
    </row>
    <row r="66" spans="1:25" x14ac:dyDescent="0.3">
      <c r="A66" s="1" t="s">
        <v>64</v>
      </c>
      <c r="B66" s="6">
        <v>0</v>
      </c>
      <c r="C66">
        <v>103</v>
      </c>
      <c r="D66">
        <v>212</v>
      </c>
      <c r="E66">
        <v>277</v>
      </c>
      <c r="F66">
        <v>308</v>
      </c>
      <c r="G66">
        <v>331</v>
      </c>
      <c r="H66">
        <v>397</v>
      </c>
      <c r="I66">
        <v>511</v>
      </c>
      <c r="J66" s="7"/>
      <c r="K66" s="6">
        <f t="shared" si="2"/>
        <v>103</v>
      </c>
      <c r="L66">
        <f t="shared" si="3"/>
        <v>109</v>
      </c>
      <c r="M66">
        <f t="shared" si="4"/>
        <v>65</v>
      </c>
      <c r="N66">
        <f t="shared" si="5"/>
        <v>31</v>
      </c>
      <c r="O66">
        <f t="shared" si="6"/>
        <v>23</v>
      </c>
      <c r="P66">
        <f t="shared" si="7"/>
        <v>66</v>
      </c>
      <c r="Q66">
        <f t="shared" si="8"/>
        <v>114</v>
      </c>
      <c r="R66" s="7"/>
      <c r="S66" s="12">
        <f t="shared" si="9"/>
        <v>1</v>
      </c>
      <c r="T66" s="12">
        <f t="shared" si="10"/>
        <v>0.51415094339622647</v>
      </c>
      <c r="U66" s="12">
        <f t="shared" si="11"/>
        <v>0.23465703971119134</v>
      </c>
      <c r="V66" s="12">
        <f t="shared" si="12"/>
        <v>0.10064935064935066</v>
      </c>
      <c r="W66" s="12">
        <f t="shared" si="13"/>
        <v>6.9486404833836862E-2</v>
      </c>
      <c r="X66" s="12">
        <f t="shared" si="14"/>
        <v>0.16624685138539042</v>
      </c>
      <c r="Y66" s="12">
        <f t="shared" si="15"/>
        <v>0.22309197651663404</v>
      </c>
    </row>
    <row r="67" spans="1:25" x14ac:dyDescent="0.3">
      <c r="A67" s="1" t="s">
        <v>65</v>
      </c>
      <c r="B67" s="6">
        <v>88</v>
      </c>
      <c r="C67">
        <v>117</v>
      </c>
      <c r="D67">
        <v>122</v>
      </c>
      <c r="E67">
        <v>125</v>
      </c>
      <c r="F67">
        <v>133</v>
      </c>
      <c r="G67">
        <v>133</v>
      </c>
      <c r="H67">
        <v>144</v>
      </c>
      <c r="I67">
        <v>184</v>
      </c>
      <c r="J67" s="7"/>
      <c r="K67" s="6">
        <f t="shared" ref="K67:K130" si="16">C67-B67</f>
        <v>29</v>
      </c>
      <c r="L67">
        <f t="shared" ref="L67:L130" si="17">D67-C67</f>
        <v>5</v>
      </c>
      <c r="M67">
        <f t="shared" ref="M67:M130" si="18">E67-D67</f>
        <v>3</v>
      </c>
      <c r="N67">
        <f t="shared" ref="N67:N130" si="19">F67-E67</f>
        <v>8</v>
      </c>
      <c r="O67">
        <f t="shared" ref="O67:O130" si="20">G67-F67</f>
        <v>0</v>
      </c>
      <c r="P67">
        <f t="shared" ref="P67:P130" si="21">H67-G67</f>
        <v>11</v>
      </c>
      <c r="Q67">
        <f t="shared" ref="Q67:Q130" si="22">I67-H67</f>
        <v>40</v>
      </c>
      <c r="R67" s="7"/>
      <c r="S67" s="12">
        <f t="shared" ref="S67:S130" si="23">IFERROR(((C67-B67)/C67),0)</f>
        <v>0.24786324786324787</v>
      </c>
      <c r="T67" s="12">
        <f t="shared" ref="T67:T130" si="24">IFERROR(((D67-C67)/D67),0)</f>
        <v>4.0983606557377046E-2</v>
      </c>
      <c r="U67" s="12">
        <f t="shared" ref="U67:U130" si="25">IFERROR(((E67-D67)/E67),0)</f>
        <v>2.4E-2</v>
      </c>
      <c r="V67" s="12">
        <f t="shared" ref="V67:V130" si="26">IFERROR(((F67-E67)/F67),0)</f>
        <v>6.0150375939849621E-2</v>
      </c>
      <c r="W67" s="12">
        <f t="shared" ref="W67:W130" si="27">IFERROR(((G67-F67)/G67),0)</f>
        <v>0</v>
      </c>
      <c r="X67" s="12">
        <f t="shared" ref="X67:X130" si="28">IFERROR(((H67-G67)/H67),0)</f>
        <v>7.6388888888888895E-2</v>
      </c>
      <c r="Y67" s="12">
        <f t="shared" ref="Y67:Y130" si="29">IFERROR(((I67-H67)/I67),0)</f>
        <v>0.21739130434782608</v>
      </c>
    </row>
    <row r="68" spans="1:25" x14ac:dyDescent="0.3">
      <c r="A68" s="1" t="s">
        <v>66</v>
      </c>
      <c r="B68" s="6">
        <v>10</v>
      </c>
      <c r="C68">
        <v>10</v>
      </c>
      <c r="D68">
        <v>11</v>
      </c>
      <c r="E68">
        <v>16</v>
      </c>
      <c r="F68">
        <v>16</v>
      </c>
      <c r="G68">
        <v>16</v>
      </c>
      <c r="H68">
        <v>16</v>
      </c>
      <c r="I68">
        <v>22</v>
      </c>
      <c r="J68" s="7"/>
      <c r="K68" s="6">
        <f t="shared" si="16"/>
        <v>0</v>
      </c>
      <c r="L68">
        <f t="shared" si="17"/>
        <v>1</v>
      </c>
      <c r="M68">
        <f t="shared" si="18"/>
        <v>5</v>
      </c>
      <c r="N68">
        <f t="shared" si="19"/>
        <v>0</v>
      </c>
      <c r="O68">
        <f t="shared" si="20"/>
        <v>0</v>
      </c>
      <c r="P68">
        <f t="shared" si="21"/>
        <v>0</v>
      </c>
      <c r="Q68">
        <f t="shared" si="22"/>
        <v>6</v>
      </c>
      <c r="R68" s="7"/>
      <c r="S68" s="12">
        <f t="shared" si="23"/>
        <v>0</v>
      </c>
      <c r="T68" s="12">
        <f t="shared" si="24"/>
        <v>9.0909090909090912E-2</v>
      </c>
      <c r="U68" s="12">
        <f t="shared" si="25"/>
        <v>0.3125</v>
      </c>
      <c r="V68" s="12">
        <f t="shared" si="26"/>
        <v>0</v>
      </c>
      <c r="W68" s="12">
        <f t="shared" si="27"/>
        <v>0</v>
      </c>
      <c r="X68" s="12">
        <f t="shared" si="28"/>
        <v>0</v>
      </c>
      <c r="Y68" s="12">
        <f t="shared" si="29"/>
        <v>0.27272727272727271</v>
      </c>
    </row>
    <row r="69" spans="1:25" x14ac:dyDescent="0.3">
      <c r="A69" s="1" t="s">
        <v>67</v>
      </c>
      <c r="B69" s="6">
        <v>26</v>
      </c>
      <c r="C69">
        <v>26</v>
      </c>
      <c r="D69">
        <v>32</v>
      </c>
      <c r="E69">
        <v>35</v>
      </c>
      <c r="F69">
        <v>37</v>
      </c>
      <c r="G69">
        <v>37</v>
      </c>
      <c r="H69">
        <v>44</v>
      </c>
      <c r="I69">
        <v>44</v>
      </c>
      <c r="J69" s="7"/>
      <c r="K69" s="6">
        <f t="shared" si="16"/>
        <v>0</v>
      </c>
      <c r="L69">
        <f t="shared" si="17"/>
        <v>6</v>
      </c>
      <c r="M69">
        <f t="shared" si="18"/>
        <v>3</v>
      </c>
      <c r="N69">
        <f t="shared" si="19"/>
        <v>2</v>
      </c>
      <c r="O69">
        <f t="shared" si="20"/>
        <v>0</v>
      </c>
      <c r="P69">
        <f t="shared" si="21"/>
        <v>7</v>
      </c>
      <c r="Q69">
        <f t="shared" si="22"/>
        <v>0</v>
      </c>
      <c r="R69" s="7"/>
      <c r="S69" s="12">
        <f t="shared" si="23"/>
        <v>0</v>
      </c>
      <c r="T69" s="12">
        <f t="shared" si="24"/>
        <v>0.1875</v>
      </c>
      <c r="U69" s="12">
        <f t="shared" si="25"/>
        <v>8.5714285714285715E-2</v>
      </c>
      <c r="V69" s="12">
        <f t="shared" si="26"/>
        <v>5.4054054054054057E-2</v>
      </c>
      <c r="W69" s="12">
        <f t="shared" si="27"/>
        <v>0</v>
      </c>
      <c r="X69" s="12">
        <f t="shared" si="28"/>
        <v>0.15909090909090909</v>
      </c>
      <c r="Y69" s="12">
        <f t="shared" si="29"/>
        <v>0</v>
      </c>
    </row>
    <row r="70" spans="1:25" x14ac:dyDescent="0.3">
      <c r="A70" s="1" t="s">
        <v>68</v>
      </c>
      <c r="B70" s="6">
        <v>61</v>
      </c>
      <c r="C70">
        <v>80</v>
      </c>
      <c r="D70">
        <v>80</v>
      </c>
      <c r="E70">
        <v>152</v>
      </c>
      <c r="F70">
        <v>258</v>
      </c>
      <c r="G70">
        <v>295</v>
      </c>
      <c r="H70">
        <v>329</v>
      </c>
      <c r="I70">
        <v>359</v>
      </c>
      <c r="J70" s="7"/>
      <c r="K70" s="6">
        <f t="shared" si="16"/>
        <v>19</v>
      </c>
      <c r="L70">
        <f t="shared" si="17"/>
        <v>0</v>
      </c>
      <c r="M70">
        <f t="shared" si="18"/>
        <v>72</v>
      </c>
      <c r="N70">
        <f t="shared" si="19"/>
        <v>106</v>
      </c>
      <c r="O70">
        <f t="shared" si="20"/>
        <v>37</v>
      </c>
      <c r="P70">
        <f t="shared" si="21"/>
        <v>34</v>
      </c>
      <c r="Q70">
        <f t="shared" si="22"/>
        <v>30</v>
      </c>
      <c r="R70" s="7"/>
      <c r="S70" s="12">
        <f t="shared" si="23"/>
        <v>0.23749999999999999</v>
      </c>
      <c r="T70" s="12">
        <f t="shared" si="24"/>
        <v>0</v>
      </c>
      <c r="U70" s="12">
        <f t="shared" si="25"/>
        <v>0.47368421052631576</v>
      </c>
      <c r="V70" s="12">
        <f t="shared" si="26"/>
        <v>0.41085271317829458</v>
      </c>
      <c r="W70" s="12">
        <f t="shared" si="27"/>
        <v>0.12542372881355932</v>
      </c>
      <c r="X70" s="12">
        <f t="shared" si="28"/>
        <v>0.10334346504559271</v>
      </c>
      <c r="Y70" s="12">
        <f t="shared" si="29"/>
        <v>8.3565459610027856E-2</v>
      </c>
    </row>
    <row r="71" spans="1:25" x14ac:dyDescent="0.3">
      <c r="A71" s="1" t="s">
        <v>69</v>
      </c>
      <c r="B71" s="6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19</v>
      </c>
      <c r="J71" s="7"/>
      <c r="K71" s="6">
        <f t="shared" si="16"/>
        <v>0</v>
      </c>
      <c r="L71">
        <f t="shared" si="17"/>
        <v>0</v>
      </c>
      <c r="M71">
        <f t="shared" si="18"/>
        <v>0</v>
      </c>
      <c r="N71">
        <f t="shared" si="19"/>
        <v>0</v>
      </c>
      <c r="O71">
        <f t="shared" si="20"/>
        <v>0</v>
      </c>
      <c r="P71">
        <f t="shared" si="21"/>
        <v>0</v>
      </c>
      <c r="Q71">
        <f t="shared" si="22"/>
        <v>19</v>
      </c>
      <c r="R71" s="7"/>
      <c r="S71" s="12">
        <f t="shared" si="23"/>
        <v>0</v>
      </c>
      <c r="T71" s="12">
        <f t="shared" si="24"/>
        <v>0</v>
      </c>
      <c r="U71" s="12">
        <f t="shared" si="25"/>
        <v>0</v>
      </c>
      <c r="V71" s="12">
        <f t="shared" si="26"/>
        <v>0</v>
      </c>
      <c r="W71" s="12">
        <f t="shared" si="27"/>
        <v>0</v>
      </c>
      <c r="X71" s="12">
        <f t="shared" si="28"/>
        <v>0</v>
      </c>
      <c r="Y71" s="12">
        <f t="shared" si="29"/>
        <v>1</v>
      </c>
    </row>
    <row r="72" spans="1:25" x14ac:dyDescent="0.3">
      <c r="A72" s="1" t="s">
        <v>70</v>
      </c>
      <c r="B72" s="6">
        <v>0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 s="7"/>
      <c r="K72" s="6">
        <f t="shared" si="16"/>
        <v>5</v>
      </c>
      <c r="L72">
        <f t="shared" si="17"/>
        <v>0</v>
      </c>
      <c r="M72">
        <f t="shared" si="18"/>
        <v>0</v>
      </c>
      <c r="N72">
        <f t="shared" si="19"/>
        <v>0</v>
      </c>
      <c r="O72">
        <f t="shared" si="20"/>
        <v>0</v>
      </c>
      <c r="P72">
        <f t="shared" si="21"/>
        <v>0</v>
      </c>
      <c r="Q72">
        <f t="shared" si="22"/>
        <v>0</v>
      </c>
      <c r="R72" s="7"/>
      <c r="S72" s="12">
        <f t="shared" si="23"/>
        <v>1</v>
      </c>
      <c r="T72" s="12">
        <f t="shared" si="24"/>
        <v>0</v>
      </c>
      <c r="U72" s="12">
        <f t="shared" si="25"/>
        <v>0</v>
      </c>
      <c r="V72" s="12">
        <f t="shared" si="26"/>
        <v>0</v>
      </c>
      <c r="W72" s="12">
        <f t="shared" si="27"/>
        <v>0</v>
      </c>
      <c r="X72" s="12">
        <f t="shared" si="28"/>
        <v>0</v>
      </c>
      <c r="Y72" s="12">
        <f t="shared" si="29"/>
        <v>0</v>
      </c>
    </row>
    <row r="73" spans="1:25" x14ac:dyDescent="0.3">
      <c r="A73" s="1" t="s">
        <v>71</v>
      </c>
      <c r="B73" s="6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7"/>
      <c r="K73" s="6">
        <f t="shared" si="16"/>
        <v>0</v>
      </c>
      <c r="L73">
        <f t="shared" si="17"/>
        <v>0</v>
      </c>
      <c r="M73">
        <f t="shared" si="18"/>
        <v>0</v>
      </c>
      <c r="N73">
        <f t="shared" si="19"/>
        <v>0</v>
      </c>
      <c r="O73">
        <f t="shared" si="20"/>
        <v>0</v>
      </c>
      <c r="P73">
        <f t="shared" si="21"/>
        <v>0</v>
      </c>
      <c r="Q73">
        <f t="shared" si="22"/>
        <v>0</v>
      </c>
      <c r="R73" s="7"/>
      <c r="S73" s="12">
        <f t="shared" si="23"/>
        <v>0</v>
      </c>
      <c r="T73" s="12">
        <f t="shared" si="24"/>
        <v>0</v>
      </c>
      <c r="U73" s="12">
        <f t="shared" si="25"/>
        <v>0</v>
      </c>
      <c r="V73" s="12">
        <f t="shared" si="26"/>
        <v>0</v>
      </c>
      <c r="W73" s="12">
        <f t="shared" si="27"/>
        <v>0</v>
      </c>
      <c r="X73" s="12">
        <f t="shared" si="28"/>
        <v>0</v>
      </c>
      <c r="Y73" s="12">
        <f t="shared" si="29"/>
        <v>0</v>
      </c>
    </row>
    <row r="74" spans="1:25" x14ac:dyDescent="0.3">
      <c r="A74" s="1" t="s">
        <v>72</v>
      </c>
      <c r="B74" s="6">
        <v>26</v>
      </c>
      <c r="C74">
        <v>38</v>
      </c>
      <c r="D74">
        <v>50</v>
      </c>
      <c r="E74">
        <v>50</v>
      </c>
      <c r="F74">
        <v>50</v>
      </c>
      <c r="G74">
        <v>50</v>
      </c>
      <c r="H74">
        <v>50</v>
      </c>
      <c r="I74">
        <v>50</v>
      </c>
      <c r="J74" s="7"/>
      <c r="K74" s="6">
        <f t="shared" si="16"/>
        <v>12</v>
      </c>
      <c r="L74">
        <f t="shared" si="17"/>
        <v>12</v>
      </c>
      <c r="M74">
        <f t="shared" si="18"/>
        <v>0</v>
      </c>
      <c r="N74">
        <f t="shared" si="19"/>
        <v>0</v>
      </c>
      <c r="O74">
        <f t="shared" si="20"/>
        <v>0</v>
      </c>
      <c r="P74">
        <f t="shared" si="21"/>
        <v>0</v>
      </c>
      <c r="Q74">
        <f t="shared" si="22"/>
        <v>0</v>
      </c>
      <c r="R74" s="7"/>
      <c r="S74" s="12">
        <f t="shared" si="23"/>
        <v>0.31578947368421051</v>
      </c>
      <c r="T74" s="12">
        <f t="shared" si="24"/>
        <v>0.24</v>
      </c>
      <c r="U74" s="12">
        <f t="shared" si="25"/>
        <v>0</v>
      </c>
      <c r="V74" s="12">
        <f t="shared" si="26"/>
        <v>0</v>
      </c>
      <c r="W74" s="12">
        <f t="shared" si="27"/>
        <v>0</v>
      </c>
      <c r="X74" s="12">
        <f t="shared" si="28"/>
        <v>0</v>
      </c>
      <c r="Y74" s="12">
        <f t="shared" si="29"/>
        <v>0</v>
      </c>
    </row>
    <row r="75" spans="1:25" x14ac:dyDescent="0.3">
      <c r="A75" s="1" t="s">
        <v>73</v>
      </c>
      <c r="B75" s="6">
        <v>4</v>
      </c>
      <c r="C75">
        <v>4</v>
      </c>
      <c r="D75">
        <v>15</v>
      </c>
      <c r="E75">
        <v>23</v>
      </c>
      <c r="F75">
        <v>23</v>
      </c>
      <c r="G75">
        <v>23</v>
      </c>
      <c r="H75">
        <v>23</v>
      </c>
      <c r="I75">
        <v>23</v>
      </c>
      <c r="J75" s="7"/>
      <c r="K75" s="6">
        <f t="shared" si="16"/>
        <v>0</v>
      </c>
      <c r="L75">
        <f t="shared" si="17"/>
        <v>11</v>
      </c>
      <c r="M75">
        <f t="shared" si="18"/>
        <v>8</v>
      </c>
      <c r="N75">
        <f t="shared" si="19"/>
        <v>0</v>
      </c>
      <c r="O75">
        <f t="shared" si="20"/>
        <v>0</v>
      </c>
      <c r="P75">
        <f t="shared" si="21"/>
        <v>0</v>
      </c>
      <c r="Q75">
        <f t="shared" si="22"/>
        <v>0</v>
      </c>
      <c r="R75" s="7"/>
      <c r="S75" s="12">
        <f t="shared" si="23"/>
        <v>0</v>
      </c>
      <c r="T75" s="12">
        <f t="shared" si="24"/>
        <v>0.73333333333333328</v>
      </c>
      <c r="U75" s="12">
        <f t="shared" si="25"/>
        <v>0.34782608695652173</v>
      </c>
      <c r="V75" s="12">
        <f t="shared" si="26"/>
        <v>0</v>
      </c>
      <c r="W75" s="12">
        <f t="shared" si="27"/>
        <v>0</v>
      </c>
      <c r="X75" s="12">
        <f t="shared" si="28"/>
        <v>0</v>
      </c>
      <c r="Y75" s="12">
        <f t="shared" si="29"/>
        <v>0</v>
      </c>
    </row>
    <row r="76" spans="1:25" x14ac:dyDescent="0.3">
      <c r="A76" s="1" t="s">
        <v>74</v>
      </c>
      <c r="B76" s="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7"/>
      <c r="K76" s="6">
        <f t="shared" si="16"/>
        <v>0</v>
      </c>
      <c r="L76">
        <f t="shared" si="17"/>
        <v>0</v>
      </c>
      <c r="M76">
        <f t="shared" si="18"/>
        <v>0</v>
      </c>
      <c r="N76">
        <f t="shared" si="19"/>
        <v>0</v>
      </c>
      <c r="O76">
        <f t="shared" si="20"/>
        <v>0</v>
      </c>
      <c r="P76">
        <f t="shared" si="21"/>
        <v>0</v>
      </c>
      <c r="Q76">
        <f t="shared" si="22"/>
        <v>0</v>
      </c>
      <c r="R76" s="7"/>
      <c r="S76" s="12">
        <f t="shared" si="23"/>
        <v>0</v>
      </c>
      <c r="T76" s="12">
        <f t="shared" si="24"/>
        <v>0</v>
      </c>
      <c r="U76" s="12">
        <f t="shared" si="25"/>
        <v>0</v>
      </c>
      <c r="V76" s="12">
        <f t="shared" si="26"/>
        <v>0</v>
      </c>
      <c r="W76" s="12">
        <f t="shared" si="27"/>
        <v>0</v>
      </c>
      <c r="X76" s="12">
        <f t="shared" si="28"/>
        <v>0</v>
      </c>
      <c r="Y76" s="12">
        <f t="shared" si="29"/>
        <v>0</v>
      </c>
    </row>
    <row r="77" spans="1:25" x14ac:dyDescent="0.3">
      <c r="A77" s="1" t="s">
        <v>75</v>
      </c>
      <c r="B77" s="6">
        <v>42</v>
      </c>
      <c r="C77">
        <v>102</v>
      </c>
      <c r="D77">
        <v>102</v>
      </c>
      <c r="E77">
        <v>181</v>
      </c>
      <c r="F77">
        <v>229</v>
      </c>
      <c r="G77">
        <v>338</v>
      </c>
      <c r="H77">
        <v>394</v>
      </c>
      <c r="I77">
        <v>394</v>
      </c>
      <c r="J77" s="7"/>
      <c r="K77" s="6">
        <f t="shared" si="16"/>
        <v>60</v>
      </c>
      <c r="L77">
        <f t="shared" si="17"/>
        <v>0</v>
      </c>
      <c r="M77">
        <f t="shared" si="18"/>
        <v>79</v>
      </c>
      <c r="N77">
        <f t="shared" si="19"/>
        <v>48</v>
      </c>
      <c r="O77">
        <f t="shared" si="20"/>
        <v>109</v>
      </c>
      <c r="P77">
        <f t="shared" si="21"/>
        <v>56</v>
      </c>
      <c r="Q77">
        <f t="shared" si="22"/>
        <v>0</v>
      </c>
      <c r="R77" s="7"/>
      <c r="S77" s="12">
        <f t="shared" si="23"/>
        <v>0.58823529411764708</v>
      </c>
      <c r="T77" s="12">
        <f t="shared" si="24"/>
        <v>0</v>
      </c>
      <c r="U77" s="12">
        <f t="shared" si="25"/>
        <v>0.43646408839779005</v>
      </c>
      <c r="V77" s="12">
        <f t="shared" si="26"/>
        <v>0.20960698689956331</v>
      </c>
      <c r="W77" s="12">
        <f t="shared" si="27"/>
        <v>0.3224852071005917</v>
      </c>
      <c r="X77" s="12">
        <f t="shared" si="28"/>
        <v>0.14213197969543148</v>
      </c>
      <c r="Y77" s="12">
        <f t="shared" si="29"/>
        <v>0</v>
      </c>
    </row>
    <row r="78" spans="1:25" x14ac:dyDescent="0.3">
      <c r="A78" s="1" t="s">
        <v>76</v>
      </c>
      <c r="B78" s="6">
        <v>0</v>
      </c>
      <c r="C78">
        <v>21</v>
      </c>
      <c r="D78">
        <v>21</v>
      </c>
      <c r="E78">
        <v>37</v>
      </c>
      <c r="F78">
        <v>45</v>
      </c>
      <c r="G78">
        <v>57</v>
      </c>
      <c r="H78">
        <v>70</v>
      </c>
      <c r="I78">
        <v>75</v>
      </c>
      <c r="J78" s="7"/>
      <c r="K78" s="6">
        <f t="shared" si="16"/>
        <v>21</v>
      </c>
      <c r="L78">
        <f t="shared" si="17"/>
        <v>0</v>
      </c>
      <c r="M78">
        <f t="shared" si="18"/>
        <v>16</v>
      </c>
      <c r="N78">
        <f t="shared" si="19"/>
        <v>8</v>
      </c>
      <c r="O78">
        <f t="shared" si="20"/>
        <v>12</v>
      </c>
      <c r="P78">
        <f t="shared" si="21"/>
        <v>13</v>
      </c>
      <c r="Q78">
        <f t="shared" si="22"/>
        <v>5</v>
      </c>
      <c r="R78" s="7"/>
      <c r="S78" s="12">
        <f t="shared" si="23"/>
        <v>1</v>
      </c>
      <c r="T78" s="12">
        <f t="shared" si="24"/>
        <v>0</v>
      </c>
      <c r="U78" s="12">
        <f t="shared" si="25"/>
        <v>0.43243243243243246</v>
      </c>
      <c r="V78" s="12">
        <f t="shared" si="26"/>
        <v>0.17777777777777778</v>
      </c>
      <c r="W78" s="12">
        <f t="shared" si="27"/>
        <v>0.21052631578947367</v>
      </c>
      <c r="X78" s="12">
        <f t="shared" si="28"/>
        <v>0.18571428571428572</v>
      </c>
      <c r="Y78" s="12">
        <f t="shared" si="29"/>
        <v>6.6666666666666666E-2</v>
      </c>
    </row>
    <row r="79" spans="1:25" x14ac:dyDescent="0.3">
      <c r="A79" s="1" t="s">
        <v>77</v>
      </c>
      <c r="B79" s="6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7"/>
      <c r="K79" s="6">
        <f t="shared" si="16"/>
        <v>0</v>
      </c>
      <c r="L79">
        <f t="shared" si="17"/>
        <v>0</v>
      </c>
      <c r="M79">
        <f t="shared" si="18"/>
        <v>0</v>
      </c>
      <c r="N79">
        <f t="shared" si="19"/>
        <v>0</v>
      </c>
      <c r="O79">
        <f t="shared" si="20"/>
        <v>0</v>
      </c>
      <c r="P79">
        <f t="shared" si="21"/>
        <v>0</v>
      </c>
      <c r="Q79">
        <f t="shared" si="22"/>
        <v>0</v>
      </c>
      <c r="R79" s="7"/>
      <c r="S79" s="12">
        <f t="shared" si="23"/>
        <v>0</v>
      </c>
      <c r="T79" s="12">
        <f t="shared" si="24"/>
        <v>0</v>
      </c>
      <c r="U79" s="12">
        <f t="shared" si="25"/>
        <v>0</v>
      </c>
      <c r="V79" s="12">
        <f t="shared" si="26"/>
        <v>0</v>
      </c>
      <c r="W79" s="12">
        <f t="shared" si="27"/>
        <v>0</v>
      </c>
      <c r="X79" s="12">
        <f t="shared" si="28"/>
        <v>0</v>
      </c>
      <c r="Y79" s="12">
        <f t="shared" si="29"/>
        <v>0</v>
      </c>
    </row>
    <row r="80" spans="1:25" x14ac:dyDescent="0.3">
      <c r="A80" s="1" t="s">
        <v>78</v>
      </c>
      <c r="B80" s="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7"/>
      <c r="K80" s="6">
        <f t="shared" si="16"/>
        <v>0</v>
      </c>
      <c r="L80">
        <f t="shared" si="17"/>
        <v>0</v>
      </c>
      <c r="M80">
        <f t="shared" si="18"/>
        <v>0</v>
      </c>
      <c r="N80">
        <f t="shared" si="19"/>
        <v>0</v>
      </c>
      <c r="O80">
        <f t="shared" si="20"/>
        <v>0</v>
      </c>
      <c r="P80">
        <f t="shared" si="21"/>
        <v>0</v>
      </c>
      <c r="Q80">
        <f t="shared" si="22"/>
        <v>0</v>
      </c>
      <c r="R80" s="7"/>
      <c r="S80" s="12">
        <f t="shared" si="23"/>
        <v>0</v>
      </c>
      <c r="T80" s="12">
        <f t="shared" si="24"/>
        <v>0</v>
      </c>
      <c r="U80" s="12">
        <f t="shared" si="25"/>
        <v>0</v>
      </c>
      <c r="V80" s="12">
        <f t="shared" si="26"/>
        <v>0</v>
      </c>
      <c r="W80" s="12">
        <f t="shared" si="27"/>
        <v>0</v>
      </c>
      <c r="X80" s="12">
        <f t="shared" si="28"/>
        <v>0</v>
      </c>
      <c r="Y80" s="12">
        <f t="shared" si="29"/>
        <v>0</v>
      </c>
    </row>
    <row r="81" spans="1:25" x14ac:dyDescent="0.3">
      <c r="A81" s="1" t="s">
        <v>79</v>
      </c>
      <c r="B81" s="6">
        <v>0</v>
      </c>
      <c r="C81">
        <v>263</v>
      </c>
      <c r="D81">
        <v>263</v>
      </c>
      <c r="E81">
        <v>320</v>
      </c>
      <c r="F81">
        <v>431</v>
      </c>
      <c r="G81">
        <v>534</v>
      </c>
      <c r="H81">
        <v>534</v>
      </c>
      <c r="I81">
        <v>534</v>
      </c>
      <c r="J81" s="7"/>
      <c r="K81" s="6">
        <f t="shared" si="16"/>
        <v>263</v>
      </c>
      <c r="L81">
        <f t="shared" si="17"/>
        <v>0</v>
      </c>
      <c r="M81">
        <f t="shared" si="18"/>
        <v>57</v>
      </c>
      <c r="N81">
        <f t="shared" si="19"/>
        <v>111</v>
      </c>
      <c r="O81">
        <f t="shared" si="20"/>
        <v>103</v>
      </c>
      <c r="P81">
        <f t="shared" si="21"/>
        <v>0</v>
      </c>
      <c r="Q81">
        <f t="shared" si="22"/>
        <v>0</v>
      </c>
      <c r="R81" s="7"/>
      <c r="S81" s="12">
        <f t="shared" si="23"/>
        <v>1</v>
      </c>
      <c r="T81" s="12">
        <f t="shared" si="24"/>
        <v>0</v>
      </c>
      <c r="U81" s="12">
        <f t="shared" si="25"/>
        <v>0.17812500000000001</v>
      </c>
      <c r="V81" s="12">
        <f t="shared" si="26"/>
        <v>0.25754060324825984</v>
      </c>
      <c r="W81" s="12">
        <f t="shared" si="27"/>
        <v>0.19288389513108614</v>
      </c>
      <c r="X81" s="12">
        <f t="shared" si="28"/>
        <v>0</v>
      </c>
      <c r="Y81" s="12">
        <f t="shared" si="29"/>
        <v>0</v>
      </c>
    </row>
    <row r="82" spans="1:25" x14ac:dyDescent="0.3">
      <c r="A82" s="1" t="s">
        <v>80</v>
      </c>
      <c r="B82" s="6">
        <v>0</v>
      </c>
      <c r="C82">
        <v>45</v>
      </c>
      <c r="D82">
        <v>92</v>
      </c>
      <c r="E82">
        <v>132</v>
      </c>
      <c r="F82">
        <v>169</v>
      </c>
      <c r="G82">
        <v>169</v>
      </c>
      <c r="H82">
        <v>171</v>
      </c>
      <c r="I82">
        <v>171</v>
      </c>
      <c r="J82" s="7"/>
      <c r="K82" s="6">
        <f t="shared" si="16"/>
        <v>45</v>
      </c>
      <c r="L82">
        <f t="shared" si="17"/>
        <v>47</v>
      </c>
      <c r="M82">
        <f t="shared" si="18"/>
        <v>40</v>
      </c>
      <c r="N82">
        <f t="shared" si="19"/>
        <v>37</v>
      </c>
      <c r="O82">
        <f t="shared" si="20"/>
        <v>0</v>
      </c>
      <c r="P82">
        <f t="shared" si="21"/>
        <v>2</v>
      </c>
      <c r="Q82">
        <f t="shared" si="22"/>
        <v>0</v>
      </c>
      <c r="R82" s="7"/>
      <c r="S82" s="12">
        <f t="shared" si="23"/>
        <v>1</v>
      </c>
      <c r="T82" s="12">
        <f t="shared" si="24"/>
        <v>0.51086956521739135</v>
      </c>
      <c r="U82" s="12">
        <f t="shared" si="25"/>
        <v>0.30303030303030304</v>
      </c>
      <c r="V82" s="12">
        <f t="shared" si="26"/>
        <v>0.21893491124260356</v>
      </c>
      <c r="W82" s="12">
        <f t="shared" si="27"/>
        <v>0</v>
      </c>
      <c r="X82" s="12">
        <f t="shared" si="28"/>
        <v>1.1695906432748537E-2</v>
      </c>
      <c r="Y82" s="12">
        <f t="shared" si="29"/>
        <v>0</v>
      </c>
    </row>
    <row r="83" spans="1:25" x14ac:dyDescent="0.3">
      <c r="A83" s="1" t="s">
        <v>81</v>
      </c>
      <c r="B83" s="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7"/>
      <c r="K83" s="6">
        <f t="shared" si="16"/>
        <v>0</v>
      </c>
      <c r="L83">
        <f t="shared" si="17"/>
        <v>0</v>
      </c>
      <c r="M83">
        <f t="shared" si="18"/>
        <v>0</v>
      </c>
      <c r="N83">
        <f t="shared" si="19"/>
        <v>0</v>
      </c>
      <c r="O83">
        <f t="shared" si="20"/>
        <v>0</v>
      </c>
      <c r="P83">
        <f t="shared" si="21"/>
        <v>0</v>
      </c>
      <c r="Q83">
        <f t="shared" si="22"/>
        <v>0</v>
      </c>
      <c r="R83" s="7"/>
      <c r="S83" s="12">
        <f t="shared" si="23"/>
        <v>0</v>
      </c>
      <c r="T83" s="12">
        <f t="shared" si="24"/>
        <v>0</v>
      </c>
      <c r="U83" s="12">
        <f t="shared" si="25"/>
        <v>0</v>
      </c>
      <c r="V83" s="12">
        <f t="shared" si="26"/>
        <v>0</v>
      </c>
      <c r="W83" s="12">
        <f t="shared" si="27"/>
        <v>0</v>
      </c>
      <c r="X83" s="12">
        <f t="shared" si="28"/>
        <v>0</v>
      </c>
      <c r="Y83" s="12">
        <f t="shared" si="29"/>
        <v>0</v>
      </c>
    </row>
    <row r="84" spans="1:25" x14ac:dyDescent="0.3">
      <c r="A84" s="1" t="s">
        <v>82</v>
      </c>
      <c r="B84" s="6">
        <v>116</v>
      </c>
      <c r="C84">
        <v>141</v>
      </c>
      <c r="D84">
        <v>141</v>
      </c>
      <c r="E84">
        <v>141</v>
      </c>
      <c r="F84">
        <v>141</v>
      </c>
      <c r="G84">
        <v>141</v>
      </c>
      <c r="H84">
        <v>141</v>
      </c>
      <c r="I84">
        <v>141</v>
      </c>
      <c r="J84" s="7"/>
      <c r="K84" s="6">
        <f t="shared" si="16"/>
        <v>25</v>
      </c>
      <c r="L84">
        <f t="shared" si="17"/>
        <v>0</v>
      </c>
      <c r="M84">
        <f t="shared" si="18"/>
        <v>0</v>
      </c>
      <c r="N84">
        <f t="shared" si="19"/>
        <v>0</v>
      </c>
      <c r="O84">
        <f t="shared" si="20"/>
        <v>0</v>
      </c>
      <c r="P84">
        <f t="shared" si="21"/>
        <v>0</v>
      </c>
      <c r="Q84">
        <f t="shared" si="22"/>
        <v>0</v>
      </c>
      <c r="R84" s="7"/>
      <c r="S84" s="12">
        <f t="shared" si="23"/>
        <v>0.1773049645390071</v>
      </c>
      <c r="T84" s="12">
        <f t="shared" si="24"/>
        <v>0</v>
      </c>
      <c r="U84" s="12">
        <f t="shared" si="25"/>
        <v>0</v>
      </c>
      <c r="V84" s="12">
        <f t="shared" si="26"/>
        <v>0</v>
      </c>
      <c r="W84" s="12">
        <f t="shared" si="27"/>
        <v>0</v>
      </c>
      <c r="X84" s="12">
        <f t="shared" si="28"/>
        <v>0</v>
      </c>
      <c r="Y84" s="12">
        <f t="shared" si="29"/>
        <v>0</v>
      </c>
    </row>
    <row r="85" spans="1:25" x14ac:dyDescent="0.3">
      <c r="A85" s="1" t="s">
        <v>83</v>
      </c>
      <c r="B85" s="6">
        <v>0</v>
      </c>
      <c r="C85">
        <v>0</v>
      </c>
      <c r="D85">
        <v>13</v>
      </c>
      <c r="E85">
        <v>13</v>
      </c>
      <c r="F85">
        <v>13</v>
      </c>
      <c r="G85">
        <v>13</v>
      </c>
      <c r="H85">
        <v>13</v>
      </c>
      <c r="I85">
        <v>13</v>
      </c>
      <c r="J85" s="7"/>
      <c r="K85" s="6">
        <f t="shared" si="16"/>
        <v>0</v>
      </c>
      <c r="L85">
        <f t="shared" si="17"/>
        <v>13</v>
      </c>
      <c r="M85">
        <f t="shared" si="18"/>
        <v>0</v>
      </c>
      <c r="N85">
        <f t="shared" si="19"/>
        <v>0</v>
      </c>
      <c r="O85">
        <f t="shared" si="20"/>
        <v>0</v>
      </c>
      <c r="P85">
        <f t="shared" si="21"/>
        <v>0</v>
      </c>
      <c r="Q85">
        <f t="shared" si="22"/>
        <v>0</v>
      </c>
      <c r="R85" s="7"/>
      <c r="S85" s="12">
        <f t="shared" si="23"/>
        <v>0</v>
      </c>
      <c r="T85" s="12">
        <f t="shared" si="24"/>
        <v>1</v>
      </c>
      <c r="U85" s="12">
        <f t="shared" si="25"/>
        <v>0</v>
      </c>
      <c r="V85" s="12">
        <f t="shared" si="26"/>
        <v>0</v>
      </c>
      <c r="W85" s="12">
        <f t="shared" si="27"/>
        <v>0</v>
      </c>
      <c r="X85" s="12">
        <f t="shared" si="28"/>
        <v>0</v>
      </c>
      <c r="Y85" s="12">
        <f t="shared" si="29"/>
        <v>0</v>
      </c>
    </row>
    <row r="86" spans="1:25" x14ac:dyDescent="0.3">
      <c r="A86" s="1" t="s">
        <v>84</v>
      </c>
      <c r="B86" s="6">
        <v>75</v>
      </c>
      <c r="C86">
        <v>82</v>
      </c>
      <c r="D86">
        <v>82</v>
      </c>
      <c r="E86">
        <v>106</v>
      </c>
      <c r="F86">
        <v>136</v>
      </c>
      <c r="G86">
        <v>155</v>
      </c>
      <c r="H86">
        <v>165</v>
      </c>
      <c r="I86">
        <v>193</v>
      </c>
      <c r="J86" s="7"/>
      <c r="K86" s="6">
        <f t="shared" si="16"/>
        <v>7</v>
      </c>
      <c r="L86">
        <f t="shared" si="17"/>
        <v>0</v>
      </c>
      <c r="M86">
        <f t="shared" si="18"/>
        <v>24</v>
      </c>
      <c r="N86">
        <f t="shared" si="19"/>
        <v>30</v>
      </c>
      <c r="O86">
        <f t="shared" si="20"/>
        <v>19</v>
      </c>
      <c r="P86">
        <f t="shared" si="21"/>
        <v>10</v>
      </c>
      <c r="Q86">
        <f t="shared" si="22"/>
        <v>28</v>
      </c>
      <c r="R86" s="7"/>
      <c r="S86" s="12">
        <f t="shared" si="23"/>
        <v>8.5365853658536592E-2</v>
      </c>
      <c r="T86" s="12">
        <f t="shared" si="24"/>
        <v>0</v>
      </c>
      <c r="U86" s="12">
        <f t="shared" si="25"/>
        <v>0.22641509433962265</v>
      </c>
      <c r="V86" s="12">
        <f t="shared" si="26"/>
        <v>0.22058823529411764</v>
      </c>
      <c r="W86" s="12">
        <f t="shared" si="27"/>
        <v>0.12258064516129032</v>
      </c>
      <c r="X86" s="12">
        <f t="shared" si="28"/>
        <v>6.0606060606060608E-2</v>
      </c>
      <c r="Y86" s="12">
        <f t="shared" si="29"/>
        <v>0.14507772020725387</v>
      </c>
    </row>
    <row r="87" spans="1:25" x14ac:dyDescent="0.3">
      <c r="A87" s="1" t="s">
        <v>85</v>
      </c>
      <c r="B87" s="6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7"/>
      <c r="K87" s="6">
        <f t="shared" si="16"/>
        <v>0</v>
      </c>
      <c r="L87">
        <f t="shared" si="17"/>
        <v>0</v>
      </c>
      <c r="M87">
        <f t="shared" si="18"/>
        <v>0</v>
      </c>
      <c r="N87">
        <f t="shared" si="19"/>
        <v>0</v>
      </c>
      <c r="O87">
        <f t="shared" si="20"/>
        <v>0</v>
      </c>
      <c r="P87">
        <f t="shared" si="21"/>
        <v>0</v>
      </c>
      <c r="Q87">
        <f t="shared" si="22"/>
        <v>0</v>
      </c>
      <c r="R87" s="7"/>
      <c r="S87" s="12">
        <f t="shared" si="23"/>
        <v>0</v>
      </c>
      <c r="T87" s="12">
        <f t="shared" si="24"/>
        <v>0</v>
      </c>
      <c r="U87" s="12">
        <f t="shared" si="25"/>
        <v>0</v>
      </c>
      <c r="V87" s="12">
        <f t="shared" si="26"/>
        <v>0</v>
      </c>
      <c r="W87" s="12">
        <f t="shared" si="27"/>
        <v>0</v>
      </c>
      <c r="X87" s="12">
        <f t="shared" si="28"/>
        <v>0</v>
      </c>
      <c r="Y87" s="12">
        <f t="shared" si="29"/>
        <v>0</v>
      </c>
    </row>
    <row r="88" spans="1:25" x14ac:dyDescent="0.3">
      <c r="A88" s="1" t="s">
        <v>86</v>
      </c>
      <c r="B88" s="6">
        <v>0</v>
      </c>
      <c r="C88">
        <v>11</v>
      </c>
      <c r="D88">
        <v>11</v>
      </c>
      <c r="E88">
        <v>11</v>
      </c>
      <c r="F88">
        <v>11</v>
      </c>
      <c r="G88">
        <v>11</v>
      </c>
      <c r="H88">
        <v>11</v>
      </c>
      <c r="I88">
        <v>11</v>
      </c>
      <c r="J88" s="7"/>
      <c r="K88" s="6">
        <f t="shared" si="16"/>
        <v>11</v>
      </c>
      <c r="L88">
        <f t="shared" si="17"/>
        <v>0</v>
      </c>
      <c r="M88">
        <f t="shared" si="18"/>
        <v>0</v>
      </c>
      <c r="N88">
        <f t="shared" si="19"/>
        <v>0</v>
      </c>
      <c r="O88">
        <f t="shared" si="20"/>
        <v>0</v>
      </c>
      <c r="P88">
        <f t="shared" si="21"/>
        <v>0</v>
      </c>
      <c r="Q88">
        <f t="shared" si="22"/>
        <v>0</v>
      </c>
      <c r="R88" s="7"/>
      <c r="S88" s="12">
        <f t="shared" si="23"/>
        <v>1</v>
      </c>
      <c r="T88" s="12">
        <f t="shared" si="24"/>
        <v>0</v>
      </c>
      <c r="U88" s="12">
        <f t="shared" si="25"/>
        <v>0</v>
      </c>
      <c r="V88" s="12">
        <f t="shared" si="26"/>
        <v>0</v>
      </c>
      <c r="W88" s="12">
        <f t="shared" si="27"/>
        <v>0</v>
      </c>
      <c r="X88" s="12">
        <f t="shared" si="28"/>
        <v>0</v>
      </c>
      <c r="Y88" s="12">
        <f t="shared" si="29"/>
        <v>0</v>
      </c>
    </row>
    <row r="89" spans="1:25" x14ac:dyDescent="0.3">
      <c r="A89" s="1" t="s">
        <v>87</v>
      </c>
      <c r="B89" s="6">
        <v>9</v>
      </c>
      <c r="C89">
        <v>9</v>
      </c>
      <c r="D89">
        <v>9</v>
      </c>
      <c r="E89">
        <v>16</v>
      </c>
      <c r="F89">
        <v>19</v>
      </c>
      <c r="G89">
        <v>19</v>
      </c>
      <c r="H89">
        <v>29</v>
      </c>
      <c r="I89">
        <v>30</v>
      </c>
      <c r="J89" s="7"/>
      <c r="K89" s="6">
        <f t="shared" si="16"/>
        <v>0</v>
      </c>
      <c r="L89">
        <f t="shared" si="17"/>
        <v>0</v>
      </c>
      <c r="M89">
        <f t="shared" si="18"/>
        <v>7</v>
      </c>
      <c r="N89">
        <f t="shared" si="19"/>
        <v>3</v>
      </c>
      <c r="O89">
        <f t="shared" si="20"/>
        <v>0</v>
      </c>
      <c r="P89">
        <f t="shared" si="21"/>
        <v>10</v>
      </c>
      <c r="Q89">
        <f t="shared" si="22"/>
        <v>1</v>
      </c>
      <c r="R89" s="7"/>
      <c r="S89" s="12">
        <f t="shared" si="23"/>
        <v>0</v>
      </c>
      <c r="T89" s="12">
        <f t="shared" si="24"/>
        <v>0</v>
      </c>
      <c r="U89" s="12">
        <f t="shared" si="25"/>
        <v>0.4375</v>
      </c>
      <c r="V89" s="12">
        <f t="shared" si="26"/>
        <v>0.15789473684210525</v>
      </c>
      <c r="W89" s="12">
        <f t="shared" si="27"/>
        <v>0</v>
      </c>
      <c r="X89" s="12">
        <f t="shared" si="28"/>
        <v>0.34482758620689657</v>
      </c>
      <c r="Y89" s="12">
        <f t="shared" si="29"/>
        <v>3.3333333333333333E-2</v>
      </c>
    </row>
    <row r="90" spans="1:25" x14ac:dyDescent="0.3">
      <c r="A90" s="1" t="s">
        <v>88</v>
      </c>
      <c r="B90" s="6">
        <v>0</v>
      </c>
      <c r="C90">
        <v>0</v>
      </c>
      <c r="D90">
        <v>5</v>
      </c>
      <c r="E90">
        <v>5</v>
      </c>
      <c r="F90">
        <v>5</v>
      </c>
      <c r="G90">
        <v>5</v>
      </c>
      <c r="H90">
        <v>5</v>
      </c>
      <c r="I90">
        <v>13</v>
      </c>
      <c r="J90" s="7"/>
      <c r="K90" s="6">
        <f t="shared" si="16"/>
        <v>0</v>
      </c>
      <c r="L90">
        <f t="shared" si="17"/>
        <v>5</v>
      </c>
      <c r="M90">
        <f t="shared" si="18"/>
        <v>0</v>
      </c>
      <c r="N90">
        <f t="shared" si="19"/>
        <v>0</v>
      </c>
      <c r="O90">
        <f t="shared" si="20"/>
        <v>0</v>
      </c>
      <c r="P90">
        <f t="shared" si="21"/>
        <v>0</v>
      </c>
      <c r="Q90">
        <f t="shared" si="22"/>
        <v>8</v>
      </c>
      <c r="R90" s="7"/>
      <c r="S90" s="12">
        <f t="shared" si="23"/>
        <v>0</v>
      </c>
      <c r="T90" s="12">
        <f t="shared" si="24"/>
        <v>1</v>
      </c>
      <c r="U90" s="12">
        <f t="shared" si="25"/>
        <v>0</v>
      </c>
      <c r="V90" s="12">
        <f t="shared" si="26"/>
        <v>0</v>
      </c>
      <c r="W90" s="12">
        <f t="shared" si="27"/>
        <v>0</v>
      </c>
      <c r="X90" s="12">
        <f t="shared" si="28"/>
        <v>0</v>
      </c>
      <c r="Y90" s="12">
        <f t="shared" si="29"/>
        <v>0.61538461538461542</v>
      </c>
    </row>
    <row r="91" spans="1:25" x14ac:dyDescent="0.3">
      <c r="A91" s="1" t="s">
        <v>89</v>
      </c>
      <c r="B91" s="6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7"/>
      <c r="K91" s="6">
        <f t="shared" si="16"/>
        <v>0</v>
      </c>
      <c r="L91">
        <f t="shared" si="17"/>
        <v>0</v>
      </c>
      <c r="M91">
        <f t="shared" si="18"/>
        <v>0</v>
      </c>
      <c r="N91">
        <f t="shared" si="19"/>
        <v>0</v>
      </c>
      <c r="O91">
        <f t="shared" si="20"/>
        <v>0</v>
      </c>
      <c r="P91">
        <f t="shared" si="21"/>
        <v>0</v>
      </c>
      <c r="Q91">
        <f t="shared" si="22"/>
        <v>0</v>
      </c>
      <c r="R91" s="7"/>
      <c r="S91" s="12">
        <f t="shared" si="23"/>
        <v>0</v>
      </c>
      <c r="T91" s="12">
        <f t="shared" si="24"/>
        <v>0</v>
      </c>
      <c r="U91" s="12">
        <f t="shared" si="25"/>
        <v>0</v>
      </c>
      <c r="V91" s="12">
        <f t="shared" si="26"/>
        <v>0</v>
      </c>
      <c r="W91" s="12">
        <f t="shared" si="27"/>
        <v>0</v>
      </c>
      <c r="X91" s="12">
        <f t="shared" si="28"/>
        <v>0</v>
      </c>
      <c r="Y91" s="12">
        <f t="shared" si="29"/>
        <v>0</v>
      </c>
    </row>
    <row r="92" spans="1:25" x14ac:dyDescent="0.3">
      <c r="A92" s="1" t="s">
        <v>90</v>
      </c>
      <c r="B92" s="6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7"/>
      <c r="K92" s="6">
        <f t="shared" si="16"/>
        <v>0</v>
      </c>
      <c r="L92">
        <f t="shared" si="17"/>
        <v>0</v>
      </c>
      <c r="M92">
        <f t="shared" si="18"/>
        <v>0</v>
      </c>
      <c r="N92">
        <f t="shared" si="19"/>
        <v>0</v>
      </c>
      <c r="O92">
        <f t="shared" si="20"/>
        <v>0</v>
      </c>
      <c r="P92">
        <f t="shared" si="21"/>
        <v>0</v>
      </c>
      <c r="Q92">
        <f t="shared" si="22"/>
        <v>0</v>
      </c>
      <c r="R92" s="7"/>
      <c r="S92" s="12">
        <f t="shared" si="23"/>
        <v>0</v>
      </c>
      <c r="T92" s="12">
        <f t="shared" si="24"/>
        <v>0</v>
      </c>
      <c r="U92" s="12">
        <f t="shared" si="25"/>
        <v>0</v>
      </c>
      <c r="V92" s="12">
        <f t="shared" si="26"/>
        <v>0</v>
      </c>
      <c r="W92" s="12">
        <f t="shared" si="27"/>
        <v>0</v>
      </c>
      <c r="X92" s="12">
        <f t="shared" si="28"/>
        <v>0</v>
      </c>
      <c r="Y92" s="12">
        <f t="shared" si="29"/>
        <v>0</v>
      </c>
    </row>
    <row r="93" spans="1:25" x14ac:dyDescent="0.3">
      <c r="A93" s="1" t="s">
        <v>91</v>
      </c>
      <c r="B93" s="6">
        <v>0</v>
      </c>
      <c r="C93">
        <v>0</v>
      </c>
      <c r="D93">
        <v>8</v>
      </c>
      <c r="E93">
        <v>12</v>
      </c>
      <c r="F93">
        <v>36</v>
      </c>
      <c r="G93">
        <v>38</v>
      </c>
      <c r="H93">
        <v>42</v>
      </c>
      <c r="I93">
        <v>42</v>
      </c>
      <c r="J93" s="7"/>
      <c r="K93" s="6">
        <f t="shared" si="16"/>
        <v>0</v>
      </c>
      <c r="L93">
        <f t="shared" si="17"/>
        <v>8</v>
      </c>
      <c r="M93">
        <f t="shared" si="18"/>
        <v>4</v>
      </c>
      <c r="N93">
        <f t="shared" si="19"/>
        <v>24</v>
      </c>
      <c r="O93">
        <f t="shared" si="20"/>
        <v>2</v>
      </c>
      <c r="P93">
        <f t="shared" si="21"/>
        <v>4</v>
      </c>
      <c r="Q93">
        <f t="shared" si="22"/>
        <v>0</v>
      </c>
      <c r="R93" s="7"/>
      <c r="S93" s="12">
        <f t="shared" si="23"/>
        <v>0</v>
      </c>
      <c r="T93" s="12">
        <f t="shared" si="24"/>
        <v>1</v>
      </c>
      <c r="U93" s="12">
        <f t="shared" si="25"/>
        <v>0.33333333333333331</v>
      </c>
      <c r="V93" s="12">
        <f t="shared" si="26"/>
        <v>0.66666666666666663</v>
      </c>
      <c r="W93" s="12">
        <f t="shared" si="27"/>
        <v>5.2631578947368418E-2</v>
      </c>
      <c r="X93" s="12">
        <f t="shared" si="28"/>
        <v>9.5238095238095233E-2</v>
      </c>
      <c r="Y93" s="12">
        <f t="shared" si="29"/>
        <v>0</v>
      </c>
    </row>
    <row r="94" spans="1:25" x14ac:dyDescent="0.3">
      <c r="A94" s="1" t="s">
        <v>92</v>
      </c>
      <c r="B94" s="6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7"/>
      <c r="K94" s="6">
        <f t="shared" si="16"/>
        <v>0</v>
      </c>
      <c r="L94">
        <f t="shared" si="17"/>
        <v>0</v>
      </c>
      <c r="M94">
        <f t="shared" si="18"/>
        <v>0</v>
      </c>
      <c r="N94">
        <f t="shared" si="19"/>
        <v>0</v>
      </c>
      <c r="O94">
        <f t="shared" si="20"/>
        <v>0</v>
      </c>
      <c r="P94">
        <f t="shared" si="21"/>
        <v>0</v>
      </c>
      <c r="Q94">
        <f t="shared" si="22"/>
        <v>0</v>
      </c>
      <c r="R94" s="7"/>
      <c r="S94" s="12">
        <f t="shared" si="23"/>
        <v>0</v>
      </c>
      <c r="T94" s="12">
        <f t="shared" si="24"/>
        <v>0</v>
      </c>
      <c r="U94" s="12">
        <f t="shared" si="25"/>
        <v>0</v>
      </c>
      <c r="V94" s="12">
        <f t="shared" si="26"/>
        <v>0</v>
      </c>
      <c r="W94" s="12">
        <f t="shared" si="27"/>
        <v>0</v>
      </c>
      <c r="X94" s="12">
        <f t="shared" si="28"/>
        <v>0</v>
      </c>
      <c r="Y94" s="12">
        <f t="shared" si="29"/>
        <v>0</v>
      </c>
    </row>
    <row r="95" spans="1:25" x14ac:dyDescent="0.3">
      <c r="A95" s="1" t="s">
        <v>93</v>
      </c>
      <c r="B95" s="6">
        <v>0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 s="7"/>
      <c r="K95" s="6">
        <f t="shared" si="16"/>
        <v>7</v>
      </c>
      <c r="L95">
        <f t="shared" si="17"/>
        <v>0</v>
      </c>
      <c r="M95">
        <f t="shared" si="18"/>
        <v>0</v>
      </c>
      <c r="N95">
        <f t="shared" si="19"/>
        <v>0</v>
      </c>
      <c r="O95">
        <f t="shared" si="20"/>
        <v>0</v>
      </c>
      <c r="P95">
        <f t="shared" si="21"/>
        <v>0</v>
      </c>
      <c r="Q95">
        <f t="shared" si="22"/>
        <v>0</v>
      </c>
      <c r="R95" s="7"/>
      <c r="S95" s="12">
        <f t="shared" si="23"/>
        <v>1</v>
      </c>
      <c r="T95" s="12">
        <f t="shared" si="24"/>
        <v>0</v>
      </c>
      <c r="U95" s="12">
        <f t="shared" si="25"/>
        <v>0</v>
      </c>
      <c r="V95" s="12">
        <f t="shared" si="26"/>
        <v>0</v>
      </c>
      <c r="W95" s="12">
        <f t="shared" si="27"/>
        <v>0</v>
      </c>
      <c r="X95" s="12">
        <f t="shared" si="28"/>
        <v>0</v>
      </c>
      <c r="Y95" s="12">
        <f t="shared" si="29"/>
        <v>0</v>
      </c>
    </row>
    <row r="96" spans="1:25" x14ac:dyDescent="0.3">
      <c r="A96" s="1" t="s">
        <v>94</v>
      </c>
      <c r="B96" s="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7"/>
      <c r="K96" s="6">
        <f t="shared" si="16"/>
        <v>0</v>
      </c>
      <c r="L96">
        <f t="shared" si="17"/>
        <v>0</v>
      </c>
      <c r="M96">
        <f t="shared" si="18"/>
        <v>0</v>
      </c>
      <c r="N96">
        <f t="shared" si="19"/>
        <v>0</v>
      </c>
      <c r="O96">
        <f t="shared" si="20"/>
        <v>0</v>
      </c>
      <c r="P96">
        <f t="shared" si="21"/>
        <v>0</v>
      </c>
      <c r="Q96">
        <f t="shared" si="22"/>
        <v>0</v>
      </c>
      <c r="R96" s="7"/>
      <c r="S96" s="12">
        <f t="shared" si="23"/>
        <v>0</v>
      </c>
      <c r="T96" s="12">
        <f t="shared" si="24"/>
        <v>0</v>
      </c>
      <c r="U96" s="12">
        <f t="shared" si="25"/>
        <v>0</v>
      </c>
      <c r="V96" s="12">
        <f t="shared" si="26"/>
        <v>0</v>
      </c>
      <c r="W96" s="12">
        <f t="shared" si="27"/>
        <v>0</v>
      </c>
      <c r="X96" s="12">
        <f t="shared" si="28"/>
        <v>0</v>
      </c>
      <c r="Y96" s="12">
        <f t="shared" si="29"/>
        <v>0</v>
      </c>
    </row>
    <row r="97" spans="1:25" x14ac:dyDescent="0.3">
      <c r="A97" s="1" t="s">
        <v>95</v>
      </c>
      <c r="B97" s="6">
        <v>88</v>
      </c>
      <c r="C97">
        <v>97</v>
      </c>
      <c r="D97">
        <v>115</v>
      </c>
      <c r="E97">
        <v>129</v>
      </c>
      <c r="F97">
        <v>134</v>
      </c>
      <c r="G97">
        <v>134</v>
      </c>
      <c r="H97">
        <v>141</v>
      </c>
      <c r="I97">
        <v>164</v>
      </c>
      <c r="J97" s="7"/>
      <c r="K97" s="6">
        <f t="shared" si="16"/>
        <v>9</v>
      </c>
      <c r="L97">
        <f t="shared" si="17"/>
        <v>18</v>
      </c>
      <c r="M97">
        <f t="shared" si="18"/>
        <v>14</v>
      </c>
      <c r="N97">
        <f t="shared" si="19"/>
        <v>5</v>
      </c>
      <c r="O97">
        <f t="shared" si="20"/>
        <v>0</v>
      </c>
      <c r="P97">
        <f t="shared" si="21"/>
        <v>7</v>
      </c>
      <c r="Q97">
        <f t="shared" si="22"/>
        <v>23</v>
      </c>
      <c r="R97" s="7"/>
      <c r="S97" s="12">
        <f t="shared" si="23"/>
        <v>9.2783505154639179E-2</v>
      </c>
      <c r="T97" s="12">
        <f t="shared" si="24"/>
        <v>0.15652173913043479</v>
      </c>
      <c r="U97" s="12">
        <f t="shared" si="25"/>
        <v>0.10852713178294573</v>
      </c>
      <c r="V97" s="12">
        <f t="shared" si="26"/>
        <v>3.7313432835820892E-2</v>
      </c>
      <c r="W97" s="12">
        <f t="shared" si="27"/>
        <v>0</v>
      </c>
      <c r="X97" s="12">
        <f t="shared" si="28"/>
        <v>4.9645390070921988E-2</v>
      </c>
      <c r="Y97" s="12">
        <f t="shared" si="29"/>
        <v>0.1402439024390244</v>
      </c>
    </row>
    <row r="98" spans="1:25" x14ac:dyDescent="0.3">
      <c r="A98" s="1" t="s">
        <v>96</v>
      </c>
      <c r="B98" s="6">
        <v>27</v>
      </c>
      <c r="C98">
        <v>27</v>
      </c>
      <c r="D98">
        <v>27</v>
      </c>
      <c r="E98">
        <v>29</v>
      </c>
      <c r="F98">
        <v>51</v>
      </c>
      <c r="G98">
        <v>51</v>
      </c>
      <c r="H98">
        <v>106</v>
      </c>
      <c r="I98">
        <v>106</v>
      </c>
      <c r="J98" s="7"/>
      <c r="K98" s="6">
        <f t="shared" si="16"/>
        <v>0</v>
      </c>
      <c r="L98">
        <f t="shared" si="17"/>
        <v>0</v>
      </c>
      <c r="M98">
        <f t="shared" si="18"/>
        <v>2</v>
      </c>
      <c r="N98">
        <f t="shared" si="19"/>
        <v>22</v>
      </c>
      <c r="O98">
        <f t="shared" si="20"/>
        <v>0</v>
      </c>
      <c r="P98">
        <f t="shared" si="21"/>
        <v>55</v>
      </c>
      <c r="Q98">
        <f t="shared" si="22"/>
        <v>0</v>
      </c>
      <c r="R98" s="7"/>
      <c r="S98" s="12">
        <f t="shared" si="23"/>
        <v>0</v>
      </c>
      <c r="T98" s="12">
        <f t="shared" si="24"/>
        <v>0</v>
      </c>
      <c r="U98" s="12">
        <f t="shared" si="25"/>
        <v>6.8965517241379309E-2</v>
      </c>
      <c r="V98" s="12">
        <f t="shared" si="26"/>
        <v>0.43137254901960786</v>
      </c>
      <c r="W98" s="12">
        <f t="shared" si="27"/>
        <v>0</v>
      </c>
      <c r="X98" s="12">
        <f t="shared" si="28"/>
        <v>0.51886792452830188</v>
      </c>
      <c r="Y98" s="12">
        <f t="shared" si="29"/>
        <v>0</v>
      </c>
    </row>
    <row r="99" spans="1:25" x14ac:dyDescent="0.3">
      <c r="A99" s="1" t="s">
        <v>97</v>
      </c>
      <c r="B99" s="6">
        <v>102</v>
      </c>
      <c r="C99">
        <v>132</v>
      </c>
      <c r="D99">
        <v>132</v>
      </c>
      <c r="E99">
        <v>132</v>
      </c>
      <c r="F99">
        <v>132</v>
      </c>
      <c r="G99">
        <v>132</v>
      </c>
      <c r="H99">
        <v>132</v>
      </c>
      <c r="I99">
        <v>132</v>
      </c>
      <c r="J99" s="7"/>
      <c r="K99" s="6">
        <f t="shared" si="16"/>
        <v>30</v>
      </c>
      <c r="L99">
        <f t="shared" si="17"/>
        <v>0</v>
      </c>
      <c r="M99">
        <f t="shared" si="18"/>
        <v>0</v>
      </c>
      <c r="N99">
        <f t="shared" si="19"/>
        <v>0</v>
      </c>
      <c r="O99">
        <f t="shared" si="20"/>
        <v>0</v>
      </c>
      <c r="P99">
        <f t="shared" si="21"/>
        <v>0</v>
      </c>
      <c r="Q99">
        <f t="shared" si="22"/>
        <v>0</v>
      </c>
      <c r="R99" s="7"/>
      <c r="S99" s="12">
        <f t="shared" si="23"/>
        <v>0.22727272727272727</v>
      </c>
      <c r="T99" s="12">
        <f t="shared" si="24"/>
        <v>0</v>
      </c>
      <c r="U99" s="12">
        <f t="shared" si="25"/>
        <v>0</v>
      </c>
      <c r="V99" s="12">
        <f t="shared" si="26"/>
        <v>0</v>
      </c>
      <c r="W99" s="12">
        <f t="shared" si="27"/>
        <v>0</v>
      </c>
      <c r="X99" s="12">
        <f t="shared" si="28"/>
        <v>0</v>
      </c>
      <c r="Y99" s="12">
        <f t="shared" si="29"/>
        <v>0</v>
      </c>
    </row>
    <row r="100" spans="1:25" x14ac:dyDescent="0.3">
      <c r="A100" s="1" t="s">
        <v>98</v>
      </c>
      <c r="B100" s="6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7"/>
      <c r="K100" s="6">
        <f t="shared" si="16"/>
        <v>0</v>
      </c>
      <c r="L100">
        <f t="shared" si="17"/>
        <v>0</v>
      </c>
      <c r="M100">
        <f t="shared" si="18"/>
        <v>0</v>
      </c>
      <c r="N100">
        <f t="shared" si="19"/>
        <v>0</v>
      </c>
      <c r="O100">
        <f t="shared" si="20"/>
        <v>0</v>
      </c>
      <c r="P100">
        <f t="shared" si="21"/>
        <v>0</v>
      </c>
      <c r="Q100">
        <f t="shared" si="22"/>
        <v>0</v>
      </c>
      <c r="R100" s="7"/>
      <c r="S100" s="12">
        <f t="shared" si="23"/>
        <v>0</v>
      </c>
      <c r="T100" s="12">
        <f t="shared" si="24"/>
        <v>0</v>
      </c>
      <c r="U100" s="12">
        <f t="shared" si="25"/>
        <v>0</v>
      </c>
      <c r="V100" s="12">
        <f t="shared" si="26"/>
        <v>0</v>
      </c>
      <c r="W100" s="12">
        <f t="shared" si="27"/>
        <v>0</v>
      </c>
      <c r="X100" s="12">
        <f t="shared" si="28"/>
        <v>0</v>
      </c>
      <c r="Y100" s="12">
        <f t="shared" si="29"/>
        <v>0</v>
      </c>
    </row>
    <row r="101" spans="1:25" x14ac:dyDescent="0.3">
      <c r="A101" s="1" t="s">
        <v>99</v>
      </c>
      <c r="B101" s="6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7"/>
      <c r="K101" s="6">
        <f t="shared" si="16"/>
        <v>0</v>
      </c>
      <c r="L101">
        <f t="shared" si="17"/>
        <v>0</v>
      </c>
      <c r="M101">
        <f t="shared" si="18"/>
        <v>0</v>
      </c>
      <c r="N101">
        <f t="shared" si="19"/>
        <v>0</v>
      </c>
      <c r="O101">
        <f t="shared" si="20"/>
        <v>0</v>
      </c>
      <c r="P101">
        <f t="shared" si="21"/>
        <v>0</v>
      </c>
      <c r="Q101">
        <f t="shared" si="22"/>
        <v>0</v>
      </c>
      <c r="R101" s="7"/>
      <c r="S101" s="12">
        <f t="shared" si="23"/>
        <v>0</v>
      </c>
      <c r="T101" s="12">
        <f t="shared" si="24"/>
        <v>0</v>
      </c>
      <c r="U101" s="12">
        <f t="shared" si="25"/>
        <v>0</v>
      </c>
      <c r="V101" s="12">
        <f t="shared" si="26"/>
        <v>0</v>
      </c>
      <c r="W101" s="12">
        <f t="shared" si="27"/>
        <v>0</v>
      </c>
      <c r="X101" s="12">
        <f t="shared" si="28"/>
        <v>0</v>
      </c>
      <c r="Y101" s="12">
        <f t="shared" si="29"/>
        <v>0</v>
      </c>
    </row>
    <row r="102" spans="1:25" x14ac:dyDescent="0.3">
      <c r="A102" s="1" t="s">
        <v>100</v>
      </c>
      <c r="B102" s="6">
        <v>8</v>
      </c>
      <c r="C102">
        <v>8</v>
      </c>
      <c r="D102">
        <v>9</v>
      </c>
      <c r="E102">
        <v>20</v>
      </c>
      <c r="F102">
        <v>35</v>
      </c>
      <c r="G102">
        <v>41</v>
      </c>
      <c r="H102">
        <v>44</v>
      </c>
      <c r="I102">
        <v>51</v>
      </c>
      <c r="J102" s="7"/>
      <c r="K102" s="6">
        <f t="shared" si="16"/>
        <v>0</v>
      </c>
      <c r="L102">
        <f t="shared" si="17"/>
        <v>1</v>
      </c>
      <c r="M102">
        <f t="shared" si="18"/>
        <v>11</v>
      </c>
      <c r="N102">
        <f t="shared" si="19"/>
        <v>15</v>
      </c>
      <c r="O102">
        <f t="shared" si="20"/>
        <v>6</v>
      </c>
      <c r="P102">
        <f t="shared" si="21"/>
        <v>3</v>
      </c>
      <c r="Q102">
        <f t="shared" si="22"/>
        <v>7</v>
      </c>
      <c r="R102" s="7"/>
      <c r="S102" s="12">
        <f t="shared" si="23"/>
        <v>0</v>
      </c>
      <c r="T102" s="12">
        <f t="shared" si="24"/>
        <v>0.1111111111111111</v>
      </c>
      <c r="U102" s="12">
        <f t="shared" si="25"/>
        <v>0.55000000000000004</v>
      </c>
      <c r="V102" s="12">
        <f t="shared" si="26"/>
        <v>0.42857142857142855</v>
      </c>
      <c r="W102" s="12">
        <f t="shared" si="27"/>
        <v>0.14634146341463414</v>
      </c>
      <c r="X102" s="12">
        <f t="shared" si="28"/>
        <v>6.8181818181818177E-2</v>
      </c>
      <c r="Y102" s="12">
        <f t="shared" si="29"/>
        <v>0.13725490196078433</v>
      </c>
    </row>
    <row r="103" spans="1:25" x14ac:dyDescent="0.3">
      <c r="A103" s="1" t="s">
        <v>101</v>
      </c>
      <c r="B103" s="6">
        <v>0</v>
      </c>
      <c r="C103">
        <v>42</v>
      </c>
      <c r="D103">
        <v>42</v>
      </c>
      <c r="E103">
        <v>42</v>
      </c>
      <c r="F103">
        <v>42</v>
      </c>
      <c r="G103">
        <v>42</v>
      </c>
      <c r="H103">
        <v>42</v>
      </c>
      <c r="I103">
        <v>42</v>
      </c>
      <c r="J103" s="7"/>
      <c r="K103" s="6">
        <f t="shared" si="16"/>
        <v>42</v>
      </c>
      <c r="L103">
        <f t="shared" si="17"/>
        <v>0</v>
      </c>
      <c r="M103">
        <f t="shared" si="18"/>
        <v>0</v>
      </c>
      <c r="N103">
        <f t="shared" si="19"/>
        <v>0</v>
      </c>
      <c r="O103">
        <f t="shared" si="20"/>
        <v>0</v>
      </c>
      <c r="P103">
        <f t="shared" si="21"/>
        <v>0</v>
      </c>
      <c r="Q103">
        <f t="shared" si="22"/>
        <v>0</v>
      </c>
      <c r="R103" s="7"/>
      <c r="S103" s="12">
        <f t="shared" si="23"/>
        <v>1</v>
      </c>
      <c r="T103" s="12">
        <f t="shared" si="24"/>
        <v>0</v>
      </c>
      <c r="U103" s="12">
        <f t="shared" si="25"/>
        <v>0</v>
      </c>
      <c r="V103" s="12">
        <f t="shared" si="26"/>
        <v>0</v>
      </c>
      <c r="W103" s="12">
        <f t="shared" si="27"/>
        <v>0</v>
      </c>
      <c r="X103" s="12">
        <f t="shared" si="28"/>
        <v>0</v>
      </c>
      <c r="Y103" s="12">
        <f t="shared" si="29"/>
        <v>0</v>
      </c>
    </row>
    <row r="104" spans="1:25" x14ac:dyDescent="0.3">
      <c r="A104" s="1" t="s">
        <v>102</v>
      </c>
      <c r="B104" s="6">
        <v>50</v>
      </c>
      <c r="C104">
        <v>117</v>
      </c>
      <c r="D104">
        <v>149</v>
      </c>
      <c r="E104">
        <v>149</v>
      </c>
      <c r="F104">
        <v>149</v>
      </c>
      <c r="G104">
        <v>149</v>
      </c>
      <c r="H104">
        <v>230</v>
      </c>
      <c r="I104">
        <v>230</v>
      </c>
      <c r="J104" s="7"/>
      <c r="K104" s="6">
        <f t="shared" si="16"/>
        <v>67</v>
      </c>
      <c r="L104">
        <f t="shared" si="17"/>
        <v>32</v>
      </c>
      <c r="M104">
        <f t="shared" si="18"/>
        <v>0</v>
      </c>
      <c r="N104">
        <f t="shared" si="19"/>
        <v>0</v>
      </c>
      <c r="O104">
        <f t="shared" si="20"/>
        <v>0</v>
      </c>
      <c r="P104">
        <f t="shared" si="21"/>
        <v>81</v>
      </c>
      <c r="Q104">
        <f t="shared" si="22"/>
        <v>0</v>
      </c>
      <c r="R104" s="7"/>
      <c r="S104" s="12">
        <f t="shared" si="23"/>
        <v>0.57264957264957261</v>
      </c>
      <c r="T104" s="12">
        <f t="shared" si="24"/>
        <v>0.21476510067114093</v>
      </c>
      <c r="U104" s="12">
        <f t="shared" si="25"/>
        <v>0</v>
      </c>
      <c r="V104" s="12">
        <f t="shared" si="26"/>
        <v>0</v>
      </c>
      <c r="W104" s="12">
        <f t="shared" si="27"/>
        <v>0</v>
      </c>
      <c r="X104" s="12">
        <f t="shared" si="28"/>
        <v>0.35217391304347828</v>
      </c>
      <c r="Y104" s="12">
        <f t="shared" si="29"/>
        <v>0</v>
      </c>
    </row>
    <row r="105" spans="1:25" x14ac:dyDescent="0.3">
      <c r="A105" s="1" t="s">
        <v>103</v>
      </c>
      <c r="B105" s="6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7"/>
      <c r="K105" s="6">
        <f t="shared" si="16"/>
        <v>0</v>
      </c>
      <c r="L105">
        <f t="shared" si="17"/>
        <v>0</v>
      </c>
      <c r="M105">
        <f t="shared" si="18"/>
        <v>0</v>
      </c>
      <c r="N105">
        <f t="shared" si="19"/>
        <v>0</v>
      </c>
      <c r="O105">
        <f t="shared" si="20"/>
        <v>0</v>
      </c>
      <c r="P105">
        <f t="shared" si="21"/>
        <v>0</v>
      </c>
      <c r="Q105">
        <f t="shared" si="22"/>
        <v>0</v>
      </c>
      <c r="R105" s="7"/>
      <c r="S105" s="12">
        <f t="shared" si="23"/>
        <v>0</v>
      </c>
      <c r="T105" s="12">
        <f t="shared" si="24"/>
        <v>0</v>
      </c>
      <c r="U105" s="12">
        <f t="shared" si="25"/>
        <v>0</v>
      </c>
      <c r="V105" s="12">
        <f t="shared" si="26"/>
        <v>0</v>
      </c>
      <c r="W105" s="12">
        <f t="shared" si="27"/>
        <v>0</v>
      </c>
      <c r="X105" s="12">
        <f t="shared" si="28"/>
        <v>0</v>
      </c>
      <c r="Y105" s="12">
        <f t="shared" si="29"/>
        <v>0</v>
      </c>
    </row>
    <row r="106" spans="1:25" x14ac:dyDescent="0.3">
      <c r="A106" s="1" t="s">
        <v>104</v>
      </c>
      <c r="B106" s="6">
        <v>26</v>
      </c>
      <c r="C106">
        <v>27</v>
      </c>
      <c r="D106">
        <v>27</v>
      </c>
      <c r="E106">
        <v>27</v>
      </c>
      <c r="F106">
        <v>27</v>
      </c>
      <c r="G106">
        <v>27</v>
      </c>
      <c r="H106">
        <v>27</v>
      </c>
      <c r="I106">
        <v>27</v>
      </c>
      <c r="J106" s="7"/>
      <c r="K106" s="6">
        <f t="shared" si="16"/>
        <v>1</v>
      </c>
      <c r="L106">
        <f t="shared" si="17"/>
        <v>0</v>
      </c>
      <c r="M106">
        <f t="shared" si="18"/>
        <v>0</v>
      </c>
      <c r="N106">
        <f t="shared" si="19"/>
        <v>0</v>
      </c>
      <c r="O106">
        <f t="shared" si="20"/>
        <v>0</v>
      </c>
      <c r="P106">
        <f t="shared" si="21"/>
        <v>0</v>
      </c>
      <c r="Q106">
        <f t="shared" si="22"/>
        <v>0</v>
      </c>
      <c r="R106" s="7"/>
      <c r="S106" s="12">
        <f t="shared" si="23"/>
        <v>3.7037037037037035E-2</v>
      </c>
      <c r="T106" s="12">
        <f t="shared" si="24"/>
        <v>0</v>
      </c>
      <c r="U106" s="12">
        <f t="shared" si="25"/>
        <v>0</v>
      </c>
      <c r="V106" s="12">
        <f t="shared" si="26"/>
        <v>0</v>
      </c>
      <c r="W106" s="12">
        <f t="shared" si="27"/>
        <v>0</v>
      </c>
      <c r="X106" s="12">
        <f t="shared" si="28"/>
        <v>0</v>
      </c>
      <c r="Y106" s="12">
        <f t="shared" si="29"/>
        <v>0</v>
      </c>
    </row>
    <row r="107" spans="1:25" x14ac:dyDescent="0.3">
      <c r="A107" s="1" t="s">
        <v>105</v>
      </c>
      <c r="B107" s="6">
        <v>89</v>
      </c>
      <c r="C107">
        <v>89</v>
      </c>
      <c r="D107">
        <v>239</v>
      </c>
      <c r="E107">
        <v>239</v>
      </c>
      <c r="F107">
        <v>239</v>
      </c>
      <c r="G107">
        <v>239</v>
      </c>
      <c r="H107">
        <v>245</v>
      </c>
      <c r="I107">
        <v>291</v>
      </c>
      <c r="J107" s="7"/>
      <c r="K107" s="6">
        <f t="shared" si="16"/>
        <v>0</v>
      </c>
      <c r="L107">
        <f t="shared" si="17"/>
        <v>150</v>
      </c>
      <c r="M107">
        <f t="shared" si="18"/>
        <v>0</v>
      </c>
      <c r="N107">
        <f t="shared" si="19"/>
        <v>0</v>
      </c>
      <c r="O107">
        <f t="shared" si="20"/>
        <v>0</v>
      </c>
      <c r="P107">
        <f t="shared" si="21"/>
        <v>6</v>
      </c>
      <c r="Q107">
        <f t="shared" si="22"/>
        <v>46</v>
      </c>
      <c r="R107" s="7"/>
      <c r="S107" s="12">
        <f t="shared" si="23"/>
        <v>0</v>
      </c>
      <c r="T107" s="12">
        <f t="shared" si="24"/>
        <v>0.62761506276150625</v>
      </c>
      <c r="U107" s="12">
        <f t="shared" si="25"/>
        <v>0</v>
      </c>
      <c r="V107" s="12">
        <f t="shared" si="26"/>
        <v>0</v>
      </c>
      <c r="W107" s="12">
        <f t="shared" si="27"/>
        <v>0</v>
      </c>
      <c r="X107" s="12">
        <f t="shared" si="28"/>
        <v>2.4489795918367346E-2</v>
      </c>
      <c r="Y107" s="12">
        <f t="shared" si="29"/>
        <v>0.15807560137457044</v>
      </c>
    </row>
    <row r="108" spans="1:25" x14ac:dyDescent="0.3">
      <c r="A108" s="1" t="s">
        <v>106</v>
      </c>
      <c r="B108" s="6">
        <v>17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46</v>
      </c>
      <c r="I108">
        <v>72</v>
      </c>
      <c r="J108" s="7"/>
      <c r="K108" s="6">
        <f t="shared" si="16"/>
        <v>29</v>
      </c>
      <c r="L108">
        <f t="shared" si="17"/>
        <v>0</v>
      </c>
      <c r="M108">
        <f t="shared" si="18"/>
        <v>0</v>
      </c>
      <c r="N108">
        <f t="shared" si="19"/>
        <v>0</v>
      </c>
      <c r="O108">
        <f t="shared" si="20"/>
        <v>0</v>
      </c>
      <c r="P108">
        <f t="shared" si="21"/>
        <v>0</v>
      </c>
      <c r="Q108">
        <f t="shared" si="22"/>
        <v>26</v>
      </c>
      <c r="R108" s="7"/>
      <c r="S108" s="12">
        <f t="shared" si="23"/>
        <v>0.63043478260869568</v>
      </c>
      <c r="T108" s="12">
        <f t="shared" si="24"/>
        <v>0</v>
      </c>
      <c r="U108" s="12">
        <f t="shared" si="25"/>
        <v>0</v>
      </c>
      <c r="V108" s="12">
        <f t="shared" si="26"/>
        <v>0</v>
      </c>
      <c r="W108" s="12">
        <f t="shared" si="27"/>
        <v>0</v>
      </c>
      <c r="X108" s="12">
        <f t="shared" si="28"/>
        <v>0</v>
      </c>
      <c r="Y108" s="12">
        <f t="shared" si="29"/>
        <v>0.3611111111111111</v>
      </c>
    </row>
    <row r="109" spans="1:25" x14ac:dyDescent="0.3">
      <c r="A109" s="1" t="s">
        <v>107</v>
      </c>
      <c r="B109" s="6">
        <v>97</v>
      </c>
      <c r="C109">
        <v>111</v>
      </c>
      <c r="D109">
        <v>140</v>
      </c>
      <c r="E109">
        <v>145</v>
      </c>
      <c r="F109">
        <v>145</v>
      </c>
      <c r="G109">
        <v>217</v>
      </c>
      <c r="H109">
        <v>226</v>
      </c>
      <c r="I109">
        <v>226</v>
      </c>
      <c r="J109" s="7"/>
      <c r="K109" s="6">
        <f t="shared" si="16"/>
        <v>14</v>
      </c>
      <c r="L109">
        <f t="shared" si="17"/>
        <v>29</v>
      </c>
      <c r="M109">
        <f t="shared" si="18"/>
        <v>5</v>
      </c>
      <c r="N109">
        <f t="shared" si="19"/>
        <v>0</v>
      </c>
      <c r="O109">
        <f t="shared" si="20"/>
        <v>72</v>
      </c>
      <c r="P109">
        <f t="shared" si="21"/>
        <v>9</v>
      </c>
      <c r="Q109">
        <f t="shared" si="22"/>
        <v>0</v>
      </c>
      <c r="R109" s="7"/>
      <c r="S109" s="12">
        <f t="shared" si="23"/>
        <v>0.12612612612612611</v>
      </c>
      <c r="T109" s="12">
        <f t="shared" si="24"/>
        <v>0.20714285714285716</v>
      </c>
      <c r="U109" s="12">
        <f t="shared" si="25"/>
        <v>3.4482758620689655E-2</v>
      </c>
      <c r="V109" s="12">
        <f t="shared" si="26"/>
        <v>0</v>
      </c>
      <c r="W109" s="12">
        <f t="shared" si="27"/>
        <v>0.33179723502304148</v>
      </c>
      <c r="X109" s="12">
        <f t="shared" si="28"/>
        <v>3.9823008849557522E-2</v>
      </c>
      <c r="Y109" s="12">
        <f t="shared" si="29"/>
        <v>0</v>
      </c>
    </row>
    <row r="110" spans="1:25" x14ac:dyDescent="0.3">
      <c r="A110" s="1" t="s">
        <v>108</v>
      </c>
      <c r="B110" s="6">
        <v>167</v>
      </c>
      <c r="C110">
        <v>167</v>
      </c>
      <c r="D110">
        <v>167</v>
      </c>
      <c r="E110">
        <v>192</v>
      </c>
      <c r="F110">
        <v>192</v>
      </c>
      <c r="G110">
        <v>192</v>
      </c>
      <c r="H110">
        <v>192</v>
      </c>
      <c r="I110">
        <v>255</v>
      </c>
      <c r="J110" s="7"/>
      <c r="K110" s="6">
        <f t="shared" si="16"/>
        <v>0</v>
      </c>
      <c r="L110">
        <f t="shared" si="17"/>
        <v>0</v>
      </c>
      <c r="M110">
        <f t="shared" si="18"/>
        <v>25</v>
      </c>
      <c r="N110">
        <f t="shared" si="19"/>
        <v>0</v>
      </c>
      <c r="O110">
        <f t="shared" si="20"/>
        <v>0</v>
      </c>
      <c r="P110">
        <f t="shared" si="21"/>
        <v>0</v>
      </c>
      <c r="Q110">
        <f t="shared" si="22"/>
        <v>63</v>
      </c>
      <c r="R110" s="7"/>
      <c r="S110" s="12">
        <f t="shared" si="23"/>
        <v>0</v>
      </c>
      <c r="T110" s="12">
        <f t="shared" si="24"/>
        <v>0</v>
      </c>
      <c r="U110" s="12">
        <f t="shared" si="25"/>
        <v>0.13020833333333334</v>
      </c>
      <c r="V110" s="12">
        <f t="shared" si="26"/>
        <v>0</v>
      </c>
      <c r="W110" s="12">
        <f t="shared" si="27"/>
        <v>0</v>
      </c>
      <c r="X110" s="12">
        <f t="shared" si="28"/>
        <v>0</v>
      </c>
      <c r="Y110" s="12">
        <f t="shared" si="29"/>
        <v>0.24705882352941178</v>
      </c>
    </row>
    <row r="111" spans="1:25" x14ac:dyDescent="0.3">
      <c r="A111" s="1" t="s">
        <v>109</v>
      </c>
      <c r="B111" s="6">
        <v>24</v>
      </c>
      <c r="C111">
        <v>77</v>
      </c>
      <c r="D111">
        <v>77</v>
      </c>
      <c r="E111">
        <v>128</v>
      </c>
      <c r="F111">
        <v>157</v>
      </c>
      <c r="G111">
        <v>193</v>
      </c>
      <c r="H111">
        <v>198</v>
      </c>
      <c r="I111">
        <v>241</v>
      </c>
      <c r="J111" s="7"/>
      <c r="K111" s="6">
        <f t="shared" si="16"/>
        <v>53</v>
      </c>
      <c r="L111">
        <f t="shared" si="17"/>
        <v>0</v>
      </c>
      <c r="M111">
        <f t="shared" si="18"/>
        <v>51</v>
      </c>
      <c r="N111">
        <f t="shared" si="19"/>
        <v>29</v>
      </c>
      <c r="O111">
        <f t="shared" si="20"/>
        <v>36</v>
      </c>
      <c r="P111">
        <f t="shared" si="21"/>
        <v>5</v>
      </c>
      <c r="Q111">
        <f t="shared" si="22"/>
        <v>43</v>
      </c>
      <c r="R111" s="7"/>
      <c r="S111" s="12">
        <f t="shared" si="23"/>
        <v>0.68831168831168832</v>
      </c>
      <c r="T111" s="12">
        <f t="shared" si="24"/>
        <v>0</v>
      </c>
      <c r="U111" s="12">
        <f t="shared" si="25"/>
        <v>0.3984375</v>
      </c>
      <c r="V111" s="12">
        <f t="shared" si="26"/>
        <v>0.18471337579617833</v>
      </c>
      <c r="W111" s="12">
        <f t="shared" si="27"/>
        <v>0.18652849740932642</v>
      </c>
      <c r="X111" s="12">
        <f t="shared" si="28"/>
        <v>2.5252525252525252E-2</v>
      </c>
      <c r="Y111" s="12">
        <f t="shared" si="29"/>
        <v>0.17842323651452283</v>
      </c>
    </row>
    <row r="112" spans="1:25" x14ac:dyDescent="0.3">
      <c r="A112" s="1" t="s">
        <v>110</v>
      </c>
      <c r="B112" s="6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 s="7"/>
      <c r="K112" s="6">
        <f t="shared" si="16"/>
        <v>1</v>
      </c>
      <c r="L112">
        <f t="shared" si="17"/>
        <v>0</v>
      </c>
      <c r="M112">
        <f t="shared" si="18"/>
        <v>0</v>
      </c>
      <c r="N112">
        <f t="shared" si="19"/>
        <v>0</v>
      </c>
      <c r="O112">
        <f t="shared" si="20"/>
        <v>0</v>
      </c>
      <c r="P112">
        <f t="shared" si="21"/>
        <v>0</v>
      </c>
      <c r="Q112">
        <f t="shared" si="22"/>
        <v>0</v>
      </c>
      <c r="R112" s="7"/>
      <c r="S112" s="12">
        <f t="shared" si="23"/>
        <v>1</v>
      </c>
      <c r="T112" s="12">
        <f t="shared" si="24"/>
        <v>0</v>
      </c>
      <c r="U112" s="12">
        <f t="shared" si="25"/>
        <v>0</v>
      </c>
      <c r="V112" s="12">
        <f t="shared" si="26"/>
        <v>0</v>
      </c>
      <c r="W112" s="12">
        <f t="shared" si="27"/>
        <v>0</v>
      </c>
      <c r="X112" s="12">
        <f t="shared" si="28"/>
        <v>0</v>
      </c>
      <c r="Y112" s="12">
        <f t="shared" si="29"/>
        <v>0</v>
      </c>
    </row>
    <row r="113" spans="1:25" x14ac:dyDescent="0.3">
      <c r="A113" s="1" t="s">
        <v>111</v>
      </c>
      <c r="B113" s="6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7"/>
      <c r="K113" s="6">
        <f t="shared" si="16"/>
        <v>0</v>
      </c>
      <c r="L113">
        <f t="shared" si="17"/>
        <v>0</v>
      </c>
      <c r="M113">
        <f t="shared" si="18"/>
        <v>0</v>
      </c>
      <c r="N113">
        <f t="shared" si="19"/>
        <v>0</v>
      </c>
      <c r="O113">
        <f t="shared" si="20"/>
        <v>0</v>
      </c>
      <c r="P113">
        <f t="shared" si="21"/>
        <v>0</v>
      </c>
      <c r="Q113">
        <f t="shared" si="22"/>
        <v>0</v>
      </c>
      <c r="R113" s="7"/>
      <c r="S113" s="12">
        <f t="shared" si="23"/>
        <v>0</v>
      </c>
      <c r="T113" s="12">
        <f t="shared" si="24"/>
        <v>0</v>
      </c>
      <c r="U113" s="12">
        <f t="shared" si="25"/>
        <v>0</v>
      </c>
      <c r="V113" s="12">
        <f t="shared" si="26"/>
        <v>0</v>
      </c>
      <c r="W113" s="12">
        <f t="shared" si="27"/>
        <v>0</v>
      </c>
      <c r="X113" s="12">
        <f t="shared" si="28"/>
        <v>0</v>
      </c>
      <c r="Y113" s="12">
        <f t="shared" si="29"/>
        <v>0</v>
      </c>
    </row>
    <row r="114" spans="1:25" x14ac:dyDescent="0.3">
      <c r="A114" s="1" t="s">
        <v>112</v>
      </c>
      <c r="B114" s="6">
        <v>5</v>
      </c>
      <c r="C114">
        <v>20</v>
      </c>
      <c r="D114">
        <v>20</v>
      </c>
      <c r="E114">
        <v>21</v>
      </c>
      <c r="F114">
        <v>23</v>
      </c>
      <c r="G114">
        <v>23</v>
      </c>
      <c r="H114">
        <v>49</v>
      </c>
      <c r="I114">
        <v>49</v>
      </c>
      <c r="J114" s="7"/>
      <c r="K114" s="6">
        <f t="shared" si="16"/>
        <v>15</v>
      </c>
      <c r="L114">
        <f t="shared" si="17"/>
        <v>0</v>
      </c>
      <c r="M114">
        <f t="shared" si="18"/>
        <v>1</v>
      </c>
      <c r="N114">
        <f t="shared" si="19"/>
        <v>2</v>
      </c>
      <c r="O114">
        <f t="shared" si="20"/>
        <v>0</v>
      </c>
      <c r="P114">
        <f t="shared" si="21"/>
        <v>26</v>
      </c>
      <c r="Q114">
        <f t="shared" si="22"/>
        <v>0</v>
      </c>
      <c r="R114" s="7"/>
      <c r="S114" s="12">
        <f t="shared" si="23"/>
        <v>0.75</v>
      </c>
      <c r="T114" s="12">
        <f t="shared" si="24"/>
        <v>0</v>
      </c>
      <c r="U114" s="12">
        <f t="shared" si="25"/>
        <v>4.7619047619047616E-2</v>
      </c>
      <c r="V114" s="12">
        <f t="shared" si="26"/>
        <v>8.6956521739130432E-2</v>
      </c>
      <c r="W114" s="12">
        <f t="shared" si="27"/>
        <v>0</v>
      </c>
      <c r="X114" s="12">
        <f t="shared" si="28"/>
        <v>0.53061224489795922</v>
      </c>
      <c r="Y114" s="12">
        <f t="shared" si="29"/>
        <v>0</v>
      </c>
    </row>
    <row r="115" spans="1:25" x14ac:dyDescent="0.3">
      <c r="A115" s="1" t="s">
        <v>113</v>
      </c>
      <c r="B115" s="6">
        <v>0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5</v>
      </c>
      <c r="J115" s="7"/>
      <c r="K115" s="6">
        <f t="shared" si="16"/>
        <v>4</v>
      </c>
      <c r="L115">
        <f t="shared" si="17"/>
        <v>0</v>
      </c>
      <c r="M115">
        <f t="shared" si="18"/>
        <v>0</v>
      </c>
      <c r="N115">
        <f t="shared" si="19"/>
        <v>0</v>
      </c>
      <c r="O115">
        <f t="shared" si="20"/>
        <v>0</v>
      </c>
      <c r="P115">
        <f t="shared" si="21"/>
        <v>0</v>
      </c>
      <c r="Q115">
        <f t="shared" si="22"/>
        <v>1</v>
      </c>
      <c r="R115" s="7"/>
      <c r="S115" s="12">
        <f t="shared" si="23"/>
        <v>1</v>
      </c>
      <c r="T115" s="12">
        <f t="shared" si="24"/>
        <v>0</v>
      </c>
      <c r="U115" s="12">
        <f t="shared" si="25"/>
        <v>0</v>
      </c>
      <c r="V115" s="12">
        <f t="shared" si="26"/>
        <v>0</v>
      </c>
      <c r="W115" s="12">
        <f t="shared" si="27"/>
        <v>0</v>
      </c>
      <c r="X115" s="12">
        <f t="shared" si="28"/>
        <v>0</v>
      </c>
      <c r="Y115" s="12">
        <f t="shared" si="29"/>
        <v>0.2</v>
      </c>
    </row>
    <row r="116" spans="1:25" x14ac:dyDescent="0.3">
      <c r="A116" s="1" t="s">
        <v>114</v>
      </c>
      <c r="B116" s="6">
        <v>4</v>
      </c>
      <c r="C116">
        <v>4</v>
      </c>
      <c r="D116">
        <v>4</v>
      </c>
      <c r="E116">
        <v>5</v>
      </c>
      <c r="F116">
        <v>5</v>
      </c>
      <c r="G116">
        <v>10</v>
      </c>
      <c r="H116">
        <v>10</v>
      </c>
      <c r="I116">
        <v>10</v>
      </c>
      <c r="J116" s="7"/>
      <c r="K116" s="6">
        <f t="shared" si="16"/>
        <v>0</v>
      </c>
      <c r="L116">
        <f t="shared" si="17"/>
        <v>0</v>
      </c>
      <c r="M116">
        <f t="shared" si="18"/>
        <v>1</v>
      </c>
      <c r="N116">
        <f t="shared" si="19"/>
        <v>0</v>
      </c>
      <c r="O116">
        <f t="shared" si="20"/>
        <v>5</v>
      </c>
      <c r="P116">
        <f t="shared" si="21"/>
        <v>0</v>
      </c>
      <c r="Q116">
        <f t="shared" si="22"/>
        <v>0</v>
      </c>
      <c r="R116" s="7"/>
      <c r="S116" s="12">
        <f t="shared" si="23"/>
        <v>0</v>
      </c>
      <c r="T116" s="12">
        <f t="shared" si="24"/>
        <v>0</v>
      </c>
      <c r="U116" s="12">
        <f t="shared" si="25"/>
        <v>0.2</v>
      </c>
      <c r="V116" s="12">
        <f t="shared" si="26"/>
        <v>0</v>
      </c>
      <c r="W116" s="12">
        <f t="shared" si="27"/>
        <v>0.5</v>
      </c>
      <c r="X116" s="12">
        <f t="shared" si="28"/>
        <v>0</v>
      </c>
      <c r="Y116" s="12">
        <f t="shared" si="29"/>
        <v>0</v>
      </c>
    </row>
    <row r="117" spans="1:25" x14ac:dyDescent="0.3">
      <c r="A117" s="1" t="s">
        <v>115</v>
      </c>
      <c r="B117" s="6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 s="7"/>
      <c r="K117" s="6">
        <f t="shared" si="16"/>
        <v>0</v>
      </c>
      <c r="L117">
        <f t="shared" si="17"/>
        <v>0</v>
      </c>
      <c r="M117">
        <f t="shared" si="18"/>
        <v>0</v>
      </c>
      <c r="N117">
        <f t="shared" si="19"/>
        <v>0</v>
      </c>
      <c r="O117">
        <f t="shared" si="20"/>
        <v>1</v>
      </c>
      <c r="P117">
        <f t="shared" si="21"/>
        <v>0</v>
      </c>
      <c r="Q117">
        <f t="shared" si="22"/>
        <v>0</v>
      </c>
      <c r="R117" s="7"/>
      <c r="S117" s="12">
        <f t="shared" si="23"/>
        <v>0</v>
      </c>
      <c r="T117" s="12">
        <f t="shared" si="24"/>
        <v>0</v>
      </c>
      <c r="U117" s="12">
        <f t="shared" si="25"/>
        <v>0</v>
      </c>
      <c r="V117" s="12">
        <f t="shared" si="26"/>
        <v>0</v>
      </c>
      <c r="W117" s="12">
        <f t="shared" si="27"/>
        <v>1</v>
      </c>
      <c r="X117" s="12">
        <f t="shared" si="28"/>
        <v>0</v>
      </c>
      <c r="Y117" s="12">
        <f t="shared" si="29"/>
        <v>0</v>
      </c>
    </row>
    <row r="118" spans="1:25" x14ac:dyDescent="0.3">
      <c r="A118" s="1" t="s">
        <v>116</v>
      </c>
      <c r="B118" s="6">
        <v>0</v>
      </c>
      <c r="C118">
        <v>0</v>
      </c>
      <c r="D118">
        <v>0</v>
      </c>
      <c r="E118">
        <v>5</v>
      </c>
      <c r="F118">
        <v>5</v>
      </c>
      <c r="G118">
        <v>5</v>
      </c>
      <c r="H118">
        <v>23</v>
      </c>
      <c r="I118">
        <v>25</v>
      </c>
      <c r="J118" s="7"/>
      <c r="K118" s="6">
        <f t="shared" si="16"/>
        <v>0</v>
      </c>
      <c r="L118">
        <f t="shared" si="17"/>
        <v>0</v>
      </c>
      <c r="M118">
        <f t="shared" si="18"/>
        <v>5</v>
      </c>
      <c r="N118">
        <f t="shared" si="19"/>
        <v>0</v>
      </c>
      <c r="O118">
        <f t="shared" si="20"/>
        <v>0</v>
      </c>
      <c r="P118">
        <f t="shared" si="21"/>
        <v>18</v>
      </c>
      <c r="Q118">
        <f t="shared" si="22"/>
        <v>2</v>
      </c>
      <c r="R118" s="7"/>
      <c r="S118" s="12">
        <f t="shared" si="23"/>
        <v>0</v>
      </c>
      <c r="T118" s="12">
        <f t="shared" si="24"/>
        <v>0</v>
      </c>
      <c r="U118" s="12">
        <f t="shared" si="25"/>
        <v>1</v>
      </c>
      <c r="V118" s="12">
        <f t="shared" si="26"/>
        <v>0</v>
      </c>
      <c r="W118" s="12">
        <f t="shared" si="27"/>
        <v>0</v>
      </c>
      <c r="X118" s="12">
        <f t="shared" si="28"/>
        <v>0.78260869565217395</v>
      </c>
      <c r="Y118" s="12">
        <f t="shared" si="29"/>
        <v>0.08</v>
      </c>
    </row>
    <row r="119" spans="1:25" x14ac:dyDescent="0.3">
      <c r="A119" s="1" t="s">
        <v>117</v>
      </c>
      <c r="B119" s="6">
        <v>0</v>
      </c>
      <c r="C119">
        <v>0</v>
      </c>
      <c r="D119">
        <v>0</v>
      </c>
      <c r="E119">
        <v>0</v>
      </c>
      <c r="F119">
        <v>13</v>
      </c>
      <c r="G119">
        <v>13</v>
      </c>
      <c r="H119">
        <v>13</v>
      </c>
      <c r="I119">
        <v>13</v>
      </c>
      <c r="J119" s="7"/>
      <c r="K119" s="6">
        <f t="shared" si="16"/>
        <v>0</v>
      </c>
      <c r="L119">
        <f t="shared" si="17"/>
        <v>0</v>
      </c>
      <c r="M119">
        <f t="shared" si="18"/>
        <v>0</v>
      </c>
      <c r="N119">
        <f t="shared" si="19"/>
        <v>13</v>
      </c>
      <c r="O119">
        <f t="shared" si="20"/>
        <v>0</v>
      </c>
      <c r="P119">
        <f t="shared" si="21"/>
        <v>0</v>
      </c>
      <c r="Q119">
        <f t="shared" si="22"/>
        <v>0</v>
      </c>
      <c r="R119" s="7"/>
      <c r="S119" s="12">
        <f t="shared" si="23"/>
        <v>0</v>
      </c>
      <c r="T119" s="12">
        <f t="shared" si="24"/>
        <v>0</v>
      </c>
      <c r="U119" s="12">
        <f t="shared" si="25"/>
        <v>0</v>
      </c>
      <c r="V119" s="12">
        <f t="shared" si="26"/>
        <v>1</v>
      </c>
      <c r="W119" s="12">
        <f t="shared" si="27"/>
        <v>0</v>
      </c>
      <c r="X119" s="12">
        <f t="shared" si="28"/>
        <v>0</v>
      </c>
      <c r="Y119" s="12">
        <f t="shared" si="29"/>
        <v>0</v>
      </c>
    </row>
    <row r="120" spans="1:25" x14ac:dyDescent="0.3">
      <c r="A120" s="1" t="s">
        <v>118</v>
      </c>
      <c r="B120" s="6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7"/>
      <c r="K120" s="6">
        <f t="shared" si="16"/>
        <v>0</v>
      </c>
      <c r="L120">
        <f t="shared" si="17"/>
        <v>0</v>
      </c>
      <c r="M120">
        <f t="shared" si="18"/>
        <v>0</v>
      </c>
      <c r="N120">
        <f t="shared" si="19"/>
        <v>0</v>
      </c>
      <c r="O120">
        <f t="shared" si="20"/>
        <v>0</v>
      </c>
      <c r="P120">
        <f t="shared" si="21"/>
        <v>0</v>
      </c>
      <c r="Q120">
        <f t="shared" si="22"/>
        <v>0</v>
      </c>
      <c r="R120" s="7"/>
      <c r="S120" s="12">
        <f t="shared" si="23"/>
        <v>0</v>
      </c>
      <c r="T120" s="12">
        <f t="shared" si="24"/>
        <v>0</v>
      </c>
      <c r="U120" s="12">
        <f t="shared" si="25"/>
        <v>0</v>
      </c>
      <c r="V120" s="12">
        <f t="shared" si="26"/>
        <v>0</v>
      </c>
      <c r="W120" s="12">
        <f t="shared" si="27"/>
        <v>0</v>
      </c>
      <c r="X120" s="12">
        <f t="shared" si="28"/>
        <v>0</v>
      </c>
      <c r="Y120" s="12">
        <f t="shared" si="29"/>
        <v>0</v>
      </c>
    </row>
    <row r="121" spans="1:25" x14ac:dyDescent="0.3">
      <c r="A121" s="1" t="s">
        <v>119</v>
      </c>
      <c r="B121" s="6">
        <v>0</v>
      </c>
      <c r="C121">
        <v>0</v>
      </c>
      <c r="D121">
        <v>0</v>
      </c>
      <c r="E121">
        <v>2</v>
      </c>
      <c r="F121">
        <v>2</v>
      </c>
      <c r="G121">
        <v>2</v>
      </c>
      <c r="H121">
        <v>2</v>
      </c>
      <c r="I121">
        <v>2</v>
      </c>
      <c r="J121" s="7"/>
      <c r="K121" s="6">
        <f t="shared" si="16"/>
        <v>0</v>
      </c>
      <c r="L121">
        <f t="shared" si="17"/>
        <v>0</v>
      </c>
      <c r="M121">
        <f t="shared" si="18"/>
        <v>2</v>
      </c>
      <c r="N121">
        <f t="shared" si="19"/>
        <v>0</v>
      </c>
      <c r="O121">
        <f t="shared" si="20"/>
        <v>0</v>
      </c>
      <c r="P121">
        <f t="shared" si="21"/>
        <v>0</v>
      </c>
      <c r="Q121">
        <f t="shared" si="22"/>
        <v>0</v>
      </c>
      <c r="R121" s="7"/>
      <c r="S121" s="12">
        <f t="shared" si="23"/>
        <v>0</v>
      </c>
      <c r="T121" s="12">
        <f t="shared" si="24"/>
        <v>0</v>
      </c>
      <c r="U121" s="12">
        <f t="shared" si="25"/>
        <v>1</v>
      </c>
      <c r="V121" s="12">
        <f t="shared" si="26"/>
        <v>0</v>
      </c>
      <c r="W121" s="12">
        <f t="shared" si="27"/>
        <v>0</v>
      </c>
      <c r="X121" s="12">
        <f t="shared" si="28"/>
        <v>0</v>
      </c>
      <c r="Y121" s="12">
        <f t="shared" si="29"/>
        <v>0</v>
      </c>
    </row>
    <row r="122" spans="1:25" x14ac:dyDescent="0.3">
      <c r="A122" s="1" t="s">
        <v>120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7"/>
      <c r="K122" s="6">
        <f t="shared" si="16"/>
        <v>0</v>
      </c>
      <c r="L122">
        <f t="shared" si="17"/>
        <v>0</v>
      </c>
      <c r="M122">
        <f t="shared" si="18"/>
        <v>0</v>
      </c>
      <c r="N122">
        <f t="shared" si="19"/>
        <v>0</v>
      </c>
      <c r="O122">
        <f t="shared" si="20"/>
        <v>0</v>
      </c>
      <c r="P122">
        <f t="shared" si="21"/>
        <v>0</v>
      </c>
      <c r="Q122">
        <f t="shared" si="22"/>
        <v>0</v>
      </c>
      <c r="R122" s="7"/>
      <c r="S122" s="12">
        <f t="shared" si="23"/>
        <v>0</v>
      </c>
      <c r="T122" s="12">
        <f t="shared" si="24"/>
        <v>0</v>
      </c>
      <c r="U122" s="12">
        <f t="shared" si="25"/>
        <v>0</v>
      </c>
      <c r="V122" s="12">
        <f t="shared" si="26"/>
        <v>0</v>
      </c>
      <c r="W122" s="12">
        <f t="shared" si="27"/>
        <v>0</v>
      </c>
      <c r="X122" s="12">
        <f t="shared" si="28"/>
        <v>0</v>
      </c>
      <c r="Y122" s="12">
        <f t="shared" si="29"/>
        <v>0</v>
      </c>
    </row>
    <row r="123" spans="1:25" x14ac:dyDescent="0.3">
      <c r="A123" s="1" t="s">
        <v>121</v>
      </c>
      <c r="B123" s="6">
        <v>73</v>
      </c>
      <c r="C123">
        <v>101</v>
      </c>
      <c r="D123">
        <v>101</v>
      </c>
      <c r="E123">
        <v>125</v>
      </c>
      <c r="F123">
        <v>125</v>
      </c>
      <c r="G123">
        <v>125</v>
      </c>
      <c r="H123">
        <v>156</v>
      </c>
      <c r="I123">
        <v>156</v>
      </c>
      <c r="J123" s="7"/>
      <c r="K123" s="6">
        <f t="shared" si="16"/>
        <v>28</v>
      </c>
      <c r="L123">
        <f t="shared" si="17"/>
        <v>0</v>
      </c>
      <c r="M123">
        <f t="shared" si="18"/>
        <v>24</v>
      </c>
      <c r="N123">
        <f t="shared" si="19"/>
        <v>0</v>
      </c>
      <c r="O123">
        <f t="shared" si="20"/>
        <v>0</v>
      </c>
      <c r="P123">
        <f t="shared" si="21"/>
        <v>31</v>
      </c>
      <c r="Q123">
        <f t="shared" si="22"/>
        <v>0</v>
      </c>
      <c r="R123" s="7"/>
      <c r="S123" s="12">
        <f t="shared" si="23"/>
        <v>0.27722772277227725</v>
      </c>
      <c r="T123" s="12">
        <f t="shared" si="24"/>
        <v>0</v>
      </c>
      <c r="U123" s="12">
        <f t="shared" si="25"/>
        <v>0.192</v>
      </c>
      <c r="V123" s="12">
        <f t="shared" si="26"/>
        <v>0</v>
      </c>
      <c r="W123" s="12">
        <f t="shared" si="27"/>
        <v>0</v>
      </c>
      <c r="X123" s="12">
        <f t="shared" si="28"/>
        <v>0.19871794871794871</v>
      </c>
      <c r="Y123" s="12">
        <f t="shared" si="29"/>
        <v>0</v>
      </c>
    </row>
    <row r="124" spans="1:25" x14ac:dyDescent="0.3">
      <c r="A124" s="1" t="s">
        <v>122</v>
      </c>
      <c r="B124" s="6">
        <v>26</v>
      </c>
      <c r="C124">
        <v>44</v>
      </c>
      <c r="D124">
        <v>44</v>
      </c>
      <c r="E124">
        <v>79</v>
      </c>
      <c r="F124">
        <v>80</v>
      </c>
      <c r="G124">
        <v>80</v>
      </c>
      <c r="H124">
        <v>82</v>
      </c>
      <c r="I124">
        <v>97</v>
      </c>
      <c r="J124" s="7"/>
      <c r="K124" s="6">
        <f t="shared" si="16"/>
        <v>18</v>
      </c>
      <c r="L124">
        <f t="shared" si="17"/>
        <v>0</v>
      </c>
      <c r="M124">
        <f t="shared" si="18"/>
        <v>35</v>
      </c>
      <c r="N124">
        <f t="shared" si="19"/>
        <v>1</v>
      </c>
      <c r="O124">
        <f t="shared" si="20"/>
        <v>0</v>
      </c>
      <c r="P124">
        <f t="shared" si="21"/>
        <v>2</v>
      </c>
      <c r="Q124">
        <f t="shared" si="22"/>
        <v>15</v>
      </c>
      <c r="R124" s="7"/>
      <c r="S124" s="12">
        <f t="shared" si="23"/>
        <v>0.40909090909090912</v>
      </c>
      <c r="T124" s="12">
        <f t="shared" si="24"/>
        <v>0</v>
      </c>
      <c r="U124" s="12">
        <f t="shared" si="25"/>
        <v>0.44303797468354428</v>
      </c>
      <c r="V124" s="12">
        <f t="shared" si="26"/>
        <v>1.2500000000000001E-2</v>
      </c>
      <c r="W124" s="12">
        <f t="shared" si="27"/>
        <v>0</v>
      </c>
      <c r="X124" s="12">
        <f t="shared" si="28"/>
        <v>2.4390243902439025E-2</v>
      </c>
      <c r="Y124" s="12">
        <f t="shared" si="29"/>
        <v>0.15463917525773196</v>
      </c>
    </row>
    <row r="125" spans="1:25" x14ac:dyDescent="0.3">
      <c r="A125" s="1" t="s">
        <v>123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7"/>
      <c r="K125" s="6">
        <f t="shared" si="16"/>
        <v>0</v>
      </c>
      <c r="L125">
        <f t="shared" si="17"/>
        <v>0</v>
      </c>
      <c r="M125">
        <f t="shared" si="18"/>
        <v>0</v>
      </c>
      <c r="N125">
        <f t="shared" si="19"/>
        <v>0</v>
      </c>
      <c r="O125">
        <f t="shared" si="20"/>
        <v>0</v>
      </c>
      <c r="P125">
        <f t="shared" si="21"/>
        <v>0</v>
      </c>
      <c r="Q125">
        <f t="shared" si="22"/>
        <v>0</v>
      </c>
      <c r="R125" s="7"/>
      <c r="S125" s="12">
        <f t="shared" si="23"/>
        <v>0</v>
      </c>
      <c r="T125" s="12">
        <f t="shared" si="24"/>
        <v>0</v>
      </c>
      <c r="U125" s="12">
        <f t="shared" si="25"/>
        <v>0</v>
      </c>
      <c r="V125" s="12">
        <f t="shared" si="26"/>
        <v>0</v>
      </c>
      <c r="W125" s="12">
        <f t="shared" si="27"/>
        <v>0</v>
      </c>
      <c r="X125" s="12">
        <f t="shared" si="28"/>
        <v>0</v>
      </c>
      <c r="Y125" s="12">
        <f t="shared" si="29"/>
        <v>0</v>
      </c>
    </row>
    <row r="126" spans="1:25" x14ac:dyDescent="0.3">
      <c r="A126" s="1" t="s">
        <v>124</v>
      </c>
      <c r="B126" s="6">
        <v>106</v>
      </c>
      <c r="C126">
        <v>142</v>
      </c>
      <c r="D126">
        <v>142</v>
      </c>
      <c r="E126">
        <v>194</v>
      </c>
      <c r="F126">
        <v>213</v>
      </c>
      <c r="G126">
        <v>220</v>
      </c>
      <c r="H126">
        <v>257</v>
      </c>
      <c r="I126">
        <v>311</v>
      </c>
      <c r="J126" s="7"/>
      <c r="K126" s="6">
        <f t="shared" si="16"/>
        <v>36</v>
      </c>
      <c r="L126">
        <f t="shared" si="17"/>
        <v>0</v>
      </c>
      <c r="M126">
        <f t="shared" si="18"/>
        <v>52</v>
      </c>
      <c r="N126">
        <f t="shared" si="19"/>
        <v>19</v>
      </c>
      <c r="O126">
        <f t="shared" si="20"/>
        <v>7</v>
      </c>
      <c r="P126">
        <f t="shared" si="21"/>
        <v>37</v>
      </c>
      <c r="Q126">
        <f t="shared" si="22"/>
        <v>54</v>
      </c>
      <c r="R126" s="7"/>
      <c r="S126" s="12">
        <f t="shared" si="23"/>
        <v>0.25352112676056338</v>
      </c>
      <c r="T126" s="12">
        <f t="shared" si="24"/>
        <v>0</v>
      </c>
      <c r="U126" s="12">
        <f t="shared" si="25"/>
        <v>0.26804123711340205</v>
      </c>
      <c r="V126" s="12">
        <f t="shared" si="26"/>
        <v>8.9201877934272297E-2</v>
      </c>
      <c r="W126" s="12">
        <f t="shared" si="27"/>
        <v>3.1818181818181815E-2</v>
      </c>
      <c r="X126" s="12">
        <f t="shared" si="28"/>
        <v>0.14396887159533073</v>
      </c>
      <c r="Y126" s="12">
        <f t="shared" si="29"/>
        <v>0.17363344051446947</v>
      </c>
    </row>
    <row r="127" spans="1:25" x14ac:dyDescent="0.3">
      <c r="A127" s="1" t="s">
        <v>125</v>
      </c>
      <c r="B127" s="6">
        <v>75</v>
      </c>
      <c r="C127">
        <v>77</v>
      </c>
      <c r="D127">
        <v>77</v>
      </c>
      <c r="E127">
        <v>149</v>
      </c>
      <c r="F127">
        <v>149</v>
      </c>
      <c r="G127">
        <v>149</v>
      </c>
      <c r="H127">
        <v>163</v>
      </c>
      <c r="I127">
        <v>254</v>
      </c>
      <c r="J127" s="7"/>
      <c r="K127" s="6">
        <f t="shared" si="16"/>
        <v>2</v>
      </c>
      <c r="L127">
        <f t="shared" si="17"/>
        <v>0</v>
      </c>
      <c r="M127">
        <f t="shared" si="18"/>
        <v>72</v>
      </c>
      <c r="N127">
        <f t="shared" si="19"/>
        <v>0</v>
      </c>
      <c r="O127">
        <f t="shared" si="20"/>
        <v>0</v>
      </c>
      <c r="P127">
        <f t="shared" si="21"/>
        <v>14</v>
      </c>
      <c r="Q127">
        <f t="shared" si="22"/>
        <v>91</v>
      </c>
      <c r="R127" s="7"/>
      <c r="S127" s="12">
        <f t="shared" si="23"/>
        <v>2.5974025974025976E-2</v>
      </c>
      <c r="T127" s="12">
        <f t="shared" si="24"/>
        <v>0</v>
      </c>
      <c r="U127" s="12">
        <f t="shared" si="25"/>
        <v>0.48322147651006714</v>
      </c>
      <c r="V127" s="12">
        <f t="shared" si="26"/>
        <v>0</v>
      </c>
      <c r="W127" s="12">
        <f t="shared" si="27"/>
        <v>0</v>
      </c>
      <c r="X127" s="12">
        <f t="shared" si="28"/>
        <v>8.5889570552147243E-2</v>
      </c>
      <c r="Y127" s="12">
        <f t="shared" si="29"/>
        <v>0.35826771653543305</v>
      </c>
    </row>
    <row r="128" spans="1:25" x14ac:dyDescent="0.3">
      <c r="A128" s="1" t="s">
        <v>126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7"/>
      <c r="K128" s="6">
        <f t="shared" si="16"/>
        <v>0</v>
      </c>
      <c r="L128">
        <f t="shared" si="17"/>
        <v>0</v>
      </c>
      <c r="M128">
        <f t="shared" si="18"/>
        <v>0</v>
      </c>
      <c r="N128">
        <f t="shared" si="19"/>
        <v>0</v>
      </c>
      <c r="O128">
        <f t="shared" si="20"/>
        <v>0</v>
      </c>
      <c r="P128">
        <f t="shared" si="21"/>
        <v>0</v>
      </c>
      <c r="Q128">
        <f t="shared" si="22"/>
        <v>0</v>
      </c>
      <c r="R128" s="7"/>
      <c r="S128" s="12">
        <f t="shared" si="23"/>
        <v>0</v>
      </c>
      <c r="T128" s="12">
        <f t="shared" si="24"/>
        <v>0</v>
      </c>
      <c r="U128" s="12">
        <f t="shared" si="25"/>
        <v>0</v>
      </c>
      <c r="V128" s="12">
        <f t="shared" si="26"/>
        <v>0</v>
      </c>
      <c r="W128" s="12">
        <f t="shared" si="27"/>
        <v>0</v>
      </c>
      <c r="X128" s="12">
        <f t="shared" si="28"/>
        <v>0</v>
      </c>
      <c r="Y128" s="12">
        <f t="shared" si="29"/>
        <v>0</v>
      </c>
    </row>
    <row r="129" spans="1:25" x14ac:dyDescent="0.3">
      <c r="A129" s="1" t="s">
        <v>127</v>
      </c>
      <c r="B129" s="6">
        <v>0</v>
      </c>
      <c r="C129">
        <v>180</v>
      </c>
      <c r="D129">
        <v>180</v>
      </c>
      <c r="E129">
        <v>180</v>
      </c>
      <c r="F129">
        <v>304</v>
      </c>
      <c r="G129">
        <v>347</v>
      </c>
      <c r="H129">
        <v>347</v>
      </c>
      <c r="I129">
        <v>347</v>
      </c>
      <c r="J129" s="7"/>
      <c r="K129" s="6">
        <f t="shared" si="16"/>
        <v>180</v>
      </c>
      <c r="L129">
        <f t="shared" si="17"/>
        <v>0</v>
      </c>
      <c r="M129">
        <f t="shared" si="18"/>
        <v>0</v>
      </c>
      <c r="N129">
        <f t="shared" si="19"/>
        <v>124</v>
      </c>
      <c r="O129">
        <f t="shared" si="20"/>
        <v>43</v>
      </c>
      <c r="P129">
        <f t="shared" si="21"/>
        <v>0</v>
      </c>
      <c r="Q129">
        <f t="shared" si="22"/>
        <v>0</v>
      </c>
      <c r="R129" s="7"/>
      <c r="S129" s="12">
        <f t="shared" si="23"/>
        <v>1</v>
      </c>
      <c r="T129" s="12">
        <f t="shared" si="24"/>
        <v>0</v>
      </c>
      <c r="U129" s="12">
        <f t="shared" si="25"/>
        <v>0</v>
      </c>
      <c r="V129" s="12">
        <f t="shared" si="26"/>
        <v>0.40789473684210525</v>
      </c>
      <c r="W129" s="12">
        <f t="shared" si="27"/>
        <v>0.1239193083573487</v>
      </c>
      <c r="X129" s="12">
        <f t="shared" si="28"/>
        <v>0</v>
      </c>
      <c r="Y129" s="12">
        <f t="shared" si="29"/>
        <v>0</v>
      </c>
    </row>
    <row r="130" spans="1:25" x14ac:dyDescent="0.3">
      <c r="A130" s="1" t="s">
        <v>128</v>
      </c>
      <c r="B130" s="6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7"/>
      <c r="K130" s="6">
        <f t="shared" si="16"/>
        <v>0</v>
      </c>
      <c r="L130">
        <f t="shared" si="17"/>
        <v>0</v>
      </c>
      <c r="M130">
        <f t="shared" si="18"/>
        <v>0</v>
      </c>
      <c r="N130">
        <f t="shared" si="19"/>
        <v>0</v>
      </c>
      <c r="O130">
        <f t="shared" si="20"/>
        <v>0</v>
      </c>
      <c r="P130">
        <f t="shared" si="21"/>
        <v>0</v>
      </c>
      <c r="Q130">
        <f t="shared" si="22"/>
        <v>0</v>
      </c>
      <c r="R130" s="7"/>
      <c r="S130" s="12">
        <f t="shared" si="23"/>
        <v>0</v>
      </c>
      <c r="T130" s="12">
        <f t="shared" si="24"/>
        <v>0</v>
      </c>
      <c r="U130" s="12">
        <f t="shared" si="25"/>
        <v>0</v>
      </c>
      <c r="V130" s="12">
        <f t="shared" si="26"/>
        <v>0</v>
      </c>
      <c r="W130" s="12">
        <f t="shared" si="27"/>
        <v>0</v>
      </c>
      <c r="X130" s="12">
        <f t="shared" si="28"/>
        <v>0</v>
      </c>
      <c r="Y130" s="12">
        <f t="shared" si="29"/>
        <v>0</v>
      </c>
    </row>
    <row r="131" spans="1:25" x14ac:dyDescent="0.3">
      <c r="A131" s="1" t="s">
        <v>129</v>
      </c>
      <c r="B131" s="6">
        <v>20</v>
      </c>
      <c r="C131">
        <v>27</v>
      </c>
      <c r="D131">
        <v>27</v>
      </c>
      <c r="E131">
        <v>30</v>
      </c>
      <c r="F131">
        <v>35</v>
      </c>
      <c r="G131">
        <v>48</v>
      </c>
      <c r="H131">
        <v>48</v>
      </c>
      <c r="I131">
        <v>70</v>
      </c>
      <c r="J131" s="7"/>
      <c r="K131" s="6">
        <f t="shared" ref="K131:K194" si="30">C131-B131</f>
        <v>7</v>
      </c>
      <c r="L131">
        <f t="shared" ref="L131:L194" si="31">D131-C131</f>
        <v>0</v>
      </c>
      <c r="M131">
        <f t="shared" ref="M131:M194" si="32">E131-D131</f>
        <v>3</v>
      </c>
      <c r="N131">
        <f t="shared" ref="N131:N194" si="33">F131-E131</f>
        <v>5</v>
      </c>
      <c r="O131">
        <f t="shared" ref="O131:O194" si="34">G131-F131</f>
        <v>13</v>
      </c>
      <c r="P131">
        <f t="shared" ref="P131:P194" si="35">H131-G131</f>
        <v>0</v>
      </c>
      <c r="Q131">
        <f t="shared" ref="Q131:Q194" si="36">I131-H131</f>
        <v>22</v>
      </c>
      <c r="R131" s="7"/>
      <c r="S131" s="12">
        <f t="shared" ref="S131:S194" si="37">IFERROR(((C131-B131)/C131),0)</f>
        <v>0.25925925925925924</v>
      </c>
      <c r="T131" s="12">
        <f t="shared" ref="T131:T194" si="38">IFERROR(((D131-C131)/D131),0)</f>
        <v>0</v>
      </c>
      <c r="U131" s="12">
        <f t="shared" ref="U131:U194" si="39">IFERROR(((E131-D131)/E131),0)</f>
        <v>0.1</v>
      </c>
      <c r="V131" s="12">
        <f t="shared" ref="V131:V194" si="40">IFERROR(((F131-E131)/F131),0)</f>
        <v>0.14285714285714285</v>
      </c>
      <c r="W131" s="12">
        <f t="shared" ref="W131:W194" si="41">IFERROR(((G131-F131)/G131),0)</f>
        <v>0.27083333333333331</v>
      </c>
      <c r="X131" s="12">
        <f t="shared" ref="X131:X194" si="42">IFERROR(((H131-G131)/H131),0)</f>
        <v>0</v>
      </c>
      <c r="Y131" s="12">
        <f t="shared" ref="Y131:Y194" si="43">IFERROR(((I131-H131)/I131),0)</f>
        <v>0.31428571428571428</v>
      </c>
    </row>
    <row r="132" spans="1:25" x14ac:dyDescent="0.3">
      <c r="A132" s="1" t="s">
        <v>130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7"/>
      <c r="K132" s="6">
        <f t="shared" si="30"/>
        <v>0</v>
      </c>
      <c r="L132">
        <f t="shared" si="31"/>
        <v>0</v>
      </c>
      <c r="M132">
        <f t="shared" si="32"/>
        <v>0</v>
      </c>
      <c r="N132">
        <f t="shared" si="33"/>
        <v>0</v>
      </c>
      <c r="O132">
        <f t="shared" si="34"/>
        <v>0</v>
      </c>
      <c r="P132">
        <f t="shared" si="35"/>
        <v>0</v>
      </c>
      <c r="Q132">
        <f t="shared" si="36"/>
        <v>0</v>
      </c>
      <c r="R132" s="7"/>
      <c r="S132" s="12">
        <f t="shared" si="37"/>
        <v>0</v>
      </c>
      <c r="T132" s="12">
        <f t="shared" si="38"/>
        <v>0</v>
      </c>
      <c r="U132" s="12">
        <f t="shared" si="39"/>
        <v>0</v>
      </c>
      <c r="V132" s="12">
        <f t="shared" si="40"/>
        <v>0</v>
      </c>
      <c r="W132" s="12">
        <f t="shared" si="41"/>
        <v>0</v>
      </c>
      <c r="X132" s="12">
        <f t="shared" si="42"/>
        <v>0</v>
      </c>
      <c r="Y132" s="12">
        <f t="shared" si="43"/>
        <v>0</v>
      </c>
    </row>
    <row r="133" spans="1:25" x14ac:dyDescent="0.3">
      <c r="A133" s="1" t="s">
        <v>131</v>
      </c>
      <c r="B133" s="6">
        <v>0</v>
      </c>
      <c r="C133">
        <v>20</v>
      </c>
      <c r="D133">
        <v>20</v>
      </c>
      <c r="E133">
        <v>23</v>
      </c>
      <c r="F133">
        <v>23</v>
      </c>
      <c r="G133">
        <v>31</v>
      </c>
      <c r="H133">
        <v>43</v>
      </c>
      <c r="I133">
        <v>43</v>
      </c>
      <c r="J133" s="7"/>
      <c r="K133" s="6">
        <f t="shared" si="30"/>
        <v>20</v>
      </c>
      <c r="L133">
        <f t="shared" si="31"/>
        <v>0</v>
      </c>
      <c r="M133">
        <f t="shared" si="32"/>
        <v>3</v>
      </c>
      <c r="N133">
        <f t="shared" si="33"/>
        <v>0</v>
      </c>
      <c r="O133">
        <f t="shared" si="34"/>
        <v>8</v>
      </c>
      <c r="P133">
        <f t="shared" si="35"/>
        <v>12</v>
      </c>
      <c r="Q133">
        <f t="shared" si="36"/>
        <v>0</v>
      </c>
      <c r="R133" s="7"/>
      <c r="S133" s="12">
        <f t="shared" si="37"/>
        <v>1</v>
      </c>
      <c r="T133" s="12">
        <f t="shared" si="38"/>
        <v>0</v>
      </c>
      <c r="U133" s="12">
        <f t="shared" si="39"/>
        <v>0.13043478260869565</v>
      </c>
      <c r="V133" s="12">
        <f t="shared" si="40"/>
        <v>0</v>
      </c>
      <c r="W133" s="12">
        <f t="shared" si="41"/>
        <v>0.25806451612903225</v>
      </c>
      <c r="X133" s="12">
        <f t="shared" si="42"/>
        <v>0.27906976744186046</v>
      </c>
      <c r="Y133" s="12">
        <f t="shared" si="43"/>
        <v>0</v>
      </c>
    </row>
    <row r="134" spans="1:25" x14ac:dyDescent="0.3">
      <c r="A134" s="1" t="s">
        <v>132</v>
      </c>
      <c r="B134" s="6">
        <v>0</v>
      </c>
      <c r="C134">
        <v>56</v>
      </c>
      <c r="D134">
        <v>56</v>
      </c>
      <c r="E134">
        <v>63</v>
      </c>
      <c r="F134">
        <v>63</v>
      </c>
      <c r="G134">
        <v>63</v>
      </c>
      <c r="H134">
        <v>69</v>
      </c>
      <c r="I134">
        <v>69</v>
      </c>
      <c r="J134" s="7"/>
      <c r="K134" s="6">
        <f t="shared" si="30"/>
        <v>56</v>
      </c>
      <c r="L134">
        <f t="shared" si="31"/>
        <v>0</v>
      </c>
      <c r="M134">
        <f t="shared" si="32"/>
        <v>7</v>
      </c>
      <c r="N134">
        <f t="shared" si="33"/>
        <v>0</v>
      </c>
      <c r="O134">
        <f t="shared" si="34"/>
        <v>0</v>
      </c>
      <c r="P134">
        <f t="shared" si="35"/>
        <v>6</v>
      </c>
      <c r="Q134">
        <f t="shared" si="36"/>
        <v>0</v>
      </c>
      <c r="R134" s="7"/>
      <c r="S134" s="12">
        <f t="shared" si="37"/>
        <v>1</v>
      </c>
      <c r="T134" s="12">
        <f t="shared" si="38"/>
        <v>0</v>
      </c>
      <c r="U134" s="12">
        <f t="shared" si="39"/>
        <v>0.1111111111111111</v>
      </c>
      <c r="V134" s="12">
        <f t="shared" si="40"/>
        <v>0</v>
      </c>
      <c r="W134" s="12">
        <f t="shared" si="41"/>
        <v>0</v>
      </c>
      <c r="X134" s="12">
        <f t="shared" si="42"/>
        <v>8.6956521739130432E-2</v>
      </c>
      <c r="Y134" s="12">
        <f t="shared" si="43"/>
        <v>0</v>
      </c>
    </row>
    <row r="135" spans="1:25" x14ac:dyDescent="0.3">
      <c r="A135" s="1" t="s">
        <v>133</v>
      </c>
      <c r="B135" s="6">
        <v>35</v>
      </c>
      <c r="C135">
        <v>37</v>
      </c>
      <c r="D135">
        <v>37</v>
      </c>
      <c r="E135">
        <v>37</v>
      </c>
      <c r="F135">
        <v>50</v>
      </c>
      <c r="G135">
        <v>50</v>
      </c>
      <c r="H135">
        <v>50</v>
      </c>
      <c r="I135">
        <v>61</v>
      </c>
      <c r="J135" s="7"/>
      <c r="K135" s="6">
        <f t="shared" si="30"/>
        <v>2</v>
      </c>
      <c r="L135">
        <f t="shared" si="31"/>
        <v>0</v>
      </c>
      <c r="M135">
        <f t="shared" si="32"/>
        <v>0</v>
      </c>
      <c r="N135">
        <f t="shared" si="33"/>
        <v>13</v>
      </c>
      <c r="O135">
        <f t="shared" si="34"/>
        <v>0</v>
      </c>
      <c r="P135">
        <f t="shared" si="35"/>
        <v>0</v>
      </c>
      <c r="Q135">
        <f t="shared" si="36"/>
        <v>11</v>
      </c>
      <c r="R135" s="7"/>
      <c r="S135" s="12">
        <f t="shared" si="37"/>
        <v>5.4054054054054057E-2</v>
      </c>
      <c r="T135" s="12">
        <f t="shared" si="38"/>
        <v>0</v>
      </c>
      <c r="U135" s="12">
        <f t="shared" si="39"/>
        <v>0</v>
      </c>
      <c r="V135" s="12">
        <f t="shared" si="40"/>
        <v>0.26</v>
      </c>
      <c r="W135" s="12">
        <f t="shared" si="41"/>
        <v>0</v>
      </c>
      <c r="X135" s="12">
        <f t="shared" si="42"/>
        <v>0</v>
      </c>
      <c r="Y135" s="12">
        <f t="shared" si="43"/>
        <v>0.18032786885245902</v>
      </c>
    </row>
    <row r="136" spans="1:25" x14ac:dyDescent="0.3">
      <c r="A136" s="1" t="s">
        <v>134</v>
      </c>
      <c r="B136" s="6">
        <v>0</v>
      </c>
      <c r="C136">
        <v>53</v>
      </c>
      <c r="D136">
        <v>53</v>
      </c>
      <c r="E136">
        <v>53</v>
      </c>
      <c r="F136">
        <v>119</v>
      </c>
      <c r="G136">
        <v>151</v>
      </c>
      <c r="H136">
        <v>151</v>
      </c>
      <c r="I136">
        <v>151</v>
      </c>
      <c r="J136" s="7"/>
      <c r="K136" s="6">
        <f t="shared" si="30"/>
        <v>53</v>
      </c>
      <c r="L136">
        <f t="shared" si="31"/>
        <v>0</v>
      </c>
      <c r="M136">
        <f t="shared" si="32"/>
        <v>0</v>
      </c>
      <c r="N136">
        <f t="shared" si="33"/>
        <v>66</v>
      </c>
      <c r="O136">
        <f t="shared" si="34"/>
        <v>32</v>
      </c>
      <c r="P136">
        <f t="shared" si="35"/>
        <v>0</v>
      </c>
      <c r="Q136">
        <f t="shared" si="36"/>
        <v>0</v>
      </c>
      <c r="R136" s="7"/>
      <c r="S136" s="12">
        <f t="shared" si="37"/>
        <v>1</v>
      </c>
      <c r="T136" s="12">
        <f t="shared" si="38"/>
        <v>0</v>
      </c>
      <c r="U136" s="12">
        <f t="shared" si="39"/>
        <v>0</v>
      </c>
      <c r="V136" s="12">
        <f t="shared" si="40"/>
        <v>0.55462184873949583</v>
      </c>
      <c r="W136" s="12">
        <f t="shared" si="41"/>
        <v>0.2119205298013245</v>
      </c>
      <c r="X136" s="12">
        <f t="shared" si="42"/>
        <v>0</v>
      </c>
      <c r="Y136" s="12">
        <f t="shared" si="43"/>
        <v>0</v>
      </c>
    </row>
    <row r="137" spans="1:25" x14ac:dyDescent="0.3">
      <c r="A137" s="1" t="s">
        <v>135</v>
      </c>
      <c r="B137" s="6">
        <v>13</v>
      </c>
      <c r="C137">
        <v>25</v>
      </c>
      <c r="D137">
        <v>25</v>
      </c>
      <c r="E137">
        <v>53</v>
      </c>
      <c r="F137">
        <v>67</v>
      </c>
      <c r="G137">
        <v>70</v>
      </c>
      <c r="H137">
        <v>75</v>
      </c>
      <c r="I137">
        <v>81</v>
      </c>
      <c r="J137" s="7"/>
      <c r="K137" s="6">
        <f t="shared" si="30"/>
        <v>12</v>
      </c>
      <c r="L137">
        <f t="shared" si="31"/>
        <v>0</v>
      </c>
      <c r="M137">
        <f t="shared" si="32"/>
        <v>28</v>
      </c>
      <c r="N137">
        <f t="shared" si="33"/>
        <v>14</v>
      </c>
      <c r="O137">
        <f t="shared" si="34"/>
        <v>3</v>
      </c>
      <c r="P137">
        <f t="shared" si="35"/>
        <v>5</v>
      </c>
      <c r="Q137">
        <f t="shared" si="36"/>
        <v>6</v>
      </c>
      <c r="R137" s="7"/>
      <c r="S137" s="12">
        <f t="shared" si="37"/>
        <v>0.48</v>
      </c>
      <c r="T137" s="12">
        <f t="shared" si="38"/>
        <v>0</v>
      </c>
      <c r="U137" s="12">
        <f t="shared" si="39"/>
        <v>0.52830188679245282</v>
      </c>
      <c r="V137" s="12">
        <f t="shared" si="40"/>
        <v>0.20895522388059701</v>
      </c>
      <c r="W137" s="12">
        <f t="shared" si="41"/>
        <v>4.2857142857142858E-2</v>
      </c>
      <c r="X137" s="12">
        <f t="shared" si="42"/>
        <v>6.6666666666666666E-2</v>
      </c>
      <c r="Y137" s="12">
        <f t="shared" si="43"/>
        <v>7.407407407407407E-2</v>
      </c>
    </row>
    <row r="138" spans="1:25" x14ac:dyDescent="0.3">
      <c r="A138" s="1" t="s">
        <v>136</v>
      </c>
      <c r="B138" s="6">
        <v>0</v>
      </c>
      <c r="C138">
        <v>54</v>
      </c>
      <c r="D138">
        <v>54</v>
      </c>
      <c r="E138">
        <v>68</v>
      </c>
      <c r="F138">
        <v>91</v>
      </c>
      <c r="G138">
        <v>96</v>
      </c>
      <c r="H138">
        <v>110</v>
      </c>
      <c r="I138">
        <v>208</v>
      </c>
      <c r="J138" s="7"/>
      <c r="K138" s="6">
        <f t="shared" si="30"/>
        <v>54</v>
      </c>
      <c r="L138">
        <f t="shared" si="31"/>
        <v>0</v>
      </c>
      <c r="M138">
        <f t="shared" si="32"/>
        <v>14</v>
      </c>
      <c r="N138">
        <f t="shared" si="33"/>
        <v>23</v>
      </c>
      <c r="O138">
        <f t="shared" si="34"/>
        <v>5</v>
      </c>
      <c r="P138">
        <f t="shared" si="35"/>
        <v>14</v>
      </c>
      <c r="Q138">
        <f t="shared" si="36"/>
        <v>98</v>
      </c>
      <c r="R138" s="7"/>
      <c r="S138" s="12">
        <f t="shared" si="37"/>
        <v>1</v>
      </c>
      <c r="T138" s="12">
        <f t="shared" si="38"/>
        <v>0</v>
      </c>
      <c r="U138" s="12">
        <f t="shared" si="39"/>
        <v>0.20588235294117646</v>
      </c>
      <c r="V138" s="12">
        <f t="shared" si="40"/>
        <v>0.25274725274725274</v>
      </c>
      <c r="W138" s="12">
        <f t="shared" si="41"/>
        <v>5.2083333333333336E-2</v>
      </c>
      <c r="X138" s="12">
        <f t="shared" si="42"/>
        <v>0.12727272727272726</v>
      </c>
      <c r="Y138" s="12">
        <f t="shared" si="43"/>
        <v>0.47115384615384615</v>
      </c>
    </row>
    <row r="139" spans="1:25" x14ac:dyDescent="0.3">
      <c r="A139" s="1" t="s">
        <v>137</v>
      </c>
      <c r="B139" s="6">
        <v>41</v>
      </c>
      <c r="C139">
        <v>66</v>
      </c>
      <c r="D139">
        <v>66</v>
      </c>
      <c r="E139">
        <v>113</v>
      </c>
      <c r="F139">
        <v>126</v>
      </c>
      <c r="G139">
        <v>165</v>
      </c>
      <c r="H139">
        <v>165</v>
      </c>
      <c r="I139">
        <v>165</v>
      </c>
      <c r="J139" s="7"/>
      <c r="K139" s="6">
        <f t="shared" si="30"/>
        <v>25</v>
      </c>
      <c r="L139">
        <f t="shared" si="31"/>
        <v>0</v>
      </c>
      <c r="M139">
        <f t="shared" si="32"/>
        <v>47</v>
      </c>
      <c r="N139">
        <f t="shared" si="33"/>
        <v>13</v>
      </c>
      <c r="O139">
        <f t="shared" si="34"/>
        <v>39</v>
      </c>
      <c r="P139">
        <f t="shared" si="35"/>
        <v>0</v>
      </c>
      <c r="Q139">
        <f t="shared" si="36"/>
        <v>0</v>
      </c>
      <c r="R139" s="7"/>
      <c r="S139" s="12">
        <f t="shared" si="37"/>
        <v>0.37878787878787878</v>
      </c>
      <c r="T139" s="12">
        <f t="shared" si="38"/>
        <v>0</v>
      </c>
      <c r="U139" s="12">
        <f t="shared" si="39"/>
        <v>0.41592920353982299</v>
      </c>
      <c r="V139" s="12">
        <f t="shared" si="40"/>
        <v>0.10317460317460317</v>
      </c>
      <c r="W139" s="12">
        <f t="shared" si="41"/>
        <v>0.23636363636363636</v>
      </c>
      <c r="X139" s="12">
        <f t="shared" si="42"/>
        <v>0</v>
      </c>
      <c r="Y139" s="12">
        <f t="shared" si="43"/>
        <v>0</v>
      </c>
    </row>
    <row r="140" spans="1:25" x14ac:dyDescent="0.3">
      <c r="A140" s="1" t="s">
        <v>138</v>
      </c>
      <c r="B140" s="6">
        <v>0</v>
      </c>
      <c r="C140">
        <v>70</v>
      </c>
      <c r="D140">
        <v>70</v>
      </c>
      <c r="E140">
        <v>70</v>
      </c>
      <c r="F140">
        <v>70</v>
      </c>
      <c r="G140">
        <v>70</v>
      </c>
      <c r="H140">
        <v>93</v>
      </c>
      <c r="I140">
        <v>151</v>
      </c>
      <c r="J140" s="7"/>
      <c r="K140" s="6">
        <f t="shared" si="30"/>
        <v>70</v>
      </c>
      <c r="L140">
        <f t="shared" si="31"/>
        <v>0</v>
      </c>
      <c r="M140">
        <f t="shared" si="32"/>
        <v>0</v>
      </c>
      <c r="N140">
        <f t="shared" si="33"/>
        <v>0</v>
      </c>
      <c r="O140">
        <f t="shared" si="34"/>
        <v>0</v>
      </c>
      <c r="P140">
        <f t="shared" si="35"/>
        <v>23</v>
      </c>
      <c r="Q140">
        <f t="shared" si="36"/>
        <v>58</v>
      </c>
      <c r="R140" s="7"/>
      <c r="S140" s="12">
        <f t="shared" si="37"/>
        <v>1</v>
      </c>
      <c r="T140" s="12">
        <f t="shared" si="38"/>
        <v>0</v>
      </c>
      <c r="U140" s="12">
        <f t="shared" si="39"/>
        <v>0</v>
      </c>
      <c r="V140" s="12">
        <f t="shared" si="40"/>
        <v>0</v>
      </c>
      <c r="W140" s="12">
        <f t="shared" si="41"/>
        <v>0</v>
      </c>
      <c r="X140" s="12">
        <f t="shared" si="42"/>
        <v>0.24731182795698925</v>
      </c>
      <c r="Y140" s="12">
        <f t="shared" si="43"/>
        <v>0.38410596026490068</v>
      </c>
    </row>
    <row r="141" spans="1:25" x14ac:dyDescent="0.3">
      <c r="A141" s="1" t="s">
        <v>139</v>
      </c>
      <c r="B141" s="6">
        <v>179</v>
      </c>
      <c r="C141">
        <v>188</v>
      </c>
      <c r="D141">
        <v>188</v>
      </c>
      <c r="E141">
        <v>188</v>
      </c>
      <c r="F141">
        <v>188</v>
      </c>
      <c r="G141">
        <v>188</v>
      </c>
      <c r="H141">
        <v>188</v>
      </c>
      <c r="I141">
        <v>272</v>
      </c>
      <c r="J141" s="7"/>
      <c r="K141" s="6">
        <f t="shared" si="30"/>
        <v>9</v>
      </c>
      <c r="L141">
        <f t="shared" si="31"/>
        <v>0</v>
      </c>
      <c r="M141">
        <f t="shared" si="32"/>
        <v>0</v>
      </c>
      <c r="N141">
        <f t="shared" si="33"/>
        <v>0</v>
      </c>
      <c r="O141">
        <f t="shared" si="34"/>
        <v>0</v>
      </c>
      <c r="P141">
        <f t="shared" si="35"/>
        <v>0</v>
      </c>
      <c r="Q141">
        <f t="shared" si="36"/>
        <v>84</v>
      </c>
      <c r="R141" s="7"/>
      <c r="S141" s="12">
        <f t="shared" si="37"/>
        <v>4.7872340425531915E-2</v>
      </c>
      <c r="T141" s="12">
        <f t="shared" si="38"/>
        <v>0</v>
      </c>
      <c r="U141" s="12">
        <f t="shared" si="39"/>
        <v>0</v>
      </c>
      <c r="V141" s="12">
        <f t="shared" si="40"/>
        <v>0</v>
      </c>
      <c r="W141" s="12">
        <f t="shared" si="41"/>
        <v>0</v>
      </c>
      <c r="X141" s="12">
        <f t="shared" si="42"/>
        <v>0</v>
      </c>
      <c r="Y141" s="12">
        <f t="shared" si="43"/>
        <v>0.30882352941176472</v>
      </c>
    </row>
    <row r="142" spans="1:25" x14ac:dyDescent="0.3">
      <c r="A142" s="1" t="s">
        <v>140</v>
      </c>
      <c r="B142" s="6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7"/>
      <c r="K142" s="6">
        <f t="shared" si="30"/>
        <v>0</v>
      </c>
      <c r="L142">
        <f t="shared" si="31"/>
        <v>0</v>
      </c>
      <c r="M142">
        <f t="shared" si="32"/>
        <v>0</v>
      </c>
      <c r="N142">
        <f t="shared" si="33"/>
        <v>0</v>
      </c>
      <c r="O142">
        <f t="shared" si="34"/>
        <v>0</v>
      </c>
      <c r="P142">
        <f t="shared" si="35"/>
        <v>0</v>
      </c>
      <c r="Q142">
        <f t="shared" si="36"/>
        <v>0</v>
      </c>
      <c r="R142" s="7"/>
      <c r="S142" s="12">
        <f t="shared" si="37"/>
        <v>0</v>
      </c>
      <c r="T142" s="12">
        <f t="shared" si="38"/>
        <v>0</v>
      </c>
      <c r="U142" s="12">
        <f t="shared" si="39"/>
        <v>0</v>
      </c>
      <c r="V142" s="12">
        <f t="shared" si="40"/>
        <v>0</v>
      </c>
      <c r="W142" s="12">
        <f t="shared" si="41"/>
        <v>0</v>
      </c>
      <c r="X142" s="12">
        <f t="shared" si="42"/>
        <v>0</v>
      </c>
      <c r="Y142" s="12">
        <f t="shared" si="43"/>
        <v>0</v>
      </c>
    </row>
    <row r="143" spans="1:25" x14ac:dyDescent="0.3">
      <c r="A143" s="1" t="s">
        <v>141</v>
      </c>
      <c r="B143" s="6">
        <v>0</v>
      </c>
      <c r="C143">
        <v>0</v>
      </c>
      <c r="D143">
        <v>0</v>
      </c>
      <c r="E143">
        <v>0</v>
      </c>
      <c r="F143">
        <v>18</v>
      </c>
      <c r="G143">
        <v>84</v>
      </c>
      <c r="H143">
        <v>84</v>
      </c>
      <c r="I143">
        <v>204</v>
      </c>
      <c r="J143" s="7"/>
      <c r="K143" s="6">
        <f t="shared" si="30"/>
        <v>0</v>
      </c>
      <c r="L143">
        <f t="shared" si="31"/>
        <v>0</v>
      </c>
      <c r="M143">
        <f t="shared" si="32"/>
        <v>0</v>
      </c>
      <c r="N143">
        <f t="shared" si="33"/>
        <v>18</v>
      </c>
      <c r="O143">
        <f t="shared" si="34"/>
        <v>66</v>
      </c>
      <c r="P143">
        <f t="shared" si="35"/>
        <v>0</v>
      </c>
      <c r="Q143">
        <f t="shared" si="36"/>
        <v>120</v>
      </c>
      <c r="R143" s="7"/>
      <c r="S143" s="12">
        <f t="shared" si="37"/>
        <v>0</v>
      </c>
      <c r="T143" s="12">
        <f t="shared" si="38"/>
        <v>0</v>
      </c>
      <c r="U143" s="12">
        <f t="shared" si="39"/>
        <v>0</v>
      </c>
      <c r="V143" s="12">
        <f t="shared" si="40"/>
        <v>1</v>
      </c>
      <c r="W143" s="12">
        <f t="shared" si="41"/>
        <v>0.7857142857142857</v>
      </c>
      <c r="X143" s="12">
        <f t="shared" si="42"/>
        <v>0</v>
      </c>
      <c r="Y143" s="12">
        <f t="shared" si="43"/>
        <v>0.58823529411764708</v>
      </c>
    </row>
    <row r="144" spans="1:25" x14ac:dyDescent="0.3">
      <c r="A144" s="1" t="s">
        <v>142</v>
      </c>
      <c r="B144" s="6">
        <v>0</v>
      </c>
      <c r="C144">
        <v>41</v>
      </c>
      <c r="D144">
        <v>41</v>
      </c>
      <c r="E144">
        <v>41</v>
      </c>
      <c r="F144">
        <v>64</v>
      </c>
      <c r="G144">
        <v>73</v>
      </c>
      <c r="H144">
        <v>103</v>
      </c>
      <c r="I144">
        <v>103</v>
      </c>
      <c r="J144" s="7"/>
      <c r="K144" s="6">
        <f t="shared" si="30"/>
        <v>41</v>
      </c>
      <c r="L144">
        <f t="shared" si="31"/>
        <v>0</v>
      </c>
      <c r="M144">
        <f t="shared" si="32"/>
        <v>0</v>
      </c>
      <c r="N144">
        <f t="shared" si="33"/>
        <v>23</v>
      </c>
      <c r="O144">
        <f t="shared" si="34"/>
        <v>9</v>
      </c>
      <c r="P144">
        <f t="shared" si="35"/>
        <v>30</v>
      </c>
      <c r="Q144">
        <f t="shared" si="36"/>
        <v>0</v>
      </c>
      <c r="R144" s="7"/>
      <c r="S144" s="12">
        <f t="shared" si="37"/>
        <v>1</v>
      </c>
      <c r="T144" s="12">
        <f t="shared" si="38"/>
        <v>0</v>
      </c>
      <c r="U144" s="12">
        <f t="shared" si="39"/>
        <v>0</v>
      </c>
      <c r="V144" s="12">
        <f t="shared" si="40"/>
        <v>0.359375</v>
      </c>
      <c r="W144" s="12">
        <f t="shared" si="41"/>
        <v>0.12328767123287671</v>
      </c>
      <c r="X144" s="12">
        <f t="shared" si="42"/>
        <v>0.29126213592233008</v>
      </c>
      <c r="Y144" s="12">
        <f t="shared" si="43"/>
        <v>0</v>
      </c>
    </row>
    <row r="145" spans="1:25" x14ac:dyDescent="0.3">
      <c r="A145" s="1" t="s">
        <v>143</v>
      </c>
      <c r="B145" s="6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7"/>
      <c r="K145" s="6">
        <f t="shared" si="30"/>
        <v>0</v>
      </c>
      <c r="L145">
        <f t="shared" si="31"/>
        <v>0</v>
      </c>
      <c r="M145">
        <f t="shared" si="32"/>
        <v>0</v>
      </c>
      <c r="N145">
        <f t="shared" si="33"/>
        <v>0</v>
      </c>
      <c r="O145">
        <f t="shared" si="34"/>
        <v>0</v>
      </c>
      <c r="P145">
        <f t="shared" si="35"/>
        <v>0</v>
      </c>
      <c r="Q145">
        <f t="shared" si="36"/>
        <v>0</v>
      </c>
      <c r="R145" s="7"/>
      <c r="S145" s="12">
        <f t="shared" si="37"/>
        <v>0</v>
      </c>
      <c r="T145" s="12">
        <f t="shared" si="38"/>
        <v>0</v>
      </c>
      <c r="U145" s="12">
        <f t="shared" si="39"/>
        <v>0</v>
      </c>
      <c r="V145" s="12">
        <f t="shared" si="40"/>
        <v>0</v>
      </c>
      <c r="W145" s="12">
        <f t="shared" si="41"/>
        <v>0</v>
      </c>
      <c r="X145" s="12">
        <f t="shared" si="42"/>
        <v>0</v>
      </c>
      <c r="Y145" s="12">
        <f t="shared" si="43"/>
        <v>0</v>
      </c>
    </row>
    <row r="146" spans="1:25" x14ac:dyDescent="0.3">
      <c r="A146" s="1" t="s">
        <v>144</v>
      </c>
      <c r="B146" s="6">
        <v>51</v>
      </c>
      <c r="C146">
        <v>54</v>
      </c>
      <c r="D146">
        <v>54</v>
      </c>
      <c r="E146">
        <v>54</v>
      </c>
      <c r="F146">
        <v>66</v>
      </c>
      <c r="G146">
        <v>73</v>
      </c>
      <c r="H146">
        <v>73</v>
      </c>
      <c r="I146">
        <v>73</v>
      </c>
      <c r="J146" s="7"/>
      <c r="K146" s="6">
        <f t="shared" si="30"/>
        <v>3</v>
      </c>
      <c r="L146">
        <f t="shared" si="31"/>
        <v>0</v>
      </c>
      <c r="M146">
        <f t="shared" si="32"/>
        <v>0</v>
      </c>
      <c r="N146">
        <f t="shared" si="33"/>
        <v>12</v>
      </c>
      <c r="O146">
        <f t="shared" si="34"/>
        <v>7</v>
      </c>
      <c r="P146">
        <f t="shared" si="35"/>
        <v>0</v>
      </c>
      <c r="Q146">
        <f t="shared" si="36"/>
        <v>0</v>
      </c>
      <c r="R146" s="7"/>
      <c r="S146" s="12">
        <f t="shared" si="37"/>
        <v>5.5555555555555552E-2</v>
      </c>
      <c r="T146" s="12">
        <f t="shared" si="38"/>
        <v>0</v>
      </c>
      <c r="U146" s="12">
        <f t="shared" si="39"/>
        <v>0</v>
      </c>
      <c r="V146" s="12">
        <f t="shared" si="40"/>
        <v>0.18181818181818182</v>
      </c>
      <c r="W146" s="12">
        <f t="shared" si="41"/>
        <v>9.5890410958904104E-2</v>
      </c>
      <c r="X146" s="12">
        <f t="shared" si="42"/>
        <v>0</v>
      </c>
      <c r="Y146" s="12">
        <f t="shared" si="43"/>
        <v>0</v>
      </c>
    </row>
    <row r="147" spans="1:25" x14ac:dyDescent="0.3">
      <c r="A147" s="1" t="s">
        <v>145</v>
      </c>
      <c r="B147" s="6">
        <v>0</v>
      </c>
      <c r="C147">
        <v>47</v>
      </c>
      <c r="D147">
        <v>47</v>
      </c>
      <c r="E147">
        <v>47</v>
      </c>
      <c r="F147">
        <v>47</v>
      </c>
      <c r="G147">
        <v>73</v>
      </c>
      <c r="H147">
        <v>79</v>
      </c>
      <c r="I147">
        <v>79</v>
      </c>
      <c r="J147" s="7"/>
      <c r="K147" s="6">
        <f t="shared" si="30"/>
        <v>47</v>
      </c>
      <c r="L147">
        <f t="shared" si="31"/>
        <v>0</v>
      </c>
      <c r="M147">
        <f t="shared" si="32"/>
        <v>0</v>
      </c>
      <c r="N147">
        <f t="shared" si="33"/>
        <v>0</v>
      </c>
      <c r="O147">
        <f t="shared" si="34"/>
        <v>26</v>
      </c>
      <c r="P147">
        <f t="shared" si="35"/>
        <v>6</v>
      </c>
      <c r="Q147">
        <f t="shared" si="36"/>
        <v>0</v>
      </c>
      <c r="R147" s="7"/>
      <c r="S147" s="12">
        <f t="shared" si="37"/>
        <v>1</v>
      </c>
      <c r="T147" s="12">
        <f t="shared" si="38"/>
        <v>0</v>
      </c>
      <c r="U147" s="12">
        <f t="shared" si="39"/>
        <v>0</v>
      </c>
      <c r="V147" s="12">
        <f t="shared" si="40"/>
        <v>0</v>
      </c>
      <c r="W147" s="12">
        <f t="shared" si="41"/>
        <v>0.35616438356164382</v>
      </c>
      <c r="X147" s="12">
        <f t="shared" si="42"/>
        <v>7.5949367088607597E-2</v>
      </c>
      <c r="Y147" s="12">
        <f t="shared" si="43"/>
        <v>0</v>
      </c>
    </row>
    <row r="148" spans="1:25" x14ac:dyDescent="0.3">
      <c r="A148" s="1" t="s">
        <v>146</v>
      </c>
      <c r="B148" s="6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  <c r="J148" s="7"/>
      <c r="K148" s="6">
        <f t="shared" si="30"/>
        <v>0</v>
      </c>
      <c r="L148">
        <f t="shared" si="31"/>
        <v>0</v>
      </c>
      <c r="M148">
        <f t="shared" si="32"/>
        <v>0</v>
      </c>
      <c r="N148">
        <f t="shared" si="33"/>
        <v>0</v>
      </c>
      <c r="O148">
        <f t="shared" si="34"/>
        <v>0</v>
      </c>
      <c r="P148">
        <f t="shared" si="35"/>
        <v>1</v>
      </c>
      <c r="Q148">
        <f t="shared" si="36"/>
        <v>0</v>
      </c>
      <c r="R148" s="7"/>
      <c r="S148" s="12">
        <f t="shared" si="37"/>
        <v>0</v>
      </c>
      <c r="T148" s="12">
        <f t="shared" si="38"/>
        <v>0</v>
      </c>
      <c r="U148" s="12">
        <f t="shared" si="39"/>
        <v>0</v>
      </c>
      <c r="V148" s="12">
        <f t="shared" si="40"/>
        <v>0</v>
      </c>
      <c r="W148" s="12">
        <f t="shared" si="41"/>
        <v>0</v>
      </c>
      <c r="X148" s="12">
        <f t="shared" si="42"/>
        <v>0.5</v>
      </c>
      <c r="Y148" s="12">
        <f t="shared" si="43"/>
        <v>0</v>
      </c>
    </row>
    <row r="149" spans="1:25" x14ac:dyDescent="0.3">
      <c r="A149" s="1" t="s">
        <v>147</v>
      </c>
      <c r="B149" s="6">
        <v>0</v>
      </c>
      <c r="C149">
        <v>31</v>
      </c>
      <c r="D149">
        <v>31</v>
      </c>
      <c r="E149">
        <v>42</v>
      </c>
      <c r="F149">
        <v>43</v>
      </c>
      <c r="G149">
        <v>49</v>
      </c>
      <c r="H149">
        <v>49</v>
      </c>
      <c r="I149">
        <v>66</v>
      </c>
      <c r="J149" s="7"/>
      <c r="K149" s="6">
        <f t="shared" si="30"/>
        <v>31</v>
      </c>
      <c r="L149">
        <f t="shared" si="31"/>
        <v>0</v>
      </c>
      <c r="M149">
        <f t="shared" si="32"/>
        <v>11</v>
      </c>
      <c r="N149">
        <f t="shared" si="33"/>
        <v>1</v>
      </c>
      <c r="O149">
        <f t="shared" si="34"/>
        <v>6</v>
      </c>
      <c r="P149">
        <f t="shared" si="35"/>
        <v>0</v>
      </c>
      <c r="Q149">
        <f t="shared" si="36"/>
        <v>17</v>
      </c>
      <c r="R149" s="7"/>
      <c r="S149" s="12">
        <f t="shared" si="37"/>
        <v>1</v>
      </c>
      <c r="T149" s="12">
        <f t="shared" si="38"/>
        <v>0</v>
      </c>
      <c r="U149" s="12">
        <f t="shared" si="39"/>
        <v>0.26190476190476192</v>
      </c>
      <c r="V149" s="12">
        <f t="shared" si="40"/>
        <v>2.3255813953488372E-2</v>
      </c>
      <c r="W149" s="12">
        <f t="shared" si="41"/>
        <v>0.12244897959183673</v>
      </c>
      <c r="X149" s="12">
        <f t="shared" si="42"/>
        <v>0</v>
      </c>
      <c r="Y149" s="12">
        <f t="shared" si="43"/>
        <v>0.25757575757575757</v>
      </c>
    </row>
    <row r="150" spans="1:25" x14ac:dyDescent="0.3">
      <c r="A150" s="1" t="s">
        <v>148</v>
      </c>
      <c r="B150" s="6">
        <v>0</v>
      </c>
      <c r="C150">
        <v>9</v>
      </c>
      <c r="D150">
        <v>9</v>
      </c>
      <c r="E150">
        <v>28</v>
      </c>
      <c r="F150">
        <v>28</v>
      </c>
      <c r="G150">
        <v>28</v>
      </c>
      <c r="H150">
        <v>36</v>
      </c>
      <c r="I150">
        <v>36</v>
      </c>
      <c r="J150" s="7"/>
      <c r="K150" s="6">
        <f t="shared" si="30"/>
        <v>9</v>
      </c>
      <c r="L150">
        <f t="shared" si="31"/>
        <v>0</v>
      </c>
      <c r="M150">
        <f t="shared" si="32"/>
        <v>19</v>
      </c>
      <c r="N150">
        <f t="shared" si="33"/>
        <v>0</v>
      </c>
      <c r="O150">
        <f t="shared" si="34"/>
        <v>0</v>
      </c>
      <c r="P150">
        <f t="shared" si="35"/>
        <v>8</v>
      </c>
      <c r="Q150">
        <f t="shared" si="36"/>
        <v>0</v>
      </c>
      <c r="R150" s="7"/>
      <c r="S150" s="12">
        <f t="shared" si="37"/>
        <v>1</v>
      </c>
      <c r="T150" s="12">
        <f t="shared" si="38"/>
        <v>0</v>
      </c>
      <c r="U150" s="12">
        <f t="shared" si="39"/>
        <v>0.6785714285714286</v>
      </c>
      <c r="V150" s="12">
        <f t="shared" si="40"/>
        <v>0</v>
      </c>
      <c r="W150" s="12">
        <f t="shared" si="41"/>
        <v>0</v>
      </c>
      <c r="X150" s="12">
        <f t="shared" si="42"/>
        <v>0.22222222222222221</v>
      </c>
      <c r="Y150" s="12">
        <f t="shared" si="43"/>
        <v>0</v>
      </c>
    </row>
    <row r="151" spans="1:25" x14ac:dyDescent="0.3">
      <c r="A151" s="1" t="s">
        <v>149</v>
      </c>
      <c r="B151" s="6">
        <v>0</v>
      </c>
      <c r="C151">
        <v>126</v>
      </c>
      <c r="D151">
        <v>126</v>
      </c>
      <c r="E151">
        <v>126</v>
      </c>
      <c r="F151">
        <v>178</v>
      </c>
      <c r="G151">
        <v>216</v>
      </c>
      <c r="H151">
        <v>216</v>
      </c>
      <c r="I151">
        <v>216</v>
      </c>
      <c r="J151" s="7"/>
      <c r="K151" s="6">
        <f t="shared" si="30"/>
        <v>126</v>
      </c>
      <c r="L151">
        <f t="shared" si="31"/>
        <v>0</v>
      </c>
      <c r="M151">
        <f t="shared" si="32"/>
        <v>0</v>
      </c>
      <c r="N151">
        <f t="shared" si="33"/>
        <v>52</v>
      </c>
      <c r="O151">
        <f t="shared" si="34"/>
        <v>38</v>
      </c>
      <c r="P151">
        <f t="shared" si="35"/>
        <v>0</v>
      </c>
      <c r="Q151">
        <f t="shared" si="36"/>
        <v>0</v>
      </c>
      <c r="R151" s="7"/>
      <c r="S151" s="12">
        <f t="shared" si="37"/>
        <v>1</v>
      </c>
      <c r="T151" s="12">
        <f t="shared" si="38"/>
        <v>0</v>
      </c>
      <c r="U151" s="12">
        <f t="shared" si="39"/>
        <v>0</v>
      </c>
      <c r="V151" s="12">
        <f t="shared" si="40"/>
        <v>0.29213483146067415</v>
      </c>
      <c r="W151" s="12">
        <f t="shared" si="41"/>
        <v>0.17592592592592593</v>
      </c>
      <c r="X151" s="12">
        <f t="shared" si="42"/>
        <v>0</v>
      </c>
      <c r="Y151" s="12">
        <f t="shared" si="43"/>
        <v>0</v>
      </c>
    </row>
    <row r="152" spans="1:25" x14ac:dyDescent="0.3">
      <c r="A152" s="1" t="s">
        <v>150</v>
      </c>
      <c r="B152" s="6">
        <v>0</v>
      </c>
      <c r="C152">
        <v>3</v>
      </c>
      <c r="D152">
        <v>3</v>
      </c>
      <c r="E152">
        <v>3</v>
      </c>
      <c r="F152">
        <v>3</v>
      </c>
      <c r="G152">
        <v>17</v>
      </c>
      <c r="H152">
        <v>17</v>
      </c>
      <c r="I152">
        <v>18</v>
      </c>
      <c r="J152" s="7"/>
      <c r="K152" s="6">
        <f t="shared" si="30"/>
        <v>3</v>
      </c>
      <c r="L152">
        <f t="shared" si="31"/>
        <v>0</v>
      </c>
      <c r="M152">
        <f t="shared" si="32"/>
        <v>0</v>
      </c>
      <c r="N152">
        <f t="shared" si="33"/>
        <v>0</v>
      </c>
      <c r="O152">
        <f t="shared" si="34"/>
        <v>14</v>
      </c>
      <c r="P152">
        <f t="shared" si="35"/>
        <v>0</v>
      </c>
      <c r="Q152">
        <f t="shared" si="36"/>
        <v>1</v>
      </c>
      <c r="R152" s="7"/>
      <c r="S152" s="12">
        <f t="shared" si="37"/>
        <v>1</v>
      </c>
      <c r="T152" s="12">
        <f t="shared" si="38"/>
        <v>0</v>
      </c>
      <c r="U152" s="12">
        <f t="shared" si="39"/>
        <v>0</v>
      </c>
      <c r="V152" s="12">
        <f t="shared" si="40"/>
        <v>0</v>
      </c>
      <c r="W152" s="12">
        <f t="shared" si="41"/>
        <v>0.82352941176470584</v>
      </c>
      <c r="X152" s="12">
        <f t="shared" si="42"/>
        <v>0</v>
      </c>
      <c r="Y152" s="12">
        <f t="shared" si="43"/>
        <v>5.5555555555555552E-2</v>
      </c>
    </row>
    <row r="153" spans="1:25" x14ac:dyDescent="0.3">
      <c r="A153" s="1" t="s">
        <v>151</v>
      </c>
      <c r="B153" s="6">
        <v>98</v>
      </c>
      <c r="C153">
        <v>115</v>
      </c>
      <c r="D153">
        <v>115</v>
      </c>
      <c r="E153">
        <v>115</v>
      </c>
      <c r="F153">
        <v>115</v>
      </c>
      <c r="G153">
        <v>115</v>
      </c>
      <c r="H153">
        <v>115</v>
      </c>
      <c r="I153">
        <v>115</v>
      </c>
      <c r="J153" s="7"/>
      <c r="K153" s="6">
        <f t="shared" si="30"/>
        <v>17</v>
      </c>
      <c r="L153">
        <f t="shared" si="31"/>
        <v>0</v>
      </c>
      <c r="M153">
        <f t="shared" si="32"/>
        <v>0</v>
      </c>
      <c r="N153">
        <f t="shared" si="33"/>
        <v>0</v>
      </c>
      <c r="O153">
        <f t="shared" si="34"/>
        <v>0</v>
      </c>
      <c r="P153">
        <f t="shared" si="35"/>
        <v>0</v>
      </c>
      <c r="Q153">
        <f t="shared" si="36"/>
        <v>0</v>
      </c>
      <c r="R153" s="7"/>
      <c r="S153" s="12">
        <f t="shared" si="37"/>
        <v>0.14782608695652175</v>
      </c>
      <c r="T153" s="12">
        <f t="shared" si="38"/>
        <v>0</v>
      </c>
      <c r="U153" s="12">
        <f t="shared" si="39"/>
        <v>0</v>
      </c>
      <c r="V153" s="12">
        <f t="shared" si="40"/>
        <v>0</v>
      </c>
      <c r="W153" s="12">
        <f t="shared" si="41"/>
        <v>0</v>
      </c>
      <c r="X153" s="12">
        <f t="shared" si="42"/>
        <v>0</v>
      </c>
      <c r="Y153" s="12">
        <f t="shared" si="43"/>
        <v>0</v>
      </c>
    </row>
    <row r="154" spans="1:25" x14ac:dyDescent="0.3">
      <c r="A154" s="1" t="s">
        <v>152</v>
      </c>
      <c r="B154" s="6">
        <v>155</v>
      </c>
      <c r="C154">
        <v>168</v>
      </c>
      <c r="D154">
        <v>168</v>
      </c>
      <c r="E154">
        <v>233</v>
      </c>
      <c r="F154">
        <v>270</v>
      </c>
      <c r="G154">
        <v>279</v>
      </c>
      <c r="H154">
        <v>279</v>
      </c>
      <c r="I154">
        <v>279</v>
      </c>
      <c r="J154" s="7"/>
      <c r="K154" s="6">
        <f t="shared" si="30"/>
        <v>13</v>
      </c>
      <c r="L154">
        <f t="shared" si="31"/>
        <v>0</v>
      </c>
      <c r="M154">
        <f t="shared" si="32"/>
        <v>65</v>
      </c>
      <c r="N154">
        <f t="shared" si="33"/>
        <v>37</v>
      </c>
      <c r="O154">
        <f t="shared" si="34"/>
        <v>9</v>
      </c>
      <c r="P154">
        <f t="shared" si="35"/>
        <v>0</v>
      </c>
      <c r="Q154">
        <f t="shared" si="36"/>
        <v>0</v>
      </c>
      <c r="R154" s="7"/>
      <c r="S154" s="12">
        <f t="shared" si="37"/>
        <v>7.7380952380952384E-2</v>
      </c>
      <c r="T154" s="12">
        <f t="shared" si="38"/>
        <v>0</v>
      </c>
      <c r="U154" s="12">
        <f t="shared" si="39"/>
        <v>0.27896995708154504</v>
      </c>
      <c r="V154" s="12">
        <f t="shared" si="40"/>
        <v>0.13703703703703704</v>
      </c>
      <c r="W154" s="12">
        <f t="shared" si="41"/>
        <v>3.2258064516129031E-2</v>
      </c>
      <c r="X154" s="12">
        <f t="shared" si="42"/>
        <v>0</v>
      </c>
      <c r="Y154" s="12">
        <f t="shared" si="43"/>
        <v>0</v>
      </c>
    </row>
    <row r="155" spans="1:25" x14ac:dyDescent="0.3">
      <c r="A155" s="1" t="s">
        <v>153</v>
      </c>
      <c r="B155" s="6">
        <v>0</v>
      </c>
      <c r="C155">
        <v>0</v>
      </c>
      <c r="D155">
        <v>0</v>
      </c>
      <c r="E155">
        <v>0</v>
      </c>
      <c r="F155">
        <v>98</v>
      </c>
      <c r="G155">
        <v>115</v>
      </c>
      <c r="H155">
        <v>115</v>
      </c>
      <c r="I155">
        <v>115</v>
      </c>
      <c r="J155" s="7"/>
      <c r="K155" s="6">
        <f t="shared" si="30"/>
        <v>0</v>
      </c>
      <c r="L155">
        <f t="shared" si="31"/>
        <v>0</v>
      </c>
      <c r="M155">
        <f t="shared" si="32"/>
        <v>0</v>
      </c>
      <c r="N155">
        <f t="shared" si="33"/>
        <v>98</v>
      </c>
      <c r="O155">
        <f t="shared" si="34"/>
        <v>17</v>
      </c>
      <c r="P155">
        <f t="shared" si="35"/>
        <v>0</v>
      </c>
      <c r="Q155">
        <f t="shared" si="36"/>
        <v>0</v>
      </c>
      <c r="R155" s="7"/>
      <c r="S155" s="12">
        <f t="shared" si="37"/>
        <v>0</v>
      </c>
      <c r="T155" s="12">
        <f t="shared" si="38"/>
        <v>0</v>
      </c>
      <c r="U155" s="12">
        <f t="shared" si="39"/>
        <v>0</v>
      </c>
      <c r="V155" s="12">
        <f t="shared" si="40"/>
        <v>1</v>
      </c>
      <c r="W155" s="12">
        <f t="shared" si="41"/>
        <v>0.14782608695652175</v>
      </c>
      <c r="X155" s="12">
        <f t="shared" si="42"/>
        <v>0</v>
      </c>
      <c r="Y155" s="12">
        <f t="shared" si="43"/>
        <v>0</v>
      </c>
    </row>
    <row r="156" spans="1:25" x14ac:dyDescent="0.3">
      <c r="A156" s="1" t="s">
        <v>154</v>
      </c>
      <c r="B156" s="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7"/>
      <c r="K156" s="6">
        <f t="shared" si="30"/>
        <v>0</v>
      </c>
      <c r="L156">
        <f t="shared" si="31"/>
        <v>0</v>
      </c>
      <c r="M156">
        <f t="shared" si="32"/>
        <v>0</v>
      </c>
      <c r="N156">
        <f t="shared" si="33"/>
        <v>0</v>
      </c>
      <c r="O156">
        <f t="shared" si="34"/>
        <v>0</v>
      </c>
      <c r="P156">
        <f t="shared" si="35"/>
        <v>0</v>
      </c>
      <c r="Q156">
        <f t="shared" si="36"/>
        <v>0</v>
      </c>
      <c r="R156" s="7"/>
      <c r="S156" s="12">
        <f t="shared" si="37"/>
        <v>0</v>
      </c>
      <c r="T156" s="12">
        <f t="shared" si="38"/>
        <v>0</v>
      </c>
      <c r="U156" s="12">
        <f t="shared" si="39"/>
        <v>0</v>
      </c>
      <c r="V156" s="12">
        <f t="shared" si="40"/>
        <v>0</v>
      </c>
      <c r="W156" s="12">
        <f t="shared" si="41"/>
        <v>0</v>
      </c>
      <c r="X156" s="12">
        <f t="shared" si="42"/>
        <v>0</v>
      </c>
      <c r="Y156" s="12">
        <f t="shared" si="43"/>
        <v>0</v>
      </c>
    </row>
    <row r="157" spans="1:25" x14ac:dyDescent="0.3">
      <c r="A157" s="1" t="s">
        <v>155</v>
      </c>
      <c r="B157" s="6">
        <v>0</v>
      </c>
      <c r="C157">
        <v>0</v>
      </c>
      <c r="D157">
        <v>0</v>
      </c>
      <c r="E157">
        <v>4</v>
      </c>
      <c r="F157">
        <v>7</v>
      </c>
      <c r="G157">
        <v>7</v>
      </c>
      <c r="H157">
        <v>7</v>
      </c>
      <c r="I157">
        <v>7</v>
      </c>
      <c r="J157" s="7"/>
      <c r="K157" s="6">
        <f t="shared" si="30"/>
        <v>0</v>
      </c>
      <c r="L157">
        <f t="shared" si="31"/>
        <v>0</v>
      </c>
      <c r="M157">
        <f t="shared" si="32"/>
        <v>4</v>
      </c>
      <c r="N157">
        <f t="shared" si="33"/>
        <v>3</v>
      </c>
      <c r="O157">
        <f t="shared" si="34"/>
        <v>0</v>
      </c>
      <c r="P157">
        <f t="shared" si="35"/>
        <v>0</v>
      </c>
      <c r="Q157">
        <f t="shared" si="36"/>
        <v>0</v>
      </c>
      <c r="R157" s="7"/>
      <c r="S157" s="12">
        <f t="shared" si="37"/>
        <v>0</v>
      </c>
      <c r="T157" s="12">
        <f t="shared" si="38"/>
        <v>0</v>
      </c>
      <c r="U157" s="12">
        <f t="shared" si="39"/>
        <v>1</v>
      </c>
      <c r="V157" s="12">
        <f t="shared" si="40"/>
        <v>0.42857142857142855</v>
      </c>
      <c r="W157" s="12">
        <f t="shared" si="41"/>
        <v>0</v>
      </c>
      <c r="X157" s="12">
        <f t="shared" si="42"/>
        <v>0</v>
      </c>
      <c r="Y157" s="12">
        <f t="shared" si="43"/>
        <v>0</v>
      </c>
    </row>
    <row r="158" spans="1:25" x14ac:dyDescent="0.3">
      <c r="A158" s="1" t="s">
        <v>156</v>
      </c>
      <c r="B158" s="6">
        <v>0</v>
      </c>
      <c r="C158">
        <v>8</v>
      </c>
      <c r="D158">
        <v>8</v>
      </c>
      <c r="E158">
        <v>8</v>
      </c>
      <c r="F158">
        <v>8</v>
      </c>
      <c r="G158">
        <v>8</v>
      </c>
      <c r="H158">
        <v>8</v>
      </c>
      <c r="I158">
        <v>8</v>
      </c>
      <c r="J158" s="7"/>
      <c r="K158" s="6">
        <f t="shared" si="30"/>
        <v>8</v>
      </c>
      <c r="L158">
        <f t="shared" si="31"/>
        <v>0</v>
      </c>
      <c r="M158">
        <f t="shared" si="32"/>
        <v>0</v>
      </c>
      <c r="N158">
        <f t="shared" si="33"/>
        <v>0</v>
      </c>
      <c r="O158">
        <f t="shared" si="34"/>
        <v>0</v>
      </c>
      <c r="P158">
        <f t="shared" si="35"/>
        <v>0</v>
      </c>
      <c r="Q158">
        <f t="shared" si="36"/>
        <v>0</v>
      </c>
      <c r="R158" s="7"/>
      <c r="S158" s="12">
        <f t="shared" si="37"/>
        <v>1</v>
      </c>
      <c r="T158" s="12">
        <f t="shared" si="38"/>
        <v>0</v>
      </c>
      <c r="U158" s="12">
        <f t="shared" si="39"/>
        <v>0</v>
      </c>
      <c r="V158" s="12">
        <f t="shared" si="40"/>
        <v>0</v>
      </c>
      <c r="W158" s="12">
        <f t="shared" si="41"/>
        <v>0</v>
      </c>
      <c r="X158" s="12">
        <f t="shared" si="42"/>
        <v>0</v>
      </c>
      <c r="Y158" s="12">
        <f t="shared" si="43"/>
        <v>0</v>
      </c>
    </row>
    <row r="159" spans="1:25" x14ac:dyDescent="0.3">
      <c r="A159" s="1" t="s">
        <v>157</v>
      </c>
      <c r="B159" s="6">
        <v>52</v>
      </c>
      <c r="C159">
        <v>79</v>
      </c>
      <c r="D159">
        <v>79</v>
      </c>
      <c r="E159">
        <v>79</v>
      </c>
      <c r="F159">
        <v>79</v>
      </c>
      <c r="G159">
        <v>79</v>
      </c>
      <c r="H159">
        <v>79</v>
      </c>
      <c r="I159">
        <v>79</v>
      </c>
      <c r="J159" s="7"/>
      <c r="K159" s="6">
        <f t="shared" si="30"/>
        <v>27</v>
      </c>
      <c r="L159">
        <f t="shared" si="31"/>
        <v>0</v>
      </c>
      <c r="M159">
        <f t="shared" si="32"/>
        <v>0</v>
      </c>
      <c r="N159">
        <f t="shared" si="33"/>
        <v>0</v>
      </c>
      <c r="O159">
        <f t="shared" si="34"/>
        <v>0</v>
      </c>
      <c r="P159">
        <f t="shared" si="35"/>
        <v>0</v>
      </c>
      <c r="Q159">
        <f t="shared" si="36"/>
        <v>0</v>
      </c>
      <c r="R159" s="7"/>
      <c r="S159" s="12">
        <f t="shared" si="37"/>
        <v>0.34177215189873417</v>
      </c>
      <c r="T159" s="12">
        <f t="shared" si="38"/>
        <v>0</v>
      </c>
      <c r="U159" s="12">
        <f t="shared" si="39"/>
        <v>0</v>
      </c>
      <c r="V159" s="12">
        <f t="shared" si="40"/>
        <v>0</v>
      </c>
      <c r="W159" s="12">
        <f t="shared" si="41"/>
        <v>0</v>
      </c>
      <c r="X159" s="12">
        <f t="shared" si="42"/>
        <v>0</v>
      </c>
      <c r="Y159" s="12">
        <f t="shared" si="43"/>
        <v>0</v>
      </c>
    </row>
    <row r="160" spans="1:25" x14ac:dyDescent="0.3">
      <c r="A160" s="1" t="s">
        <v>158</v>
      </c>
      <c r="B160" s="6">
        <v>0</v>
      </c>
      <c r="C160">
        <v>0</v>
      </c>
      <c r="D160">
        <v>37</v>
      </c>
      <c r="E160">
        <v>61</v>
      </c>
      <c r="F160">
        <v>61</v>
      </c>
      <c r="G160">
        <v>61</v>
      </c>
      <c r="H160">
        <v>61</v>
      </c>
      <c r="I160">
        <v>61</v>
      </c>
      <c r="J160" s="7"/>
      <c r="K160" s="6">
        <f t="shared" si="30"/>
        <v>0</v>
      </c>
      <c r="L160">
        <f t="shared" si="31"/>
        <v>37</v>
      </c>
      <c r="M160">
        <f t="shared" si="32"/>
        <v>24</v>
      </c>
      <c r="N160">
        <f t="shared" si="33"/>
        <v>0</v>
      </c>
      <c r="O160">
        <f t="shared" si="34"/>
        <v>0</v>
      </c>
      <c r="P160">
        <f t="shared" si="35"/>
        <v>0</v>
      </c>
      <c r="Q160">
        <f t="shared" si="36"/>
        <v>0</v>
      </c>
      <c r="R160" s="7"/>
      <c r="S160" s="12">
        <f t="shared" si="37"/>
        <v>0</v>
      </c>
      <c r="T160" s="12">
        <f t="shared" si="38"/>
        <v>1</v>
      </c>
      <c r="U160" s="12">
        <f t="shared" si="39"/>
        <v>0.39344262295081966</v>
      </c>
      <c r="V160" s="12">
        <f t="shared" si="40"/>
        <v>0</v>
      </c>
      <c r="W160" s="12">
        <f t="shared" si="41"/>
        <v>0</v>
      </c>
      <c r="X160" s="12">
        <f t="shared" si="42"/>
        <v>0</v>
      </c>
      <c r="Y160" s="12">
        <f t="shared" si="43"/>
        <v>0</v>
      </c>
    </row>
    <row r="161" spans="1:25" x14ac:dyDescent="0.3">
      <c r="A161" s="1" t="s">
        <v>159</v>
      </c>
      <c r="B161" s="6">
        <v>0</v>
      </c>
      <c r="C161">
        <v>80</v>
      </c>
      <c r="D161">
        <v>86</v>
      </c>
      <c r="E161">
        <v>86</v>
      </c>
      <c r="F161">
        <v>101</v>
      </c>
      <c r="G161">
        <v>101</v>
      </c>
      <c r="H161">
        <v>101</v>
      </c>
      <c r="I161">
        <v>101</v>
      </c>
      <c r="J161" s="7"/>
      <c r="K161" s="6">
        <f t="shared" si="30"/>
        <v>80</v>
      </c>
      <c r="L161">
        <f t="shared" si="31"/>
        <v>6</v>
      </c>
      <c r="M161">
        <f t="shared" si="32"/>
        <v>0</v>
      </c>
      <c r="N161">
        <f t="shared" si="33"/>
        <v>15</v>
      </c>
      <c r="O161">
        <f t="shared" si="34"/>
        <v>0</v>
      </c>
      <c r="P161">
        <f t="shared" si="35"/>
        <v>0</v>
      </c>
      <c r="Q161">
        <f t="shared" si="36"/>
        <v>0</v>
      </c>
      <c r="R161" s="7"/>
      <c r="S161" s="12">
        <f t="shared" si="37"/>
        <v>1</v>
      </c>
      <c r="T161" s="12">
        <f t="shared" si="38"/>
        <v>6.9767441860465115E-2</v>
      </c>
      <c r="U161" s="12">
        <f t="shared" si="39"/>
        <v>0</v>
      </c>
      <c r="V161" s="12">
        <f t="shared" si="40"/>
        <v>0.14851485148514851</v>
      </c>
      <c r="W161" s="12">
        <f t="shared" si="41"/>
        <v>0</v>
      </c>
      <c r="X161" s="12">
        <f t="shared" si="42"/>
        <v>0</v>
      </c>
      <c r="Y161" s="12">
        <f t="shared" si="43"/>
        <v>0</v>
      </c>
    </row>
    <row r="162" spans="1:25" x14ac:dyDescent="0.3">
      <c r="A162" s="1" t="s">
        <v>160</v>
      </c>
      <c r="B162" s="6">
        <v>52</v>
      </c>
      <c r="C162">
        <v>56</v>
      </c>
      <c r="D162">
        <v>75</v>
      </c>
      <c r="E162">
        <v>85</v>
      </c>
      <c r="F162">
        <v>123</v>
      </c>
      <c r="G162">
        <v>123</v>
      </c>
      <c r="H162">
        <v>171</v>
      </c>
      <c r="I162">
        <v>206</v>
      </c>
      <c r="J162" s="7"/>
      <c r="K162" s="6">
        <f t="shared" si="30"/>
        <v>4</v>
      </c>
      <c r="L162">
        <f t="shared" si="31"/>
        <v>19</v>
      </c>
      <c r="M162">
        <f t="shared" si="32"/>
        <v>10</v>
      </c>
      <c r="N162">
        <f t="shared" si="33"/>
        <v>38</v>
      </c>
      <c r="O162">
        <f t="shared" si="34"/>
        <v>0</v>
      </c>
      <c r="P162">
        <f t="shared" si="35"/>
        <v>48</v>
      </c>
      <c r="Q162">
        <f t="shared" si="36"/>
        <v>35</v>
      </c>
      <c r="R162" s="7"/>
      <c r="S162" s="12">
        <f t="shared" si="37"/>
        <v>7.1428571428571425E-2</v>
      </c>
      <c r="T162" s="12">
        <f t="shared" si="38"/>
        <v>0.25333333333333335</v>
      </c>
      <c r="U162" s="12">
        <f t="shared" si="39"/>
        <v>0.11764705882352941</v>
      </c>
      <c r="V162" s="12">
        <f t="shared" si="40"/>
        <v>0.30894308943089432</v>
      </c>
      <c r="W162" s="12">
        <f t="shared" si="41"/>
        <v>0</v>
      </c>
      <c r="X162" s="12">
        <f t="shared" si="42"/>
        <v>0.2807017543859649</v>
      </c>
      <c r="Y162" s="12">
        <f t="shared" si="43"/>
        <v>0.16990291262135923</v>
      </c>
    </row>
    <row r="163" spans="1:25" x14ac:dyDescent="0.3">
      <c r="A163" s="1" t="s">
        <v>161</v>
      </c>
      <c r="B163" s="6">
        <v>0</v>
      </c>
      <c r="C163">
        <v>0</v>
      </c>
      <c r="D163">
        <v>0</v>
      </c>
      <c r="E163">
        <v>0</v>
      </c>
      <c r="F163">
        <v>0</v>
      </c>
      <c r="G163">
        <v>29</v>
      </c>
      <c r="H163">
        <v>45</v>
      </c>
      <c r="I163">
        <v>45</v>
      </c>
      <c r="J163" s="7"/>
      <c r="K163" s="6">
        <f t="shared" si="30"/>
        <v>0</v>
      </c>
      <c r="L163">
        <f t="shared" si="31"/>
        <v>0</v>
      </c>
      <c r="M163">
        <f t="shared" si="32"/>
        <v>0</v>
      </c>
      <c r="N163">
        <f t="shared" si="33"/>
        <v>0</v>
      </c>
      <c r="O163">
        <f t="shared" si="34"/>
        <v>29</v>
      </c>
      <c r="P163">
        <f t="shared" si="35"/>
        <v>16</v>
      </c>
      <c r="Q163">
        <f t="shared" si="36"/>
        <v>0</v>
      </c>
      <c r="R163" s="7"/>
      <c r="S163" s="12">
        <f t="shared" si="37"/>
        <v>0</v>
      </c>
      <c r="T163" s="12">
        <f t="shared" si="38"/>
        <v>0</v>
      </c>
      <c r="U163" s="12">
        <f t="shared" si="39"/>
        <v>0</v>
      </c>
      <c r="V163" s="12">
        <f t="shared" si="40"/>
        <v>0</v>
      </c>
      <c r="W163" s="12">
        <f t="shared" si="41"/>
        <v>1</v>
      </c>
      <c r="X163" s="12">
        <f t="shared" si="42"/>
        <v>0.35555555555555557</v>
      </c>
      <c r="Y163" s="12">
        <f t="shared" si="43"/>
        <v>0</v>
      </c>
    </row>
    <row r="164" spans="1:25" x14ac:dyDescent="0.3">
      <c r="A164" s="1" t="s">
        <v>162</v>
      </c>
      <c r="B164" s="6">
        <v>0</v>
      </c>
      <c r="C164">
        <v>9</v>
      </c>
      <c r="D164">
        <v>14</v>
      </c>
      <c r="E164">
        <v>56</v>
      </c>
      <c r="F164">
        <v>63</v>
      </c>
      <c r="G164">
        <v>66</v>
      </c>
      <c r="H164">
        <v>66</v>
      </c>
      <c r="I164">
        <v>105</v>
      </c>
      <c r="J164" s="7"/>
      <c r="K164" s="6">
        <f t="shared" si="30"/>
        <v>9</v>
      </c>
      <c r="L164">
        <f t="shared" si="31"/>
        <v>5</v>
      </c>
      <c r="M164">
        <f t="shared" si="32"/>
        <v>42</v>
      </c>
      <c r="N164">
        <f t="shared" si="33"/>
        <v>7</v>
      </c>
      <c r="O164">
        <f t="shared" si="34"/>
        <v>3</v>
      </c>
      <c r="P164">
        <f t="shared" si="35"/>
        <v>0</v>
      </c>
      <c r="Q164">
        <f t="shared" si="36"/>
        <v>39</v>
      </c>
      <c r="R164" s="7"/>
      <c r="S164" s="12">
        <f t="shared" si="37"/>
        <v>1</v>
      </c>
      <c r="T164" s="12">
        <f t="shared" si="38"/>
        <v>0.35714285714285715</v>
      </c>
      <c r="U164" s="12">
        <f t="shared" si="39"/>
        <v>0.75</v>
      </c>
      <c r="V164" s="12">
        <f t="shared" si="40"/>
        <v>0.1111111111111111</v>
      </c>
      <c r="W164" s="12">
        <f t="shared" si="41"/>
        <v>4.5454545454545456E-2</v>
      </c>
      <c r="X164" s="12">
        <f t="shared" si="42"/>
        <v>0</v>
      </c>
      <c r="Y164" s="12">
        <f t="shared" si="43"/>
        <v>0.37142857142857144</v>
      </c>
    </row>
    <row r="165" spans="1:25" x14ac:dyDescent="0.3">
      <c r="A165" s="1" t="s">
        <v>163</v>
      </c>
      <c r="B165" s="6">
        <v>0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 s="7"/>
      <c r="K165" s="6">
        <f t="shared" si="30"/>
        <v>3</v>
      </c>
      <c r="L165">
        <f t="shared" si="31"/>
        <v>0</v>
      </c>
      <c r="M165">
        <f t="shared" si="32"/>
        <v>0</v>
      </c>
      <c r="N165">
        <f t="shared" si="33"/>
        <v>0</v>
      </c>
      <c r="O165">
        <f t="shared" si="34"/>
        <v>0</v>
      </c>
      <c r="P165">
        <f t="shared" si="35"/>
        <v>0</v>
      </c>
      <c r="Q165">
        <f t="shared" si="36"/>
        <v>0</v>
      </c>
      <c r="R165" s="7"/>
      <c r="S165" s="12">
        <f t="shared" si="37"/>
        <v>1</v>
      </c>
      <c r="T165" s="12">
        <f t="shared" si="38"/>
        <v>0</v>
      </c>
      <c r="U165" s="12">
        <f t="shared" si="39"/>
        <v>0</v>
      </c>
      <c r="V165" s="12">
        <f t="shared" si="40"/>
        <v>0</v>
      </c>
      <c r="W165" s="12">
        <f t="shared" si="41"/>
        <v>0</v>
      </c>
      <c r="X165" s="12">
        <f t="shared" si="42"/>
        <v>0</v>
      </c>
      <c r="Y165" s="12">
        <f t="shared" si="43"/>
        <v>0</v>
      </c>
    </row>
    <row r="166" spans="1:25" x14ac:dyDescent="0.3">
      <c r="A166" s="1" t="s">
        <v>164</v>
      </c>
      <c r="B166" s="6">
        <v>0</v>
      </c>
      <c r="C166">
        <v>14</v>
      </c>
      <c r="D166">
        <v>14</v>
      </c>
      <c r="E166">
        <v>14</v>
      </c>
      <c r="F166">
        <v>14</v>
      </c>
      <c r="G166">
        <v>14</v>
      </c>
      <c r="H166">
        <v>14</v>
      </c>
      <c r="I166">
        <v>14</v>
      </c>
      <c r="J166" s="7"/>
      <c r="K166" s="6">
        <f t="shared" si="30"/>
        <v>14</v>
      </c>
      <c r="L166">
        <f t="shared" si="31"/>
        <v>0</v>
      </c>
      <c r="M166">
        <f t="shared" si="32"/>
        <v>0</v>
      </c>
      <c r="N166">
        <f t="shared" si="33"/>
        <v>0</v>
      </c>
      <c r="O166">
        <f t="shared" si="34"/>
        <v>0</v>
      </c>
      <c r="P166">
        <f t="shared" si="35"/>
        <v>0</v>
      </c>
      <c r="Q166">
        <f t="shared" si="36"/>
        <v>0</v>
      </c>
      <c r="R166" s="7"/>
      <c r="S166" s="12">
        <f t="shared" si="37"/>
        <v>1</v>
      </c>
      <c r="T166" s="12">
        <f t="shared" si="38"/>
        <v>0</v>
      </c>
      <c r="U166" s="12">
        <f t="shared" si="39"/>
        <v>0</v>
      </c>
      <c r="V166" s="12">
        <f t="shared" si="40"/>
        <v>0</v>
      </c>
      <c r="W166" s="12">
        <f t="shared" si="41"/>
        <v>0</v>
      </c>
      <c r="X166" s="12">
        <f t="shared" si="42"/>
        <v>0</v>
      </c>
      <c r="Y166" s="12">
        <f t="shared" si="43"/>
        <v>0</v>
      </c>
    </row>
    <row r="167" spans="1:25" x14ac:dyDescent="0.3">
      <c r="A167" s="1" t="s">
        <v>165</v>
      </c>
      <c r="B167" s="6">
        <v>0</v>
      </c>
      <c r="C167">
        <v>88</v>
      </c>
      <c r="D167">
        <v>88</v>
      </c>
      <c r="E167">
        <v>88</v>
      </c>
      <c r="F167">
        <v>88</v>
      </c>
      <c r="G167">
        <v>99</v>
      </c>
      <c r="H167">
        <v>99</v>
      </c>
      <c r="I167">
        <v>99</v>
      </c>
      <c r="J167" s="7"/>
      <c r="K167" s="6">
        <f t="shared" si="30"/>
        <v>88</v>
      </c>
      <c r="L167">
        <f t="shared" si="31"/>
        <v>0</v>
      </c>
      <c r="M167">
        <f t="shared" si="32"/>
        <v>0</v>
      </c>
      <c r="N167">
        <f t="shared" si="33"/>
        <v>0</v>
      </c>
      <c r="O167">
        <f t="shared" si="34"/>
        <v>11</v>
      </c>
      <c r="P167">
        <f t="shared" si="35"/>
        <v>0</v>
      </c>
      <c r="Q167">
        <f t="shared" si="36"/>
        <v>0</v>
      </c>
      <c r="R167" s="7"/>
      <c r="S167" s="12">
        <f t="shared" si="37"/>
        <v>1</v>
      </c>
      <c r="T167" s="12">
        <f t="shared" si="38"/>
        <v>0</v>
      </c>
      <c r="U167" s="12">
        <f t="shared" si="39"/>
        <v>0</v>
      </c>
      <c r="V167" s="12">
        <f t="shared" si="40"/>
        <v>0</v>
      </c>
      <c r="W167" s="12">
        <f t="shared" si="41"/>
        <v>0.1111111111111111</v>
      </c>
      <c r="X167" s="12">
        <f t="shared" si="42"/>
        <v>0</v>
      </c>
      <c r="Y167" s="12">
        <f t="shared" si="43"/>
        <v>0</v>
      </c>
    </row>
    <row r="168" spans="1:25" x14ac:dyDescent="0.3">
      <c r="A168" s="1" t="s">
        <v>166</v>
      </c>
      <c r="B168" s="6">
        <v>80</v>
      </c>
      <c r="C168">
        <v>86</v>
      </c>
      <c r="D168">
        <v>96</v>
      </c>
      <c r="E168">
        <v>104</v>
      </c>
      <c r="F168">
        <v>109</v>
      </c>
      <c r="G168">
        <v>136</v>
      </c>
      <c r="H168">
        <v>169</v>
      </c>
      <c r="I168">
        <v>210</v>
      </c>
      <c r="J168" s="7"/>
      <c r="K168" s="6">
        <f t="shared" si="30"/>
        <v>6</v>
      </c>
      <c r="L168">
        <f t="shared" si="31"/>
        <v>10</v>
      </c>
      <c r="M168">
        <f t="shared" si="32"/>
        <v>8</v>
      </c>
      <c r="N168">
        <f t="shared" si="33"/>
        <v>5</v>
      </c>
      <c r="O168">
        <f t="shared" si="34"/>
        <v>27</v>
      </c>
      <c r="P168">
        <f t="shared" si="35"/>
        <v>33</v>
      </c>
      <c r="Q168">
        <f t="shared" si="36"/>
        <v>41</v>
      </c>
      <c r="R168" s="7"/>
      <c r="S168" s="12">
        <f t="shared" si="37"/>
        <v>6.9767441860465115E-2</v>
      </c>
      <c r="T168" s="12">
        <f t="shared" si="38"/>
        <v>0.10416666666666667</v>
      </c>
      <c r="U168" s="12">
        <f t="shared" si="39"/>
        <v>7.6923076923076927E-2</v>
      </c>
      <c r="V168" s="12">
        <f t="shared" si="40"/>
        <v>4.5871559633027525E-2</v>
      </c>
      <c r="W168" s="12">
        <f t="shared" si="41"/>
        <v>0.19852941176470587</v>
      </c>
      <c r="X168" s="12">
        <f t="shared" si="42"/>
        <v>0.19526627218934911</v>
      </c>
      <c r="Y168" s="12">
        <f t="shared" si="43"/>
        <v>0.19523809523809524</v>
      </c>
    </row>
    <row r="169" spans="1:25" x14ac:dyDescent="0.3">
      <c r="A169" s="1" t="s">
        <v>167</v>
      </c>
      <c r="B169" s="6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</v>
      </c>
      <c r="I169">
        <v>6</v>
      </c>
      <c r="J169" s="7"/>
      <c r="K169" s="6">
        <f t="shared" si="30"/>
        <v>0</v>
      </c>
      <c r="L169">
        <f t="shared" si="31"/>
        <v>0</v>
      </c>
      <c r="M169">
        <f t="shared" si="32"/>
        <v>0</v>
      </c>
      <c r="N169">
        <f t="shared" si="33"/>
        <v>0</v>
      </c>
      <c r="O169">
        <f t="shared" si="34"/>
        <v>0</v>
      </c>
      <c r="P169">
        <f t="shared" si="35"/>
        <v>6</v>
      </c>
      <c r="Q169">
        <f t="shared" si="36"/>
        <v>0</v>
      </c>
      <c r="R169" s="7"/>
      <c r="S169" s="12">
        <f t="shared" si="37"/>
        <v>0</v>
      </c>
      <c r="T169" s="12">
        <f t="shared" si="38"/>
        <v>0</v>
      </c>
      <c r="U169" s="12">
        <f t="shared" si="39"/>
        <v>0</v>
      </c>
      <c r="V169" s="12">
        <f t="shared" si="40"/>
        <v>0</v>
      </c>
      <c r="W169" s="12">
        <f t="shared" si="41"/>
        <v>0</v>
      </c>
      <c r="X169" s="12">
        <f t="shared" si="42"/>
        <v>1</v>
      </c>
      <c r="Y169" s="12">
        <f t="shared" si="43"/>
        <v>0</v>
      </c>
    </row>
    <row r="170" spans="1:25" x14ac:dyDescent="0.3">
      <c r="A170" s="1" t="s">
        <v>168</v>
      </c>
      <c r="B170" s="6">
        <v>0</v>
      </c>
      <c r="C170">
        <v>44</v>
      </c>
      <c r="D170">
        <v>51</v>
      </c>
      <c r="E170">
        <v>58</v>
      </c>
      <c r="F170">
        <v>124</v>
      </c>
      <c r="G170">
        <v>124</v>
      </c>
      <c r="H170">
        <v>124</v>
      </c>
      <c r="I170">
        <v>124</v>
      </c>
      <c r="J170" s="7"/>
      <c r="K170" s="6">
        <f t="shared" si="30"/>
        <v>44</v>
      </c>
      <c r="L170">
        <f t="shared" si="31"/>
        <v>7</v>
      </c>
      <c r="M170">
        <f t="shared" si="32"/>
        <v>7</v>
      </c>
      <c r="N170">
        <f t="shared" si="33"/>
        <v>66</v>
      </c>
      <c r="O170">
        <f t="shared" si="34"/>
        <v>0</v>
      </c>
      <c r="P170">
        <f t="shared" si="35"/>
        <v>0</v>
      </c>
      <c r="Q170">
        <f t="shared" si="36"/>
        <v>0</v>
      </c>
      <c r="R170" s="7"/>
      <c r="S170" s="12">
        <f t="shared" si="37"/>
        <v>1</v>
      </c>
      <c r="T170" s="12">
        <f t="shared" si="38"/>
        <v>0.13725490196078433</v>
      </c>
      <c r="U170" s="12">
        <f t="shared" si="39"/>
        <v>0.1206896551724138</v>
      </c>
      <c r="V170" s="12">
        <f t="shared" si="40"/>
        <v>0.532258064516129</v>
      </c>
      <c r="W170" s="12">
        <f t="shared" si="41"/>
        <v>0</v>
      </c>
      <c r="X170" s="12">
        <f t="shared" si="42"/>
        <v>0</v>
      </c>
      <c r="Y170" s="12">
        <f t="shared" si="43"/>
        <v>0</v>
      </c>
    </row>
    <row r="171" spans="1:25" x14ac:dyDescent="0.3">
      <c r="A171" s="1" t="s">
        <v>169</v>
      </c>
      <c r="B171" s="6">
        <v>106</v>
      </c>
      <c r="C171">
        <v>159</v>
      </c>
      <c r="D171">
        <v>159</v>
      </c>
      <c r="E171">
        <v>159</v>
      </c>
      <c r="F171">
        <v>193</v>
      </c>
      <c r="G171">
        <v>193</v>
      </c>
      <c r="H171">
        <v>193</v>
      </c>
      <c r="I171">
        <v>195</v>
      </c>
      <c r="J171" s="7"/>
      <c r="K171" s="6">
        <f t="shared" si="30"/>
        <v>53</v>
      </c>
      <c r="L171">
        <f t="shared" si="31"/>
        <v>0</v>
      </c>
      <c r="M171">
        <f t="shared" si="32"/>
        <v>0</v>
      </c>
      <c r="N171">
        <f t="shared" si="33"/>
        <v>34</v>
      </c>
      <c r="O171">
        <f t="shared" si="34"/>
        <v>0</v>
      </c>
      <c r="P171">
        <f t="shared" si="35"/>
        <v>0</v>
      </c>
      <c r="Q171">
        <f t="shared" si="36"/>
        <v>2</v>
      </c>
      <c r="R171" s="7"/>
      <c r="S171" s="12">
        <f t="shared" si="37"/>
        <v>0.33333333333333331</v>
      </c>
      <c r="T171" s="12">
        <f t="shared" si="38"/>
        <v>0</v>
      </c>
      <c r="U171" s="12">
        <f t="shared" si="39"/>
        <v>0</v>
      </c>
      <c r="V171" s="12">
        <f t="shared" si="40"/>
        <v>0.17616580310880828</v>
      </c>
      <c r="W171" s="12">
        <f t="shared" si="41"/>
        <v>0</v>
      </c>
      <c r="X171" s="12">
        <f t="shared" si="42"/>
        <v>0</v>
      </c>
      <c r="Y171" s="12">
        <f t="shared" si="43"/>
        <v>1.0256410256410256E-2</v>
      </c>
    </row>
    <row r="172" spans="1:25" x14ac:dyDescent="0.3">
      <c r="A172" s="1" t="s">
        <v>170</v>
      </c>
      <c r="B172" s="6">
        <v>0</v>
      </c>
      <c r="C172">
        <v>0</v>
      </c>
      <c r="D172">
        <v>0</v>
      </c>
      <c r="E172">
        <v>3</v>
      </c>
      <c r="F172">
        <v>3</v>
      </c>
      <c r="G172">
        <v>6</v>
      </c>
      <c r="H172">
        <v>6</v>
      </c>
      <c r="I172">
        <v>6</v>
      </c>
      <c r="J172" s="7"/>
      <c r="K172" s="6">
        <f t="shared" si="30"/>
        <v>0</v>
      </c>
      <c r="L172">
        <f t="shared" si="31"/>
        <v>0</v>
      </c>
      <c r="M172">
        <f t="shared" si="32"/>
        <v>3</v>
      </c>
      <c r="N172">
        <f t="shared" si="33"/>
        <v>0</v>
      </c>
      <c r="O172">
        <f t="shared" si="34"/>
        <v>3</v>
      </c>
      <c r="P172">
        <f t="shared" si="35"/>
        <v>0</v>
      </c>
      <c r="Q172">
        <f t="shared" si="36"/>
        <v>0</v>
      </c>
      <c r="R172" s="7"/>
      <c r="S172" s="12">
        <f t="shared" si="37"/>
        <v>0</v>
      </c>
      <c r="T172" s="12">
        <f t="shared" si="38"/>
        <v>0</v>
      </c>
      <c r="U172" s="12">
        <f t="shared" si="39"/>
        <v>1</v>
      </c>
      <c r="V172" s="12">
        <f t="shared" si="40"/>
        <v>0</v>
      </c>
      <c r="W172" s="12">
        <f t="shared" si="41"/>
        <v>0.5</v>
      </c>
      <c r="X172" s="12">
        <f t="shared" si="42"/>
        <v>0</v>
      </c>
      <c r="Y172" s="12">
        <f t="shared" si="43"/>
        <v>0</v>
      </c>
    </row>
    <row r="173" spans="1:25" x14ac:dyDescent="0.3">
      <c r="A173" s="1" t="s">
        <v>171</v>
      </c>
      <c r="B173" s="6">
        <v>0</v>
      </c>
      <c r="C173">
        <v>0</v>
      </c>
      <c r="D173">
        <v>0</v>
      </c>
      <c r="E173">
        <v>47</v>
      </c>
      <c r="F173">
        <v>91</v>
      </c>
      <c r="G173">
        <v>91</v>
      </c>
      <c r="H173">
        <v>151</v>
      </c>
      <c r="I173">
        <v>151</v>
      </c>
      <c r="J173" s="7"/>
      <c r="K173" s="6">
        <f t="shared" si="30"/>
        <v>0</v>
      </c>
      <c r="L173">
        <f t="shared" si="31"/>
        <v>0</v>
      </c>
      <c r="M173">
        <f t="shared" si="32"/>
        <v>47</v>
      </c>
      <c r="N173">
        <f t="shared" si="33"/>
        <v>44</v>
      </c>
      <c r="O173">
        <f t="shared" si="34"/>
        <v>0</v>
      </c>
      <c r="P173">
        <f t="shared" si="35"/>
        <v>60</v>
      </c>
      <c r="Q173">
        <f t="shared" si="36"/>
        <v>0</v>
      </c>
      <c r="R173" s="7"/>
      <c r="S173" s="12">
        <f t="shared" si="37"/>
        <v>0</v>
      </c>
      <c r="T173" s="12">
        <f t="shared" si="38"/>
        <v>0</v>
      </c>
      <c r="U173" s="12">
        <f t="shared" si="39"/>
        <v>1</v>
      </c>
      <c r="V173" s="12">
        <f t="shared" si="40"/>
        <v>0.48351648351648352</v>
      </c>
      <c r="W173" s="12">
        <f t="shared" si="41"/>
        <v>0</v>
      </c>
      <c r="X173" s="12">
        <f t="shared" si="42"/>
        <v>0.39735099337748342</v>
      </c>
      <c r="Y173" s="12">
        <f t="shared" si="43"/>
        <v>0</v>
      </c>
    </row>
    <row r="174" spans="1:25" x14ac:dyDescent="0.3">
      <c r="A174" s="1" t="s">
        <v>172</v>
      </c>
      <c r="B174" s="6">
        <v>0</v>
      </c>
      <c r="C174">
        <v>0</v>
      </c>
      <c r="D174">
        <v>0</v>
      </c>
      <c r="E174">
        <v>0</v>
      </c>
      <c r="F174">
        <v>10</v>
      </c>
      <c r="G174">
        <v>10</v>
      </c>
      <c r="H174">
        <v>11</v>
      </c>
      <c r="I174">
        <v>11</v>
      </c>
      <c r="J174" s="7"/>
      <c r="K174" s="6">
        <f t="shared" si="30"/>
        <v>0</v>
      </c>
      <c r="L174">
        <f t="shared" si="31"/>
        <v>0</v>
      </c>
      <c r="M174">
        <f t="shared" si="32"/>
        <v>0</v>
      </c>
      <c r="N174">
        <f t="shared" si="33"/>
        <v>10</v>
      </c>
      <c r="O174">
        <f t="shared" si="34"/>
        <v>0</v>
      </c>
      <c r="P174">
        <f t="shared" si="35"/>
        <v>1</v>
      </c>
      <c r="Q174">
        <f t="shared" si="36"/>
        <v>0</v>
      </c>
      <c r="R174" s="7"/>
      <c r="S174" s="12">
        <f t="shared" si="37"/>
        <v>0</v>
      </c>
      <c r="T174" s="12">
        <f t="shared" si="38"/>
        <v>0</v>
      </c>
      <c r="U174" s="12">
        <f t="shared" si="39"/>
        <v>0</v>
      </c>
      <c r="V174" s="12">
        <f t="shared" si="40"/>
        <v>1</v>
      </c>
      <c r="W174" s="12">
        <f t="shared" si="41"/>
        <v>0</v>
      </c>
      <c r="X174" s="12">
        <f t="shared" si="42"/>
        <v>9.0909090909090912E-2</v>
      </c>
      <c r="Y174" s="12">
        <f t="shared" si="43"/>
        <v>0</v>
      </c>
    </row>
    <row r="175" spans="1:25" x14ac:dyDescent="0.3">
      <c r="A175" s="1" t="s">
        <v>173</v>
      </c>
      <c r="B175" s="6">
        <v>32</v>
      </c>
      <c r="C175">
        <v>45</v>
      </c>
      <c r="D175">
        <v>45</v>
      </c>
      <c r="E175">
        <v>48</v>
      </c>
      <c r="F175">
        <v>48</v>
      </c>
      <c r="G175">
        <v>51</v>
      </c>
      <c r="H175">
        <v>57</v>
      </c>
      <c r="I175">
        <v>57</v>
      </c>
      <c r="J175" s="7"/>
      <c r="K175" s="6">
        <f t="shared" si="30"/>
        <v>13</v>
      </c>
      <c r="L175">
        <f t="shared" si="31"/>
        <v>0</v>
      </c>
      <c r="M175">
        <f t="shared" si="32"/>
        <v>3</v>
      </c>
      <c r="N175">
        <f t="shared" si="33"/>
        <v>0</v>
      </c>
      <c r="O175">
        <f t="shared" si="34"/>
        <v>3</v>
      </c>
      <c r="P175">
        <f t="shared" si="35"/>
        <v>6</v>
      </c>
      <c r="Q175">
        <f t="shared" si="36"/>
        <v>0</v>
      </c>
      <c r="R175" s="7"/>
      <c r="S175" s="12">
        <f t="shared" si="37"/>
        <v>0.28888888888888886</v>
      </c>
      <c r="T175" s="12">
        <f t="shared" si="38"/>
        <v>0</v>
      </c>
      <c r="U175" s="12">
        <f t="shared" si="39"/>
        <v>6.25E-2</v>
      </c>
      <c r="V175" s="12">
        <f t="shared" si="40"/>
        <v>0</v>
      </c>
      <c r="W175" s="12">
        <f t="shared" si="41"/>
        <v>5.8823529411764705E-2</v>
      </c>
      <c r="X175" s="12">
        <f t="shared" si="42"/>
        <v>0.10526315789473684</v>
      </c>
      <c r="Y175" s="12">
        <f t="shared" si="43"/>
        <v>0</v>
      </c>
    </row>
    <row r="176" spans="1:25" x14ac:dyDescent="0.3">
      <c r="A176" s="1" t="s">
        <v>174</v>
      </c>
      <c r="B176" s="6">
        <v>0</v>
      </c>
      <c r="C176">
        <v>17</v>
      </c>
      <c r="D176">
        <v>17</v>
      </c>
      <c r="E176">
        <v>23</v>
      </c>
      <c r="F176">
        <v>23</v>
      </c>
      <c r="G176">
        <v>24</v>
      </c>
      <c r="H176">
        <v>24</v>
      </c>
      <c r="I176">
        <v>24</v>
      </c>
      <c r="J176" s="7"/>
      <c r="K176" s="6">
        <f t="shared" si="30"/>
        <v>17</v>
      </c>
      <c r="L176">
        <f t="shared" si="31"/>
        <v>0</v>
      </c>
      <c r="M176">
        <f t="shared" si="32"/>
        <v>6</v>
      </c>
      <c r="N176">
        <f t="shared" si="33"/>
        <v>0</v>
      </c>
      <c r="O176">
        <f t="shared" si="34"/>
        <v>1</v>
      </c>
      <c r="P176">
        <f t="shared" si="35"/>
        <v>0</v>
      </c>
      <c r="Q176">
        <f t="shared" si="36"/>
        <v>0</v>
      </c>
      <c r="R176" s="7"/>
      <c r="S176" s="12">
        <f t="shared" si="37"/>
        <v>1</v>
      </c>
      <c r="T176" s="12">
        <f t="shared" si="38"/>
        <v>0</v>
      </c>
      <c r="U176" s="12">
        <f t="shared" si="39"/>
        <v>0.2608695652173913</v>
      </c>
      <c r="V176" s="12">
        <f t="shared" si="40"/>
        <v>0</v>
      </c>
      <c r="W176" s="12">
        <f t="shared" si="41"/>
        <v>4.1666666666666664E-2</v>
      </c>
      <c r="X176" s="12">
        <f t="shared" si="42"/>
        <v>0</v>
      </c>
      <c r="Y176" s="12">
        <f t="shared" si="43"/>
        <v>0</v>
      </c>
    </row>
    <row r="177" spans="1:25" x14ac:dyDescent="0.3">
      <c r="A177" s="1" t="s">
        <v>175</v>
      </c>
      <c r="B177" s="6">
        <v>8</v>
      </c>
      <c r="C177">
        <v>8</v>
      </c>
      <c r="D177">
        <v>13</v>
      </c>
      <c r="E177">
        <v>14</v>
      </c>
      <c r="F177">
        <v>14</v>
      </c>
      <c r="G177">
        <v>14</v>
      </c>
      <c r="H177">
        <v>14</v>
      </c>
      <c r="I177">
        <v>14</v>
      </c>
      <c r="J177" s="7"/>
      <c r="K177" s="6">
        <f t="shared" si="30"/>
        <v>0</v>
      </c>
      <c r="L177">
        <f t="shared" si="31"/>
        <v>5</v>
      </c>
      <c r="M177">
        <f t="shared" si="32"/>
        <v>1</v>
      </c>
      <c r="N177">
        <f t="shared" si="33"/>
        <v>0</v>
      </c>
      <c r="O177">
        <f t="shared" si="34"/>
        <v>0</v>
      </c>
      <c r="P177">
        <f t="shared" si="35"/>
        <v>0</v>
      </c>
      <c r="Q177">
        <f t="shared" si="36"/>
        <v>0</v>
      </c>
      <c r="R177" s="7"/>
      <c r="S177" s="12">
        <f t="shared" si="37"/>
        <v>0</v>
      </c>
      <c r="T177" s="12">
        <f t="shared" si="38"/>
        <v>0.38461538461538464</v>
      </c>
      <c r="U177" s="12">
        <f t="shared" si="39"/>
        <v>7.1428571428571425E-2</v>
      </c>
      <c r="V177" s="12">
        <f t="shared" si="40"/>
        <v>0</v>
      </c>
      <c r="W177" s="12">
        <f t="shared" si="41"/>
        <v>0</v>
      </c>
      <c r="X177" s="12">
        <f t="shared" si="42"/>
        <v>0</v>
      </c>
      <c r="Y177" s="12">
        <f t="shared" si="43"/>
        <v>0</v>
      </c>
    </row>
    <row r="178" spans="1:25" x14ac:dyDescent="0.3">
      <c r="A178" s="1" t="s">
        <v>176</v>
      </c>
      <c r="B178" s="6">
        <v>8</v>
      </c>
      <c r="C178">
        <v>14</v>
      </c>
      <c r="D178">
        <v>14</v>
      </c>
      <c r="E178">
        <v>14</v>
      </c>
      <c r="F178">
        <v>14</v>
      </c>
      <c r="G178">
        <v>14</v>
      </c>
      <c r="H178">
        <v>14</v>
      </c>
      <c r="I178">
        <v>14</v>
      </c>
      <c r="J178" s="7"/>
      <c r="K178" s="6">
        <f t="shared" si="30"/>
        <v>6</v>
      </c>
      <c r="L178">
        <f t="shared" si="31"/>
        <v>0</v>
      </c>
      <c r="M178">
        <f t="shared" si="32"/>
        <v>0</v>
      </c>
      <c r="N178">
        <f t="shared" si="33"/>
        <v>0</v>
      </c>
      <c r="O178">
        <f t="shared" si="34"/>
        <v>0</v>
      </c>
      <c r="P178">
        <f t="shared" si="35"/>
        <v>0</v>
      </c>
      <c r="Q178">
        <f t="shared" si="36"/>
        <v>0</v>
      </c>
      <c r="R178" s="7"/>
      <c r="S178" s="12">
        <f t="shared" si="37"/>
        <v>0.42857142857142855</v>
      </c>
      <c r="T178" s="12">
        <f t="shared" si="38"/>
        <v>0</v>
      </c>
      <c r="U178" s="12">
        <f t="shared" si="39"/>
        <v>0</v>
      </c>
      <c r="V178" s="12">
        <f t="shared" si="40"/>
        <v>0</v>
      </c>
      <c r="W178" s="12">
        <f t="shared" si="41"/>
        <v>0</v>
      </c>
      <c r="X178" s="12">
        <f t="shared" si="42"/>
        <v>0</v>
      </c>
      <c r="Y178" s="12">
        <f t="shared" si="43"/>
        <v>0</v>
      </c>
    </row>
    <row r="179" spans="1:25" x14ac:dyDescent="0.3">
      <c r="A179" s="1" t="s">
        <v>177</v>
      </c>
      <c r="B179" s="6">
        <v>45</v>
      </c>
      <c r="C179">
        <v>63</v>
      </c>
      <c r="D179">
        <v>64</v>
      </c>
      <c r="E179">
        <v>64</v>
      </c>
      <c r="F179">
        <v>64</v>
      </c>
      <c r="G179">
        <v>64</v>
      </c>
      <c r="H179">
        <v>70</v>
      </c>
      <c r="I179">
        <v>94</v>
      </c>
      <c r="J179" s="7"/>
      <c r="K179" s="6">
        <f t="shared" si="30"/>
        <v>18</v>
      </c>
      <c r="L179">
        <f t="shared" si="31"/>
        <v>1</v>
      </c>
      <c r="M179">
        <f t="shared" si="32"/>
        <v>0</v>
      </c>
      <c r="N179">
        <f t="shared" si="33"/>
        <v>0</v>
      </c>
      <c r="O179">
        <f t="shared" si="34"/>
        <v>0</v>
      </c>
      <c r="P179">
        <f t="shared" si="35"/>
        <v>6</v>
      </c>
      <c r="Q179">
        <f t="shared" si="36"/>
        <v>24</v>
      </c>
      <c r="R179" s="7"/>
      <c r="S179" s="12">
        <f t="shared" si="37"/>
        <v>0.2857142857142857</v>
      </c>
      <c r="T179" s="12">
        <f t="shared" si="38"/>
        <v>1.5625E-2</v>
      </c>
      <c r="U179" s="12">
        <f t="shared" si="39"/>
        <v>0</v>
      </c>
      <c r="V179" s="12">
        <f t="shared" si="40"/>
        <v>0</v>
      </c>
      <c r="W179" s="12">
        <f t="shared" si="41"/>
        <v>0</v>
      </c>
      <c r="X179" s="12">
        <f t="shared" si="42"/>
        <v>8.5714285714285715E-2</v>
      </c>
      <c r="Y179" s="12">
        <f t="shared" si="43"/>
        <v>0.25531914893617019</v>
      </c>
    </row>
    <row r="180" spans="1:25" x14ac:dyDescent="0.3">
      <c r="A180" s="1" t="s">
        <v>178</v>
      </c>
      <c r="B180" s="6">
        <v>18</v>
      </c>
      <c r="C180">
        <v>23</v>
      </c>
      <c r="D180">
        <v>60</v>
      </c>
      <c r="E180">
        <v>60</v>
      </c>
      <c r="F180">
        <v>113</v>
      </c>
      <c r="G180">
        <v>160</v>
      </c>
      <c r="H180">
        <v>164</v>
      </c>
      <c r="I180">
        <v>164</v>
      </c>
      <c r="J180" s="7"/>
      <c r="K180" s="6">
        <f t="shared" si="30"/>
        <v>5</v>
      </c>
      <c r="L180">
        <f t="shared" si="31"/>
        <v>37</v>
      </c>
      <c r="M180">
        <f t="shared" si="32"/>
        <v>0</v>
      </c>
      <c r="N180">
        <f t="shared" si="33"/>
        <v>53</v>
      </c>
      <c r="O180">
        <f t="shared" si="34"/>
        <v>47</v>
      </c>
      <c r="P180">
        <f t="shared" si="35"/>
        <v>4</v>
      </c>
      <c r="Q180">
        <f t="shared" si="36"/>
        <v>0</v>
      </c>
      <c r="R180" s="7"/>
      <c r="S180" s="12">
        <f t="shared" si="37"/>
        <v>0.21739130434782608</v>
      </c>
      <c r="T180" s="12">
        <f t="shared" si="38"/>
        <v>0.6166666666666667</v>
      </c>
      <c r="U180" s="12">
        <f t="shared" si="39"/>
        <v>0</v>
      </c>
      <c r="V180" s="12">
        <f t="shared" si="40"/>
        <v>0.46902654867256638</v>
      </c>
      <c r="W180" s="12">
        <f t="shared" si="41"/>
        <v>0.29375000000000001</v>
      </c>
      <c r="X180" s="12">
        <f t="shared" si="42"/>
        <v>2.4390243902439025E-2</v>
      </c>
      <c r="Y180" s="12">
        <f t="shared" si="43"/>
        <v>0</v>
      </c>
    </row>
    <row r="181" spans="1:25" x14ac:dyDescent="0.3">
      <c r="A181" s="1" t="s">
        <v>179</v>
      </c>
      <c r="B181" s="6">
        <v>21</v>
      </c>
      <c r="C181">
        <v>24</v>
      </c>
      <c r="D181">
        <v>24</v>
      </c>
      <c r="E181">
        <v>45</v>
      </c>
      <c r="F181">
        <v>92</v>
      </c>
      <c r="G181">
        <v>92</v>
      </c>
      <c r="H181">
        <v>103</v>
      </c>
      <c r="I181">
        <v>111</v>
      </c>
      <c r="J181" s="7"/>
      <c r="K181" s="6">
        <f t="shared" si="30"/>
        <v>3</v>
      </c>
      <c r="L181">
        <f t="shared" si="31"/>
        <v>0</v>
      </c>
      <c r="M181">
        <f t="shared" si="32"/>
        <v>21</v>
      </c>
      <c r="N181">
        <f t="shared" si="33"/>
        <v>47</v>
      </c>
      <c r="O181">
        <f t="shared" si="34"/>
        <v>0</v>
      </c>
      <c r="P181">
        <f t="shared" si="35"/>
        <v>11</v>
      </c>
      <c r="Q181">
        <f t="shared" si="36"/>
        <v>8</v>
      </c>
      <c r="R181" s="7"/>
      <c r="S181" s="12">
        <f t="shared" si="37"/>
        <v>0.125</v>
      </c>
      <c r="T181" s="12">
        <f t="shared" si="38"/>
        <v>0</v>
      </c>
      <c r="U181" s="12">
        <f t="shared" si="39"/>
        <v>0.46666666666666667</v>
      </c>
      <c r="V181" s="12">
        <f t="shared" si="40"/>
        <v>0.51086956521739135</v>
      </c>
      <c r="W181" s="12">
        <f t="shared" si="41"/>
        <v>0</v>
      </c>
      <c r="X181" s="12">
        <f t="shared" si="42"/>
        <v>0.10679611650485436</v>
      </c>
      <c r="Y181" s="12">
        <f t="shared" si="43"/>
        <v>7.2072072072072071E-2</v>
      </c>
    </row>
    <row r="182" spans="1:25" x14ac:dyDescent="0.3">
      <c r="A182" s="1" t="s">
        <v>180</v>
      </c>
      <c r="B182" s="6">
        <v>292</v>
      </c>
      <c r="C182">
        <v>327</v>
      </c>
      <c r="D182">
        <v>362</v>
      </c>
      <c r="E182">
        <v>421</v>
      </c>
      <c r="F182">
        <v>487</v>
      </c>
      <c r="G182">
        <v>506</v>
      </c>
      <c r="H182">
        <v>569</v>
      </c>
      <c r="I182">
        <v>637</v>
      </c>
      <c r="J182" s="7"/>
      <c r="K182" s="6">
        <f t="shared" si="30"/>
        <v>35</v>
      </c>
      <c r="L182">
        <f t="shared" si="31"/>
        <v>35</v>
      </c>
      <c r="M182">
        <f t="shared" si="32"/>
        <v>59</v>
      </c>
      <c r="N182">
        <f t="shared" si="33"/>
        <v>66</v>
      </c>
      <c r="O182">
        <f t="shared" si="34"/>
        <v>19</v>
      </c>
      <c r="P182">
        <f t="shared" si="35"/>
        <v>63</v>
      </c>
      <c r="Q182">
        <f t="shared" si="36"/>
        <v>68</v>
      </c>
      <c r="R182" s="7"/>
      <c r="S182" s="12">
        <f t="shared" si="37"/>
        <v>0.10703363914373089</v>
      </c>
      <c r="T182" s="12">
        <f t="shared" si="38"/>
        <v>9.668508287292818E-2</v>
      </c>
      <c r="U182" s="12">
        <f t="shared" si="39"/>
        <v>0.14014251781472684</v>
      </c>
      <c r="V182" s="12">
        <f t="shared" si="40"/>
        <v>0.13552361396303902</v>
      </c>
      <c r="W182" s="12">
        <f t="shared" si="41"/>
        <v>3.7549407114624504E-2</v>
      </c>
      <c r="X182" s="12">
        <f t="shared" si="42"/>
        <v>0.11072056239015818</v>
      </c>
      <c r="Y182" s="12">
        <f t="shared" si="43"/>
        <v>0.10675039246467818</v>
      </c>
    </row>
    <row r="183" spans="1:25" x14ac:dyDescent="0.3">
      <c r="A183" s="1" t="s">
        <v>181</v>
      </c>
      <c r="B183" s="6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3</v>
      </c>
      <c r="I183">
        <v>3</v>
      </c>
      <c r="J183" s="7"/>
      <c r="K183" s="6">
        <f t="shared" si="30"/>
        <v>0</v>
      </c>
      <c r="L183">
        <f t="shared" si="31"/>
        <v>0</v>
      </c>
      <c r="M183">
        <f t="shared" si="32"/>
        <v>0</v>
      </c>
      <c r="N183">
        <f t="shared" si="33"/>
        <v>0</v>
      </c>
      <c r="O183">
        <f t="shared" si="34"/>
        <v>0</v>
      </c>
      <c r="P183">
        <f t="shared" si="35"/>
        <v>2</v>
      </c>
      <c r="Q183">
        <f t="shared" si="36"/>
        <v>0</v>
      </c>
      <c r="R183" s="7"/>
      <c r="S183" s="12">
        <f t="shared" si="37"/>
        <v>0</v>
      </c>
      <c r="T183" s="12">
        <f t="shared" si="38"/>
        <v>0</v>
      </c>
      <c r="U183" s="12">
        <f t="shared" si="39"/>
        <v>0</v>
      </c>
      <c r="V183" s="12">
        <f t="shared" si="40"/>
        <v>0</v>
      </c>
      <c r="W183" s="12">
        <f t="shared" si="41"/>
        <v>0</v>
      </c>
      <c r="X183" s="12">
        <f t="shared" si="42"/>
        <v>0.66666666666666663</v>
      </c>
      <c r="Y183" s="12">
        <f t="shared" si="43"/>
        <v>0</v>
      </c>
    </row>
    <row r="184" spans="1:25" x14ac:dyDescent="0.3">
      <c r="A184" s="1" t="s">
        <v>182</v>
      </c>
      <c r="B184" s="6">
        <v>0</v>
      </c>
      <c r="C184">
        <v>30</v>
      </c>
      <c r="D184">
        <v>34</v>
      </c>
      <c r="E184">
        <v>34</v>
      </c>
      <c r="F184">
        <v>34</v>
      </c>
      <c r="G184">
        <v>52</v>
      </c>
      <c r="H184">
        <v>69</v>
      </c>
      <c r="I184">
        <v>89</v>
      </c>
      <c r="J184" s="7"/>
      <c r="K184" s="6">
        <f t="shared" si="30"/>
        <v>30</v>
      </c>
      <c r="L184">
        <f t="shared" si="31"/>
        <v>4</v>
      </c>
      <c r="M184">
        <f t="shared" si="32"/>
        <v>0</v>
      </c>
      <c r="N184">
        <f t="shared" si="33"/>
        <v>0</v>
      </c>
      <c r="O184">
        <f t="shared" si="34"/>
        <v>18</v>
      </c>
      <c r="P184">
        <f t="shared" si="35"/>
        <v>17</v>
      </c>
      <c r="Q184">
        <f t="shared" si="36"/>
        <v>20</v>
      </c>
      <c r="R184" s="7"/>
      <c r="S184" s="12">
        <f t="shared" si="37"/>
        <v>1</v>
      </c>
      <c r="T184" s="12">
        <f t="shared" si="38"/>
        <v>0.11764705882352941</v>
      </c>
      <c r="U184" s="12">
        <f t="shared" si="39"/>
        <v>0</v>
      </c>
      <c r="V184" s="12">
        <f t="shared" si="40"/>
        <v>0</v>
      </c>
      <c r="W184" s="12">
        <f t="shared" si="41"/>
        <v>0.34615384615384615</v>
      </c>
      <c r="X184" s="12">
        <f t="shared" si="42"/>
        <v>0.24637681159420291</v>
      </c>
      <c r="Y184" s="12">
        <f t="shared" si="43"/>
        <v>0.2247191011235955</v>
      </c>
    </row>
    <row r="185" spans="1:25" x14ac:dyDescent="0.3">
      <c r="A185" s="1" t="s">
        <v>183</v>
      </c>
      <c r="B185" s="6">
        <v>64</v>
      </c>
      <c r="C185">
        <v>64</v>
      </c>
      <c r="D185">
        <v>66</v>
      </c>
      <c r="E185">
        <v>69</v>
      </c>
      <c r="F185">
        <v>84</v>
      </c>
      <c r="G185">
        <v>96</v>
      </c>
      <c r="H185">
        <v>96</v>
      </c>
      <c r="I185">
        <v>96</v>
      </c>
      <c r="J185" s="7"/>
      <c r="K185" s="6">
        <f t="shared" si="30"/>
        <v>0</v>
      </c>
      <c r="L185">
        <f t="shared" si="31"/>
        <v>2</v>
      </c>
      <c r="M185">
        <f t="shared" si="32"/>
        <v>3</v>
      </c>
      <c r="N185">
        <f t="shared" si="33"/>
        <v>15</v>
      </c>
      <c r="O185">
        <f t="shared" si="34"/>
        <v>12</v>
      </c>
      <c r="P185">
        <f t="shared" si="35"/>
        <v>0</v>
      </c>
      <c r="Q185">
        <f t="shared" si="36"/>
        <v>0</v>
      </c>
      <c r="R185" s="7"/>
      <c r="S185" s="12">
        <f t="shared" si="37"/>
        <v>0</v>
      </c>
      <c r="T185" s="12">
        <f t="shared" si="38"/>
        <v>3.0303030303030304E-2</v>
      </c>
      <c r="U185" s="12">
        <f t="shared" si="39"/>
        <v>4.3478260869565216E-2</v>
      </c>
      <c r="V185" s="12">
        <f t="shared" si="40"/>
        <v>0.17857142857142858</v>
      </c>
      <c r="W185" s="12">
        <f t="shared" si="41"/>
        <v>0.125</v>
      </c>
      <c r="X185" s="12">
        <f t="shared" si="42"/>
        <v>0</v>
      </c>
      <c r="Y185" s="12">
        <f t="shared" si="43"/>
        <v>0</v>
      </c>
    </row>
    <row r="186" spans="1:25" x14ac:dyDescent="0.3">
      <c r="A186" s="1" t="s">
        <v>184</v>
      </c>
      <c r="B186" s="6">
        <v>0</v>
      </c>
      <c r="C186">
        <v>11</v>
      </c>
      <c r="D186">
        <v>11</v>
      </c>
      <c r="E186">
        <v>11</v>
      </c>
      <c r="F186">
        <v>11</v>
      </c>
      <c r="G186">
        <v>11</v>
      </c>
      <c r="H186">
        <v>14</v>
      </c>
      <c r="I186">
        <v>14</v>
      </c>
      <c r="J186" s="7"/>
      <c r="K186" s="6">
        <f t="shared" si="30"/>
        <v>11</v>
      </c>
      <c r="L186">
        <f t="shared" si="31"/>
        <v>0</v>
      </c>
      <c r="M186">
        <f t="shared" si="32"/>
        <v>0</v>
      </c>
      <c r="N186">
        <f t="shared" si="33"/>
        <v>0</v>
      </c>
      <c r="O186">
        <f t="shared" si="34"/>
        <v>0</v>
      </c>
      <c r="P186">
        <f t="shared" si="35"/>
        <v>3</v>
      </c>
      <c r="Q186">
        <f t="shared" si="36"/>
        <v>0</v>
      </c>
      <c r="R186" s="7"/>
      <c r="S186" s="12">
        <f t="shared" si="37"/>
        <v>1</v>
      </c>
      <c r="T186" s="12">
        <f t="shared" si="38"/>
        <v>0</v>
      </c>
      <c r="U186" s="12">
        <f t="shared" si="39"/>
        <v>0</v>
      </c>
      <c r="V186" s="12">
        <f t="shared" si="40"/>
        <v>0</v>
      </c>
      <c r="W186" s="12">
        <f t="shared" si="41"/>
        <v>0</v>
      </c>
      <c r="X186" s="12">
        <f t="shared" si="42"/>
        <v>0.21428571428571427</v>
      </c>
      <c r="Y186" s="12">
        <f t="shared" si="43"/>
        <v>0</v>
      </c>
    </row>
    <row r="187" spans="1:25" x14ac:dyDescent="0.3">
      <c r="A187" s="1" t="s">
        <v>185</v>
      </c>
      <c r="B187" s="6">
        <v>0</v>
      </c>
      <c r="C187">
        <v>279</v>
      </c>
      <c r="D187">
        <v>279</v>
      </c>
      <c r="E187">
        <v>318</v>
      </c>
      <c r="F187">
        <v>318</v>
      </c>
      <c r="G187">
        <v>446</v>
      </c>
      <c r="H187">
        <v>446</v>
      </c>
      <c r="I187">
        <v>446</v>
      </c>
      <c r="J187" s="7"/>
      <c r="K187" s="6">
        <f t="shared" si="30"/>
        <v>279</v>
      </c>
      <c r="L187">
        <f t="shared" si="31"/>
        <v>0</v>
      </c>
      <c r="M187">
        <f t="shared" si="32"/>
        <v>39</v>
      </c>
      <c r="N187">
        <f t="shared" si="33"/>
        <v>0</v>
      </c>
      <c r="O187">
        <f t="shared" si="34"/>
        <v>128</v>
      </c>
      <c r="P187">
        <f t="shared" si="35"/>
        <v>0</v>
      </c>
      <c r="Q187">
        <f t="shared" si="36"/>
        <v>0</v>
      </c>
      <c r="R187" s="7"/>
      <c r="S187" s="12">
        <f t="shared" si="37"/>
        <v>1</v>
      </c>
      <c r="T187" s="12">
        <f t="shared" si="38"/>
        <v>0</v>
      </c>
      <c r="U187" s="12">
        <f t="shared" si="39"/>
        <v>0.12264150943396226</v>
      </c>
      <c r="V187" s="12">
        <f t="shared" si="40"/>
        <v>0</v>
      </c>
      <c r="W187" s="12">
        <f t="shared" si="41"/>
        <v>0.28699551569506726</v>
      </c>
      <c r="X187" s="12">
        <f t="shared" si="42"/>
        <v>0</v>
      </c>
      <c r="Y187" s="12">
        <f t="shared" si="43"/>
        <v>0</v>
      </c>
    </row>
    <row r="188" spans="1:25" x14ac:dyDescent="0.3">
      <c r="A188" s="1" t="s">
        <v>186</v>
      </c>
      <c r="B188" s="6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7"/>
      <c r="K188" s="6">
        <f t="shared" si="30"/>
        <v>0</v>
      </c>
      <c r="L188">
        <f t="shared" si="31"/>
        <v>0</v>
      </c>
      <c r="M188">
        <f t="shared" si="32"/>
        <v>0</v>
      </c>
      <c r="N188">
        <f t="shared" si="33"/>
        <v>0</v>
      </c>
      <c r="O188">
        <f t="shared" si="34"/>
        <v>0</v>
      </c>
      <c r="P188">
        <f t="shared" si="35"/>
        <v>0</v>
      </c>
      <c r="Q188">
        <f t="shared" si="36"/>
        <v>0</v>
      </c>
      <c r="R188" s="7"/>
      <c r="S188" s="12">
        <f t="shared" si="37"/>
        <v>0</v>
      </c>
      <c r="T188" s="12">
        <f t="shared" si="38"/>
        <v>0</v>
      </c>
      <c r="U188" s="12">
        <f t="shared" si="39"/>
        <v>0</v>
      </c>
      <c r="V188" s="12">
        <f t="shared" si="40"/>
        <v>0</v>
      </c>
      <c r="W188" s="12">
        <f t="shared" si="41"/>
        <v>0</v>
      </c>
      <c r="X188" s="12">
        <f t="shared" si="42"/>
        <v>0</v>
      </c>
      <c r="Y188" s="12">
        <f t="shared" si="43"/>
        <v>0</v>
      </c>
    </row>
    <row r="189" spans="1:25" x14ac:dyDescent="0.3">
      <c r="A189" s="1" t="s">
        <v>187</v>
      </c>
      <c r="B189" s="6">
        <v>0</v>
      </c>
      <c r="C189">
        <v>10</v>
      </c>
      <c r="D189">
        <v>10</v>
      </c>
      <c r="E189">
        <v>70</v>
      </c>
      <c r="F189">
        <v>84</v>
      </c>
      <c r="G189">
        <v>84</v>
      </c>
      <c r="H189">
        <v>90</v>
      </c>
      <c r="I189">
        <v>101</v>
      </c>
      <c r="J189" s="7"/>
      <c r="K189" s="6">
        <f t="shared" si="30"/>
        <v>10</v>
      </c>
      <c r="L189">
        <f t="shared" si="31"/>
        <v>0</v>
      </c>
      <c r="M189">
        <f t="shared" si="32"/>
        <v>60</v>
      </c>
      <c r="N189">
        <f t="shared" si="33"/>
        <v>14</v>
      </c>
      <c r="O189">
        <f t="shared" si="34"/>
        <v>0</v>
      </c>
      <c r="P189">
        <f t="shared" si="35"/>
        <v>6</v>
      </c>
      <c r="Q189">
        <f t="shared" si="36"/>
        <v>11</v>
      </c>
      <c r="R189" s="7"/>
      <c r="S189" s="12">
        <f t="shared" si="37"/>
        <v>1</v>
      </c>
      <c r="T189" s="12">
        <f t="shared" si="38"/>
        <v>0</v>
      </c>
      <c r="U189" s="12">
        <f t="shared" si="39"/>
        <v>0.8571428571428571</v>
      </c>
      <c r="V189" s="12">
        <f t="shared" si="40"/>
        <v>0.16666666666666666</v>
      </c>
      <c r="W189" s="12">
        <f t="shared" si="41"/>
        <v>0</v>
      </c>
      <c r="X189" s="12">
        <f t="shared" si="42"/>
        <v>6.6666666666666666E-2</v>
      </c>
      <c r="Y189" s="12">
        <f t="shared" si="43"/>
        <v>0.10891089108910891</v>
      </c>
    </row>
    <row r="190" spans="1:25" x14ac:dyDescent="0.3">
      <c r="A190" s="1" t="s">
        <v>188</v>
      </c>
      <c r="B190" s="6">
        <v>0</v>
      </c>
      <c r="C190">
        <v>0</v>
      </c>
      <c r="D190">
        <v>0</v>
      </c>
      <c r="E190">
        <v>28</v>
      </c>
      <c r="F190">
        <v>32</v>
      </c>
      <c r="G190">
        <v>33</v>
      </c>
      <c r="H190">
        <v>33</v>
      </c>
      <c r="I190">
        <v>36</v>
      </c>
      <c r="J190" s="7"/>
      <c r="K190" s="6">
        <f t="shared" si="30"/>
        <v>0</v>
      </c>
      <c r="L190">
        <f t="shared" si="31"/>
        <v>0</v>
      </c>
      <c r="M190">
        <f t="shared" si="32"/>
        <v>28</v>
      </c>
      <c r="N190">
        <f t="shared" si="33"/>
        <v>4</v>
      </c>
      <c r="O190">
        <f t="shared" si="34"/>
        <v>1</v>
      </c>
      <c r="P190">
        <f t="shared" si="35"/>
        <v>0</v>
      </c>
      <c r="Q190">
        <f t="shared" si="36"/>
        <v>3</v>
      </c>
      <c r="R190" s="7"/>
      <c r="S190" s="12">
        <f t="shared" si="37"/>
        <v>0</v>
      </c>
      <c r="T190" s="12">
        <f t="shared" si="38"/>
        <v>0</v>
      </c>
      <c r="U190" s="12">
        <f t="shared" si="39"/>
        <v>1</v>
      </c>
      <c r="V190" s="12">
        <f t="shared" si="40"/>
        <v>0.125</v>
      </c>
      <c r="W190" s="12">
        <f t="shared" si="41"/>
        <v>3.0303030303030304E-2</v>
      </c>
      <c r="X190" s="12">
        <f t="shared" si="42"/>
        <v>0</v>
      </c>
      <c r="Y190" s="12">
        <f t="shared" si="43"/>
        <v>8.3333333333333329E-2</v>
      </c>
    </row>
    <row r="191" spans="1:25" x14ac:dyDescent="0.3">
      <c r="A191" s="1" t="s">
        <v>189</v>
      </c>
      <c r="B191" s="6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7"/>
      <c r="K191" s="6">
        <f t="shared" si="30"/>
        <v>0</v>
      </c>
      <c r="L191">
        <f t="shared" si="31"/>
        <v>0</v>
      </c>
      <c r="M191">
        <f t="shared" si="32"/>
        <v>0</v>
      </c>
      <c r="N191">
        <f t="shared" si="33"/>
        <v>0</v>
      </c>
      <c r="O191">
        <f t="shared" si="34"/>
        <v>0</v>
      </c>
      <c r="P191">
        <f t="shared" si="35"/>
        <v>0</v>
      </c>
      <c r="Q191">
        <f t="shared" si="36"/>
        <v>0</v>
      </c>
      <c r="R191" s="7"/>
      <c r="S191" s="12">
        <f t="shared" si="37"/>
        <v>0</v>
      </c>
      <c r="T191" s="12">
        <f t="shared" si="38"/>
        <v>0</v>
      </c>
      <c r="U191" s="12">
        <f t="shared" si="39"/>
        <v>0</v>
      </c>
      <c r="V191" s="12">
        <f t="shared" si="40"/>
        <v>0</v>
      </c>
      <c r="W191" s="12">
        <f t="shared" si="41"/>
        <v>0</v>
      </c>
      <c r="X191" s="12">
        <f t="shared" si="42"/>
        <v>0</v>
      </c>
      <c r="Y191" s="12">
        <f t="shared" si="43"/>
        <v>0</v>
      </c>
    </row>
    <row r="192" spans="1:25" x14ac:dyDescent="0.3">
      <c r="A192" s="1" t="s">
        <v>190</v>
      </c>
      <c r="B192" s="6">
        <v>0</v>
      </c>
      <c r="C192">
        <v>68</v>
      </c>
      <c r="D192">
        <v>68</v>
      </c>
      <c r="E192">
        <v>68</v>
      </c>
      <c r="F192">
        <v>68</v>
      </c>
      <c r="G192">
        <v>68</v>
      </c>
      <c r="H192">
        <v>84</v>
      </c>
      <c r="I192">
        <v>84</v>
      </c>
      <c r="J192" s="7"/>
      <c r="K192" s="6">
        <f t="shared" si="30"/>
        <v>68</v>
      </c>
      <c r="L192">
        <f t="shared" si="31"/>
        <v>0</v>
      </c>
      <c r="M192">
        <f t="shared" si="32"/>
        <v>0</v>
      </c>
      <c r="N192">
        <f t="shared" si="33"/>
        <v>0</v>
      </c>
      <c r="O192">
        <f t="shared" si="34"/>
        <v>0</v>
      </c>
      <c r="P192">
        <f t="shared" si="35"/>
        <v>16</v>
      </c>
      <c r="Q192">
        <f t="shared" si="36"/>
        <v>0</v>
      </c>
      <c r="R192" s="7"/>
      <c r="S192" s="12">
        <f t="shared" si="37"/>
        <v>1</v>
      </c>
      <c r="T192" s="12">
        <f t="shared" si="38"/>
        <v>0</v>
      </c>
      <c r="U192" s="12">
        <f t="shared" si="39"/>
        <v>0</v>
      </c>
      <c r="V192" s="12">
        <f t="shared" si="40"/>
        <v>0</v>
      </c>
      <c r="W192" s="12">
        <f t="shared" si="41"/>
        <v>0</v>
      </c>
      <c r="X192" s="12">
        <f t="shared" si="42"/>
        <v>0.19047619047619047</v>
      </c>
      <c r="Y192" s="12">
        <f t="shared" si="43"/>
        <v>0</v>
      </c>
    </row>
    <row r="193" spans="1:25" x14ac:dyDescent="0.3">
      <c r="A193" s="1" t="s">
        <v>191</v>
      </c>
      <c r="B193" s="6">
        <v>51</v>
      </c>
      <c r="C193">
        <v>55</v>
      </c>
      <c r="D193">
        <v>63</v>
      </c>
      <c r="E193">
        <v>100</v>
      </c>
      <c r="F193">
        <v>100</v>
      </c>
      <c r="G193">
        <v>100</v>
      </c>
      <c r="H193">
        <v>100</v>
      </c>
      <c r="I193">
        <v>130</v>
      </c>
      <c r="J193" s="7"/>
      <c r="K193" s="6">
        <f t="shared" si="30"/>
        <v>4</v>
      </c>
      <c r="L193">
        <f t="shared" si="31"/>
        <v>8</v>
      </c>
      <c r="M193">
        <f t="shared" si="32"/>
        <v>37</v>
      </c>
      <c r="N193">
        <f t="shared" si="33"/>
        <v>0</v>
      </c>
      <c r="O193">
        <f t="shared" si="34"/>
        <v>0</v>
      </c>
      <c r="P193">
        <f t="shared" si="35"/>
        <v>0</v>
      </c>
      <c r="Q193">
        <f t="shared" si="36"/>
        <v>30</v>
      </c>
      <c r="R193" s="7"/>
      <c r="S193" s="12">
        <f t="shared" si="37"/>
        <v>7.2727272727272724E-2</v>
      </c>
      <c r="T193" s="12">
        <f t="shared" si="38"/>
        <v>0.12698412698412698</v>
      </c>
      <c r="U193" s="12">
        <f t="shared" si="39"/>
        <v>0.37</v>
      </c>
      <c r="V193" s="12">
        <f t="shared" si="40"/>
        <v>0</v>
      </c>
      <c r="W193" s="12">
        <f t="shared" si="41"/>
        <v>0</v>
      </c>
      <c r="X193" s="12">
        <f t="shared" si="42"/>
        <v>0</v>
      </c>
      <c r="Y193" s="12">
        <f t="shared" si="43"/>
        <v>0.23076923076923078</v>
      </c>
    </row>
    <row r="194" spans="1:25" x14ac:dyDescent="0.3">
      <c r="A194" s="1" t="s">
        <v>192</v>
      </c>
      <c r="B194" s="6">
        <v>0</v>
      </c>
      <c r="C194">
        <v>12</v>
      </c>
      <c r="D194">
        <v>14</v>
      </c>
      <c r="E194">
        <v>14</v>
      </c>
      <c r="F194">
        <v>23</v>
      </c>
      <c r="G194">
        <v>23</v>
      </c>
      <c r="H194">
        <v>30</v>
      </c>
      <c r="I194">
        <v>30</v>
      </c>
      <c r="J194" s="7"/>
      <c r="K194" s="6">
        <f t="shared" si="30"/>
        <v>12</v>
      </c>
      <c r="L194">
        <f t="shared" si="31"/>
        <v>2</v>
      </c>
      <c r="M194">
        <f t="shared" si="32"/>
        <v>0</v>
      </c>
      <c r="N194">
        <f t="shared" si="33"/>
        <v>9</v>
      </c>
      <c r="O194">
        <f t="shared" si="34"/>
        <v>0</v>
      </c>
      <c r="P194">
        <f t="shared" si="35"/>
        <v>7</v>
      </c>
      <c r="Q194">
        <f t="shared" si="36"/>
        <v>0</v>
      </c>
      <c r="R194" s="7"/>
      <c r="S194" s="12">
        <f t="shared" si="37"/>
        <v>1</v>
      </c>
      <c r="T194" s="12">
        <f t="shared" si="38"/>
        <v>0.14285714285714285</v>
      </c>
      <c r="U194" s="12">
        <f t="shared" si="39"/>
        <v>0</v>
      </c>
      <c r="V194" s="12">
        <f t="shared" si="40"/>
        <v>0.39130434782608697</v>
      </c>
      <c r="W194" s="12">
        <f t="shared" si="41"/>
        <v>0</v>
      </c>
      <c r="X194" s="12">
        <f t="shared" si="42"/>
        <v>0.23333333333333334</v>
      </c>
      <c r="Y194" s="12">
        <f t="shared" si="43"/>
        <v>0</v>
      </c>
    </row>
    <row r="195" spans="1:25" x14ac:dyDescent="0.3">
      <c r="A195" s="1" t="s">
        <v>193</v>
      </c>
      <c r="B195" s="6">
        <v>1</v>
      </c>
      <c r="C195">
        <v>4</v>
      </c>
      <c r="D195">
        <v>4</v>
      </c>
      <c r="E195">
        <v>4</v>
      </c>
      <c r="F195">
        <v>6</v>
      </c>
      <c r="G195">
        <v>6</v>
      </c>
      <c r="H195">
        <v>6</v>
      </c>
      <c r="I195">
        <v>10</v>
      </c>
      <c r="J195" s="7"/>
      <c r="K195" s="6">
        <f t="shared" ref="K195:K258" si="44">C195-B195</f>
        <v>3</v>
      </c>
      <c r="L195">
        <f t="shared" ref="L195:L258" si="45">D195-C195</f>
        <v>0</v>
      </c>
      <c r="M195">
        <f t="shared" ref="M195:M258" si="46">E195-D195</f>
        <v>0</v>
      </c>
      <c r="N195">
        <f t="shared" ref="N195:N258" si="47">F195-E195</f>
        <v>2</v>
      </c>
      <c r="O195">
        <f t="shared" ref="O195:O258" si="48">G195-F195</f>
        <v>0</v>
      </c>
      <c r="P195">
        <f t="shared" ref="P195:P258" si="49">H195-G195</f>
        <v>0</v>
      </c>
      <c r="Q195">
        <f t="shared" ref="Q195:Q258" si="50">I195-H195</f>
        <v>4</v>
      </c>
      <c r="R195" s="7"/>
      <c r="S195" s="12">
        <f t="shared" ref="S195:S258" si="51">IFERROR(((C195-B195)/C195),0)</f>
        <v>0.75</v>
      </c>
      <c r="T195" s="12">
        <f t="shared" ref="T195:T258" si="52">IFERROR(((D195-C195)/D195),0)</f>
        <v>0</v>
      </c>
      <c r="U195" s="12">
        <f t="shared" ref="U195:U258" si="53">IFERROR(((E195-D195)/E195),0)</f>
        <v>0</v>
      </c>
      <c r="V195" s="12">
        <f t="shared" ref="V195:V258" si="54">IFERROR(((F195-E195)/F195),0)</f>
        <v>0.33333333333333331</v>
      </c>
      <c r="W195" s="12">
        <f t="shared" ref="W195:W258" si="55">IFERROR(((G195-F195)/G195),0)</f>
        <v>0</v>
      </c>
      <c r="X195" s="12">
        <f t="shared" ref="X195:X258" si="56">IFERROR(((H195-G195)/H195),0)</f>
        <v>0</v>
      </c>
      <c r="Y195" s="12">
        <f t="shared" ref="Y195:Y258" si="57">IFERROR(((I195-H195)/I195),0)</f>
        <v>0.4</v>
      </c>
    </row>
    <row r="196" spans="1:25" x14ac:dyDescent="0.3">
      <c r="A196" s="1" t="s">
        <v>194</v>
      </c>
      <c r="B196" s="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7"/>
      <c r="K196" s="6">
        <f t="shared" si="44"/>
        <v>0</v>
      </c>
      <c r="L196">
        <f t="shared" si="45"/>
        <v>0</v>
      </c>
      <c r="M196">
        <f t="shared" si="46"/>
        <v>0</v>
      </c>
      <c r="N196">
        <f t="shared" si="47"/>
        <v>0</v>
      </c>
      <c r="O196">
        <f t="shared" si="48"/>
        <v>0</v>
      </c>
      <c r="P196">
        <f t="shared" si="49"/>
        <v>0</v>
      </c>
      <c r="Q196">
        <f t="shared" si="50"/>
        <v>0</v>
      </c>
      <c r="R196" s="7"/>
      <c r="S196" s="12">
        <f t="shared" si="51"/>
        <v>0</v>
      </c>
      <c r="T196" s="12">
        <f t="shared" si="52"/>
        <v>0</v>
      </c>
      <c r="U196" s="12">
        <f t="shared" si="53"/>
        <v>0</v>
      </c>
      <c r="V196" s="12">
        <f t="shared" si="54"/>
        <v>0</v>
      </c>
      <c r="W196" s="12">
        <f t="shared" si="55"/>
        <v>0</v>
      </c>
      <c r="X196" s="12">
        <f t="shared" si="56"/>
        <v>0</v>
      </c>
      <c r="Y196" s="12">
        <f t="shared" si="57"/>
        <v>0</v>
      </c>
    </row>
    <row r="197" spans="1:25" x14ac:dyDescent="0.3">
      <c r="A197" s="1" t="s">
        <v>195</v>
      </c>
      <c r="B197" s="6">
        <v>9</v>
      </c>
      <c r="C197">
        <v>17</v>
      </c>
      <c r="D197">
        <v>17</v>
      </c>
      <c r="E197">
        <v>17</v>
      </c>
      <c r="F197">
        <v>22</v>
      </c>
      <c r="G197">
        <v>26</v>
      </c>
      <c r="H197">
        <v>37</v>
      </c>
      <c r="I197">
        <v>37</v>
      </c>
      <c r="J197" s="7"/>
      <c r="K197" s="6">
        <f t="shared" si="44"/>
        <v>8</v>
      </c>
      <c r="L197">
        <f t="shared" si="45"/>
        <v>0</v>
      </c>
      <c r="M197">
        <f t="shared" si="46"/>
        <v>0</v>
      </c>
      <c r="N197">
        <f t="shared" si="47"/>
        <v>5</v>
      </c>
      <c r="O197">
        <f t="shared" si="48"/>
        <v>4</v>
      </c>
      <c r="P197">
        <f t="shared" si="49"/>
        <v>11</v>
      </c>
      <c r="Q197">
        <f t="shared" si="50"/>
        <v>0</v>
      </c>
      <c r="R197" s="7"/>
      <c r="S197" s="12">
        <f t="shared" si="51"/>
        <v>0.47058823529411764</v>
      </c>
      <c r="T197" s="12">
        <f t="shared" si="52"/>
        <v>0</v>
      </c>
      <c r="U197" s="12">
        <f t="shared" si="53"/>
        <v>0</v>
      </c>
      <c r="V197" s="12">
        <f t="shared" si="54"/>
        <v>0.22727272727272727</v>
      </c>
      <c r="W197" s="12">
        <f t="shared" si="55"/>
        <v>0.15384615384615385</v>
      </c>
      <c r="X197" s="12">
        <f t="shared" si="56"/>
        <v>0.29729729729729731</v>
      </c>
      <c r="Y197" s="12">
        <f t="shared" si="57"/>
        <v>0</v>
      </c>
    </row>
    <row r="198" spans="1:25" x14ac:dyDescent="0.3">
      <c r="A198" s="1" t="s">
        <v>196</v>
      </c>
      <c r="B198" s="6">
        <v>0</v>
      </c>
      <c r="C198">
        <v>0</v>
      </c>
      <c r="D198">
        <v>5</v>
      </c>
      <c r="E198">
        <v>5</v>
      </c>
      <c r="F198">
        <v>15</v>
      </c>
      <c r="G198">
        <v>15</v>
      </c>
      <c r="H198">
        <v>21</v>
      </c>
      <c r="I198">
        <v>21</v>
      </c>
      <c r="J198" s="7"/>
      <c r="K198" s="6">
        <f t="shared" si="44"/>
        <v>0</v>
      </c>
      <c r="L198">
        <f t="shared" si="45"/>
        <v>5</v>
      </c>
      <c r="M198">
        <f t="shared" si="46"/>
        <v>0</v>
      </c>
      <c r="N198">
        <f t="shared" si="47"/>
        <v>10</v>
      </c>
      <c r="O198">
        <f t="shared" si="48"/>
        <v>0</v>
      </c>
      <c r="P198">
        <f t="shared" si="49"/>
        <v>6</v>
      </c>
      <c r="Q198">
        <f t="shared" si="50"/>
        <v>0</v>
      </c>
      <c r="R198" s="7"/>
      <c r="S198" s="12">
        <f t="shared" si="51"/>
        <v>0</v>
      </c>
      <c r="T198" s="12">
        <f t="shared" si="52"/>
        <v>1</v>
      </c>
      <c r="U198" s="12">
        <f t="shared" si="53"/>
        <v>0</v>
      </c>
      <c r="V198" s="12">
        <f t="shared" si="54"/>
        <v>0.66666666666666663</v>
      </c>
      <c r="W198" s="12">
        <f t="shared" si="55"/>
        <v>0</v>
      </c>
      <c r="X198" s="12">
        <f t="shared" si="56"/>
        <v>0.2857142857142857</v>
      </c>
      <c r="Y198" s="12">
        <f t="shared" si="57"/>
        <v>0</v>
      </c>
    </row>
    <row r="199" spans="1:25" x14ac:dyDescent="0.3">
      <c r="A199" s="1" t="s">
        <v>197</v>
      </c>
      <c r="B199" s="6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7"/>
      <c r="K199" s="6">
        <f t="shared" si="44"/>
        <v>0</v>
      </c>
      <c r="L199">
        <f t="shared" si="45"/>
        <v>0</v>
      </c>
      <c r="M199">
        <f t="shared" si="46"/>
        <v>0</v>
      </c>
      <c r="N199">
        <f t="shared" si="47"/>
        <v>0</v>
      </c>
      <c r="O199">
        <f t="shared" si="48"/>
        <v>0</v>
      </c>
      <c r="P199">
        <f t="shared" si="49"/>
        <v>0</v>
      </c>
      <c r="Q199">
        <f t="shared" si="50"/>
        <v>0</v>
      </c>
      <c r="R199" s="7"/>
      <c r="S199" s="12">
        <f t="shared" si="51"/>
        <v>0</v>
      </c>
      <c r="T199" s="12">
        <f t="shared" si="52"/>
        <v>0</v>
      </c>
      <c r="U199" s="12">
        <f t="shared" si="53"/>
        <v>0</v>
      </c>
      <c r="V199" s="12">
        <f t="shared" si="54"/>
        <v>0</v>
      </c>
      <c r="W199" s="12">
        <f t="shared" si="55"/>
        <v>0</v>
      </c>
      <c r="X199" s="12">
        <f t="shared" si="56"/>
        <v>0</v>
      </c>
      <c r="Y199" s="12">
        <f t="shared" si="57"/>
        <v>0</v>
      </c>
    </row>
    <row r="200" spans="1:25" x14ac:dyDescent="0.3">
      <c r="A200" s="1" t="s">
        <v>198</v>
      </c>
      <c r="B200" s="6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98</v>
      </c>
      <c r="J200" s="7"/>
      <c r="K200" s="6">
        <f t="shared" si="44"/>
        <v>0</v>
      </c>
      <c r="L200">
        <f t="shared" si="45"/>
        <v>0</v>
      </c>
      <c r="M200">
        <f t="shared" si="46"/>
        <v>0</v>
      </c>
      <c r="N200">
        <f t="shared" si="47"/>
        <v>0</v>
      </c>
      <c r="O200">
        <f t="shared" si="48"/>
        <v>0</v>
      </c>
      <c r="P200">
        <f t="shared" si="49"/>
        <v>0</v>
      </c>
      <c r="Q200">
        <f t="shared" si="50"/>
        <v>98</v>
      </c>
      <c r="R200" s="7"/>
      <c r="S200" s="12">
        <f t="shared" si="51"/>
        <v>0</v>
      </c>
      <c r="T200" s="12">
        <f t="shared" si="52"/>
        <v>0</v>
      </c>
      <c r="U200" s="12">
        <f t="shared" si="53"/>
        <v>0</v>
      </c>
      <c r="V200" s="12">
        <f t="shared" si="54"/>
        <v>0</v>
      </c>
      <c r="W200" s="12">
        <f t="shared" si="55"/>
        <v>0</v>
      </c>
      <c r="X200" s="12">
        <f t="shared" si="56"/>
        <v>0</v>
      </c>
      <c r="Y200" s="12">
        <f t="shared" si="57"/>
        <v>1</v>
      </c>
    </row>
    <row r="201" spans="1:25" x14ac:dyDescent="0.3">
      <c r="A201" s="1" t="s">
        <v>199</v>
      </c>
      <c r="B201" s="6">
        <v>44</v>
      </c>
      <c r="C201">
        <v>66</v>
      </c>
      <c r="D201">
        <v>66</v>
      </c>
      <c r="E201">
        <v>78</v>
      </c>
      <c r="F201">
        <v>189</v>
      </c>
      <c r="G201">
        <v>250</v>
      </c>
      <c r="H201">
        <v>276</v>
      </c>
      <c r="I201">
        <v>276</v>
      </c>
      <c r="J201" s="7"/>
      <c r="K201" s="6">
        <f t="shared" si="44"/>
        <v>22</v>
      </c>
      <c r="L201">
        <f t="shared" si="45"/>
        <v>0</v>
      </c>
      <c r="M201">
        <f t="shared" si="46"/>
        <v>12</v>
      </c>
      <c r="N201">
        <f t="shared" si="47"/>
        <v>111</v>
      </c>
      <c r="O201">
        <f t="shared" si="48"/>
        <v>61</v>
      </c>
      <c r="P201">
        <f t="shared" si="49"/>
        <v>26</v>
      </c>
      <c r="Q201">
        <f t="shared" si="50"/>
        <v>0</v>
      </c>
      <c r="R201" s="7"/>
      <c r="S201" s="12">
        <f t="shared" si="51"/>
        <v>0.33333333333333331</v>
      </c>
      <c r="T201" s="12">
        <f t="shared" si="52"/>
        <v>0</v>
      </c>
      <c r="U201" s="12">
        <f t="shared" si="53"/>
        <v>0.15384615384615385</v>
      </c>
      <c r="V201" s="12">
        <f t="shared" si="54"/>
        <v>0.58730158730158732</v>
      </c>
      <c r="W201" s="12">
        <f t="shared" si="55"/>
        <v>0.24399999999999999</v>
      </c>
      <c r="X201" s="12">
        <f t="shared" si="56"/>
        <v>9.420289855072464E-2</v>
      </c>
      <c r="Y201" s="12">
        <f t="shared" si="57"/>
        <v>0</v>
      </c>
    </row>
    <row r="202" spans="1:25" x14ac:dyDescent="0.3">
      <c r="A202" s="1" t="s">
        <v>200</v>
      </c>
      <c r="B202" s="6">
        <v>17</v>
      </c>
      <c r="C202">
        <v>23</v>
      </c>
      <c r="D202">
        <v>23</v>
      </c>
      <c r="E202">
        <v>24</v>
      </c>
      <c r="F202">
        <v>26</v>
      </c>
      <c r="G202">
        <v>26</v>
      </c>
      <c r="H202">
        <v>35</v>
      </c>
      <c r="I202">
        <v>35</v>
      </c>
      <c r="J202" s="7"/>
      <c r="K202" s="6">
        <f t="shared" si="44"/>
        <v>6</v>
      </c>
      <c r="L202">
        <f t="shared" si="45"/>
        <v>0</v>
      </c>
      <c r="M202">
        <f t="shared" si="46"/>
        <v>1</v>
      </c>
      <c r="N202">
        <f t="shared" si="47"/>
        <v>2</v>
      </c>
      <c r="O202">
        <f t="shared" si="48"/>
        <v>0</v>
      </c>
      <c r="P202">
        <f t="shared" si="49"/>
        <v>9</v>
      </c>
      <c r="Q202">
        <f t="shared" si="50"/>
        <v>0</v>
      </c>
      <c r="R202" s="7"/>
      <c r="S202" s="12">
        <f t="shared" si="51"/>
        <v>0.2608695652173913</v>
      </c>
      <c r="T202" s="12">
        <f t="shared" si="52"/>
        <v>0</v>
      </c>
      <c r="U202" s="12">
        <f t="shared" si="53"/>
        <v>4.1666666666666664E-2</v>
      </c>
      <c r="V202" s="12">
        <f t="shared" si="54"/>
        <v>7.6923076923076927E-2</v>
      </c>
      <c r="W202" s="12">
        <f t="shared" si="55"/>
        <v>0</v>
      </c>
      <c r="X202" s="12">
        <f t="shared" si="56"/>
        <v>0.25714285714285712</v>
      </c>
      <c r="Y202" s="12">
        <f t="shared" si="57"/>
        <v>0</v>
      </c>
    </row>
    <row r="203" spans="1:25" x14ac:dyDescent="0.3">
      <c r="A203" s="1" t="s">
        <v>201</v>
      </c>
      <c r="B203" s="6">
        <v>69</v>
      </c>
      <c r="C203">
        <v>128</v>
      </c>
      <c r="D203">
        <v>188</v>
      </c>
      <c r="E203">
        <v>236</v>
      </c>
      <c r="F203">
        <v>340</v>
      </c>
      <c r="G203">
        <v>369</v>
      </c>
      <c r="H203">
        <v>466</v>
      </c>
      <c r="I203">
        <v>466</v>
      </c>
      <c r="J203" s="7"/>
      <c r="K203" s="6">
        <f t="shared" si="44"/>
        <v>59</v>
      </c>
      <c r="L203">
        <f t="shared" si="45"/>
        <v>60</v>
      </c>
      <c r="M203">
        <f t="shared" si="46"/>
        <v>48</v>
      </c>
      <c r="N203">
        <f t="shared" si="47"/>
        <v>104</v>
      </c>
      <c r="O203">
        <f t="shared" si="48"/>
        <v>29</v>
      </c>
      <c r="P203">
        <f t="shared" si="49"/>
        <v>97</v>
      </c>
      <c r="Q203">
        <f t="shared" si="50"/>
        <v>0</v>
      </c>
      <c r="R203" s="7"/>
      <c r="S203" s="12">
        <f t="shared" si="51"/>
        <v>0.4609375</v>
      </c>
      <c r="T203" s="12">
        <f t="shared" si="52"/>
        <v>0.31914893617021278</v>
      </c>
      <c r="U203" s="12">
        <f t="shared" si="53"/>
        <v>0.20338983050847459</v>
      </c>
      <c r="V203" s="12">
        <f t="shared" si="54"/>
        <v>0.30588235294117649</v>
      </c>
      <c r="W203" s="12">
        <f t="shared" si="55"/>
        <v>7.8590785907859076E-2</v>
      </c>
      <c r="X203" s="12">
        <f t="shared" si="56"/>
        <v>0.20815450643776823</v>
      </c>
      <c r="Y203" s="12">
        <f t="shared" si="57"/>
        <v>0</v>
      </c>
    </row>
    <row r="204" spans="1:25" x14ac:dyDescent="0.3">
      <c r="A204" s="1" t="s">
        <v>202</v>
      </c>
      <c r="B204" s="6">
        <v>89</v>
      </c>
      <c r="C204">
        <v>96</v>
      </c>
      <c r="D204">
        <v>148</v>
      </c>
      <c r="E204">
        <v>172</v>
      </c>
      <c r="F204">
        <v>219</v>
      </c>
      <c r="G204">
        <v>219</v>
      </c>
      <c r="H204">
        <v>219</v>
      </c>
      <c r="I204">
        <v>255</v>
      </c>
      <c r="J204" s="7"/>
      <c r="K204" s="6">
        <f t="shared" si="44"/>
        <v>7</v>
      </c>
      <c r="L204">
        <f t="shared" si="45"/>
        <v>52</v>
      </c>
      <c r="M204">
        <f t="shared" si="46"/>
        <v>24</v>
      </c>
      <c r="N204">
        <f t="shared" si="47"/>
        <v>47</v>
      </c>
      <c r="O204">
        <f t="shared" si="48"/>
        <v>0</v>
      </c>
      <c r="P204">
        <f t="shared" si="49"/>
        <v>0</v>
      </c>
      <c r="Q204">
        <f t="shared" si="50"/>
        <v>36</v>
      </c>
      <c r="R204" s="7"/>
      <c r="S204" s="12">
        <f t="shared" si="51"/>
        <v>7.2916666666666671E-2</v>
      </c>
      <c r="T204" s="12">
        <f t="shared" si="52"/>
        <v>0.35135135135135137</v>
      </c>
      <c r="U204" s="12">
        <f t="shared" si="53"/>
        <v>0.13953488372093023</v>
      </c>
      <c r="V204" s="12">
        <f t="shared" si="54"/>
        <v>0.21461187214611871</v>
      </c>
      <c r="W204" s="12">
        <f t="shared" si="55"/>
        <v>0</v>
      </c>
      <c r="X204" s="12">
        <f t="shared" si="56"/>
        <v>0</v>
      </c>
      <c r="Y204" s="12">
        <f t="shared" si="57"/>
        <v>0.14117647058823529</v>
      </c>
    </row>
    <row r="205" spans="1:25" x14ac:dyDescent="0.3">
      <c r="A205" s="1" t="s">
        <v>203</v>
      </c>
      <c r="B205" s="6">
        <v>35</v>
      </c>
      <c r="C205">
        <v>58</v>
      </c>
      <c r="D205">
        <v>58</v>
      </c>
      <c r="E205">
        <v>71</v>
      </c>
      <c r="F205">
        <v>87</v>
      </c>
      <c r="G205">
        <v>88</v>
      </c>
      <c r="H205">
        <v>88</v>
      </c>
      <c r="I205">
        <v>97</v>
      </c>
      <c r="J205" s="7"/>
      <c r="K205" s="6">
        <f t="shared" si="44"/>
        <v>23</v>
      </c>
      <c r="L205">
        <f t="shared" si="45"/>
        <v>0</v>
      </c>
      <c r="M205">
        <f t="shared" si="46"/>
        <v>13</v>
      </c>
      <c r="N205">
        <f t="shared" si="47"/>
        <v>16</v>
      </c>
      <c r="O205">
        <f t="shared" si="48"/>
        <v>1</v>
      </c>
      <c r="P205">
        <f t="shared" si="49"/>
        <v>0</v>
      </c>
      <c r="Q205">
        <f t="shared" si="50"/>
        <v>9</v>
      </c>
      <c r="R205" s="7"/>
      <c r="S205" s="12">
        <f t="shared" si="51"/>
        <v>0.39655172413793105</v>
      </c>
      <c r="T205" s="12">
        <f t="shared" si="52"/>
        <v>0</v>
      </c>
      <c r="U205" s="12">
        <f t="shared" si="53"/>
        <v>0.18309859154929578</v>
      </c>
      <c r="V205" s="12">
        <f t="shared" si="54"/>
        <v>0.18390804597701149</v>
      </c>
      <c r="W205" s="12">
        <f t="shared" si="55"/>
        <v>1.1363636363636364E-2</v>
      </c>
      <c r="X205" s="12">
        <f t="shared" si="56"/>
        <v>0</v>
      </c>
      <c r="Y205" s="12">
        <f t="shared" si="57"/>
        <v>9.2783505154639179E-2</v>
      </c>
    </row>
    <row r="206" spans="1:25" x14ac:dyDescent="0.3">
      <c r="A206" s="1" t="s">
        <v>204</v>
      </c>
      <c r="B206" s="6">
        <v>0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 s="7"/>
      <c r="K206" s="6">
        <f t="shared" si="44"/>
        <v>5</v>
      </c>
      <c r="L206">
        <f t="shared" si="45"/>
        <v>0</v>
      </c>
      <c r="M206">
        <f t="shared" si="46"/>
        <v>0</v>
      </c>
      <c r="N206">
        <f t="shared" si="47"/>
        <v>0</v>
      </c>
      <c r="O206">
        <f t="shared" si="48"/>
        <v>0</v>
      </c>
      <c r="P206">
        <f t="shared" si="49"/>
        <v>0</v>
      </c>
      <c r="Q206">
        <f t="shared" si="50"/>
        <v>0</v>
      </c>
      <c r="R206" s="7"/>
      <c r="S206" s="12">
        <f t="shared" si="51"/>
        <v>1</v>
      </c>
      <c r="T206" s="12">
        <f t="shared" si="52"/>
        <v>0</v>
      </c>
      <c r="U206" s="12">
        <f t="shared" si="53"/>
        <v>0</v>
      </c>
      <c r="V206" s="12">
        <f t="shared" si="54"/>
        <v>0</v>
      </c>
      <c r="W206" s="12">
        <f t="shared" si="55"/>
        <v>0</v>
      </c>
      <c r="X206" s="12">
        <f t="shared" si="56"/>
        <v>0</v>
      </c>
      <c r="Y206" s="12">
        <f t="shared" si="57"/>
        <v>0</v>
      </c>
    </row>
    <row r="207" spans="1:25" x14ac:dyDescent="0.3">
      <c r="A207" s="1" t="s">
        <v>205</v>
      </c>
      <c r="B207" s="6">
        <v>275</v>
      </c>
      <c r="C207">
        <v>317</v>
      </c>
      <c r="D207">
        <v>364</v>
      </c>
      <c r="E207">
        <v>411</v>
      </c>
      <c r="F207">
        <v>480</v>
      </c>
      <c r="G207">
        <v>480</v>
      </c>
      <c r="H207">
        <v>480</v>
      </c>
      <c r="I207">
        <v>480</v>
      </c>
      <c r="J207" s="7"/>
      <c r="K207" s="6">
        <f t="shared" si="44"/>
        <v>42</v>
      </c>
      <c r="L207">
        <f t="shared" si="45"/>
        <v>47</v>
      </c>
      <c r="M207">
        <f t="shared" si="46"/>
        <v>47</v>
      </c>
      <c r="N207">
        <f t="shared" si="47"/>
        <v>69</v>
      </c>
      <c r="O207">
        <f t="shared" si="48"/>
        <v>0</v>
      </c>
      <c r="P207">
        <f t="shared" si="49"/>
        <v>0</v>
      </c>
      <c r="Q207">
        <f t="shared" si="50"/>
        <v>0</v>
      </c>
      <c r="R207" s="7"/>
      <c r="S207" s="12">
        <f t="shared" si="51"/>
        <v>0.13249211356466878</v>
      </c>
      <c r="T207" s="12">
        <f t="shared" si="52"/>
        <v>0.12912087912087913</v>
      </c>
      <c r="U207" s="12">
        <f t="shared" si="53"/>
        <v>0.11435523114355231</v>
      </c>
      <c r="V207" s="12">
        <f t="shared" si="54"/>
        <v>0.14374999999999999</v>
      </c>
      <c r="W207" s="12">
        <f t="shared" si="55"/>
        <v>0</v>
      </c>
      <c r="X207" s="12">
        <f t="shared" si="56"/>
        <v>0</v>
      </c>
      <c r="Y207" s="12">
        <f t="shared" si="57"/>
        <v>0</v>
      </c>
    </row>
    <row r="208" spans="1:25" x14ac:dyDescent="0.3">
      <c r="A208" s="1" t="s">
        <v>206</v>
      </c>
      <c r="B208" s="6">
        <v>0</v>
      </c>
      <c r="C208">
        <v>48</v>
      </c>
      <c r="D208">
        <v>48</v>
      </c>
      <c r="E208">
        <v>48</v>
      </c>
      <c r="F208">
        <v>178</v>
      </c>
      <c r="G208">
        <v>178</v>
      </c>
      <c r="H208">
        <v>198</v>
      </c>
      <c r="I208">
        <v>275</v>
      </c>
      <c r="J208" s="7"/>
      <c r="K208" s="6">
        <f t="shared" si="44"/>
        <v>48</v>
      </c>
      <c r="L208">
        <f t="shared" si="45"/>
        <v>0</v>
      </c>
      <c r="M208">
        <f t="shared" si="46"/>
        <v>0</v>
      </c>
      <c r="N208">
        <f t="shared" si="47"/>
        <v>130</v>
      </c>
      <c r="O208">
        <f t="shared" si="48"/>
        <v>0</v>
      </c>
      <c r="P208">
        <f t="shared" si="49"/>
        <v>20</v>
      </c>
      <c r="Q208">
        <f t="shared" si="50"/>
        <v>77</v>
      </c>
      <c r="R208" s="7"/>
      <c r="S208" s="12">
        <f t="shared" si="51"/>
        <v>1</v>
      </c>
      <c r="T208" s="12">
        <f t="shared" si="52"/>
        <v>0</v>
      </c>
      <c r="U208" s="12">
        <f t="shared" si="53"/>
        <v>0</v>
      </c>
      <c r="V208" s="12">
        <f t="shared" si="54"/>
        <v>0.7303370786516854</v>
      </c>
      <c r="W208" s="12">
        <f t="shared" si="55"/>
        <v>0</v>
      </c>
      <c r="X208" s="12">
        <f t="shared" si="56"/>
        <v>0.10101010101010101</v>
      </c>
      <c r="Y208" s="12">
        <f t="shared" si="57"/>
        <v>0.28000000000000003</v>
      </c>
    </row>
    <row r="209" spans="1:25" x14ac:dyDescent="0.3">
      <c r="A209" s="1" t="s">
        <v>207</v>
      </c>
      <c r="B209" s="6">
        <v>0</v>
      </c>
      <c r="C209">
        <v>28</v>
      </c>
      <c r="D209">
        <v>28</v>
      </c>
      <c r="E209">
        <v>28</v>
      </c>
      <c r="F209">
        <v>28</v>
      </c>
      <c r="G209">
        <v>28</v>
      </c>
      <c r="H209">
        <v>36</v>
      </c>
      <c r="I209">
        <v>42</v>
      </c>
      <c r="J209" s="7"/>
      <c r="K209" s="6">
        <f t="shared" si="44"/>
        <v>28</v>
      </c>
      <c r="L209">
        <f t="shared" si="45"/>
        <v>0</v>
      </c>
      <c r="M209">
        <f t="shared" si="46"/>
        <v>0</v>
      </c>
      <c r="N209">
        <f t="shared" si="47"/>
        <v>0</v>
      </c>
      <c r="O209">
        <f t="shared" si="48"/>
        <v>0</v>
      </c>
      <c r="P209">
        <f t="shared" si="49"/>
        <v>8</v>
      </c>
      <c r="Q209">
        <f t="shared" si="50"/>
        <v>6</v>
      </c>
      <c r="R209" s="7"/>
      <c r="S209" s="12">
        <f t="shared" si="51"/>
        <v>1</v>
      </c>
      <c r="T209" s="12">
        <f t="shared" si="52"/>
        <v>0</v>
      </c>
      <c r="U209" s="12">
        <f t="shared" si="53"/>
        <v>0</v>
      </c>
      <c r="V209" s="12">
        <f t="shared" si="54"/>
        <v>0</v>
      </c>
      <c r="W209" s="12">
        <f t="shared" si="55"/>
        <v>0</v>
      </c>
      <c r="X209" s="12">
        <f t="shared" si="56"/>
        <v>0.22222222222222221</v>
      </c>
      <c r="Y209" s="12">
        <f t="shared" si="57"/>
        <v>0.14285714285714285</v>
      </c>
    </row>
    <row r="210" spans="1:25" x14ac:dyDescent="0.3">
      <c r="A210" s="1" t="s">
        <v>208</v>
      </c>
      <c r="B210" s="6">
        <v>1</v>
      </c>
      <c r="C210">
        <v>13</v>
      </c>
      <c r="D210">
        <v>22</v>
      </c>
      <c r="E210">
        <v>58</v>
      </c>
      <c r="F210">
        <v>76</v>
      </c>
      <c r="G210">
        <v>98</v>
      </c>
      <c r="H210">
        <v>108</v>
      </c>
      <c r="I210">
        <v>108</v>
      </c>
      <c r="J210" s="7"/>
      <c r="K210" s="6">
        <f t="shared" si="44"/>
        <v>12</v>
      </c>
      <c r="L210">
        <f t="shared" si="45"/>
        <v>9</v>
      </c>
      <c r="M210">
        <f t="shared" si="46"/>
        <v>36</v>
      </c>
      <c r="N210">
        <f t="shared" si="47"/>
        <v>18</v>
      </c>
      <c r="O210">
        <f t="shared" si="48"/>
        <v>22</v>
      </c>
      <c r="P210">
        <f t="shared" si="49"/>
        <v>10</v>
      </c>
      <c r="Q210">
        <f t="shared" si="50"/>
        <v>0</v>
      </c>
      <c r="R210" s="7"/>
      <c r="S210" s="12">
        <f t="shared" si="51"/>
        <v>0.92307692307692313</v>
      </c>
      <c r="T210" s="12">
        <f t="shared" si="52"/>
        <v>0.40909090909090912</v>
      </c>
      <c r="U210" s="12">
        <f t="shared" si="53"/>
        <v>0.62068965517241381</v>
      </c>
      <c r="V210" s="12">
        <f t="shared" si="54"/>
        <v>0.23684210526315788</v>
      </c>
      <c r="W210" s="12">
        <f t="shared" si="55"/>
        <v>0.22448979591836735</v>
      </c>
      <c r="X210" s="12">
        <f t="shared" si="56"/>
        <v>9.2592592592592587E-2</v>
      </c>
      <c r="Y210" s="12">
        <f t="shared" si="57"/>
        <v>0</v>
      </c>
    </row>
    <row r="211" spans="1:25" x14ac:dyDescent="0.3">
      <c r="A211" s="1" t="s">
        <v>209</v>
      </c>
      <c r="B211" s="6">
        <v>0</v>
      </c>
      <c r="C211">
        <v>124</v>
      </c>
      <c r="D211">
        <v>124</v>
      </c>
      <c r="E211">
        <v>137</v>
      </c>
      <c r="F211">
        <v>175</v>
      </c>
      <c r="G211">
        <v>188</v>
      </c>
      <c r="H211">
        <v>188</v>
      </c>
      <c r="I211">
        <v>212</v>
      </c>
      <c r="J211" s="7"/>
      <c r="K211" s="6">
        <f t="shared" si="44"/>
        <v>124</v>
      </c>
      <c r="L211">
        <f t="shared" si="45"/>
        <v>0</v>
      </c>
      <c r="M211">
        <f t="shared" si="46"/>
        <v>13</v>
      </c>
      <c r="N211">
        <f t="shared" si="47"/>
        <v>38</v>
      </c>
      <c r="O211">
        <f t="shared" si="48"/>
        <v>13</v>
      </c>
      <c r="P211">
        <f t="shared" si="49"/>
        <v>0</v>
      </c>
      <c r="Q211">
        <f t="shared" si="50"/>
        <v>24</v>
      </c>
      <c r="R211" s="7"/>
      <c r="S211" s="12">
        <f t="shared" si="51"/>
        <v>1</v>
      </c>
      <c r="T211" s="12">
        <f t="shared" si="52"/>
        <v>0</v>
      </c>
      <c r="U211" s="12">
        <f t="shared" si="53"/>
        <v>9.4890510948905105E-2</v>
      </c>
      <c r="V211" s="12">
        <f t="shared" si="54"/>
        <v>0.21714285714285714</v>
      </c>
      <c r="W211" s="12">
        <f t="shared" si="55"/>
        <v>6.9148936170212769E-2</v>
      </c>
      <c r="X211" s="12">
        <f t="shared" si="56"/>
        <v>0</v>
      </c>
      <c r="Y211" s="12">
        <f t="shared" si="57"/>
        <v>0.11320754716981132</v>
      </c>
    </row>
    <row r="212" spans="1:25" x14ac:dyDescent="0.3">
      <c r="A212" s="1" t="s">
        <v>210</v>
      </c>
      <c r="B212" s="6">
        <v>0</v>
      </c>
      <c r="C212">
        <v>0</v>
      </c>
      <c r="D212">
        <v>17</v>
      </c>
      <c r="E212">
        <v>17</v>
      </c>
      <c r="F212">
        <v>17</v>
      </c>
      <c r="G212">
        <v>17</v>
      </c>
      <c r="H212">
        <v>17</v>
      </c>
      <c r="I212">
        <v>17</v>
      </c>
      <c r="J212" s="7"/>
      <c r="K212" s="6">
        <f t="shared" si="44"/>
        <v>0</v>
      </c>
      <c r="L212">
        <f t="shared" si="45"/>
        <v>17</v>
      </c>
      <c r="M212">
        <f t="shared" si="46"/>
        <v>0</v>
      </c>
      <c r="N212">
        <f t="shared" si="47"/>
        <v>0</v>
      </c>
      <c r="O212">
        <f t="shared" si="48"/>
        <v>0</v>
      </c>
      <c r="P212">
        <f t="shared" si="49"/>
        <v>0</v>
      </c>
      <c r="Q212">
        <f t="shared" si="50"/>
        <v>0</v>
      </c>
      <c r="R212" s="7"/>
      <c r="S212" s="12">
        <f t="shared" si="51"/>
        <v>0</v>
      </c>
      <c r="T212" s="12">
        <f t="shared" si="52"/>
        <v>1</v>
      </c>
      <c r="U212" s="12">
        <f t="shared" si="53"/>
        <v>0</v>
      </c>
      <c r="V212" s="12">
        <f t="shared" si="54"/>
        <v>0</v>
      </c>
      <c r="W212" s="12">
        <f t="shared" si="55"/>
        <v>0</v>
      </c>
      <c r="X212" s="12">
        <f t="shared" si="56"/>
        <v>0</v>
      </c>
      <c r="Y212" s="12">
        <f t="shared" si="57"/>
        <v>0</v>
      </c>
    </row>
    <row r="213" spans="1:25" x14ac:dyDescent="0.3">
      <c r="A213" s="1" t="s">
        <v>211</v>
      </c>
      <c r="B213" s="6">
        <v>10</v>
      </c>
      <c r="C213">
        <v>11</v>
      </c>
      <c r="D213">
        <v>11</v>
      </c>
      <c r="E213">
        <v>18</v>
      </c>
      <c r="F213">
        <v>20</v>
      </c>
      <c r="G213">
        <v>20</v>
      </c>
      <c r="H213">
        <v>23</v>
      </c>
      <c r="I213">
        <v>23</v>
      </c>
      <c r="J213" s="7"/>
      <c r="K213" s="6">
        <f t="shared" si="44"/>
        <v>1</v>
      </c>
      <c r="L213">
        <f t="shared" si="45"/>
        <v>0</v>
      </c>
      <c r="M213">
        <f t="shared" si="46"/>
        <v>7</v>
      </c>
      <c r="N213">
        <f t="shared" si="47"/>
        <v>2</v>
      </c>
      <c r="O213">
        <f t="shared" si="48"/>
        <v>0</v>
      </c>
      <c r="P213">
        <f t="shared" si="49"/>
        <v>3</v>
      </c>
      <c r="Q213">
        <f t="shared" si="50"/>
        <v>0</v>
      </c>
      <c r="R213" s="7"/>
      <c r="S213" s="12">
        <f t="shared" si="51"/>
        <v>9.0909090909090912E-2</v>
      </c>
      <c r="T213" s="12">
        <f t="shared" si="52"/>
        <v>0</v>
      </c>
      <c r="U213" s="12">
        <f t="shared" si="53"/>
        <v>0.3888888888888889</v>
      </c>
      <c r="V213" s="12">
        <f t="shared" si="54"/>
        <v>0.1</v>
      </c>
      <c r="W213" s="12">
        <f t="shared" si="55"/>
        <v>0</v>
      </c>
      <c r="X213" s="12">
        <f t="shared" si="56"/>
        <v>0.13043478260869565</v>
      </c>
      <c r="Y213" s="12">
        <f t="shared" si="57"/>
        <v>0</v>
      </c>
    </row>
    <row r="214" spans="1:25" x14ac:dyDescent="0.3">
      <c r="A214" s="1" t="s">
        <v>212</v>
      </c>
      <c r="B214" s="6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7"/>
      <c r="K214" s="6">
        <f t="shared" si="44"/>
        <v>0</v>
      </c>
      <c r="L214">
        <f t="shared" si="45"/>
        <v>0</v>
      </c>
      <c r="M214">
        <f t="shared" si="46"/>
        <v>0</v>
      </c>
      <c r="N214">
        <f t="shared" si="47"/>
        <v>0</v>
      </c>
      <c r="O214">
        <f t="shared" si="48"/>
        <v>0</v>
      </c>
      <c r="P214">
        <f t="shared" si="49"/>
        <v>0</v>
      </c>
      <c r="Q214">
        <f t="shared" si="50"/>
        <v>0</v>
      </c>
      <c r="R214" s="7"/>
      <c r="S214" s="12">
        <f t="shared" si="51"/>
        <v>0</v>
      </c>
      <c r="T214" s="12">
        <f t="shared" si="52"/>
        <v>0</v>
      </c>
      <c r="U214" s="12">
        <f t="shared" si="53"/>
        <v>0</v>
      </c>
      <c r="V214" s="12">
        <f t="shared" si="54"/>
        <v>0</v>
      </c>
      <c r="W214" s="12">
        <f t="shared" si="55"/>
        <v>0</v>
      </c>
      <c r="X214" s="12">
        <f t="shared" si="56"/>
        <v>0</v>
      </c>
      <c r="Y214" s="12">
        <f t="shared" si="57"/>
        <v>0</v>
      </c>
    </row>
    <row r="215" spans="1:25" x14ac:dyDescent="0.3">
      <c r="A215" s="1" t="s">
        <v>213</v>
      </c>
      <c r="B215" s="6">
        <v>0</v>
      </c>
      <c r="C215">
        <v>40</v>
      </c>
      <c r="D215">
        <v>75</v>
      </c>
      <c r="E215">
        <v>75</v>
      </c>
      <c r="F215">
        <v>75</v>
      </c>
      <c r="G215">
        <v>75</v>
      </c>
      <c r="H215">
        <v>75</v>
      </c>
      <c r="I215">
        <v>75</v>
      </c>
      <c r="J215" s="7"/>
      <c r="K215" s="6">
        <f t="shared" si="44"/>
        <v>40</v>
      </c>
      <c r="L215">
        <f t="shared" si="45"/>
        <v>35</v>
      </c>
      <c r="M215">
        <f t="shared" si="46"/>
        <v>0</v>
      </c>
      <c r="N215">
        <f t="shared" si="47"/>
        <v>0</v>
      </c>
      <c r="O215">
        <f t="shared" si="48"/>
        <v>0</v>
      </c>
      <c r="P215">
        <f t="shared" si="49"/>
        <v>0</v>
      </c>
      <c r="Q215">
        <f t="shared" si="50"/>
        <v>0</v>
      </c>
      <c r="R215" s="7"/>
      <c r="S215" s="12">
        <f t="shared" si="51"/>
        <v>1</v>
      </c>
      <c r="T215" s="12">
        <f t="shared" si="52"/>
        <v>0.46666666666666667</v>
      </c>
      <c r="U215" s="12">
        <f t="shared" si="53"/>
        <v>0</v>
      </c>
      <c r="V215" s="12">
        <f t="shared" si="54"/>
        <v>0</v>
      </c>
      <c r="W215" s="12">
        <f t="shared" si="55"/>
        <v>0</v>
      </c>
      <c r="X215" s="12">
        <f t="shared" si="56"/>
        <v>0</v>
      </c>
      <c r="Y215" s="12">
        <f t="shared" si="57"/>
        <v>0</v>
      </c>
    </row>
    <row r="216" spans="1:25" x14ac:dyDescent="0.3">
      <c r="A216" s="1" t="s">
        <v>214</v>
      </c>
      <c r="B216" s="6">
        <v>21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44</v>
      </c>
      <c r="J216" s="7"/>
      <c r="K216" s="6">
        <f t="shared" si="44"/>
        <v>16</v>
      </c>
      <c r="L216">
        <f t="shared" si="45"/>
        <v>0</v>
      </c>
      <c r="M216">
        <f t="shared" si="46"/>
        <v>0</v>
      </c>
      <c r="N216">
        <f t="shared" si="47"/>
        <v>0</v>
      </c>
      <c r="O216">
        <f t="shared" si="48"/>
        <v>0</v>
      </c>
      <c r="P216">
        <f t="shared" si="49"/>
        <v>0</v>
      </c>
      <c r="Q216">
        <f t="shared" si="50"/>
        <v>7</v>
      </c>
      <c r="R216" s="7"/>
      <c r="S216" s="12">
        <f t="shared" si="51"/>
        <v>0.43243243243243246</v>
      </c>
      <c r="T216" s="12">
        <f t="shared" si="52"/>
        <v>0</v>
      </c>
      <c r="U216" s="12">
        <f t="shared" si="53"/>
        <v>0</v>
      </c>
      <c r="V216" s="12">
        <f t="shared" si="54"/>
        <v>0</v>
      </c>
      <c r="W216" s="12">
        <f t="shared" si="55"/>
        <v>0</v>
      </c>
      <c r="X216" s="12">
        <f t="shared" si="56"/>
        <v>0</v>
      </c>
      <c r="Y216" s="12">
        <f t="shared" si="57"/>
        <v>0.15909090909090909</v>
      </c>
    </row>
    <row r="217" spans="1:25" x14ac:dyDescent="0.3">
      <c r="A217" s="1" t="s">
        <v>215</v>
      </c>
      <c r="B217" s="6">
        <v>0</v>
      </c>
      <c r="C217">
        <v>0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 s="7"/>
      <c r="K217" s="6">
        <f t="shared" si="44"/>
        <v>0</v>
      </c>
      <c r="L217">
        <f t="shared" si="45"/>
        <v>5</v>
      </c>
      <c r="M217">
        <f t="shared" si="46"/>
        <v>0</v>
      </c>
      <c r="N217">
        <f t="shared" si="47"/>
        <v>0</v>
      </c>
      <c r="O217">
        <f t="shared" si="48"/>
        <v>0</v>
      </c>
      <c r="P217">
        <f t="shared" si="49"/>
        <v>0</v>
      </c>
      <c r="Q217">
        <f t="shared" si="50"/>
        <v>0</v>
      </c>
      <c r="R217" s="7"/>
      <c r="S217" s="12">
        <f t="shared" si="51"/>
        <v>0</v>
      </c>
      <c r="T217" s="12">
        <f t="shared" si="52"/>
        <v>1</v>
      </c>
      <c r="U217" s="12">
        <f t="shared" si="53"/>
        <v>0</v>
      </c>
      <c r="V217" s="12">
        <f t="shared" si="54"/>
        <v>0</v>
      </c>
      <c r="W217" s="12">
        <f t="shared" si="55"/>
        <v>0</v>
      </c>
      <c r="X217" s="12">
        <f t="shared" si="56"/>
        <v>0</v>
      </c>
      <c r="Y217" s="12">
        <f t="shared" si="57"/>
        <v>0</v>
      </c>
    </row>
    <row r="218" spans="1:25" x14ac:dyDescent="0.3">
      <c r="A218" s="1" t="s">
        <v>216</v>
      </c>
      <c r="B218" s="6">
        <v>0</v>
      </c>
      <c r="C218">
        <v>0</v>
      </c>
      <c r="D218">
        <v>0</v>
      </c>
      <c r="E218">
        <v>0</v>
      </c>
      <c r="F218">
        <v>27</v>
      </c>
      <c r="G218">
        <v>36</v>
      </c>
      <c r="H218">
        <v>36</v>
      </c>
      <c r="I218">
        <v>38</v>
      </c>
      <c r="J218" s="7"/>
      <c r="K218" s="6">
        <f t="shared" si="44"/>
        <v>0</v>
      </c>
      <c r="L218">
        <f t="shared" si="45"/>
        <v>0</v>
      </c>
      <c r="M218">
        <f t="shared" si="46"/>
        <v>0</v>
      </c>
      <c r="N218">
        <f t="shared" si="47"/>
        <v>27</v>
      </c>
      <c r="O218">
        <f t="shared" si="48"/>
        <v>9</v>
      </c>
      <c r="P218">
        <f t="shared" si="49"/>
        <v>0</v>
      </c>
      <c r="Q218">
        <f t="shared" si="50"/>
        <v>2</v>
      </c>
      <c r="R218" s="7"/>
      <c r="S218" s="12">
        <f t="shared" si="51"/>
        <v>0</v>
      </c>
      <c r="T218" s="12">
        <f t="shared" si="52"/>
        <v>0</v>
      </c>
      <c r="U218" s="12">
        <f t="shared" si="53"/>
        <v>0</v>
      </c>
      <c r="V218" s="12">
        <f t="shared" si="54"/>
        <v>1</v>
      </c>
      <c r="W218" s="12">
        <f t="shared" si="55"/>
        <v>0.25</v>
      </c>
      <c r="X218" s="12">
        <f t="shared" si="56"/>
        <v>0</v>
      </c>
      <c r="Y218" s="12">
        <f t="shared" si="57"/>
        <v>5.2631578947368418E-2</v>
      </c>
    </row>
    <row r="219" spans="1:25" x14ac:dyDescent="0.3">
      <c r="A219" s="1" t="s">
        <v>217</v>
      </c>
      <c r="B219" s="6">
        <v>11</v>
      </c>
      <c r="C219">
        <v>19</v>
      </c>
      <c r="D219">
        <v>19</v>
      </c>
      <c r="E219">
        <v>19</v>
      </c>
      <c r="F219">
        <v>19</v>
      </c>
      <c r="G219">
        <v>25</v>
      </c>
      <c r="H219">
        <v>25</v>
      </c>
      <c r="I219">
        <v>25</v>
      </c>
      <c r="J219" s="7"/>
      <c r="K219" s="6">
        <f t="shared" si="44"/>
        <v>8</v>
      </c>
      <c r="L219">
        <f t="shared" si="45"/>
        <v>0</v>
      </c>
      <c r="M219">
        <f t="shared" si="46"/>
        <v>0</v>
      </c>
      <c r="N219">
        <f t="shared" si="47"/>
        <v>0</v>
      </c>
      <c r="O219">
        <f t="shared" si="48"/>
        <v>6</v>
      </c>
      <c r="P219">
        <f t="shared" si="49"/>
        <v>0</v>
      </c>
      <c r="Q219">
        <f t="shared" si="50"/>
        <v>0</v>
      </c>
      <c r="R219" s="7"/>
      <c r="S219" s="12">
        <f t="shared" si="51"/>
        <v>0.42105263157894735</v>
      </c>
      <c r="T219" s="12">
        <f t="shared" si="52"/>
        <v>0</v>
      </c>
      <c r="U219" s="12">
        <f t="shared" si="53"/>
        <v>0</v>
      </c>
      <c r="V219" s="12">
        <f t="shared" si="54"/>
        <v>0</v>
      </c>
      <c r="W219" s="12">
        <f t="shared" si="55"/>
        <v>0.24</v>
      </c>
      <c r="X219" s="12">
        <f t="shared" si="56"/>
        <v>0</v>
      </c>
      <c r="Y219" s="12">
        <f t="shared" si="57"/>
        <v>0</v>
      </c>
    </row>
    <row r="220" spans="1:25" x14ac:dyDescent="0.3">
      <c r="A220" s="1" t="s">
        <v>218</v>
      </c>
      <c r="B220" s="6">
        <v>24</v>
      </c>
      <c r="C220">
        <v>77</v>
      </c>
      <c r="D220">
        <v>77</v>
      </c>
      <c r="E220">
        <v>97</v>
      </c>
      <c r="F220">
        <v>97</v>
      </c>
      <c r="G220">
        <v>97</v>
      </c>
      <c r="H220">
        <v>97</v>
      </c>
      <c r="I220">
        <v>109</v>
      </c>
      <c r="J220" s="7"/>
      <c r="K220" s="6">
        <f t="shared" si="44"/>
        <v>53</v>
      </c>
      <c r="L220">
        <f t="shared" si="45"/>
        <v>0</v>
      </c>
      <c r="M220">
        <f t="shared" si="46"/>
        <v>20</v>
      </c>
      <c r="N220">
        <f t="shared" si="47"/>
        <v>0</v>
      </c>
      <c r="O220">
        <f t="shared" si="48"/>
        <v>0</v>
      </c>
      <c r="P220">
        <f t="shared" si="49"/>
        <v>0</v>
      </c>
      <c r="Q220">
        <f t="shared" si="50"/>
        <v>12</v>
      </c>
      <c r="R220" s="7"/>
      <c r="S220" s="12">
        <f t="shared" si="51"/>
        <v>0.68831168831168832</v>
      </c>
      <c r="T220" s="12">
        <f t="shared" si="52"/>
        <v>0</v>
      </c>
      <c r="U220" s="12">
        <f t="shared" si="53"/>
        <v>0.20618556701030927</v>
      </c>
      <c r="V220" s="12">
        <f t="shared" si="54"/>
        <v>0</v>
      </c>
      <c r="W220" s="12">
        <f t="shared" si="55"/>
        <v>0</v>
      </c>
      <c r="X220" s="12">
        <f t="shared" si="56"/>
        <v>0</v>
      </c>
      <c r="Y220" s="12">
        <f t="shared" si="57"/>
        <v>0.11009174311926606</v>
      </c>
    </row>
    <row r="221" spans="1:25" x14ac:dyDescent="0.3">
      <c r="A221" s="1" t="s">
        <v>219</v>
      </c>
      <c r="B221" s="6">
        <v>0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 s="7"/>
      <c r="K221" s="6">
        <f t="shared" si="44"/>
        <v>3</v>
      </c>
      <c r="L221">
        <f t="shared" si="45"/>
        <v>0</v>
      </c>
      <c r="M221">
        <f t="shared" si="46"/>
        <v>0</v>
      </c>
      <c r="N221">
        <f t="shared" si="47"/>
        <v>0</v>
      </c>
      <c r="O221">
        <f t="shared" si="48"/>
        <v>0</v>
      </c>
      <c r="P221">
        <f t="shared" si="49"/>
        <v>0</v>
      </c>
      <c r="Q221">
        <f t="shared" si="50"/>
        <v>0</v>
      </c>
      <c r="R221" s="7"/>
      <c r="S221" s="12">
        <f t="shared" si="51"/>
        <v>1</v>
      </c>
      <c r="T221" s="12">
        <f t="shared" si="52"/>
        <v>0</v>
      </c>
      <c r="U221" s="12">
        <f t="shared" si="53"/>
        <v>0</v>
      </c>
      <c r="V221" s="12">
        <f t="shared" si="54"/>
        <v>0</v>
      </c>
      <c r="W221" s="12">
        <f t="shared" si="55"/>
        <v>0</v>
      </c>
      <c r="X221" s="12">
        <f t="shared" si="56"/>
        <v>0</v>
      </c>
      <c r="Y221" s="12">
        <f t="shared" si="57"/>
        <v>0</v>
      </c>
    </row>
    <row r="222" spans="1:25" x14ac:dyDescent="0.3">
      <c r="A222" s="1" t="s">
        <v>220</v>
      </c>
      <c r="B222" s="6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7"/>
      <c r="K222" s="6">
        <f t="shared" si="44"/>
        <v>0</v>
      </c>
      <c r="L222">
        <f t="shared" si="45"/>
        <v>0</v>
      </c>
      <c r="M222">
        <f t="shared" si="46"/>
        <v>0</v>
      </c>
      <c r="N222">
        <f t="shared" si="47"/>
        <v>0</v>
      </c>
      <c r="O222">
        <f t="shared" si="48"/>
        <v>0</v>
      </c>
      <c r="P222">
        <f t="shared" si="49"/>
        <v>0</v>
      </c>
      <c r="Q222">
        <f t="shared" si="50"/>
        <v>0</v>
      </c>
      <c r="R222" s="7"/>
      <c r="S222" s="12">
        <f t="shared" si="51"/>
        <v>0</v>
      </c>
      <c r="T222" s="12">
        <f t="shared" si="52"/>
        <v>0</v>
      </c>
      <c r="U222" s="12">
        <f t="shared" si="53"/>
        <v>0</v>
      </c>
      <c r="V222" s="12">
        <f t="shared" si="54"/>
        <v>0</v>
      </c>
      <c r="W222" s="12">
        <f t="shared" si="55"/>
        <v>0</v>
      </c>
      <c r="X222" s="12">
        <f t="shared" si="56"/>
        <v>0</v>
      </c>
      <c r="Y222" s="12">
        <f t="shared" si="57"/>
        <v>0</v>
      </c>
    </row>
    <row r="223" spans="1:25" x14ac:dyDescent="0.3">
      <c r="A223" s="1" t="s">
        <v>221</v>
      </c>
      <c r="B223" s="6">
        <v>0</v>
      </c>
      <c r="C223">
        <v>95</v>
      </c>
      <c r="D223">
        <v>117</v>
      </c>
      <c r="E223">
        <v>117</v>
      </c>
      <c r="F223">
        <v>117</v>
      </c>
      <c r="G223">
        <v>117</v>
      </c>
      <c r="H223">
        <v>144</v>
      </c>
      <c r="I223">
        <v>144</v>
      </c>
      <c r="J223" s="7"/>
      <c r="K223" s="6">
        <f t="shared" si="44"/>
        <v>95</v>
      </c>
      <c r="L223">
        <f t="shared" si="45"/>
        <v>22</v>
      </c>
      <c r="M223">
        <f t="shared" si="46"/>
        <v>0</v>
      </c>
      <c r="N223">
        <f t="shared" si="47"/>
        <v>0</v>
      </c>
      <c r="O223">
        <f t="shared" si="48"/>
        <v>0</v>
      </c>
      <c r="P223">
        <f t="shared" si="49"/>
        <v>27</v>
      </c>
      <c r="Q223">
        <f t="shared" si="50"/>
        <v>0</v>
      </c>
      <c r="R223" s="7"/>
      <c r="S223" s="12">
        <f t="shared" si="51"/>
        <v>1</v>
      </c>
      <c r="T223" s="12">
        <f t="shared" si="52"/>
        <v>0.18803418803418803</v>
      </c>
      <c r="U223" s="12">
        <f t="shared" si="53"/>
        <v>0</v>
      </c>
      <c r="V223" s="12">
        <f t="shared" si="54"/>
        <v>0</v>
      </c>
      <c r="W223" s="12">
        <f t="shared" si="55"/>
        <v>0</v>
      </c>
      <c r="X223" s="12">
        <f t="shared" si="56"/>
        <v>0.1875</v>
      </c>
      <c r="Y223" s="12">
        <f t="shared" si="57"/>
        <v>0</v>
      </c>
    </row>
    <row r="224" spans="1:25" x14ac:dyDescent="0.3">
      <c r="A224" s="1" t="s">
        <v>222</v>
      </c>
      <c r="B224" s="6">
        <v>0</v>
      </c>
      <c r="C224">
        <v>7</v>
      </c>
      <c r="D224">
        <v>26</v>
      </c>
      <c r="E224">
        <v>26</v>
      </c>
      <c r="F224">
        <v>26</v>
      </c>
      <c r="G224">
        <v>26</v>
      </c>
      <c r="H224">
        <v>32</v>
      </c>
      <c r="I224">
        <v>32</v>
      </c>
      <c r="J224" s="7"/>
      <c r="K224" s="6">
        <f t="shared" si="44"/>
        <v>7</v>
      </c>
      <c r="L224">
        <f t="shared" si="45"/>
        <v>19</v>
      </c>
      <c r="M224">
        <f t="shared" si="46"/>
        <v>0</v>
      </c>
      <c r="N224">
        <f t="shared" si="47"/>
        <v>0</v>
      </c>
      <c r="O224">
        <f t="shared" si="48"/>
        <v>0</v>
      </c>
      <c r="P224">
        <f t="shared" si="49"/>
        <v>6</v>
      </c>
      <c r="Q224">
        <f t="shared" si="50"/>
        <v>0</v>
      </c>
      <c r="R224" s="7"/>
      <c r="S224" s="12">
        <f t="shared" si="51"/>
        <v>1</v>
      </c>
      <c r="T224" s="12">
        <f t="shared" si="52"/>
        <v>0.73076923076923073</v>
      </c>
      <c r="U224" s="12">
        <f t="shared" si="53"/>
        <v>0</v>
      </c>
      <c r="V224" s="12">
        <f t="shared" si="54"/>
        <v>0</v>
      </c>
      <c r="W224" s="12">
        <f t="shared" si="55"/>
        <v>0</v>
      </c>
      <c r="X224" s="12">
        <f t="shared" si="56"/>
        <v>0.1875</v>
      </c>
      <c r="Y224" s="12">
        <f t="shared" si="57"/>
        <v>0</v>
      </c>
    </row>
    <row r="225" spans="1:25" x14ac:dyDescent="0.3">
      <c r="A225" s="1" t="s">
        <v>223</v>
      </c>
      <c r="B225" s="6">
        <v>138</v>
      </c>
      <c r="C225">
        <v>165</v>
      </c>
      <c r="D225">
        <v>165</v>
      </c>
      <c r="E225">
        <v>165</v>
      </c>
      <c r="F225">
        <v>165</v>
      </c>
      <c r="G225">
        <v>165</v>
      </c>
      <c r="H225">
        <v>166</v>
      </c>
      <c r="I225">
        <v>251</v>
      </c>
      <c r="J225" s="7"/>
      <c r="K225" s="6">
        <f t="shared" si="44"/>
        <v>27</v>
      </c>
      <c r="L225">
        <f t="shared" si="45"/>
        <v>0</v>
      </c>
      <c r="M225">
        <f t="shared" si="46"/>
        <v>0</v>
      </c>
      <c r="N225">
        <f t="shared" si="47"/>
        <v>0</v>
      </c>
      <c r="O225">
        <f t="shared" si="48"/>
        <v>0</v>
      </c>
      <c r="P225">
        <f t="shared" si="49"/>
        <v>1</v>
      </c>
      <c r="Q225">
        <f t="shared" si="50"/>
        <v>85</v>
      </c>
      <c r="R225" s="7"/>
      <c r="S225" s="12">
        <f t="shared" si="51"/>
        <v>0.16363636363636364</v>
      </c>
      <c r="T225" s="12">
        <f t="shared" si="52"/>
        <v>0</v>
      </c>
      <c r="U225" s="12">
        <f t="shared" si="53"/>
        <v>0</v>
      </c>
      <c r="V225" s="12">
        <f t="shared" si="54"/>
        <v>0</v>
      </c>
      <c r="W225" s="12">
        <f t="shared" si="55"/>
        <v>0</v>
      </c>
      <c r="X225" s="12">
        <f t="shared" si="56"/>
        <v>6.024096385542169E-3</v>
      </c>
      <c r="Y225" s="12">
        <f t="shared" si="57"/>
        <v>0.3386454183266932</v>
      </c>
    </row>
    <row r="226" spans="1:25" x14ac:dyDescent="0.3">
      <c r="A226" s="1" t="s">
        <v>224</v>
      </c>
      <c r="B226" s="6">
        <v>80</v>
      </c>
      <c r="C226">
        <v>81</v>
      </c>
      <c r="D226">
        <v>84</v>
      </c>
      <c r="E226">
        <v>88</v>
      </c>
      <c r="F226">
        <v>116</v>
      </c>
      <c r="G226">
        <v>116</v>
      </c>
      <c r="H226">
        <v>129</v>
      </c>
      <c r="I226">
        <v>129</v>
      </c>
      <c r="J226" s="7"/>
      <c r="K226" s="6">
        <f t="shared" si="44"/>
        <v>1</v>
      </c>
      <c r="L226">
        <f t="shared" si="45"/>
        <v>3</v>
      </c>
      <c r="M226">
        <f t="shared" si="46"/>
        <v>4</v>
      </c>
      <c r="N226">
        <f t="shared" si="47"/>
        <v>28</v>
      </c>
      <c r="O226">
        <f t="shared" si="48"/>
        <v>0</v>
      </c>
      <c r="P226">
        <f t="shared" si="49"/>
        <v>13</v>
      </c>
      <c r="Q226">
        <f t="shared" si="50"/>
        <v>0</v>
      </c>
      <c r="R226" s="7"/>
      <c r="S226" s="12">
        <f t="shared" si="51"/>
        <v>1.2345679012345678E-2</v>
      </c>
      <c r="T226" s="12">
        <f t="shared" si="52"/>
        <v>3.5714285714285712E-2</v>
      </c>
      <c r="U226" s="12">
        <f t="shared" si="53"/>
        <v>4.5454545454545456E-2</v>
      </c>
      <c r="V226" s="12">
        <f t="shared" si="54"/>
        <v>0.2413793103448276</v>
      </c>
      <c r="W226" s="12">
        <f t="shared" si="55"/>
        <v>0</v>
      </c>
      <c r="X226" s="12">
        <f t="shared" si="56"/>
        <v>0.10077519379844961</v>
      </c>
      <c r="Y226" s="12">
        <f t="shared" si="57"/>
        <v>0</v>
      </c>
    </row>
    <row r="227" spans="1:25" x14ac:dyDescent="0.3">
      <c r="A227" s="1" t="s">
        <v>225</v>
      </c>
      <c r="B227" s="6">
        <v>0</v>
      </c>
      <c r="C227">
        <v>6</v>
      </c>
      <c r="D227">
        <v>6</v>
      </c>
      <c r="E227">
        <v>6</v>
      </c>
      <c r="F227">
        <v>11</v>
      </c>
      <c r="G227">
        <v>11</v>
      </c>
      <c r="H227">
        <v>11</v>
      </c>
      <c r="I227">
        <v>11</v>
      </c>
      <c r="J227" s="7"/>
      <c r="K227" s="6">
        <f t="shared" si="44"/>
        <v>6</v>
      </c>
      <c r="L227">
        <f t="shared" si="45"/>
        <v>0</v>
      </c>
      <c r="M227">
        <f t="shared" si="46"/>
        <v>0</v>
      </c>
      <c r="N227">
        <f t="shared" si="47"/>
        <v>5</v>
      </c>
      <c r="O227">
        <f t="shared" si="48"/>
        <v>0</v>
      </c>
      <c r="P227">
        <f t="shared" si="49"/>
        <v>0</v>
      </c>
      <c r="Q227">
        <f t="shared" si="50"/>
        <v>0</v>
      </c>
      <c r="R227" s="7"/>
      <c r="S227" s="12">
        <f t="shared" si="51"/>
        <v>1</v>
      </c>
      <c r="T227" s="12">
        <f t="shared" si="52"/>
        <v>0</v>
      </c>
      <c r="U227" s="12">
        <f t="shared" si="53"/>
        <v>0</v>
      </c>
      <c r="V227" s="12">
        <f t="shared" si="54"/>
        <v>0.45454545454545453</v>
      </c>
      <c r="W227" s="12">
        <f t="shared" si="55"/>
        <v>0</v>
      </c>
      <c r="X227" s="12">
        <f t="shared" si="56"/>
        <v>0</v>
      </c>
      <c r="Y227" s="12">
        <f t="shared" si="57"/>
        <v>0</v>
      </c>
    </row>
    <row r="228" spans="1:25" x14ac:dyDescent="0.3">
      <c r="A228" s="1" t="s">
        <v>226</v>
      </c>
      <c r="B228" s="6">
        <v>0</v>
      </c>
      <c r="C228">
        <v>67</v>
      </c>
      <c r="D228">
        <v>75</v>
      </c>
      <c r="E228">
        <v>169</v>
      </c>
      <c r="F228">
        <v>169</v>
      </c>
      <c r="G228">
        <v>242</v>
      </c>
      <c r="H228">
        <v>272</v>
      </c>
      <c r="I228">
        <v>284</v>
      </c>
      <c r="J228" s="7"/>
      <c r="K228" s="6">
        <f t="shared" si="44"/>
        <v>67</v>
      </c>
      <c r="L228">
        <f t="shared" si="45"/>
        <v>8</v>
      </c>
      <c r="M228">
        <f t="shared" si="46"/>
        <v>94</v>
      </c>
      <c r="N228">
        <f t="shared" si="47"/>
        <v>0</v>
      </c>
      <c r="O228">
        <f t="shared" si="48"/>
        <v>73</v>
      </c>
      <c r="P228">
        <f t="shared" si="49"/>
        <v>30</v>
      </c>
      <c r="Q228">
        <f t="shared" si="50"/>
        <v>12</v>
      </c>
      <c r="R228" s="7"/>
      <c r="S228" s="12">
        <f t="shared" si="51"/>
        <v>1</v>
      </c>
      <c r="T228" s="12">
        <f t="shared" si="52"/>
        <v>0.10666666666666667</v>
      </c>
      <c r="U228" s="12">
        <f t="shared" si="53"/>
        <v>0.55621301775147924</v>
      </c>
      <c r="V228" s="12">
        <f t="shared" si="54"/>
        <v>0</v>
      </c>
      <c r="W228" s="12">
        <f t="shared" si="55"/>
        <v>0.30165289256198347</v>
      </c>
      <c r="X228" s="12">
        <f t="shared" si="56"/>
        <v>0.11029411764705882</v>
      </c>
      <c r="Y228" s="12">
        <f t="shared" si="57"/>
        <v>4.2253521126760563E-2</v>
      </c>
    </row>
    <row r="229" spans="1:25" x14ac:dyDescent="0.3">
      <c r="A229" s="1" t="s">
        <v>227</v>
      </c>
      <c r="B229" s="6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7"/>
      <c r="K229" s="6">
        <f t="shared" si="44"/>
        <v>0</v>
      </c>
      <c r="L229">
        <f t="shared" si="45"/>
        <v>0</v>
      </c>
      <c r="M229">
        <f t="shared" si="46"/>
        <v>0</v>
      </c>
      <c r="N229">
        <f t="shared" si="47"/>
        <v>0</v>
      </c>
      <c r="O229">
        <f t="shared" si="48"/>
        <v>0</v>
      </c>
      <c r="P229">
        <f t="shared" si="49"/>
        <v>0</v>
      </c>
      <c r="Q229">
        <f t="shared" si="50"/>
        <v>0</v>
      </c>
      <c r="R229" s="7"/>
      <c r="S229" s="12">
        <f t="shared" si="51"/>
        <v>0</v>
      </c>
      <c r="T229" s="12">
        <f t="shared" si="52"/>
        <v>0</v>
      </c>
      <c r="U229" s="12">
        <f t="shared" si="53"/>
        <v>0</v>
      </c>
      <c r="V229" s="12">
        <f t="shared" si="54"/>
        <v>0</v>
      </c>
      <c r="W229" s="12">
        <f t="shared" si="55"/>
        <v>0</v>
      </c>
      <c r="X229" s="12">
        <f t="shared" si="56"/>
        <v>0</v>
      </c>
      <c r="Y229" s="12">
        <f t="shared" si="57"/>
        <v>0</v>
      </c>
    </row>
    <row r="230" spans="1:25" x14ac:dyDescent="0.3">
      <c r="A230" s="1" t="s">
        <v>228</v>
      </c>
      <c r="B230" s="6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7"/>
      <c r="K230" s="6">
        <f t="shared" si="44"/>
        <v>0</v>
      </c>
      <c r="L230">
        <f t="shared" si="45"/>
        <v>0</v>
      </c>
      <c r="M230">
        <f t="shared" si="46"/>
        <v>0</v>
      </c>
      <c r="N230">
        <f t="shared" si="47"/>
        <v>0</v>
      </c>
      <c r="O230">
        <f t="shared" si="48"/>
        <v>0</v>
      </c>
      <c r="P230">
        <f t="shared" si="49"/>
        <v>0</v>
      </c>
      <c r="Q230">
        <f t="shared" si="50"/>
        <v>0</v>
      </c>
      <c r="R230" s="7"/>
      <c r="S230" s="12">
        <f t="shared" si="51"/>
        <v>0</v>
      </c>
      <c r="T230" s="12">
        <f t="shared" si="52"/>
        <v>0</v>
      </c>
      <c r="U230" s="12">
        <f t="shared" si="53"/>
        <v>0</v>
      </c>
      <c r="V230" s="12">
        <f t="shared" si="54"/>
        <v>0</v>
      </c>
      <c r="W230" s="12">
        <f t="shared" si="55"/>
        <v>0</v>
      </c>
      <c r="X230" s="12">
        <f t="shared" si="56"/>
        <v>0</v>
      </c>
      <c r="Y230" s="12">
        <f t="shared" si="57"/>
        <v>0</v>
      </c>
    </row>
    <row r="231" spans="1:25" x14ac:dyDescent="0.3">
      <c r="A231" s="1" t="s">
        <v>229</v>
      </c>
      <c r="B231" s="6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7"/>
      <c r="K231" s="6">
        <f t="shared" si="44"/>
        <v>0</v>
      </c>
      <c r="L231">
        <f t="shared" si="45"/>
        <v>0</v>
      </c>
      <c r="M231">
        <f t="shared" si="46"/>
        <v>0</v>
      </c>
      <c r="N231">
        <f t="shared" si="47"/>
        <v>0</v>
      </c>
      <c r="O231">
        <f t="shared" si="48"/>
        <v>0</v>
      </c>
      <c r="P231">
        <f t="shared" si="49"/>
        <v>0</v>
      </c>
      <c r="Q231">
        <f t="shared" si="50"/>
        <v>0</v>
      </c>
      <c r="R231" s="7"/>
      <c r="S231" s="12">
        <f t="shared" si="51"/>
        <v>0</v>
      </c>
      <c r="T231" s="12">
        <f t="shared" si="52"/>
        <v>0</v>
      </c>
      <c r="U231" s="12">
        <f t="shared" si="53"/>
        <v>0</v>
      </c>
      <c r="V231" s="12">
        <f t="shared" si="54"/>
        <v>0</v>
      </c>
      <c r="W231" s="12">
        <f t="shared" si="55"/>
        <v>0</v>
      </c>
      <c r="X231" s="12">
        <f t="shared" si="56"/>
        <v>0</v>
      </c>
      <c r="Y231" s="12">
        <f t="shared" si="57"/>
        <v>0</v>
      </c>
    </row>
    <row r="232" spans="1:25" x14ac:dyDescent="0.3">
      <c r="A232" s="1" t="s">
        <v>230</v>
      </c>
      <c r="B232" s="6">
        <v>0</v>
      </c>
      <c r="C232">
        <v>5</v>
      </c>
      <c r="D232">
        <v>22</v>
      </c>
      <c r="E232">
        <v>38</v>
      </c>
      <c r="F232">
        <v>49</v>
      </c>
      <c r="G232">
        <v>49</v>
      </c>
      <c r="H232">
        <v>49</v>
      </c>
      <c r="I232">
        <v>49</v>
      </c>
      <c r="J232" s="7"/>
      <c r="K232" s="6">
        <f t="shared" si="44"/>
        <v>5</v>
      </c>
      <c r="L232">
        <f t="shared" si="45"/>
        <v>17</v>
      </c>
      <c r="M232">
        <f t="shared" si="46"/>
        <v>16</v>
      </c>
      <c r="N232">
        <f t="shared" si="47"/>
        <v>11</v>
      </c>
      <c r="O232">
        <f t="shared" si="48"/>
        <v>0</v>
      </c>
      <c r="P232">
        <f t="shared" si="49"/>
        <v>0</v>
      </c>
      <c r="Q232">
        <f t="shared" si="50"/>
        <v>0</v>
      </c>
      <c r="R232" s="7"/>
      <c r="S232" s="12">
        <f t="shared" si="51"/>
        <v>1</v>
      </c>
      <c r="T232" s="12">
        <f t="shared" si="52"/>
        <v>0.77272727272727271</v>
      </c>
      <c r="U232" s="12">
        <f t="shared" si="53"/>
        <v>0.42105263157894735</v>
      </c>
      <c r="V232" s="12">
        <f t="shared" si="54"/>
        <v>0.22448979591836735</v>
      </c>
      <c r="W232" s="12">
        <f t="shared" si="55"/>
        <v>0</v>
      </c>
      <c r="X232" s="12">
        <f t="shared" si="56"/>
        <v>0</v>
      </c>
      <c r="Y232" s="12">
        <f t="shared" si="57"/>
        <v>0</v>
      </c>
    </row>
    <row r="233" spans="1:25" x14ac:dyDescent="0.3">
      <c r="A233" s="1" t="s">
        <v>231</v>
      </c>
      <c r="B233" s="6">
        <v>6</v>
      </c>
      <c r="C233">
        <v>6</v>
      </c>
      <c r="D233">
        <v>6</v>
      </c>
      <c r="E233">
        <v>6</v>
      </c>
      <c r="F233">
        <v>6</v>
      </c>
      <c r="G233">
        <v>6</v>
      </c>
      <c r="H233">
        <v>6</v>
      </c>
      <c r="I233">
        <v>6</v>
      </c>
      <c r="J233" s="7"/>
      <c r="K233" s="6">
        <f t="shared" si="44"/>
        <v>0</v>
      </c>
      <c r="L233">
        <f t="shared" si="45"/>
        <v>0</v>
      </c>
      <c r="M233">
        <f t="shared" si="46"/>
        <v>0</v>
      </c>
      <c r="N233">
        <f t="shared" si="47"/>
        <v>0</v>
      </c>
      <c r="O233">
        <f t="shared" si="48"/>
        <v>0</v>
      </c>
      <c r="P233">
        <f t="shared" si="49"/>
        <v>0</v>
      </c>
      <c r="Q233">
        <f t="shared" si="50"/>
        <v>0</v>
      </c>
      <c r="R233" s="7"/>
      <c r="S233" s="12">
        <f t="shared" si="51"/>
        <v>0</v>
      </c>
      <c r="T233" s="12">
        <f t="shared" si="52"/>
        <v>0</v>
      </c>
      <c r="U233" s="12">
        <f t="shared" si="53"/>
        <v>0</v>
      </c>
      <c r="V233" s="12">
        <f t="shared" si="54"/>
        <v>0</v>
      </c>
      <c r="W233" s="12">
        <f t="shared" si="55"/>
        <v>0</v>
      </c>
      <c r="X233" s="12">
        <f t="shared" si="56"/>
        <v>0</v>
      </c>
      <c r="Y233" s="12">
        <f t="shared" si="57"/>
        <v>0</v>
      </c>
    </row>
    <row r="234" spans="1:25" x14ac:dyDescent="0.3">
      <c r="A234" s="1" t="s">
        <v>232</v>
      </c>
      <c r="B234" s="6">
        <v>0</v>
      </c>
      <c r="C234">
        <v>3</v>
      </c>
      <c r="D234">
        <v>3</v>
      </c>
      <c r="E234">
        <v>8</v>
      </c>
      <c r="F234">
        <v>11</v>
      </c>
      <c r="G234">
        <v>11</v>
      </c>
      <c r="H234">
        <v>16</v>
      </c>
      <c r="I234">
        <v>16</v>
      </c>
      <c r="J234" s="7"/>
      <c r="K234" s="6">
        <f t="shared" si="44"/>
        <v>3</v>
      </c>
      <c r="L234">
        <f t="shared" si="45"/>
        <v>0</v>
      </c>
      <c r="M234">
        <f t="shared" si="46"/>
        <v>5</v>
      </c>
      <c r="N234">
        <f t="shared" si="47"/>
        <v>3</v>
      </c>
      <c r="O234">
        <f t="shared" si="48"/>
        <v>0</v>
      </c>
      <c r="P234">
        <f t="shared" si="49"/>
        <v>5</v>
      </c>
      <c r="Q234">
        <f t="shared" si="50"/>
        <v>0</v>
      </c>
      <c r="R234" s="7"/>
      <c r="S234" s="12">
        <f t="shared" si="51"/>
        <v>1</v>
      </c>
      <c r="T234" s="12">
        <f t="shared" si="52"/>
        <v>0</v>
      </c>
      <c r="U234" s="12">
        <f t="shared" si="53"/>
        <v>0.625</v>
      </c>
      <c r="V234" s="12">
        <f t="shared" si="54"/>
        <v>0.27272727272727271</v>
      </c>
      <c r="W234" s="12">
        <f t="shared" si="55"/>
        <v>0</v>
      </c>
      <c r="X234" s="12">
        <f t="shared" si="56"/>
        <v>0.3125</v>
      </c>
      <c r="Y234" s="12">
        <f t="shared" si="57"/>
        <v>0</v>
      </c>
    </row>
    <row r="235" spans="1:25" x14ac:dyDescent="0.3">
      <c r="A235" s="1" t="s">
        <v>233</v>
      </c>
      <c r="B235" s="6">
        <v>46</v>
      </c>
      <c r="C235">
        <v>54</v>
      </c>
      <c r="D235">
        <v>54</v>
      </c>
      <c r="E235">
        <v>68</v>
      </c>
      <c r="F235">
        <v>68</v>
      </c>
      <c r="G235">
        <v>87</v>
      </c>
      <c r="H235">
        <v>87</v>
      </c>
      <c r="I235">
        <v>93</v>
      </c>
      <c r="J235" s="7"/>
      <c r="K235" s="6">
        <f t="shared" si="44"/>
        <v>8</v>
      </c>
      <c r="L235">
        <f t="shared" si="45"/>
        <v>0</v>
      </c>
      <c r="M235">
        <f t="shared" si="46"/>
        <v>14</v>
      </c>
      <c r="N235">
        <f t="shared" si="47"/>
        <v>0</v>
      </c>
      <c r="O235">
        <f t="shared" si="48"/>
        <v>19</v>
      </c>
      <c r="P235">
        <f t="shared" si="49"/>
        <v>0</v>
      </c>
      <c r="Q235">
        <f t="shared" si="50"/>
        <v>6</v>
      </c>
      <c r="R235" s="7"/>
      <c r="S235" s="12">
        <f t="shared" si="51"/>
        <v>0.14814814814814814</v>
      </c>
      <c r="T235" s="12">
        <f t="shared" si="52"/>
        <v>0</v>
      </c>
      <c r="U235" s="12">
        <f t="shared" si="53"/>
        <v>0.20588235294117646</v>
      </c>
      <c r="V235" s="12">
        <f t="shared" si="54"/>
        <v>0</v>
      </c>
      <c r="W235" s="12">
        <f t="shared" si="55"/>
        <v>0.21839080459770116</v>
      </c>
      <c r="X235" s="12">
        <f t="shared" si="56"/>
        <v>0</v>
      </c>
      <c r="Y235" s="12">
        <f t="shared" si="57"/>
        <v>6.4516129032258063E-2</v>
      </c>
    </row>
    <row r="236" spans="1:25" x14ac:dyDescent="0.3">
      <c r="A236" s="1" t="s">
        <v>234</v>
      </c>
      <c r="B236" s="6">
        <v>0</v>
      </c>
      <c r="C236">
        <v>0</v>
      </c>
      <c r="D236">
        <v>0</v>
      </c>
      <c r="E236">
        <v>0</v>
      </c>
      <c r="F236">
        <v>0</v>
      </c>
      <c r="G236">
        <v>6</v>
      </c>
      <c r="H236">
        <v>6</v>
      </c>
      <c r="I236">
        <v>6</v>
      </c>
      <c r="J236" s="7"/>
      <c r="K236" s="6">
        <f t="shared" si="44"/>
        <v>0</v>
      </c>
      <c r="L236">
        <f t="shared" si="45"/>
        <v>0</v>
      </c>
      <c r="M236">
        <f t="shared" si="46"/>
        <v>0</v>
      </c>
      <c r="N236">
        <f t="shared" si="47"/>
        <v>0</v>
      </c>
      <c r="O236">
        <f t="shared" si="48"/>
        <v>6</v>
      </c>
      <c r="P236">
        <f t="shared" si="49"/>
        <v>0</v>
      </c>
      <c r="Q236">
        <f t="shared" si="50"/>
        <v>0</v>
      </c>
      <c r="R236" s="7"/>
      <c r="S236" s="12">
        <f t="shared" si="51"/>
        <v>0</v>
      </c>
      <c r="T236" s="12">
        <f t="shared" si="52"/>
        <v>0</v>
      </c>
      <c r="U236" s="12">
        <f t="shared" si="53"/>
        <v>0</v>
      </c>
      <c r="V236" s="12">
        <f t="shared" si="54"/>
        <v>0</v>
      </c>
      <c r="W236" s="12">
        <f t="shared" si="55"/>
        <v>1</v>
      </c>
      <c r="X236" s="12">
        <f t="shared" si="56"/>
        <v>0</v>
      </c>
      <c r="Y236" s="12">
        <f t="shared" si="57"/>
        <v>0</v>
      </c>
    </row>
    <row r="237" spans="1:25" x14ac:dyDescent="0.3">
      <c r="A237" s="1" t="s">
        <v>235</v>
      </c>
      <c r="B237" s="6">
        <v>0</v>
      </c>
      <c r="C237">
        <v>11</v>
      </c>
      <c r="D237">
        <v>11</v>
      </c>
      <c r="E237">
        <v>11</v>
      </c>
      <c r="F237">
        <v>11</v>
      </c>
      <c r="G237">
        <v>11</v>
      </c>
      <c r="H237">
        <v>16</v>
      </c>
      <c r="I237">
        <v>230</v>
      </c>
      <c r="J237" s="7"/>
      <c r="K237" s="6">
        <f t="shared" si="44"/>
        <v>11</v>
      </c>
      <c r="L237">
        <f t="shared" si="45"/>
        <v>0</v>
      </c>
      <c r="M237">
        <f t="shared" si="46"/>
        <v>0</v>
      </c>
      <c r="N237">
        <f t="shared" si="47"/>
        <v>0</v>
      </c>
      <c r="O237">
        <f t="shared" si="48"/>
        <v>0</v>
      </c>
      <c r="P237">
        <f t="shared" si="49"/>
        <v>5</v>
      </c>
      <c r="Q237">
        <f t="shared" si="50"/>
        <v>214</v>
      </c>
      <c r="R237" s="7"/>
      <c r="S237" s="12">
        <f t="shared" si="51"/>
        <v>1</v>
      </c>
      <c r="T237" s="12">
        <f t="shared" si="52"/>
        <v>0</v>
      </c>
      <c r="U237" s="12">
        <f t="shared" si="53"/>
        <v>0</v>
      </c>
      <c r="V237" s="12">
        <f t="shared" si="54"/>
        <v>0</v>
      </c>
      <c r="W237" s="12">
        <f t="shared" si="55"/>
        <v>0</v>
      </c>
      <c r="X237" s="12">
        <f t="shared" si="56"/>
        <v>0.3125</v>
      </c>
      <c r="Y237" s="12">
        <f t="shared" si="57"/>
        <v>0.93043478260869561</v>
      </c>
    </row>
    <row r="238" spans="1:25" x14ac:dyDescent="0.3">
      <c r="A238" s="1" t="s">
        <v>236</v>
      </c>
      <c r="B238" s="6">
        <v>70</v>
      </c>
      <c r="C238">
        <v>102</v>
      </c>
      <c r="D238">
        <v>102</v>
      </c>
      <c r="E238">
        <v>102</v>
      </c>
      <c r="F238">
        <v>102</v>
      </c>
      <c r="G238">
        <v>102</v>
      </c>
      <c r="H238">
        <v>160</v>
      </c>
      <c r="I238">
        <v>160</v>
      </c>
      <c r="J238" s="7"/>
      <c r="K238" s="6">
        <f t="shared" si="44"/>
        <v>32</v>
      </c>
      <c r="L238">
        <f t="shared" si="45"/>
        <v>0</v>
      </c>
      <c r="M238">
        <f t="shared" si="46"/>
        <v>0</v>
      </c>
      <c r="N238">
        <f t="shared" si="47"/>
        <v>0</v>
      </c>
      <c r="O238">
        <f t="shared" si="48"/>
        <v>0</v>
      </c>
      <c r="P238">
        <f t="shared" si="49"/>
        <v>58</v>
      </c>
      <c r="Q238">
        <f t="shared" si="50"/>
        <v>0</v>
      </c>
      <c r="R238" s="7"/>
      <c r="S238" s="12">
        <f t="shared" si="51"/>
        <v>0.31372549019607843</v>
      </c>
      <c r="T238" s="12">
        <f t="shared" si="52"/>
        <v>0</v>
      </c>
      <c r="U238" s="12">
        <f t="shared" si="53"/>
        <v>0</v>
      </c>
      <c r="V238" s="12">
        <f t="shared" si="54"/>
        <v>0</v>
      </c>
      <c r="W238" s="12">
        <f t="shared" si="55"/>
        <v>0</v>
      </c>
      <c r="X238" s="12">
        <f t="shared" si="56"/>
        <v>0.36249999999999999</v>
      </c>
      <c r="Y238" s="12">
        <f t="shared" si="57"/>
        <v>0</v>
      </c>
    </row>
    <row r="239" spans="1:25" x14ac:dyDescent="0.3">
      <c r="A239" s="1" t="s">
        <v>237</v>
      </c>
      <c r="B239" s="6">
        <v>0</v>
      </c>
      <c r="C239">
        <v>415</v>
      </c>
      <c r="D239">
        <v>415</v>
      </c>
      <c r="E239">
        <v>415</v>
      </c>
      <c r="F239">
        <v>495</v>
      </c>
      <c r="G239">
        <v>527</v>
      </c>
      <c r="H239">
        <v>527</v>
      </c>
      <c r="I239">
        <v>527</v>
      </c>
      <c r="J239" s="7"/>
      <c r="K239" s="6">
        <f t="shared" si="44"/>
        <v>415</v>
      </c>
      <c r="L239">
        <f t="shared" si="45"/>
        <v>0</v>
      </c>
      <c r="M239">
        <f t="shared" si="46"/>
        <v>0</v>
      </c>
      <c r="N239">
        <f t="shared" si="47"/>
        <v>80</v>
      </c>
      <c r="O239">
        <f t="shared" si="48"/>
        <v>32</v>
      </c>
      <c r="P239">
        <f t="shared" si="49"/>
        <v>0</v>
      </c>
      <c r="Q239">
        <f t="shared" si="50"/>
        <v>0</v>
      </c>
      <c r="R239" s="7"/>
      <c r="S239" s="12">
        <f t="shared" si="51"/>
        <v>1</v>
      </c>
      <c r="T239" s="12">
        <f t="shared" si="52"/>
        <v>0</v>
      </c>
      <c r="U239" s="12">
        <f t="shared" si="53"/>
        <v>0</v>
      </c>
      <c r="V239" s="12">
        <f t="shared" si="54"/>
        <v>0.16161616161616163</v>
      </c>
      <c r="W239" s="12">
        <f t="shared" si="55"/>
        <v>6.0721062618595827E-2</v>
      </c>
      <c r="X239" s="12">
        <f t="shared" si="56"/>
        <v>0</v>
      </c>
      <c r="Y239" s="12">
        <f t="shared" si="57"/>
        <v>0</v>
      </c>
    </row>
    <row r="240" spans="1:25" x14ac:dyDescent="0.3">
      <c r="A240" s="1" t="s">
        <v>238</v>
      </c>
      <c r="B240" s="6">
        <v>9</v>
      </c>
      <c r="C240">
        <v>10</v>
      </c>
      <c r="D240">
        <v>10</v>
      </c>
      <c r="E240">
        <v>10</v>
      </c>
      <c r="F240">
        <v>15</v>
      </c>
      <c r="G240">
        <v>17</v>
      </c>
      <c r="H240">
        <v>17</v>
      </c>
      <c r="I240">
        <v>17</v>
      </c>
      <c r="J240" s="7"/>
      <c r="K240" s="6">
        <f t="shared" si="44"/>
        <v>1</v>
      </c>
      <c r="L240">
        <f t="shared" si="45"/>
        <v>0</v>
      </c>
      <c r="M240">
        <f t="shared" si="46"/>
        <v>0</v>
      </c>
      <c r="N240">
        <f t="shared" si="47"/>
        <v>5</v>
      </c>
      <c r="O240">
        <f t="shared" si="48"/>
        <v>2</v>
      </c>
      <c r="P240">
        <f t="shared" si="49"/>
        <v>0</v>
      </c>
      <c r="Q240">
        <f t="shared" si="50"/>
        <v>0</v>
      </c>
      <c r="R240" s="7"/>
      <c r="S240" s="12">
        <f t="shared" si="51"/>
        <v>0.1</v>
      </c>
      <c r="T240" s="12">
        <f t="shared" si="52"/>
        <v>0</v>
      </c>
      <c r="U240" s="12">
        <f t="shared" si="53"/>
        <v>0</v>
      </c>
      <c r="V240" s="12">
        <f t="shared" si="54"/>
        <v>0.33333333333333331</v>
      </c>
      <c r="W240" s="12">
        <f t="shared" si="55"/>
        <v>0.11764705882352941</v>
      </c>
      <c r="X240" s="12">
        <f t="shared" si="56"/>
        <v>0</v>
      </c>
      <c r="Y240" s="12">
        <f t="shared" si="57"/>
        <v>0</v>
      </c>
    </row>
    <row r="241" spans="1:25" x14ac:dyDescent="0.3">
      <c r="A241" s="1" t="s">
        <v>239</v>
      </c>
      <c r="B241" s="6">
        <v>110</v>
      </c>
      <c r="C241">
        <v>144</v>
      </c>
      <c r="D241">
        <v>240</v>
      </c>
      <c r="E241">
        <v>247</v>
      </c>
      <c r="F241">
        <v>346</v>
      </c>
      <c r="G241">
        <v>368</v>
      </c>
      <c r="H241">
        <v>368</v>
      </c>
      <c r="I241">
        <v>475</v>
      </c>
      <c r="J241" s="7"/>
      <c r="K241" s="6">
        <f t="shared" si="44"/>
        <v>34</v>
      </c>
      <c r="L241">
        <f t="shared" si="45"/>
        <v>96</v>
      </c>
      <c r="M241">
        <f t="shared" si="46"/>
        <v>7</v>
      </c>
      <c r="N241">
        <f t="shared" si="47"/>
        <v>99</v>
      </c>
      <c r="O241">
        <f t="shared" si="48"/>
        <v>22</v>
      </c>
      <c r="P241">
        <f t="shared" si="49"/>
        <v>0</v>
      </c>
      <c r="Q241">
        <f t="shared" si="50"/>
        <v>107</v>
      </c>
      <c r="R241" s="7"/>
      <c r="S241" s="12">
        <f t="shared" si="51"/>
        <v>0.2361111111111111</v>
      </c>
      <c r="T241" s="12">
        <f t="shared" si="52"/>
        <v>0.4</v>
      </c>
      <c r="U241" s="12">
        <f t="shared" si="53"/>
        <v>2.8340080971659919E-2</v>
      </c>
      <c r="V241" s="12">
        <f t="shared" si="54"/>
        <v>0.2861271676300578</v>
      </c>
      <c r="W241" s="12">
        <f t="shared" si="55"/>
        <v>5.9782608695652176E-2</v>
      </c>
      <c r="X241" s="12">
        <f t="shared" si="56"/>
        <v>0</v>
      </c>
      <c r="Y241" s="12">
        <f t="shared" si="57"/>
        <v>0.22526315789473683</v>
      </c>
    </row>
    <row r="242" spans="1:25" x14ac:dyDescent="0.3">
      <c r="A242" s="1" t="s">
        <v>240</v>
      </c>
      <c r="B242" s="6">
        <v>34</v>
      </c>
      <c r="C242">
        <v>48</v>
      </c>
      <c r="D242">
        <v>76</v>
      </c>
      <c r="E242">
        <v>76</v>
      </c>
      <c r="F242">
        <v>80</v>
      </c>
      <c r="G242">
        <v>115</v>
      </c>
      <c r="H242">
        <v>115</v>
      </c>
      <c r="I242">
        <v>116</v>
      </c>
      <c r="J242" s="7"/>
      <c r="K242" s="6">
        <f t="shared" si="44"/>
        <v>14</v>
      </c>
      <c r="L242">
        <f t="shared" si="45"/>
        <v>28</v>
      </c>
      <c r="M242">
        <f t="shared" si="46"/>
        <v>0</v>
      </c>
      <c r="N242">
        <f t="shared" si="47"/>
        <v>4</v>
      </c>
      <c r="O242">
        <f t="shared" si="48"/>
        <v>35</v>
      </c>
      <c r="P242">
        <f t="shared" si="49"/>
        <v>0</v>
      </c>
      <c r="Q242">
        <f t="shared" si="50"/>
        <v>1</v>
      </c>
      <c r="R242" s="7"/>
      <c r="S242" s="12">
        <f t="shared" si="51"/>
        <v>0.29166666666666669</v>
      </c>
      <c r="T242" s="12">
        <f t="shared" si="52"/>
        <v>0.36842105263157893</v>
      </c>
      <c r="U242" s="12">
        <f t="shared" si="53"/>
        <v>0</v>
      </c>
      <c r="V242" s="12">
        <f t="shared" si="54"/>
        <v>0.05</v>
      </c>
      <c r="W242" s="12">
        <f t="shared" si="55"/>
        <v>0.30434782608695654</v>
      </c>
      <c r="X242" s="12">
        <f t="shared" si="56"/>
        <v>0</v>
      </c>
      <c r="Y242" s="12">
        <f t="shared" si="57"/>
        <v>8.6206896551724137E-3</v>
      </c>
    </row>
    <row r="243" spans="1:25" x14ac:dyDescent="0.3">
      <c r="A243" s="1" t="s">
        <v>241</v>
      </c>
      <c r="B243" s="6">
        <v>52</v>
      </c>
      <c r="C243">
        <v>57</v>
      </c>
      <c r="D243">
        <v>69</v>
      </c>
      <c r="E243">
        <v>73</v>
      </c>
      <c r="F243">
        <v>73</v>
      </c>
      <c r="G243">
        <v>74</v>
      </c>
      <c r="H243">
        <v>77</v>
      </c>
      <c r="I243">
        <v>77</v>
      </c>
      <c r="J243" s="7"/>
      <c r="K243" s="6">
        <f t="shared" si="44"/>
        <v>5</v>
      </c>
      <c r="L243">
        <f t="shared" si="45"/>
        <v>12</v>
      </c>
      <c r="M243">
        <f t="shared" si="46"/>
        <v>4</v>
      </c>
      <c r="N243">
        <f t="shared" si="47"/>
        <v>0</v>
      </c>
      <c r="O243">
        <f t="shared" si="48"/>
        <v>1</v>
      </c>
      <c r="P243">
        <f t="shared" si="49"/>
        <v>3</v>
      </c>
      <c r="Q243">
        <f t="shared" si="50"/>
        <v>0</v>
      </c>
      <c r="R243" s="7"/>
      <c r="S243" s="12">
        <f t="shared" si="51"/>
        <v>8.771929824561403E-2</v>
      </c>
      <c r="T243" s="12">
        <f t="shared" si="52"/>
        <v>0.17391304347826086</v>
      </c>
      <c r="U243" s="12">
        <f t="shared" si="53"/>
        <v>5.4794520547945202E-2</v>
      </c>
      <c r="V243" s="12">
        <f t="shared" si="54"/>
        <v>0</v>
      </c>
      <c r="W243" s="12">
        <f t="shared" si="55"/>
        <v>1.3513513513513514E-2</v>
      </c>
      <c r="X243" s="12">
        <f t="shared" si="56"/>
        <v>3.896103896103896E-2</v>
      </c>
      <c r="Y243" s="12">
        <f t="shared" si="57"/>
        <v>0</v>
      </c>
    </row>
    <row r="244" spans="1:25" x14ac:dyDescent="0.3">
      <c r="A244" s="1" t="s">
        <v>242</v>
      </c>
      <c r="B244" s="6">
        <v>0</v>
      </c>
      <c r="C244">
        <v>108</v>
      </c>
      <c r="D244">
        <v>155</v>
      </c>
      <c r="E244">
        <v>163</v>
      </c>
      <c r="F244">
        <v>188</v>
      </c>
      <c r="G244">
        <v>260</v>
      </c>
      <c r="H244">
        <v>353</v>
      </c>
      <c r="I244">
        <v>353</v>
      </c>
      <c r="J244" s="7"/>
      <c r="K244" s="6">
        <f t="shared" si="44"/>
        <v>108</v>
      </c>
      <c r="L244">
        <f t="shared" si="45"/>
        <v>47</v>
      </c>
      <c r="M244">
        <f t="shared" si="46"/>
        <v>8</v>
      </c>
      <c r="N244">
        <f t="shared" si="47"/>
        <v>25</v>
      </c>
      <c r="O244">
        <f t="shared" si="48"/>
        <v>72</v>
      </c>
      <c r="P244">
        <f t="shared" si="49"/>
        <v>93</v>
      </c>
      <c r="Q244">
        <f t="shared" si="50"/>
        <v>0</v>
      </c>
      <c r="R244" s="7"/>
      <c r="S244" s="12">
        <f t="shared" si="51"/>
        <v>1</v>
      </c>
      <c r="T244" s="12">
        <f t="shared" si="52"/>
        <v>0.3032258064516129</v>
      </c>
      <c r="U244" s="12">
        <f t="shared" si="53"/>
        <v>4.9079754601226995E-2</v>
      </c>
      <c r="V244" s="12">
        <f t="shared" si="54"/>
        <v>0.13297872340425532</v>
      </c>
      <c r="W244" s="12">
        <f t="shared" si="55"/>
        <v>0.27692307692307694</v>
      </c>
      <c r="X244" s="12">
        <f t="shared" si="56"/>
        <v>0.26345609065155806</v>
      </c>
      <c r="Y244" s="12">
        <f t="shared" si="57"/>
        <v>0</v>
      </c>
    </row>
    <row r="245" spans="1:25" x14ac:dyDescent="0.3">
      <c r="A245" s="1" t="s">
        <v>243</v>
      </c>
      <c r="B245" s="6">
        <v>62</v>
      </c>
      <c r="C245">
        <v>92</v>
      </c>
      <c r="D245">
        <v>127</v>
      </c>
      <c r="E245">
        <v>136</v>
      </c>
      <c r="F245">
        <v>162</v>
      </c>
      <c r="G245">
        <v>166</v>
      </c>
      <c r="H245">
        <v>169</v>
      </c>
      <c r="I245">
        <v>169</v>
      </c>
      <c r="J245" s="7"/>
      <c r="K245" s="6">
        <f t="shared" si="44"/>
        <v>30</v>
      </c>
      <c r="L245">
        <f t="shared" si="45"/>
        <v>35</v>
      </c>
      <c r="M245">
        <f t="shared" si="46"/>
        <v>9</v>
      </c>
      <c r="N245">
        <f t="shared" si="47"/>
        <v>26</v>
      </c>
      <c r="O245">
        <f t="shared" si="48"/>
        <v>4</v>
      </c>
      <c r="P245">
        <f t="shared" si="49"/>
        <v>3</v>
      </c>
      <c r="Q245">
        <f t="shared" si="50"/>
        <v>0</v>
      </c>
      <c r="R245" s="7"/>
      <c r="S245" s="12">
        <f t="shared" si="51"/>
        <v>0.32608695652173914</v>
      </c>
      <c r="T245" s="12">
        <f t="shared" si="52"/>
        <v>0.27559055118110237</v>
      </c>
      <c r="U245" s="12">
        <f t="shared" si="53"/>
        <v>6.6176470588235295E-2</v>
      </c>
      <c r="V245" s="12">
        <f t="shared" si="54"/>
        <v>0.16049382716049382</v>
      </c>
      <c r="W245" s="12">
        <f t="shared" si="55"/>
        <v>2.4096385542168676E-2</v>
      </c>
      <c r="X245" s="12">
        <f t="shared" si="56"/>
        <v>1.7751479289940829E-2</v>
      </c>
      <c r="Y245" s="12">
        <f t="shared" si="57"/>
        <v>0</v>
      </c>
    </row>
    <row r="246" spans="1:25" x14ac:dyDescent="0.3">
      <c r="A246" s="1" t="s">
        <v>244</v>
      </c>
      <c r="B246" s="6">
        <v>0</v>
      </c>
      <c r="C246">
        <v>65</v>
      </c>
      <c r="D246">
        <v>65</v>
      </c>
      <c r="E246">
        <v>65</v>
      </c>
      <c r="F246">
        <v>84</v>
      </c>
      <c r="G246">
        <v>88</v>
      </c>
      <c r="H246">
        <v>119</v>
      </c>
      <c r="I246">
        <v>137</v>
      </c>
      <c r="J246" s="7"/>
      <c r="K246" s="6">
        <f t="shared" si="44"/>
        <v>65</v>
      </c>
      <c r="L246">
        <f t="shared" si="45"/>
        <v>0</v>
      </c>
      <c r="M246">
        <f t="shared" si="46"/>
        <v>0</v>
      </c>
      <c r="N246">
        <f t="shared" si="47"/>
        <v>19</v>
      </c>
      <c r="O246">
        <f t="shared" si="48"/>
        <v>4</v>
      </c>
      <c r="P246">
        <f t="shared" si="49"/>
        <v>31</v>
      </c>
      <c r="Q246">
        <f t="shared" si="50"/>
        <v>18</v>
      </c>
      <c r="R246" s="7"/>
      <c r="S246" s="12">
        <f t="shared" si="51"/>
        <v>1</v>
      </c>
      <c r="T246" s="12">
        <f t="shared" si="52"/>
        <v>0</v>
      </c>
      <c r="U246" s="12">
        <f t="shared" si="53"/>
        <v>0</v>
      </c>
      <c r="V246" s="12">
        <f t="shared" si="54"/>
        <v>0.22619047619047619</v>
      </c>
      <c r="W246" s="12">
        <f t="shared" si="55"/>
        <v>4.5454545454545456E-2</v>
      </c>
      <c r="X246" s="12">
        <f t="shared" si="56"/>
        <v>0.26050420168067229</v>
      </c>
      <c r="Y246" s="12">
        <f t="shared" si="57"/>
        <v>0.13138686131386862</v>
      </c>
    </row>
    <row r="247" spans="1:25" x14ac:dyDescent="0.3">
      <c r="A247" s="1" t="s">
        <v>245</v>
      </c>
      <c r="B247" s="6">
        <v>0</v>
      </c>
      <c r="C247">
        <v>14</v>
      </c>
      <c r="D247">
        <v>14</v>
      </c>
      <c r="E247">
        <v>27</v>
      </c>
      <c r="F247">
        <v>27</v>
      </c>
      <c r="G247">
        <v>27</v>
      </c>
      <c r="H247">
        <v>27</v>
      </c>
      <c r="I247">
        <v>63</v>
      </c>
      <c r="J247" s="7"/>
      <c r="K247" s="6">
        <f t="shared" si="44"/>
        <v>14</v>
      </c>
      <c r="L247">
        <f t="shared" si="45"/>
        <v>0</v>
      </c>
      <c r="M247">
        <f t="shared" si="46"/>
        <v>13</v>
      </c>
      <c r="N247">
        <f t="shared" si="47"/>
        <v>0</v>
      </c>
      <c r="O247">
        <f t="shared" si="48"/>
        <v>0</v>
      </c>
      <c r="P247">
        <f t="shared" si="49"/>
        <v>0</v>
      </c>
      <c r="Q247">
        <f t="shared" si="50"/>
        <v>36</v>
      </c>
      <c r="R247" s="7"/>
      <c r="S247" s="12">
        <f t="shared" si="51"/>
        <v>1</v>
      </c>
      <c r="T247" s="12">
        <f t="shared" si="52"/>
        <v>0</v>
      </c>
      <c r="U247" s="12">
        <f t="shared" si="53"/>
        <v>0.48148148148148145</v>
      </c>
      <c r="V247" s="12">
        <f t="shared" si="54"/>
        <v>0</v>
      </c>
      <c r="W247" s="12">
        <f t="shared" si="55"/>
        <v>0</v>
      </c>
      <c r="X247" s="12">
        <f t="shared" si="56"/>
        <v>0</v>
      </c>
      <c r="Y247" s="12">
        <f t="shared" si="57"/>
        <v>0.5714285714285714</v>
      </c>
    </row>
    <row r="248" spans="1:25" x14ac:dyDescent="0.3">
      <c r="A248" s="1" t="s">
        <v>246</v>
      </c>
      <c r="B248" s="6">
        <v>0</v>
      </c>
      <c r="C248">
        <v>49</v>
      </c>
      <c r="D248">
        <v>49</v>
      </c>
      <c r="E248">
        <v>49</v>
      </c>
      <c r="F248">
        <v>49</v>
      </c>
      <c r="G248">
        <v>49</v>
      </c>
      <c r="H248">
        <v>49</v>
      </c>
      <c r="I248">
        <v>49</v>
      </c>
      <c r="J248" s="7"/>
      <c r="K248" s="6">
        <f t="shared" si="44"/>
        <v>49</v>
      </c>
      <c r="L248">
        <f t="shared" si="45"/>
        <v>0</v>
      </c>
      <c r="M248">
        <f t="shared" si="46"/>
        <v>0</v>
      </c>
      <c r="N248">
        <f t="shared" si="47"/>
        <v>0</v>
      </c>
      <c r="O248">
        <f t="shared" si="48"/>
        <v>0</v>
      </c>
      <c r="P248">
        <f t="shared" si="49"/>
        <v>0</v>
      </c>
      <c r="Q248">
        <f t="shared" si="50"/>
        <v>0</v>
      </c>
      <c r="R248" s="7"/>
      <c r="S248" s="12">
        <f t="shared" si="51"/>
        <v>1</v>
      </c>
      <c r="T248" s="12">
        <f t="shared" si="52"/>
        <v>0</v>
      </c>
      <c r="U248" s="12">
        <f t="shared" si="53"/>
        <v>0</v>
      </c>
      <c r="V248" s="12">
        <f t="shared" si="54"/>
        <v>0</v>
      </c>
      <c r="W248" s="12">
        <f t="shared" si="55"/>
        <v>0</v>
      </c>
      <c r="X248" s="12">
        <f t="shared" si="56"/>
        <v>0</v>
      </c>
      <c r="Y248" s="12">
        <f t="shared" si="57"/>
        <v>0</v>
      </c>
    </row>
    <row r="249" spans="1:25" x14ac:dyDescent="0.3">
      <c r="A249" s="1" t="s">
        <v>247</v>
      </c>
      <c r="B249" s="6">
        <v>53</v>
      </c>
      <c r="C249">
        <v>58</v>
      </c>
      <c r="D249">
        <v>58</v>
      </c>
      <c r="E249">
        <v>58</v>
      </c>
      <c r="F249">
        <v>58</v>
      </c>
      <c r="G249">
        <v>58</v>
      </c>
      <c r="H249">
        <v>79</v>
      </c>
      <c r="I249">
        <v>79</v>
      </c>
      <c r="J249" s="7"/>
      <c r="K249" s="6">
        <f t="shared" si="44"/>
        <v>5</v>
      </c>
      <c r="L249">
        <f t="shared" si="45"/>
        <v>0</v>
      </c>
      <c r="M249">
        <f t="shared" si="46"/>
        <v>0</v>
      </c>
      <c r="N249">
        <f t="shared" si="47"/>
        <v>0</v>
      </c>
      <c r="O249">
        <f t="shared" si="48"/>
        <v>0</v>
      </c>
      <c r="P249">
        <f t="shared" si="49"/>
        <v>21</v>
      </c>
      <c r="Q249">
        <f t="shared" si="50"/>
        <v>0</v>
      </c>
      <c r="R249" s="7"/>
      <c r="S249" s="12">
        <f t="shared" si="51"/>
        <v>8.6206896551724144E-2</v>
      </c>
      <c r="T249" s="12">
        <f t="shared" si="52"/>
        <v>0</v>
      </c>
      <c r="U249" s="12">
        <f t="shared" si="53"/>
        <v>0</v>
      </c>
      <c r="V249" s="12">
        <f t="shared" si="54"/>
        <v>0</v>
      </c>
      <c r="W249" s="12">
        <f t="shared" si="55"/>
        <v>0</v>
      </c>
      <c r="X249" s="12">
        <f t="shared" si="56"/>
        <v>0.26582278481012656</v>
      </c>
      <c r="Y249" s="12">
        <f t="shared" si="57"/>
        <v>0</v>
      </c>
    </row>
    <row r="250" spans="1:25" x14ac:dyDescent="0.3">
      <c r="A250" s="1" t="s">
        <v>248</v>
      </c>
      <c r="B250" s="6">
        <v>0</v>
      </c>
      <c r="C250">
        <v>2</v>
      </c>
      <c r="D250">
        <v>3</v>
      </c>
      <c r="E250">
        <v>3</v>
      </c>
      <c r="F250">
        <v>3</v>
      </c>
      <c r="G250">
        <v>5</v>
      </c>
      <c r="H250">
        <v>5</v>
      </c>
      <c r="I250">
        <v>5</v>
      </c>
      <c r="J250" s="7"/>
      <c r="K250" s="6">
        <f t="shared" si="44"/>
        <v>2</v>
      </c>
      <c r="L250">
        <f t="shared" si="45"/>
        <v>1</v>
      </c>
      <c r="M250">
        <f t="shared" si="46"/>
        <v>0</v>
      </c>
      <c r="N250">
        <f t="shared" si="47"/>
        <v>0</v>
      </c>
      <c r="O250">
        <f t="shared" si="48"/>
        <v>2</v>
      </c>
      <c r="P250">
        <f t="shared" si="49"/>
        <v>0</v>
      </c>
      <c r="Q250">
        <f t="shared" si="50"/>
        <v>0</v>
      </c>
      <c r="R250" s="7"/>
      <c r="S250" s="12">
        <f t="shared" si="51"/>
        <v>1</v>
      </c>
      <c r="T250" s="12">
        <f t="shared" si="52"/>
        <v>0.33333333333333331</v>
      </c>
      <c r="U250" s="12">
        <f t="shared" si="53"/>
        <v>0</v>
      </c>
      <c r="V250" s="12">
        <f t="shared" si="54"/>
        <v>0</v>
      </c>
      <c r="W250" s="12">
        <f t="shared" si="55"/>
        <v>0.4</v>
      </c>
      <c r="X250" s="12">
        <f t="shared" si="56"/>
        <v>0</v>
      </c>
      <c r="Y250" s="12">
        <f t="shared" si="57"/>
        <v>0</v>
      </c>
    </row>
    <row r="251" spans="1:25" x14ac:dyDescent="0.3">
      <c r="A251" s="1" t="s">
        <v>249</v>
      </c>
      <c r="B251" s="6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7"/>
      <c r="K251" s="6">
        <f t="shared" si="44"/>
        <v>0</v>
      </c>
      <c r="L251">
        <f t="shared" si="45"/>
        <v>0</v>
      </c>
      <c r="M251">
        <f t="shared" si="46"/>
        <v>0</v>
      </c>
      <c r="N251">
        <f t="shared" si="47"/>
        <v>0</v>
      </c>
      <c r="O251">
        <f t="shared" si="48"/>
        <v>0</v>
      </c>
      <c r="P251">
        <f t="shared" si="49"/>
        <v>0</v>
      </c>
      <c r="Q251">
        <f t="shared" si="50"/>
        <v>0</v>
      </c>
      <c r="R251" s="7"/>
      <c r="S251" s="12">
        <f t="shared" si="51"/>
        <v>0</v>
      </c>
      <c r="T251" s="12">
        <f t="shared" si="52"/>
        <v>0</v>
      </c>
      <c r="U251" s="12">
        <f t="shared" si="53"/>
        <v>0</v>
      </c>
      <c r="V251" s="12">
        <f t="shared" si="54"/>
        <v>0</v>
      </c>
      <c r="W251" s="12">
        <f t="shared" si="55"/>
        <v>0</v>
      </c>
      <c r="X251" s="12">
        <f t="shared" si="56"/>
        <v>0</v>
      </c>
      <c r="Y251" s="12">
        <f t="shared" si="57"/>
        <v>0</v>
      </c>
    </row>
    <row r="252" spans="1:25" x14ac:dyDescent="0.3">
      <c r="A252" s="1" t="s">
        <v>250</v>
      </c>
      <c r="B252" s="6">
        <v>52</v>
      </c>
      <c r="C252">
        <v>87</v>
      </c>
      <c r="D252">
        <v>107</v>
      </c>
      <c r="E252">
        <v>107</v>
      </c>
      <c r="F252">
        <v>107</v>
      </c>
      <c r="G252">
        <v>107</v>
      </c>
      <c r="H252">
        <v>123</v>
      </c>
      <c r="I252">
        <v>123</v>
      </c>
      <c r="J252" s="7"/>
      <c r="K252" s="6">
        <f t="shared" si="44"/>
        <v>35</v>
      </c>
      <c r="L252">
        <f t="shared" si="45"/>
        <v>20</v>
      </c>
      <c r="M252">
        <f t="shared" si="46"/>
        <v>0</v>
      </c>
      <c r="N252">
        <f t="shared" si="47"/>
        <v>0</v>
      </c>
      <c r="O252">
        <f t="shared" si="48"/>
        <v>0</v>
      </c>
      <c r="P252">
        <f t="shared" si="49"/>
        <v>16</v>
      </c>
      <c r="Q252">
        <f t="shared" si="50"/>
        <v>0</v>
      </c>
      <c r="R252" s="7"/>
      <c r="S252" s="12">
        <f t="shared" si="51"/>
        <v>0.40229885057471265</v>
      </c>
      <c r="T252" s="12">
        <f t="shared" si="52"/>
        <v>0.18691588785046728</v>
      </c>
      <c r="U252" s="12">
        <f t="shared" si="53"/>
        <v>0</v>
      </c>
      <c r="V252" s="12">
        <f t="shared" si="54"/>
        <v>0</v>
      </c>
      <c r="W252" s="12">
        <f t="shared" si="55"/>
        <v>0</v>
      </c>
      <c r="X252" s="12">
        <f t="shared" si="56"/>
        <v>0.13008130081300814</v>
      </c>
      <c r="Y252" s="12">
        <f t="shared" si="57"/>
        <v>0</v>
      </c>
    </row>
    <row r="253" spans="1:25" x14ac:dyDescent="0.3">
      <c r="A253" s="1" t="s">
        <v>251</v>
      </c>
      <c r="B253" s="6">
        <v>0</v>
      </c>
      <c r="C253">
        <v>0</v>
      </c>
      <c r="D253">
        <v>0</v>
      </c>
      <c r="E253">
        <v>41</v>
      </c>
      <c r="F253">
        <v>41</v>
      </c>
      <c r="G253">
        <v>47</v>
      </c>
      <c r="H253">
        <v>67</v>
      </c>
      <c r="I253">
        <v>68</v>
      </c>
      <c r="J253" s="7"/>
      <c r="K253" s="6">
        <f t="shared" si="44"/>
        <v>0</v>
      </c>
      <c r="L253">
        <f t="shared" si="45"/>
        <v>0</v>
      </c>
      <c r="M253">
        <f t="shared" si="46"/>
        <v>41</v>
      </c>
      <c r="N253">
        <f t="shared" si="47"/>
        <v>0</v>
      </c>
      <c r="O253">
        <f t="shared" si="48"/>
        <v>6</v>
      </c>
      <c r="P253">
        <f t="shared" si="49"/>
        <v>20</v>
      </c>
      <c r="Q253">
        <f t="shared" si="50"/>
        <v>1</v>
      </c>
      <c r="R253" s="7"/>
      <c r="S253" s="12">
        <f t="shared" si="51"/>
        <v>0</v>
      </c>
      <c r="T253" s="12">
        <f t="shared" si="52"/>
        <v>0</v>
      </c>
      <c r="U253" s="12">
        <f t="shared" si="53"/>
        <v>1</v>
      </c>
      <c r="V253" s="12">
        <f t="shared" si="54"/>
        <v>0</v>
      </c>
      <c r="W253" s="12">
        <f t="shared" si="55"/>
        <v>0.1276595744680851</v>
      </c>
      <c r="X253" s="12">
        <f t="shared" si="56"/>
        <v>0.29850746268656714</v>
      </c>
      <c r="Y253" s="12">
        <f t="shared" si="57"/>
        <v>1.4705882352941176E-2</v>
      </c>
    </row>
    <row r="254" spans="1:25" x14ac:dyDescent="0.3">
      <c r="A254" s="1" t="s">
        <v>252</v>
      </c>
      <c r="B254" s="6">
        <v>0</v>
      </c>
      <c r="C254">
        <v>126</v>
      </c>
      <c r="D254">
        <v>126</v>
      </c>
      <c r="E254">
        <v>149</v>
      </c>
      <c r="F254">
        <v>195</v>
      </c>
      <c r="G254">
        <v>218</v>
      </c>
      <c r="H254">
        <v>218</v>
      </c>
      <c r="I254">
        <v>218</v>
      </c>
      <c r="J254" s="7"/>
      <c r="K254" s="6">
        <f t="shared" si="44"/>
        <v>126</v>
      </c>
      <c r="L254">
        <f t="shared" si="45"/>
        <v>0</v>
      </c>
      <c r="M254">
        <f t="shared" si="46"/>
        <v>23</v>
      </c>
      <c r="N254">
        <f t="shared" si="47"/>
        <v>46</v>
      </c>
      <c r="O254">
        <f t="shared" si="48"/>
        <v>23</v>
      </c>
      <c r="P254">
        <f t="shared" si="49"/>
        <v>0</v>
      </c>
      <c r="Q254">
        <f t="shared" si="50"/>
        <v>0</v>
      </c>
      <c r="R254" s="7"/>
      <c r="S254" s="12">
        <f t="shared" si="51"/>
        <v>1</v>
      </c>
      <c r="T254" s="12">
        <f t="shared" si="52"/>
        <v>0</v>
      </c>
      <c r="U254" s="12">
        <f t="shared" si="53"/>
        <v>0.15436241610738255</v>
      </c>
      <c r="V254" s="12">
        <f t="shared" si="54"/>
        <v>0.23589743589743589</v>
      </c>
      <c r="W254" s="12">
        <f t="shared" si="55"/>
        <v>0.10550458715596331</v>
      </c>
      <c r="X254" s="12">
        <f t="shared" si="56"/>
        <v>0</v>
      </c>
      <c r="Y254" s="12">
        <f t="shared" si="57"/>
        <v>0</v>
      </c>
    </row>
    <row r="255" spans="1:25" x14ac:dyDescent="0.3">
      <c r="A255" s="1" t="s">
        <v>253</v>
      </c>
      <c r="B255" s="6">
        <v>43</v>
      </c>
      <c r="C255">
        <v>51</v>
      </c>
      <c r="D255">
        <v>72</v>
      </c>
      <c r="E255">
        <v>72</v>
      </c>
      <c r="F255">
        <v>86</v>
      </c>
      <c r="G255">
        <v>91</v>
      </c>
      <c r="H255">
        <v>103</v>
      </c>
      <c r="I255">
        <v>135</v>
      </c>
      <c r="J255" s="7"/>
      <c r="K255" s="6">
        <f t="shared" si="44"/>
        <v>8</v>
      </c>
      <c r="L255">
        <f t="shared" si="45"/>
        <v>21</v>
      </c>
      <c r="M255">
        <f t="shared" si="46"/>
        <v>0</v>
      </c>
      <c r="N255">
        <f t="shared" si="47"/>
        <v>14</v>
      </c>
      <c r="O255">
        <f t="shared" si="48"/>
        <v>5</v>
      </c>
      <c r="P255">
        <f t="shared" si="49"/>
        <v>12</v>
      </c>
      <c r="Q255">
        <f t="shared" si="50"/>
        <v>32</v>
      </c>
      <c r="R255" s="7"/>
      <c r="S255" s="12">
        <f t="shared" si="51"/>
        <v>0.15686274509803921</v>
      </c>
      <c r="T255" s="12">
        <f t="shared" si="52"/>
        <v>0.29166666666666669</v>
      </c>
      <c r="U255" s="12">
        <f t="shared" si="53"/>
        <v>0</v>
      </c>
      <c r="V255" s="12">
        <f t="shared" si="54"/>
        <v>0.16279069767441862</v>
      </c>
      <c r="W255" s="12">
        <f t="shared" si="55"/>
        <v>5.4945054945054944E-2</v>
      </c>
      <c r="X255" s="12">
        <f t="shared" si="56"/>
        <v>0.11650485436893204</v>
      </c>
      <c r="Y255" s="12">
        <f t="shared" si="57"/>
        <v>0.23703703703703705</v>
      </c>
    </row>
    <row r="256" spans="1:25" x14ac:dyDescent="0.3">
      <c r="A256" s="1" t="s">
        <v>254</v>
      </c>
      <c r="B256" s="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7"/>
      <c r="K256" s="6">
        <f t="shared" si="44"/>
        <v>0</v>
      </c>
      <c r="L256">
        <f t="shared" si="45"/>
        <v>0</v>
      </c>
      <c r="M256">
        <f t="shared" si="46"/>
        <v>0</v>
      </c>
      <c r="N256">
        <f t="shared" si="47"/>
        <v>0</v>
      </c>
      <c r="O256">
        <f t="shared" si="48"/>
        <v>0</v>
      </c>
      <c r="P256">
        <f t="shared" si="49"/>
        <v>0</v>
      </c>
      <c r="Q256">
        <f t="shared" si="50"/>
        <v>0</v>
      </c>
      <c r="R256" s="7"/>
      <c r="S256" s="12">
        <f t="shared" si="51"/>
        <v>0</v>
      </c>
      <c r="T256" s="12">
        <f t="shared" si="52"/>
        <v>0</v>
      </c>
      <c r="U256" s="12">
        <f t="shared" si="53"/>
        <v>0</v>
      </c>
      <c r="V256" s="12">
        <f t="shared" si="54"/>
        <v>0</v>
      </c>
      <c r="W256" s="12">
        <f t="shared" si="55"/>
        <v>0</v>
      </c>
      <c r="X256" s="12">
        <f t="shared" si="56"/>
        <v>0</v>
      </c>
      <c r="Y256" s="12">
        <f t="shared" si="57"/>
        <v>0</v>
      </c>
    </row>
    <row r="257" spans="1:25" x14ac:dyDescent="0.3">
      <c r="A257" s="1" t="s">
        <v>255</v>
      </c>
      <c r="B257" s="6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7"/>
      <c r="K257" s="6">
        <f t="shared" si="44"/>
        <v>0</v>
      </c>
      <c r="L257">
        <f t="shared" si="45"/>
        <v>0</v>
      </c>
      <c r="M257">
        <f t="shared" si="46"/>
        <v>0</v>
      </c>
      <c r="N257">
        <f t="shared" si="47"/>
        <v>0</v>
      </c>
      <c r="O257">
        <f t="shared" si="48"/>
        <v>0</v>
      </c>
      <c r="P257">
        <f t="shared" si="49"/>
        <v>0</v>
      </c>
      <c r="Q257">
        <f t="shared" si="50"/>
        <v>0</v>
      </c>
      <c r="R257" s="7"/>
      <c r="S257" s="12">
        <f t="shared" si="51"/>
        <v>0</v>
      </c>
      <c r="T257" s="12">
        <f t="shared" si="52"/>
        <v>0</v>
      </c>
      <c r="U257" s="12">
        <f t="shared" si="53"/>
        <v>0</v>
      </c>
      <c r="V257" s="12">
        <f t="shared" si="54"/>
        <v>0</v>
      </c>
      <c r="W257" s="12">
        <f t="shared" si="55"/>
        <v>0</v>
      </c>
      <c r="X257" s="12">
        <f t="shared" si="56"/>
        <v>0</v>
      </c>
      <c r="Y257" s="12">
        <f t="shared" si="57"/>
        <v>0</v>
      </c>
    </row>
    <row r="258" spans="1:25" x14ac:dyDescent="0.3">
      <c r="A258" s="1" t="s">
        <v>256</v>
      </c>
      <c r="B258" s="6">
        <v>0</v>
      </c>
      <c r="C258">
        <v>0</v>
      </c>
      <c r="D258">
        <v>0</v>
      </c>
      <c r="E258">
        <v>0</v>
      </c>
      <c r="F258">
        <v>3</v>
      </c>
      <c r="G258">
        <v>26</v>
      </c>
      <c r="H258">
        <v>27</v>
      </c>
      <c r="I258">
        <v>27</v>
      </c>
      <c r="J258" s="7"/>
      <c r="K258" s="6">
        <f t="shared" si="44"/>
        <v>0</v>
      </c>
      <c r="L258">
        <f t="shared" si="45"/>
        <v>0</v>
      </c>
      <c r="M258">
        <f t="shared" si="46"/>
        <v>0</v>
      </c>
      <c r="N258">
        <f t="shared" si="47"/>
        <v>3</v>
      </c>
      <c r="O258">
        <f t="shared" si="48"/>
        <v>23</v>
      </c>
      <c r="P258">
        <f t="shared" si="49"/>
        <v>1</v>
      </c>
      <c r="Q258">
        <f t="shared" si="50"/>
        <v>0</v>
      </c>
      <c r="R258" s="7"/>
      <c r="S258" s="12">
        <f t="shared" si="51"/>
        <v>0</v>
      </c>
      <c r="T258" s="12">
        <f t="shared" si="52"/>
        <v>0</v>
      </c>
      <c r="U258" s="12">
        <f t="shared" si="53"/>
        <v>0</v>
      </c>
      <c r="V258" s="12">
        <f t="shared" si="54"/>
        <v>1</v>
      </c>
      <c r="W258" s="12">
        <f t="shared" si="55"/>
        <v>0.88461538461538458</v>
      </c>
      <c r="X258" s="12">
        <f t="shared" si="56"/>
        <v>3.7037037037037035E-2</v>
      </c>
      <c r="Y258" s="12">
        <f t="shared" si="57"/>
        <v>0</v>
      </c>
    </row>
    <row r="259" spans="1:25" x14ac:dyDescent="0.3">
      <c r="A259" s="1" t="s">
        <v>257</v>
      </c>
      <c r="B259" s="6">
        <v>41</v>
      </c>
      <c r="C259">
        <v>41</v>
      </c>
      <c r="D259">
        <v>64</v>
      </c>
      <c r="E259">
        <v>64</v>
      </c>
      <c r="F259">
        <v>70</v>
      </c>
      <c r="G259">
        <v>83</v>
      </c>
      <c r="H259">
        <v>101</v>
      </c>
      <c r="I259">
        <v>112</v>
      </c>
      <c r="J259" s="7"/>
      <c r="K259" s="6">
        <f t="shared" ref="K259:K322" si="58">C259-B259</f>
        <v>0</v>
      </c>
      <c r="L259">
        <f t="shared" ref="L259:L322" si="59">D259-C259</f>
        <v>23</v>
      </c>
      <c r="M259">
        <f t="shared" ref="M259:M322" si="60">E259-D259</f>
        <v>0</v>
      </c>
      <c r="N259">
        <f t="shared" ref="N259:N322" si="61">F259-E259</f>
        <v>6</v>
      </c>
      <c r="O259">
        <f t="shared" ref="O259:O322" si="62">G259-F259</f>
        <v>13</v>
      </c>
      <c r="P259">
        <f t="shared" ref="P259:P322" si="63">H259-G259</f>
        <v>18</v>
      </c>
      <c r="Q259">
        <f t="shared" ref="Q259:Q322" si="64">I259-H259</f>
        <v>11</v>
      </c>
      <c r="R259" s="7"/>
      <c r="S259" s="12">
        <f t="shared" ref="S259:S322" si="65">IFERROR(((C259-B259)/C259),0)</f>
        <v>0</v>
      </c>
      <c r="T259" s="12">
        <f t="shared" ref="T259:T322" si="66">IFERROR(((D259-C259)/D259),0)</f>
        <v>0.359375</v>
      </c>
      <c r="U259" s="12">
        <f t="shared" ref="U259:U322" si="67">IFERROR(((E259-D259)/E259),0)</f>
        <v>0</v>
      </c>
      <c r="V259" s="12">
        <f t="shared" ref="V259:V322" si="68">IFERROR(((F259-E259)/F259),0)</f>
        <v>8.5714285714285715E-2</v>
      </c>
      <c r="W259" s="12">
        <f t="shared" ref="W259:W322" si="69">IFERROR(((G259-F259)/G259),0)</f>
        <v>0.15662650602409639</v>
      </c>
      <c r="X259" s="12">
        <f t="shared" ref="X259:X322" si="70">IFERROR(((H259-G259)/H259),0)</f>
        <v>0.17821782178217821</v>
      </c>
      <c r="Y259" s="12">
        <f t="shared" ref="Y259:Y322" si="71">IFERROR(((I259-H259)/I259),0)</f>
        <v>9.8214285714285712E-2</v>
      </c>
    </row>
    <row r="260" spans="1:25" x14ac:dyDescent="0.3">
      <c r="A260" s="1" t="s">
        <v>258</v>
      </c>
      <c r="B260" s="6">
        <v>10</v>
      </c>
      <c r="C260">
        <v>12</v>
      </c>
      <c r="D260">
        <v>12</v>
      </c>
      <c r="E260">
        <v>12</v>
      </c>
      <c r="F260">
        <v>12</v>
      </c>
      <c r="G260">
        <v>14</v>
      </c>
      <c r="H260">
        <v>86</v>
      </c>
      <c r="I260">
        <v>99</v>
      </c>
      <c r="J260" s="7"/>
      <c r="K260" s="6">
        <f t="shared" si="58"/>
        <v>2</v>
      </c>
      <c r="L260">
        <f t="shared" si="59"/>
        <v>0</v>
      </c>
      <c r="M260">
        <f t="shared" si="60"/>
        <v>0</v>
      </c>
      <c r="N260">
        <f t="shared" si="61"/>
        <v>0</v>
      </c>
      <c r="O260">
        <f t="shared" si="62"/>
        <v>2</v>
      </c>
      <c r="P260">
        <f t="shared" si="63"/>
        <v>72</v>
      </c>
      <c r="Q260">
        <f t="shared" si="64"/>
        <v>13</v>
      </c>
      <c r="R260" s="7"/>
      <c r="S260" s="12">
        <f t="shared" si="65"/>
        <v>0.16666666666666666</v>
      </c>
      <c r="T260" s="12">
        <f t="shared" si="66"/>
        <v>0</v>
      </c>
      <c r="U260" s="12">
        <f t="shared" si="67"/>
        <v>0</v>
      </c>
      <c r="V260" s="12">
        <f t="shared" si="68"/>
        <v>0</v>
      </c>
      <c r="W260" s="12">
        <f t="shared" si="69"/>
        <v>0.14285714285714285</v>
      </c>
      <c r="X260" s="12">
        <f t="shared" si="70"/>
        <v>0.83720930232558144</v>
      </c>
      <c r="Y260" s="12">
        <f t="shared" si="71"/>
        <v>0.13131313131313133</v>
      </c>
    </row>
    <row r="261" spans="1:25" x14ac:dyDescent="0.3">
      <c r="A261" s="1" t="s">
        <v>259</v>
      </c>
      <c r="B261" s="6">
        <v>120</v>
      </c>
      <c r="C261">
        <v>168</v>
      </c>
      <c r="D261">
        <v>168</v>
      </c>
      <c r="E261">
        <v>209</v>
      </c>
      <c r="F261">
        <v>209</v>
      </c>
      <c r="G261">
        <v>209</v>
      </c>
      <c r="H261">
        <v>209</v>
      </c>
      <c r="I261">
        <v>209</v>
      </c>
      <c r="J261" s="7"/>
      <c r="K261" s="6">
        <f t="shared" si="58"/>
        <v>48</v>
      </c>
      <c r="L261">
        <f t="shared" si="59"/>
        <v>0</v>
      </c>
      <c r="M261">
        <f t="shared" si="60"/>
        <v>41</v>
      </c>
      <c r="N261">
        <f t="shared" si="61"/>
        <v>0</v>
      </c>
      <c r="O261">
        <f t="shared" si="62"/>
        <v>0</v>
      </c>
      <c r="P261">
        <f t="shared" si="63"/>
        <v>0</v>
      </c>
      <c r="Q261">
        <f t="shared" si="64"/>
        <v>0</v>
      </c>
      <c r="R261" s="7"/>
      <c r="S261" s="12">
        <f t="shared" si="65"/>
        <v>0.2857142857142857</v>
      </c>
      <c r="T261" s="12">
        <f t="shared" si="66"/>
        <v>0</v>
      </c>
      <c r="U261" s="12">
        <f t="shared" si="67"/>
        <v>0.19617224880382775</v>
      </c>
      <c r="V261" s="12">
        <f t="shared" si="68"/>
        <v>0</v>
      </c>
      <c r="W261" s="12">
        <f t="shared" si="69"/>
        <v>0</v>
      </c>
      <c r="X261" s="12">
        <f t="shared" si="70"/>
        <v>0</v>
      </c>
      <c r="Y261" s="12">
        <f t="shared" si="71"/>
        <v>0</v>
      </c>
    </row>
    <row r="262" spans="1:25" x14ac:dyDescent="0.3">
      <c r="A262" s="1" t="s">
        <v>260</v>
      </c>
      <c r="B262" s="6">
        <v>0</v>
      </c>
      <c r="C262">
        <v>0</v>
      </c>
      <c r="D262">
        <v>0</v>
      </c>
      <c r="E262">
        <v>0</v>
      </c>
      <c r="F262">
        <v>8</v>
      </c>
      <c r="G262">
        <v>13</v>
      </c>
      <c r="H262">
        <v>13</v>
      </c>
      <c r="I262">
        <v>13</v>
      </c>
      <c r="J262" s="7"/>
      <c r="K262" s="6">
        <f t="shared" si="58"/>
        <v>0</v>
      </c>
      <c r="L262">
        <f t="shared" si="59"/>
        <v>0</v>
      </c>
      <c r="M262">
        <f t="shared" si="60"/>
        <v>0</v>
      </c>
      <c r="N262">
        <f t="shared" si="61"/>
        <v>8</v>
      </c>
      <c r="O262">
        <f t="shared" si="62"/>
        <v>5</v>
      </c>
      <c r="P262">
        <f t="shared" si="63"/>
        <v>0</v>
      </c>
      <c r="Q262">
        <f t="shared" si="64"/>
        <v>0</v>
      </c>
      <c r="R262" s="7"/>
      <c r="S262" s="12">
        <f t="shared" si="65"/>
        <v>0</v>
      </c>
      <c r="T262" s="12">
        <f t="shared" si="66"/>
        <v>0</v>
      </c>
      <c r="U262" s="12">
        <f t="shared" si="67"/>
        <v>0</v>
      </c>
      <c r="V262" s="12">
        <f t="shared" si="68"/>
        <v>1</v>
      </c>
      <c r="W262" s="12">
        <f t="shared" si="69"/>
        <v>0.38461538461538464</v>
      </c>
      <c r="X262" s="12">
        <f t="shared" si="70"/>
        <v>0</v>
      </c>
      <c r="Y262" s="12">
        <f t="shared" si="71"/>
        <v>0</v>
      </c>
    </row>
    <row r="263" spans="1:25" x14ac:dyDescent="0.3">
      <c r="A263" s="1" t="s">
        <v>261</v>
      </c>
      <c r="B263" s="6">
        <v>0</v>
      </c>
      <c r="C263">
        <v>70</v>
      </c>
      <c r="D263">
        <v>82</v>
      </c>
      <c r="E263">
        <v>82</v>
      </c>
      <c r="F263">
        <v>82</v>
      </c>
      <c r="G263">
        <v>82</v>
      </c>
      <c r="H263">
        <v>82</v>
      </c>
      <c r="I263">
        <v>121</v>
      </c>
      <c r="J263" s="7"/>
      <c r="K263" s="6">
        <f t="shared" si="58"/>
        <v>70</v>
      </c>
      <c r="L263">
        <f t="shared" si="59"/>
        <v>12</v>
      </c>
      <c r="M263">
        <f t="shared" si="60"/>
        <v>0</v>
      </c>
      <c r="N263">
        <f t="shared" si="61"/>
        <v>0</v>
      </c>
      <c r="O263">
        <f t="shared" si="62"/>
        <v>0</v>
      </c>
      <c r="P263">
        <f t="shared" si="63"/>
        <v>0</v>
      </c>
      <c r="Q263">
        <f t="shared" si="64"/>
        <v>39</v>
      </c>
      <c r="R263" s="7"/>
      <c r="S263" s="12">
        <f t="shared" si="65"/>
        <v>1</v>
      </c>
      <c r="T263" s="12">
        <f t="shared" si="66"/>
        <v>0.14634146341463414</v>
      </c>
      <c r="U263" s="12">
        <f t="shared" si="67"/>
        <v>0</v>
      </c>
      <c r="V263" s="12">
        <f t="shared" si="68"/>
        <v>0</v>
      </c>
      <c r="W263" s="12">
        <f t="shared" si="69"/>
        <v>0</v>
      </c>
      <c r="X263" s="12">
        <f t="shared" si="70"/>
        <v>0</v>
      </c>
      <c r="Y263" s="12">
        <f t="shared" si="71"/>
        <v>0.32231404958677684</v>
      </c>
    </row>
    <row r="264" spans="1:25" x14ac:dyDescent="0.3">
      <c r="A264" s="1" t="s">
        <v>262</v>
      </c>
      <c r="B264" s="6">
        <v>0</v>
      </c>
      <c r="C264">
        <v>442</v>
      </c>
      <c r="D264">
        <v>442</v>
      </c>
      <c r="E264">
        <v>500</v>
      </c>
      <c r="F264">
        <v>500</v>
      </c>
      <c r="G264">
        <v>500</v>
      </c>
      <c r="H264">
        <v>500</v>
      </c>
      <c r="I264">
        <v>500</v>
      </c>
      <c r="J264" s="7"/>
      <c r="K264" s="6">
        <f t="shared" si="58"/>
        <v>442</v>
      </c>
      <c r="L264">
        <f t="shared" si="59"/>
        <v>0</v>
      </c>
      <c r="M264">
        <f t="shared" si="60"/>
        <v>58</v>
      </c>
      <c r="N264">
        <f t="shared" si="61"/>
        <v>0</v>
      </c>
      <c r="O264">
        <f t="shared" si="62"/>
        <v>0</v>
      </c>
      <c r="P264">
        <f t="shared" si="63"/>
        <v>0</v>
      </c>
      <c r="Q264">
        <f t="shared" si="64"/>
        <v>0</v>
      </c>
      <c r="R264" s="7"/>
      <c r="S264" s="12">
        <f t="shared" si="65"/>
        <v>1</v>
      </c>
      <c r="T264" s="12">
        <f t="shared" si="66"/>
        <v>0</v>
      </c>
      <c r="U264" s="12">
        <f t="shared" si="67"/>
        <v>0.11600000000000001</v>
      </c>
      <c r="V264" s="12">
        <f t="shared" si="68"/>
        <v>0</v>
      </c>
      <c r="W264" s="12">
        <f t="shared" si="69"/>
        <v>0</v>
      </c>
      <c r="X264" s="12">
        <f t="shared" si="70"/>
        <v>0</v>
      </c>
      <c r="Y264" s="12">
        <f t="shared" si="71"/>
        <v>0</v>
      </c>
    </row>
    <row r="265" spans="1:25" x14ac:dyDescent="0.3">
      <c r="A265" s="1" t="s">
        <v>263</v>
      </c>
      <c r="B265" s="6">
        <v>0</v>
      </c>
      <c r="C265">
        <v>21</v>
      </c>
      <c r="D265">
        <v>21</v>
      </c>
      <c r="E265">
        <v>21</v>
      </c>
      <c r="F265">
        <v>21</v>
      </c>
      <c r="G265">
        <v>30</v>
      </c>
      <c r="H265">
        <v>28</v>
      </c>
      <c r="I265">
        <v>38</v>
      </c>
      <c r="J265" s="7"/>
      <c r="K265" s="6">
        <f t="shared" si="58"/>
        <v>21</v>
      </c>
      <c r="L265">
        <f t="shared" si="59"/>
        <v>0</v>
      </c>
      <c r="M265">
        <f t="shared" si="60"/>
        <v>0</v>
      </c>
      <c r="N265">
        <f t="shared" si="61"/>
        <v>0</v>
      </c>
      <c r="O265">
        <f t="shared" si="62"/>
        <v>9</v>
      </c>
      <c r="P265">
        <f t="shared" si="63"/>
        <v>-2</v>
      </c>
      <c r="Q265">
        <f t="shared" si="64"/>
        <v>10</v>
      </c>
      <c r="R265" s="7"/>
      <c r="S265" s="12">
        <f t="shared" si="65"/>
        <v>1</v>
      </c>
      <c r="T265" s="12">
        <f t="shared" si="66"/>
        <v>0</v>
      </c>
      <c r="U265" s="12">
        <f t="shared" si="67"/>
        <v>0</v>
      </c>
      <c r="V265" s="12">
        <f t="shared" si="68"/>
        <v>0</v>
      </c>
      <c r="W265" s="12">
        <f t="shared" si="69"/>
        <v>0.3</v>
      </c>
      <c r="X265" s="12">
        <f t="shared" si="70"/>
        <v>-7.1428571428571425E-2</v>
      </c>
      <c r="Y265" s="12">
        <f t="shared" si="71"/>
        <v>0.26315789473684209</v>
      </c>
    </row>
    <row r="266" spans="1:25" x14ac:dyDescent="0.3">
      <c r="A266" s="1" t="s">
        <v>264</v>
      </c>
      <c r="B266" s="6">
        <v>0</v>
      </c>
      <c r="C266">
        <v>81</v>
      </c>
      <c r="D266">
        <v>81</v>
      </c>
      <c r="E266">
        <v>108</v>
      </c>
      <c r="F266">
        <v>172</v>
      </c>
      <c r="G266">
        <v>172</v>
      </c>
      <c r="H266">
        <v>172</v>
      </c>
      <c r="I266">
        <v>172</v>
      </c>
      <c r="J266" s="7"/>
      <c r="K266" s="6">
        <f t="shared" si="58"/>
        <v>81</v>
      </c>
      <c r="L266">
        <f t="shared" si="59"/>
        <v>0</v>
      </c>
      <c r="M266">
        <f t="shared" si="60"/>
        <v>27</v>
      </c>
      <c r="N266">
        <f t="shared" si="61"/>
        <v>64</v>
      </c>
      <c r="O266">
        <f t="shared" si="62"/>
        <v>0</v>
      </c>
      <c r="P266">
        <f t="shared" si="63"/>
        <v>0</v>
      </c>
      <c r="Q266">
        <f t="shared" si="64"/>
        <v>0</v>
      </c>
      <c r="R266" s="7"/>
      <c r="S266" s="12">
        <f t="shared" si="65"/>
        <v>1</v>
      </c>
      <c r="T266" s="12">
        <f t="shared" si="66"/>
        <v>0</v>
      </c>
      <c r="U266" s="12">
        <f t="shared" si="67"/>
        <v>0.25</v>
      </c>
      <c r="V266" s="12">
        <f t="shared" si="68"/>
        <v>0.37209302325581395</v>
      </c>
      <c r="W266" s="12">
        <f t="shared" si="69"/>
        <v>0</v>
      </c>
      <c r="X266" s="12">
        <f t="shared" si="70"/>
        <v>0</v>
      </c>
      <c r="Y266" s="12">
        <f t="shared" si="71"/>
        <v>0</v>
      </c>
    </row>
    <row r="267" spans="1:25" x14ac:dyDescent="0.3">
      <c r="A267" s="1" t="s">
        <v>265</v>
      </c>
      <c r="B267" s="6">
        <v>93</v>
      </c>
      <c r="C267">
        <v>119</v>
      </c>
      <c r="D267">
        <v>119</v>
      </c>
      <c r="E267">
        <v>119</v>
      </c>
      <c r="F267">
        <v>202</v>
      </c>
      <c r="G267">
        <v>202</v>
      </c>
      <c r="H267">
        <v>202</v>
      </c>
      <c r="I267">
        <v>225</v>
      </c>
      <c r="J267" s="7"/>
      <c r="K267" s="6">
        <f t="shared" si="58"/>
        <v>26</v>
      </c>
      <c r="L267">
        <f t="shared" si="59"/>
        <v>0</v>
      </c>
      <c r="M267">
        <f t="shared" si="60"/>
        <v>0</v>
      </c>
      <c r="N267">
        <f t="shared" si="61"/>
        <v>83</v>
      </c>
      <c r="O267">
        <f t="shared" si="62"/>
        <v>0</v>
      </c>
      <c r="P267">
        <f t="shared" si="63"/>
        <v>0</v>
      </c>
      <c r="Q267">
        <f t="shared" si="64"/>
        <v>23</v>
      </c>
      <c r="R267" s="7"/>
      <c r="S267" s="12">
        <f t="shared" si="65"/>
        <v>0.21848739495798319</v>
      </c>
      <c r="T267" s="12">
        <f t="shared" si="66"/>
        <v>0</v>
      </c>
      <c r="U267" s="12">
        <f t="shared" si="67"/>
        <v>0</v>
      </c>
      <c r="V267" s="12">
        <f t="shared" si="68"/>
        <v>0.41089108910891087</v>
      </c>
      <c r="W267" s="12">
        <f t="shared" si="69"/>
        <v>0</v>
      </c>
      <c r="X267" s="12">
        <f t="shared" si="70"/>
        <v>0</v>
      </c>
      <c r="Y267" s="12">
        <f t="shared" si="71"/>
        <v>0.10222222222222223</v>
      </c>
    </row>
    <row r="268" spans="1:25" x14ac:dyDescent="0.3">
      <c r="A268" s="1" t="s">
        <v>266</v>
      </c>
      <c r="B268" s="6">
        <v>0</v>
      </c>
      <c r="C268">
        <v>13</v>
      </c>
      <c r="D268">
        <v>14</v>
      </c>
      <c r="E268">
        <v>14</v>
      </c>
      <c r="F268">
        <v>14</v>
      </c>
      <c r="G268">
        <v>14</v>
      </c>
      <c r="H268">
        <v>19</v>
      </c>
      <c r="I268">
        <v>19</v>
      </c>
      <c r="J268" s="7"/>
      <c r="K268" s="6">
        <f t="shared" si="58"/>
        <v>13</v>
      </c>
      <c r="L268">
        <f t="shared" si="59"/>
        <v>1</v>
      </c>
      <c r="M268">
        <f t="shared" si="60"/>
        <v>0</v>
      </c>
      <c r="N268">
        <f t="shared" si="61"/>
        <v>0</v>
      </c>
      <c r="O268">
        <f t="shared" si="62"/>
        <v>0</v>
      </c>
      <c r="P268">
        <f t="shared" si="63"/>
        <v>5</v>
      </c>
      <c r="Q268">
        <f t="shared" si="64"/>
        <v>0</v>
      </c>
      <c r="R268" s="7"/>
      <c r="S268" s="12">
        <f t="shared" si="65"/>
        <v>1</v>
      </c>
      <c r="T268" s="12">
        <f t="shared" si="66"/>
        <v>7.1428571428571425E-2</v>
      </c>
      <c r="U268" s="12">
        <f t="shared" si="67"/>
        <v>0</v>
      </c>
      <c r="V268" s="12">
        <f t="shared" si="68"/>
        <v>0</v>
      </c>
      <c r="W268" s="12">
        <f t="shared" si="69"/>
        <v>0</v>
      </c>
      <c r="X268" s="12">
        <f t="shared" si="70"/>
        <v>0.26315789473684209</v>
      </c>
      <c r="Y268" s="12">
        <f t="shared" si="71"/>
        <v>0</v>
      </c>
    </row>
    <row r="269" spans="1:25" x14ac:dyDescent="0.3">
      <c r="A269" s="1" t="s">
        <v>267</v>
      </c>
      <c r="B269" s="6">
        <v>0</v>
      </c>
      <c r="C269">
        <v>0</v>
      </c>
      <c r="D269">
        <v>0</v>
      </c>
      <c r="E269">
        <v>4</v>
      </c>
      <c r="F269">
        <v>19</v>
      </c>
      <c r="G269">
        <v>19</v>
      </c>
      <c r="H269">
        <v>19</v>
      </c>
      <c r="I269">
        <v>19</v>
      </c>
      <c r="J269" s="7"/>
      <c r="K269" s="6">
        <f t="shared" si="58"/>
        <v>0</v>
      </c>
      <c r="L269">
        <f t="shared" si="59"/>
        <v>0</v>
      </c>
      <c r="M269">
        <f t="shared" si="60"/>
        <v>4</v>
      </c>
      <c r="N269">
        <f t="shared" si="61"/>
        <v>15</v>
      </c>
      <c r="O269">
        <f t="shared" si="62"/>
        <v>0</v>
      </c>
      <c r="P269">
        <f t="shared" si="63"/>
        <v>0</v>
      </c>
      <c r="Q269">
        <f t="shared" si="64"/>
        <v>0</v>
      </c>
      <c r="R269" s="7"/>
      <c r="S269" s="12">
        <f t="shared" si="65"/>
        <v>0</v>
      </c>
      <c r="T269" s="12">
        <f t="shared" si="66"/>
        <v>0</v>
      </c>
      <c r="U269" s="12">
        <f t="shared" si="67"/>
        <v>1</v>
      </c>
      <c r="V269" s="12">
        <f t="shared" si="68"/>
        <v>0.78947368421052633</v>
      </c>
      <c r="W269" s="12">
        <f t="shared" si="69"/>
        <v>0</v>
      </c>
      <c r="X269" s="12">
        <f t="shared" si="70"/>
        <v>0</v>
      </c>
      <c r="Y269" s="12">
        <f t="shared" si="71"/>
        <v>0</v>
      </c>
    </row>
    <row r="270" spans="1:25" x14ac:dyDescent="0.3">
      <c r="A270" s="1" t="s">
        <v>268</v>
      </c>
      <c r="B270" s="6">
        <v>0</v>
      </c>
      <c r="C270">
        <v>31</v>
      </c>
      <c r="D270">
        <v>31</v>
      </c>
      <c r="E270">
        <v>31</v>
      </c>
      <c r="F270">
        <v>31</v>
      </c>
      <c r="G270">
        <v>31</v>
      </c>
      <c r="H270">
        <v>48</v>
      </c>
      <c r="I270">
        <v>67</v>
      </c>
      <c r="J270" s="7"/>
      <c r="K270" s="6">
        <f t="shared" si="58"/>
        <v>31</v>
      </c>
      <c r="L270">
        <f t="shared" si="59"/>
        <v>0</v>
      </c>
      <c r="M270">
        <f t="shared" si="60"/>
        <v>0</v>
      </c>
      <c r="N270">
        <f t="shared" si="61"/>
        <v>0</v>
      </c>
      <c r="O270">
        <f t="shared" si="62"/>
        <v>0</v>
      </c>
      <c r="P270">
        <f t="shared" si="63"/>
        <v>17</v>
      </c>
      <c r="Q270">
        <f t="shared" si="64"/>
        <v>19</v>
      </c>
      <c r="R270" s="7"/>
      <c r="S270" s="12">
        <f t="shared" si="65"/>
        <v>1</v>
      </c>
      <c r="T270" s="12">
        <f t="shared" si="66"/>
        <v>0</v>
      </c>
      <c r="U270" s="12">
        <f t="shared" si="67"/>
        <v>0</v>
      </c>
      <c r="V270" s="12">
        <f t="shared" si="68"/>
        <v>0</v>
      </c>
      <c r="W270" s="12">
        <f t="shared" si="69"/>
        <v>0</v>
      </c>
      <c r="X270" s="12">
        <f t="shared" si="70"/>
        <v>0.35416666666666669</v>
      </c>
      <c r="Y270" s="12">
        <f t="shared" si="71"/>
        <v>0.28358208955223879</v>
      </c>
    </row>
    <row r="271" spans="1:25" x14ac:dyDescent="0.3">
      <c r="A271" s="1" t="s">
        <v>269</v>
      </c>
      <c r="B271" s="6">
        <v>10</v>
      </c>
      <c r="C271">
        <v>35</v>
      </c>
      <c r="D271">
        <v>35</v>
      </c>
      <c r="E271">
        <v>35</v>
      </c>
      <c r="F271">
        <v>35</v>
      </c>
      <c r="G271">
        <v>35</v>
      </c>
      <c r="H271">
        <v>35</v>
      </c>
      <c r="I271">
        <v>35</v>
      </c>
      <c r="J271" s="7"/>
      <c r="K271" s="6">
        <f t="shared" si="58"/>
        <v>25</v>
      </c>
      <c r="L271">
        <f t="shared" si="59"/>
        <v>0</v>
      </c>
      <c r="M271">
        <f t="shared" si="60"/>
        <v>0</v>
      </c>
      <c r="N271">
        <f t="shared" si="61"/>
        <v>0</v>
      </c>
      <c r="O271">
        <f t="shared" si="62"/>
        <v>0</v>
      </c>
      <c r="P271">
        <f t="shared" si="63"/>
        <v>0</v>
      </c>
      <c r="Q271">
        <f t="shared" si="64"/>
        <v>0</v>
      </c>
      <c r="R271" s="7"/>
      <c r="S271" s="12">
        <f t="shared" si="65"/>
        <v>0.7142857142857143</v>
      </c>
      <c r="T271" s="12">
        <f t="shared" si="66"/>
        <v>0</v>
      </c>
      <c r="U271" s="12">
        <f t="shared" si="67"/>
        <v>0</v>
      </c>
      <c r="V271" s="12">
        <f t="shared" si="68"/>
        <v>0</v>
      </c>
      <c r="W271" s="12">
        <f t="shared" si="69"/>
        <v>0</v>
      </c>
      <c r="X271" s="12">
        <f t="shared" si="70"/>
        <v>0</v>
      </c>
      <c r="Y271" s="12">
        <f t="shared" si="71"/>
        <v>0</v>
      </c>
    </row>
    <row r="272" spans="1:25" x14ac:dyDescent="0.3">
      <c r="A272" s="1" t="s">
        <v>270</v>
      </c>
      <c r="B272" s="6">
        <v>0</v>
      </c>
      <c r="C272">
        <v>0</v>
      </c>
      <c r="D272">
        <v>0</v>
      </c>
      <c r="E272">
        <v>0</v>
      </c>
      <c r="F272">
        <v>75</v>
      </c>
      <c r="G272">
        <v>127</v>
      </c>
      <c r="H272">
        <v>127</v>
      </c>
      <c r="I272">
        <v>127</v>
      </c>
      <c r="J272" s="7"/>
      <c r="K272" s="6">
        <f t="shared" si="58"/>
        <v>0</v>
      </c>
      <c r="L272">
        <f t="shared" si="59"/>
        <v>0</v>
      </c>
      <c r="M272">
        <f t="shared" si="60"/>
        <v>0</v>
      </c>
      <c r="N272">
        <f t="shared" si="61"/>
        <v>75</v>
      </c>
      <c r="O272">
        <f t="shared" si="62"/>
        <v>52</v>
      </c>
      <c r="P272">
        <f t="shared" si="63"/>
        <v>0</v>
      </c>
      <c r="Q272">
        <f t="shared" si="64"/>
        <v>0</v>
      </c>
      <c r="R272" s="7"/>
      <c r="S272" s="12">
        <f t="shared" si="65"/>
        <v>0</v>
      </c>
      <c r="T272" s="12">
        <f t="shared" si="66"/>
        <v>0</v>
      </c>
      <c r="U272" s="12">
        <f t="shared" si="67"/>
        <v>0</v>
      </c>
      <c r="V272" s="12">
        <f t="shared" si="68"/>
        <v>1</v>
      </c>
      <c r="W272" s="12">
        <f t="shared" si="69"/>
        <v>0.40944881889763779</v>
      </c>
      <c r="X272" s="12">
        <f t="shared" si="70"/>
        <v>0</v>
      </c>
      <c r="Y272" s="12">
        <f t="shared" si="71"/>
        <v>0</v>
      </c>
    </row>
    <row r="273" spans="1:25" x14ac:dyDescent="0.3">
      <c r="A273" s="1" t="s">
        <v>271</v>
      </c>
      <c r="B273" s="6">
        <v>0</v>
      </c>
      <c r="C273">
        <v>202</v>
      </c>
      <c r="D273">
        <v>257</v>
      </c>
      <c r="E273">
        <v>257</v>
      </c>
      <c r="F273">
        <v>257</v>
      </c>
      <c r="G273">
        <v>257</v>
      </c>
      <c r="H273">
        <v>346</v>
      </c>
      <c r="I273">
        <v>346</v>
      </c>
      <c r="J273" s="7"/>
      <c r="K273" s="6">
        <f t="shared" si="58"/>
        <v>202</v>
      </c>
      <c r="L273">
        <f t="shared" si="59"/>
        <v>55</v>
      </c>
      <c r="M273">
        <f t="shared" si="60"/>
        <v>0</v>
      </c>
      <c r="N273">
        <f t="shared" si="61"/>
        <v>0</v>
      </c>
      <c r="O273">
        <f t="shared" si="62"/>
        <v>0</v>
      </c>
      <c r="P273">
        <f t="shared" si="63"/>
        <v>89</v>
      </c>
      <c r="Q273">
        <f t="shared" si="64"/>
        <v>0</v>
      </c>
      <c r="R273" s="7"/>
      <c r="S273" s="12">
        <f t="shared" si="65"/>
        <v>1</v>
      </c>
      <c r="T273" s="12">
        <f t="shared" si="66"/>
        <v>0.2140077821011673</v>
      </c>
      <c r="U273" s="12">
        <f t="shared" si="67"/>
        <v>0</v>
      </c>
      <c r="V273" s="12">
        <f t="shared" si="68"/>
        <v>0</v>
      </c>
      <c r="W273" s="12">
        <f t="shared" si="69"/>
        <v>0</v>
      </c>
      <c r="X273" s="12">
        <f t="shared" si="70"/>
        <v>0.25722543352601157</v>
      </c>
      <c r="Y273" s="12">
        <f t="shared" si="71"/>
        <v>0</v>
      </c>
    </row>
    <row r="274" spans="1:25" x14ac:dyDescent="0.3">
      <c r="A274" s="1" t="s">
        <v>272</v>
      </c>
      <c r="B274" s="6">
        <v>13</v>
      </c>
      <c r="C274">
        <v>21</v>
      </c>
      <c r="D274">
        <v>21</v>
      </c>
      <c r="E274">
        <v>21</v>
      </c>
      <c r="F274">
        <v>32</v>
      </c>
      <c r="G274">
        <v>32</v>
      </c>
      <c r="H274">
        <v>32</v>
      </c>
      <c r="I274">
        <v>32</v>
      </c>
      <c r="J274" s="7"/>
      <c r="K274" s="6">
        <f t="shared" si="58"/>
        <v>8</v>
      </c>
      <c r="L274">
        <f t="shared" si="59"/>
        <v>0</v>
      </c>
      <c r="M274">
        <f t="shared" si="60"/>
        <v>0</v>
      </c>
      <c r="N274">
        <f t="shared" si="61"/>
        <v>11</v>
      </c>
      <c r="O274">
        <f t="shared" si="62"/>
        <v>0</v>
      </c>
      <c r="P274">
        <f t="shared" si="63"/>
        <v>0</v>
      </c>
      <c r="Q274">
        <f t="shared" si="64"/>
        <v>0</v>
      </c>
      <c r="R274" s="7"/>
      <c r="S274" s="12">
        <f t="shared" si="65"/>
        <v>0.38095238095238093</v>
      </c>
      <c r="T274" s="12">
        <f t="shared" si="66"/>
        <v>0</v>
      </c>
      <c r="U274" s="12">
        <f t="shared" si="67"/>
        <v>0</v>
      </c>
      <c r="V274" s="12">
        <f t="shared" si="68"/>
        <v>0.34375</v>
      </c>
      <c r="W274" s="12">
        <f t="shared" si="69"/>
        <v>0</v>
      </c>
      <c r="X274" s="12">
        <f t="shared" si="70"/>
        <v>0</v>
      </c>
      <c r="Y274" s="12">
        <f t="shared" si="71"/>
        <v>0</v>
      </c>
    </row>
    <row r="275" spans="1:25" x14ac:dyDescent="0.3">
      <c r="A275" s="1" t="s">
        <v>273</v>
      </c>
      <c r="B275" s="6">
        <v>0</v>
      </c>
      <c r="C275">
        <v>0</v>
      </c>
      <c r="D275">
        <v>0</v>
      </c>
      <c r="E275">
        <v>0</v>
      </c>
      <c r="F275">
        <v>0</v>
      </c>
      <c r="G275">
        <v>35</v>
      </c>
      <c r="H275">
        <v>85</v>
      </c>
      <c r="I275">
        <v>85</v>
      </c>
      <c r="J275" s="7"/>
      <c r="K275" s="6">
        <f t="shared" si="58"/>
        <v>0</v>
      </c>
      <c r="L275">
        <f t="shared" si="59"/>
        <v>0</v>
      </c>
      <c r="M275">
        <f t="shared" si="60"/>
        <v>0</v>
      </c>
      <c r="N275">
        <f t="shared" si="61"/>
        <v>0</v>
      </c>
      <c r="O275">
        <f t="shared" si="62"/>
        <v>35</v>
      </c>
      <c r="P275">
        <f t="shared" si="63"/>
        <v>50</v>
      </c>
      <c r="Q275">
        <f t="shared" si="64"/>
        <v>0</v>
      </c>
      <c r="R275" s="7"/>
      <c r="S275" s="12">
        <f t="shared" si="65"/>
        <v>0</v>
      </c>
      <c r="T275" s="12">
        <f t="shared" si="66"/>
        <v>0</v>
      </c>
      <c r="U275" s="12">
        <f t="shared" si="67"/>
        <v>0</v>
      </c>
      <c r="V275" s="12">
        <f t="shared" si="68"/>
        <v>0</v>
      </c>
      <c r="W275" s="12">
        <f t="shared" si="69"/>
        <v>1</v>
      </c>
      <c r="X275" s="12">
        <f t="shared" si="70"/>
        <v>0.58823529411764708</v>
      </c>
      <c r="Y275" s="12">
        <f t="shared" si="71"/>
        <v>0</v>
      </c>
    </row>
    <row r="276" spans="1:25" x14ac:dyDescent="0.3">
      <c r="A276" s="1" t="s">
        <v>274</v>
      </c>
      <c r="B276" s="6">
        <v>11</v>
      </c>
      <c r="C276">
        <v>11</v>
      </c>
      <c r="D276">
        <v>11</v>
      </c>
      <c r="E276">
        <v>33</v>
      </c>
      <c r="F276">
        <v>33</v>
      </c>
      <c r="G276">
        <v>33</v>
      </c>
      <c r="H276">
        <v>34</v>
      </c>
      <c r="I276">
        <v>89</v>
      </c>
      <c r="J276" s="7"/>
      <c r="K276" s="6">
        <f t="shared" si="58"/>
        <v>0</v>
      </c>
      <c r="L276">
        <f t="shared" si="59"/>
        <v>0</v>
      </c>
      <c r="M276">
        <f t="shared" si="60"/>
        <v>22</v>
      </c>
      <c r="N276">
        <f t="shared" si="61"/>
        <v>0</v>
      </c>
      <c r="O276">
        <f t="shared" si="62"/>
        <v>0</v>
      </c>
      <c r="P276">
        <f t="shared" si="63"/>
        <v>1</v>
      </c>
      <c r="Q276">
        <f t="shared" si="64"/>
        <v>55</v>
      </c>
      <c r="R276" s="7"/>
      <c r="S276" s="12">
        <f t="shared" si="65"/>
        <v>0</v>
      </c>
      <c r="T276" s="12">
        <f t="shared" si="66"/>
        <v>0</v>
      </c>
      <c r="U276" s="12">
        <f t="shared" si="67"/>
        <v>0.66666666666666663</v>
      </c>
      <c r="V276" s="12">
        <f t="shared" si="68"/>
        <v>0</v>
      </c>
      <c r="W276" s="12">
        <f t="shared" si="69"/>
        <v>0</v>
      </c>
      <c r="X276" s="12">
        <f t="shared" si="70"/>
        <v>2.9411764705882353E-2</v>
      </c>
      <c r="Y276" s="12">
        <f t="shared" si="71"/>
        <v>0.6179775280898876</v>
      </c>
    </row>
    <row r="277" spans="1:25" x14ac:dyDescent="0.3">
      <c r="A277" s="1" t="s">
        <v>275</v>
      </c>
      <c r="B277" s="6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7"/>
      <c r="K277" s="6">
        <f t="shared" si="58"/>
        <v>0</v>
      </c>
      <c r="L277">
        <f t="shared" si="59"/>
        <v>0</v>
      </c>
      <c r="M277">
        <f t="shared" si="60"/>
        <v>0</v>
      </c>
      <c r="N277">
        <f t="shared" si="61"/>
        <v>0</v>
      </c>
      <c r="O277">
        <f t="shared" si="62"/>
        <v>0</v>
      </c>
      <c r="P277">
        <f t="shared" si="63"/>
        <v>0</v>
      </c>
      <c r="Q277">
        <f t="shared" si="64"/>
        <v>0</v>
      </c>
      <c r="R277" s="7"/>
      <c r="S277" s="12">
        <f t="shared" si="65"/>
        <v>0</v>
      </c>
      <c r="T277" s="12">
        <f t="shared" si="66"/>
        <v>0</v>
      </c>
      <c r="U277" s="12">
        <f t="shared" si="67"/>
        <v>0</v>
      </c>
      <c r="V277" s="12">
        <f t="shared" si="68"/>
        <v>0</v>
      </c>
      <c r="W277" s="12">
        <f t="shared" si="69"/>
        <v>0</v>
      </c>
      <c r="X277" s="12">
        <f t="shared" si="70"/>
        <v>0</v>
      </c>
      <c r="Y277" s="12">
        <f t="shared" si="71"/>
        <v>0</v>
      </c>
    </row>
    <row r="278" spans="1:25" x14ac:dyDescent="0.3">
      <c r="A278" s="1" t="s">
        <v>276</v>
      </c>
      <c r="B278" s="6">
        <v>0</v>
      </c>
      <c r="C278">
        <v>127</v>
      </c>
      <c r="D278">
        <v>158</v>
      </c>
      <c r="E278">
        <v>159</v>
      </c>
      <c r="F278">
        <v>224</v>
      </c>
      <c r="G278">
        <v>224</v>
      </c>
      <c r="H278">
        <v>225</v>
      </c>
      <c r="I278">
        <v>340</v>
      </c>
      <c r="J278" s="7"/>
      <c r="K278" s="6">
        <f t="shared" si="58"/>
        <v>127</v>
      </c>
      <c r="L278">
        <f t="shared" si="59"/>
        <v>31</v>
      </c>
      <c r="M278">
        <f t="shared" si="60"/>
        <v>1</v>
      </c>
      <c r="N278">
        <f t="shared" si="61"/>
        <v>65</v>
      </c>
      <c r="O278">
        <f t="shared" si="62"/>
        <v>0</v>
      </c>
      <c r="P278">
        <f t="shared" si="63"/>
        <v>1</v>
      </c>
      <c r="Q278">
        <f t="shared" si="64"/>
        <v>115</v>
      </c>
      <c r="R278" s="7"/>
      <c r="S278" s="12">
        <f t="shared" si="65"/>
        <v>1</v>
      </c>
      <c r="T278" s="12">
        <f t="shared" si="66"/>
        <v>0.19620253164556961</v>
      </c>
      <c r="U278" s="12">
        <f t="shared" si="67"/>
        <v>6.2893081761006293E-3</v>
      </c>
      <c r="V278" s="12">
        <f t="shared" si="68"/>
        <v>0.29017857142857145</v>
      </c>
      <c r="W278" s="12">
        <f t="shared" si="69"/>
        <v>0</v>
      </c>
      <c r="X278" s="12">
        <f t="shared" si="70"/>
        <v>4.4444444444444444E-3</v>
      </c>
      <c r="Y278" s="12">
        <f t="shared" si="71"/>
        <v>0.33823529411764708</v>
      </c>
    </row>
    <row r="279" spans="1:25" x14ac:dyDescent="0.3">
      <c r="A279" s="1" t="s">
        <v>277</v>
      </c>
      <c r="B279" s="6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7"/>
      <c r="K279" s="6">
        <f t="shared" si="58"/>
        <v>0</v>
      </c>
      <c r="L279">
        <f t="shared" si="59"/>
        <v>0</v>
      </c>
      <c r="M279">
        <f t="shared" si="60"/>
        <v>0</v>
      </c>
      <c r="N279">
        <f t="shared" si="61"/>
        <v>0</v>
      </c>
      <c r="O279">
        <f t="shared" si="62"/>
        <v>0</v>
      </c>
      <c r="P279">
        <f t="shared" si="63"/>
        <v>0</v>
      </c>
      <c r="Q279">
        <f t="shared" si="64"/>
        <v>0</v>
      </c>
      <c r="R279" s="7"/>
      <c r="S279" s="12">
        <f t="shared" si="65"/>
        <v>0</v>
      </c>
      <c r="T279" s="12">
        <f t="shared" si="66"/>
        <v>0</v>
      </c>
      <c r="U279" s="12">
        <f t="shared" si="67"/>
        <v>0</v>
      </c>
      <c r="V279" s="12">
        <f t="shared" si="68"/>
        <v>0</v>
      </c>
      <c r="W279" s="12">
        <f t="shared" si="69"/>
        <v>0</v>
      </c>
      <c r="X279" s="12">
        <f t="shared" si="70"/>
        <v>0</v>
      </c>
      <c r="Y279" s="12">
        <f t="shared" si="71"/>
        <v>0</v>
      </c>
    </row>
    <row r="280" spans="1:25" x14ac:dyDescent="0.3">
      <c r="A280" s="1" t="s">
        <v>278</v>
      </c>
      <c r="B280" s="6">
        <v>6</v>
      </c>
      <c r="C280">
        <v>11</v>
      </c>
      <c r="D280">
        <v>11</v>
      </c>
      <c r="E280">
        <v>11</v>
      </c>
      <c r="F280">
        <v>11</v>
      </c>
      <c r="G280">
        <v>12</v>
      </c>
      <c r="H280">
        <v>15</v>
      </c>
      <c r="I280">
        <v>37</v>
      </c>
      <c r="J280" s="7"/>
      <c r="K280" s="6">
        <f t="shared" si="58"/>
        <v>5</v>
      </c>
      <c r="L280">
        <f t="shared" si="59"/>
        <v>0</v>
      </c>
      <c r="M280">
        <f t="shared" si="60"/>
        <v>0</v>
      </c>
      <c r="N280">
        <f t="shared" si="61"/>
        <v>0</v>
      </c>
      <c r="O280">
        <f t="shared" si="62"/>
        <v>1</v>
      </c>
      <c r="P280">
        <f t="shared" si="63"/>
        <v>3</v>
      </c>
      <c r="Q280">
        <f t="shared" si="64"/>
        <v>22</v>
      </c>
      <c r="R280" s="7"/>
      <c r="S280" s="12">
        <f t="shared" si="65"/>
        <v>0.45454545454545453</v>
      </c>
      <c r="T280" s="12">
        <f t="shared" si="66"/>
        <v>0</v>
      </c>
      <c r="U280" s="12">
        <f t="shared" si="67"/>
        <v>0</v>
      </c>
      <c r="V280" s="12">
        <f t="shared" si="68"/>
        <v>0</v>
      </c>
      <c r="W280" s="12">
        <f t="shared" si="69"/>
        <v>8.3333333333333329E-2</v>
      </c>
      <c r="X280" s="12">
        <f t="shared" si="70"/>
        <v>0.2</v>
      </c>
      <c r="Y280" s="12">
        <f t="shared" si="71"/>
        <v>0.59459459459459463</v>
      </c>
    </row>
    <row r="281" spans="1:25" x14ac:dyDescent="0.3">
      <c r="A281" s="1" t="s">
        <v>279</v>
      </c>
      <c r="B281" s="6">
        <v>0</v>
      </c>
      <c r="C281">
        <v>32</v>
      </c>
      <c r="D281">
        <v>32</v>
      </c>
      <c r="E281">
        <v>32</v>
      </c>
      <c r="F281">
        <v>98</v>
      </c>
      <c r="G281">
        <v>98</v>
      </c>
      <c r="H281">
        <v>98</v>
      </c>
      <c r="I281">
        <v>98</v>
      </c>
      <c r="J281" s="7"/>
      <c r="K281" s="6">
        <f t="shared" si="58"/>
        <v>32</v>
      </c>
      <c r="L281">
        <f t="shared" si="59"/>
        <v>0</v>
      </c>
      <c r="M281">
        <f t="shared" si="60"/>
        <v>0</v>
      </c>
      <c r="N281">
        <f t="shared" si="61"/>
        <v>66</v>
      </c>
      <c r="O281">
        <f t="shared" si="62"/>
        <v>0</v>
      </c>
      <c r="P281">
        <f t="shared" si="63"/>
        <v>0</v>
      </c>
      <c r="Q281">
        <f t="shared" si="64"/>
        <v>0</v>
      </c>
      <c r="R281" s="7"/>
      <c r="S281" s="12">
        <f t="shared" si="65"/>
        <v>1</v>
      </c>
      <c r="T281" s="12">
        <f t="shared" si="66"/>
        <v>0</v>
      </c>
      <c r="U281" s="12">
        <f t="shared" si="67"/>
        <v>0</v>
      </c>
      <c r="V281" s="12">
        <f t="shared" si="68"/>
        <v>0.67346938775510201</v>
      </c>
      <c r="W281" s="12">
        <f t="shared" si="69"/>
        <v>0</v>
      </c>
      <c r="X281" s="12">
        <f t="shared" si="70"/>
        <v>0</v>
      </c>
      <c r="Y281" s="12">
        <f t="shared" si="71"/>
        <v>0</v>
      </c>
    </row>
    <row r="282" spans="1:25" x14ac:dyDescent="0.3">
      <c r="A282" s="1" t="s">
        <v>280</v>
      </c>
      <c r="B282" s="6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7"/>
      <c r="K282" s="6">
        <f t="shared" si="58"/>
        <v>0</v>
      </c>
      <c r="L282">
        <f t="shared" si="59"/>
        <v>0</v>
      </c>
      <c r="M282">
        <f t="shared" si="60"/>
        <v>0</v>
      </c>
      <c r="N282">
        <f t="shared" si="61"/>
        <v>0</v>
      </c>
      <c r="O282">
        <f t="shared" si="62"/>
        <v>0</v>
      </c>
      <c r="P282">
        <f t="shared" si="63"/>
        <v>0</v>
      </c>
      <c r="Q282">
        <f t="shared" si="64"/>
        <v>0</v>
      </c>
      <c r="R282" s="7"/>
      <c r="S282" s="12">
        <f t="shared" si="65"/>
        <v>0</v>
      </c>
      <c r="T282" s="12">
        <f t="shared" si="66"/>
        <v>0</v>
      </c>
      <c r="U282" s="12">
        <f t="shared" si="67"/>
        <v>0</v>
      </c>
      <c r="V282" s="12">
        <f t="shared" si="68"/>
        <v>0</v>
      </c>
      <c r="W282" s="12">
        <f t="shared" si="69"/>
        <v>0</v>
      </c>
      <c r="X282" s="12">
        <f t="shared" si="70"/>
        <v>0</v>
      </c>
      <c r="Y282" s="12">
        <f t="shared" si="71"/>
        <v>0</v>
      </c>
    </row>
    <row r="283" spans="1:25" x14ac:dyDescent="0.3">
      <c r="A283" s="1" t="s">
        <v>281</v>
      </c>
      <c r="B283" s="6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7"/>
      <c r="K283" s="6">
        <f t="shared" si="58"/>
        <v>0</v>
      </c>
      <c r="L283">
        <f t="shared" si="59"/>
        <v>0</v>
      </c>
      <c r="M283">
        <f t="shared" si="60"/>
        <v>0</v>
      </c>
      <c r="N283">
        <f t="shared" si="61"/>
        <v>0</v>
      </c>
      <c r="O283">
        <f t="shared" si="62"/>
        <v>0</v>
      </c>
      <c r="P283">
        <f t="shared" si="63"/>
        <v>0</v>
      </c>
      <c r="Q283">
        <f t="shared" si="64"/>
        <v>0</v>
      </c>
      <c r="R283" s="7"/>
      <c r="S283" s="12">
        <f t="shared" si="65"/>
        <v>0</v>
      </c>
      <c r="T283" s="12">
        <f t="shared" si="66"/>
        <v>0</v>
      </c>
      <c r="U283" s="12">
        <f t="shared" si="67"/>
        <v>0</v>
      </c>
      <c r="V283" s="12">
        <f t="shared" si="68"/>
        <v>0</v>
      </c>
      <c r="W283" s="12">
        <f t="shared" si="69"/>
        <v>0</v>
      </c>
      <c r="X283" s="12">
        <f t="shared" si="70"/>
        <v>0</v>
      </c>
      <c r="Y283" s="12">
        <f t="shared" si="71"/>
        <v>0</v>
      </c>
    </row>
    <row r="284" spans="1:25" x14ac:dyDescent="0.3">
      <c r="A284" s="1" t="s">
        <v>282</v>
      </c>
      <c r="B284" s="6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3</v>
      </c>
      <c r="J284" s="7"/>
      <c r="K284" s="6">
        <f t="shared" si="58"/>
        <v>0</v>
      </c>
      <c r="L284">
        <f t="shared" si="59"/>
        <v>0</v>
      </c>
      <c r="M284">
        <f t="shared" si="60"/>
        <v>0</v>
      </c>
      <c r="N284">
        <f t="shared" si="61"/>
        <v>0</v>
      </c>
      <c r="O284">
        <f t="shared" si="62"/>
        <v>0</v>
      </c>
      <c r="P284">
        <f t="shared" si="63"/>
        <v>3</v>
      </c>
      <c r="Q284">
        <f t="shared" si="64"/>
        <v>0</v>
      </c>
      <c r="R284" s="7"/>
      <c r="S284" s="12">
        <f t="shared" si="65"/>
        <v>0</v>
      </c>
      <c r="T284" s="12">
        <f t="shared" si="66"/>
        <v>0</v>
      </c>
      <c r="U284" s="12">
        <f t="shared" si="67"/>
        <v>0</v>
      </c>
      <c r="V284" s="12">
        <f t="shared" si="68"/>
        <v>0</v>
      </c>
      <c r="W284" s="12">
        <f t="shared" si="69"/>
        <v>0</v>
      </c>
      <c r="X284" s="12">
        <f t="shared" si="70"/>
        <v>1</v>
      </c>
      <c r="Y284" s="12">
        <f t="shared" si="71"/>
        <v>0</v>
      </c>
    </row>
    <row r="285" spans="1:25" x14ac:dyDescent="0.3">
      <c r="A285" s="1" t="s">
        <v>283</v>
      </c>
      <c r="B285" s="6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7"/>
      <c r="K285" s="6">
        <f t="shared" si="58"/>
        <v>0</v>
      </c>
      <c r="L285">
        <f t="shared" si="59"/>
        <v>0</v>
      </c>
      <c r="M285">
        <f t="shared" si="60"/>
        <v>0</v>
      </c>
      <c r="N285">
        <f t="shared" si="61"/>
        <v>0</v>
      </c>
      <c r="O285">
        <f t="shared" si="62"/>
        <v>0</v>
      </c>
      <c r="P285">
        <f t="shared" si="63"/>
        <v>0</v>
      </c>
      <c r="Q285">
        <f t="shared" si="64"/>
        <v>0</v>
      </c>
      <c r="R285" s="7"/>
      <c r="S285" s="12">
        <f t="shared" si="65"/>
        <v>0</v>
      </c>
      <c r="T285" s="12">
        <f t="shared" si="66"/>
        <v>0</v>
      </c>
      <c r="U285" s="12">
        <f t="shared" si="67"/>
        <v>0</v>
      </c>
      <c r="V285" s="12">
        <f t="shared" si="68"/>
        <v>0</v>
      </c>
      <c r="W285" s="12">
        <f t="shared" si="69"/>
        <v>0</v>
      </c>
      <c r="X285" s="12">
        <f t="shared" si="70"/>
        <v>0</v>
      </c>
      <c r="Y285" s="12">
        <f t="shared" si="71"/>
        <v>0</v>
      </c>
    </row>
    <row r="286" spans="1:25" x14ac:dyDescent="0.3">
      <c r="A286" s="1" t="s">
        <v>284</v>
      </c>
      <c r="B286" s="6">
        <v>11</v>
      </c>
      <c r="C286">
        <v>14</v>
      </c>
      <c r="D286">
        <v>14</v>
      </c>
      <c r="E286">
        <v>14</v>
      </c>
      <c r="F286">
        <v>14</v>
      </c>
      <c r="G286">
        <v>16</v>
      </c>
      <c r="H286">
        <v>18</v>
      </c>
      <c r="I286">
        <v>18</v>
      </c>
      <c r="J286" s="7"/>
      <c r="K286" s="6">
        <f t="shared" si="58"/>
        <v>3</v>
      </c>
      <c r="L286">
        <f t="shared" si="59"/>
        <v>0</v>
      </c>
      <c r="M286">
        <f t="shared" si="60"/>
        <v>0</v>
      </c>
      <c r="N286">
        <f t="shared" si="61"/>
        <v>0</v>
      </c>
      <c r="O286">
        <f t="shared" si="62"/>
        <v>2</v>
      </c>
      <c r="P286">
        <f t="shared" si="63"/>
        <v>2</v>
      </c>
      <c r="Q286">
        <f t="shared" si="64"/>
        <v>0</v>
      </c>
      <c r="R286" s="7"/>
      <c r="S286" s="12">
        <f t="shared" si="65"/>
        <v>0.21428571428571427</v>
      </c>
      <c r="T286" s="12">
        <f t="shared" si="66"/>
        <v>0</v>
      </c>
      <c r="U286" s="12">
        <f t="shared" si="67"/>
        <v>0</v>
      </c>
      <c r="V286" s="12">
        <f t="shared" si="68"/>
        <v>0</v>
      </c>
      <c r="W286" s="12">
        <f t="shared" si="69"/>
        <v>0.125</v>
      </c>
      <c r="X286" s="12">
        <f t="shared" si="70"/>
        <v>0.1111111111111111</v>
      </c>
      <c r="Y286" s="12">
        <f t="shared" si="71"/>
        <v>0</v>
      </c>
    </row>
    <row r="287" spans="1:25" x14ac:dyDescent="0.3">
      <c r="A287" s="1" t="s">
        <v>285</v>
      </c>
      <c r="B287" s="6">
        <v>69</v>
      </c>
      <c r="C287">
        <v>102</v>
      </c>
      <c r="D287">
        <v>105</v>
      </c>
      <c r="E287">
        <v>121</v>
      </c>
      <c r="F287">
        <v>141</v>
      </c>
      <c r="G287">
        <v>165</v>
      </c>
      <c r="H287">
        <v>165</v>
      </c>
      <c r="I287">
        <v>165</v>
      </c>
      <c r="J287" s="7"/>
      <c r="K287" s="6">
        <f t="shared" si="58"/>
        <v>33</v>
      </c>
      <c r="L287">
        <f t="shared" si="59"/>
        <v>3</v>
      </c>
      <c r="M287">
        <f t="shared" si="60"/>
        <v>16</v>
      </c>
      <c r="N287">
        <f t="shared" si="61"/>
        <v>20</v>
      </c>
      <c r="O287">
        <f t="shared" si="62"/>
        <v>24</v>
      </c>
      <c r="P287">
        <f t="shared" si="63"/>
        <v>0</v>
      </c>
      <c r="Q287">
        <f t="shared" si="64"/>
        <v>0</v>
      </c>
      <c r="R287" s="7"/>
      <c r="S287" s="12">
        <f t="shared" si="65"/>
        <v>0.3235294117647059</v>
      </c>
      <c r="T287" s="12">
        <f t="shared" si="66"/>
        <v>2.8571428571428571E-2</v>
      </c>
      <c r="U287" s="12">
        <f t="shared" si="67"/>
        <v>0.13223140495867769</v>
      </c>
      <c r="V287" s="12">
        <f t="shared" si="68"/>
        <v>0.14184397163120568</v>
      </c>
      <c r="W287" s="12">
        <f t="shared" si="69"/>
        <v>0.14545454545454545</v>
      </c>
      <c r="X287" s="12">
        <f t="shared" si="70"/>
        <v>0</v>
      </c>
      <c r="Y287" s="12">
        <f t="shared" si="71"/>
        <v>0</v>
      </c>
    </row>
    <row r="288" spans="1:25" x14ac:dyDescent="0.3">
      <c r="A288" s="1" t="s">
        <v>286</v>
      </c>
      <c r="B288" s="6">
        <v>0</v>
      </c>
      <c r="C288">
        <v>147</v>
      </c>
      <c r="D288">
        <v>147</v>
      </c>
      <c r="E288">
        <v>164</v>
      </c>
      <c r="F288">
        <v>183</v>
      </c>
      <c r="G288">
        <v>240</v>
      </c>
      <c r="H288">
        <v>254</v>
      </c>
      <c r="I288">
        <v>309</v>
      </c>
      <c r="J288" s="7"/>
      <c r="K288" s="6">
        <f t="shared" si="58"/>
        <v>147</v>
      </c>
      <c r="L288">
        <f t="shared" si="59"/>
        <v>0</v>
      </c>
      <c r="M288">
        <f t="shared" si="60"/>
        <v>17</v>
      </c>
      <c r="N288">
        <f t="shared" si="61"/>
        <v>19</v>
      </c>
      <c r="O288">
        <f t="shared" si="62"/>
        <v>57</v>
      </c>
      <c r="P288">
        <f t="shared" si="63"/>
        <v>14</v>
      </c>
      <c r="Q288">
        <f t="shared" si="64"/>
        <v>55</v>
      </c>
      <c r="R288" s="7"/>
      <c r="S288" s="12">
        <f t="shared" si="65"/>
        <v>1</v>
      </c>
      <c r="T288" s="12">
        <f t="shared" si="66"/>
        <v>0</v>
      </c>
      <c r="U288" s="12">
        <f t="shared" si="67"/>
        <v>0.10365853658536585</v>
      </c>
      <c r="V288" s="12">
        <f t="shared" si="68"/>
        <v>0.10382513661202186</v>
      </c>
      <c r="W288" s="12">
        <f t="shared" si="69"/>
        <v>0.23749999999999999</v>
      </c>
      <c r="X288" s="12">
        <f t="shared" si="70"/>
        <v>5.5118110236220472E-2</v>
      </c>
      <c r="Y288" s="12">
        <f t="shared" si="71"/>
        <v>0.17799352750809061</v>
      </c>
    </row>
    <row r="289" spans="1:25" x14ac:dyDescent="0.3">
      <c r="A289" s="1" t="s">
        <v>287</v>
      </c>
      <c r="B289" s="6">
        <v>1</v>
      </c>
      <c r="C289">
        <v>10</v>
      </c>
      <c r="D289">
        <v>17</v>
      </c>
      <c r="E289">
        <v>17</v>
      </c>
      <c r="F289">
        <v>18</v>
      </c>
      <c r="G289">
        <v>19</v>
      </c>
      <c r="H289">
        <v>25</v>
      </c>
      <c r="I289">
        <v>25</v>
      </c>
      <c r="J289" s="7"/>
      <c r="K289" s="6">
        <f t="shared" si="58"/>
        <v>9</v>
      </c>
      <c r="L289">
        <f t="shared" si="59"/>
        <v>7</v>
      </c>
      <c r="M289">
        <f t="shared" si="60"/>
        <v>0</v>
      </c>
      <c r="N289">
        <f t="shared" si="61"/>
        <v>1</v>
      </c>
      <c r="O289">
        <f t="shared" si="62"/>
        <v>1</v>
      </c>
      <c r="P289">
        <f t="shared" si="63"/>
        <v>6</v>
      </c>
      <c r="Q289">
        <f t="shared" si="64"/>
        <v>0</v>
      </c>
      <c r="R289" s="7"/>
      <c r="S289" s="12">
        <f t="shared" si="65"/>
        <v>0.9</v>
      </c>
      <c r="T289" s="12">
        <f t="shared" si="66"/>
        <v>0.41176470588235292</v>
      </c>
      <c r="U289" s="12">
        <f t="shared" si="67"/>
        <v>0</v>
      </c>
      <c r="V289" s="12">
        <f t="shared" si="68"/>
        <v>5.5555555555555552E-2</v>
      </c>
      <c r="W289" s="12">
        <f t="shared" si="69"/>
        <v>5.2631578947368418E-2</v>
      </c>
      <c r="X289" s="12">
        <f t="shared" si="70"/>
        <v>0.24</v>
      </c>
      <c r="Y289" s="12">
        <f t="shared" si="71"/>
        <v>0</v>
      </c>
    </row>
    <row r="290" spans="1:25" x14ac:dyDescent="0.3">
      <c r="A290" s="1" t="s">
        <v>288</v>
      </c>
      <c r="B290" s="6">
        <v>38</v>
      </c>
      <c r="C290">
        <v>44</v>
      </c>
      <c r="D290">
        <v>44</v>
      </c>
      <c r="E290">
        <v>44</v>
      </c>
      <c r="F290">
        <v>44</v>
      </c>
      <c r="G290">
        <v>44</v>
      </c>
      <c r="H290">
        <v>44</v>
      </c>
      <c r="I290">
        <v>44</v>
      </c>
      <c r="J290" s="7"/>
      <c r="K290" s="6">
        <f t="shared" si="58"/>
        <v>6</v>
      </c>
      <c r="L290">
        <f t="shared" si="59"/>
        <v>0</v>
      </c>
      <c r="M290">
        <f t="shared" si="60"/>
        <v>0</v>
      </c>
      <c r="N290">
        <f t="shared" si="61"/>
        <v>0</v>
      </c>
      <c r="O290">
        <f t="shared" si="62"/>
        <v>0</v>
      </c>
      <c r="P290">
        <f t="shared" si="63"/>
        <v>0</v>
      </c>
      <c r="Q290">
        <f t="shared" si="64"/>
        <v>0</v>
      </c>
      <c r="R290" s="7"/>
      <c r="S290" s="12">
        <f t="shared" si="65"/>
        <v>0.13636363636363635</v>
      </c>
      <c r="T290" s="12">
        <f t="shared" si="66"/>
        <v>0</v>
      </c>
      <c r="U290" s="12">
        <f t="shared" si="67"/>
        <v>0</v>
      </c>
      <c r="V290" s="12">
        <f t="shared" si="68"/>
        <v>0</v>
      </c>
      <c r="W290" s="12">
        <f t="shared" si="69"/>
        <v>0</v>
      </c>
      <c r="X290" s="12">
        <f t="shared" si="70"/>
        <v>0</v>
      </c>
      <c r="Y290" s="12">
        <f t="shared" si="71"/>
        <v>0</v>
      </c>
    </row>
    <row r="291" spans="1:25" x14ac:dyDescent="0.3">
      <c r="A291" s="1" t="s">
        <v>289</v>
      </c>
      <c r="B291" s="6">
        <v>0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5</v>
      </c>
      <c r="I291">
        <v>5</v>
      </c>
      <c r="J291" s="7"/>
      <c r="K291" s="6">
        <f t="shared" si="58"/>
        <v>0</v>
      </c>
      <c r="L291">
        <f t="shared" si="59"/>
        <v>0</v>
      </c>
      <c r="M291">
        <f t="shared" si="60"/>
        <v>0</v>
      </c>
      <c r="N291">
        <f t="shared" si="61"/>
        <v>0</v>
      </c>
      <c r="O291">
        <f t="shared" si="62"/>
        <v>5</v>
      </c>
      <c r="P291">
        <f t="shared" si="63"/>
        <v>0</v>
      </c>
      <c r="Q291">
        <f t="shared" si="64"/>
        <v>0</v>
      </c>
      <c r="R291" s="7"/>
      <c r="S291" s="12">
        <f t="shared" si="65"/>
        <v>0</v>
      </c>
      <c r="T291" s="12">
        <f t="shared" si="66"/>
        <v>0</v>
      </c>
      <c r="U291" s="12">
        <f t="shared" si="67"/>
        <v>0</v>
      </c>
      <c r="V291" s="12">
        <f t="shared" si="68"/>
        <v>0</v>
      </c>
      <c r="W291" s="12">
        <f t="shared" si="69"/>
        <v>1</v>
      </c>
      <c r="X291" s="12">
        <f t="shared" si="70"/>
        <v>0</v>
      </c>
      <c r="Y291" s="12">
        <f t="shared" si="71"/>
        <v>0</v>
      </c>
    </row>
    <row r="292" spans="1:25" x14ac:dyDescent="0.3">
      <c r="A292" s="1" t="s">
        <v>290</v>
      </c>
      <c r="B292" s="6">
        <v>0</v>
      </c>
      <c r="C292">
        <v>60</v>
      </c>
      <c r="D292">
        <v>88</v>
      </c>
      <c r="E292">
        <v>88</v>
      </c>
      <c r="F292">
        <v>88</v>
      </c>
      <c r="G292">
        <v>118</v>
      </c>
      <c r="H292">
        <v>176</v>
      </c>
      <c r="I292">
        <v>212</v>
      </c>
      <c r="J292" s="7"/>
      <c r="K292" s="6">
        <f t="shared" si="58"/>
        <v>60</v>
      </c>
      <c r="L292">
        <f t="shared" si="59"/>
        <v>28</v>
      </c>
      <c r="M292">
        <f t="shared" si="60"/>
        <v>0</v>
      </c>
      <c r="N292">
        <f t="shared" si="61"/>
        <v>0</v>
      </c>
      <c r="O292">
        <f t="shared" si="62"/>
        <v>30</v>
      </c>
      <c r="P292">
        <f t="shared" si="63"/>
        <v>58</v>
      </c>
      <c r="Q292">
        <f t="shared" si="64"/>
        <v>36</v>
      </c>
      <c r="R292" s="7"/>
      <c r="S292" s="12">
        <f t="shared" si="65"/>
        <v>1</v>
      </c>
      <c r="T292" s="12">
        <f t="shared" si="66"/>
        <v>0.31818181818181818</v>
      </c>
      <c r="U292" s="12">
        <f t="shared" si="67"/>
        <v>0</v>
      </c>
      <c r="V292" s="12">
        <f t="shared" si="68"/>
        <v>0</v>
      </c>
      <c r="W292" s="12">
        <f t="shared" si="69"/>
        <v>0.25423728813559321</v>
      </c>
      <c r="X292" s="12">
        <f t="shared" si="70"/>
        <v>0.32954545454545453</v>
      </c>
      <c r="Y292" s="12">
        <f t="shared" si="71"/>
        <v>0.16981132075471697</v>
      </c>
    </row>
    <row r="293" spans="1:25" x14ac:dyDescent="0.3">
      <c r="A293" s="1" t="s">
        <v>291</v>
      </c>
      <c r="B293" s="6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7"/>
      <c r="K293" s="6">
        <f t="shared" si="58"/>
        <v>0</v>
      </c>
      <c r="L293">
        <f t="shared" si="59"/>
        <v>0</v>
      </c>
      <c r="M293">
        <f t="shared" si="60"/>
        <v>0</v>
      </c>
      <c r="N293">
        <f t="shared" si="61"/>
        <v>0</v>
      </c>
      <c r="O293">
        <f t="shared" si="62"/>
        <v>0</v>
      </c>
      <c r="P293">
        <f t="shared" si="63"/>
        <v>0</v>
      </c>
      <c r="Q293">
        <f t="shared" si="64"/>
        <v>0</v>
      </c>
      <c r="R293" s="7"/>
      <c r="S293" s="12">
        <f t="shared" si="65"/>
        <v>0</v>
      </c>
      <c r="T293" s="12">
        <f t="shared" si="66"/>
        <v>0</v>
      </c>
      <c r="U293" s="12">
        <f t="shared" si="67"/>
        <v>0</v>
      </c>
      <c r="V293" s="12">
        <f t="shared" si="68"/>
        <v>0</v>
      </c>
      <c r="W293" s="12">
        <f t="shared" si="69"/>
        <v>0</v>
      </c>
      <c r="X293" s="12">
        <f t="shared" si="70"/>
        <v>0</v>
      </c>
      <c r="Y293" s="12">
        <f t="shared" si="71"/>
        <v>0</v>
      </c>
    </row>
    <row r="294" spans="1:25" x14ac:dyDescent="0.3">
      <c r="A294" s="1" t="s">
        <v>292</v>
      </c>
      <c r="B294" s="6">
        <v>0</v>
      </c>
      <c r="C294">
        <v>35</v>
      </c>
      <c r="D294">
        <v>35</v>
      </c>
      <c r="E294">
        <v>35</v>
      </c>
      <c r="F294">
        <v>39</v>
      </c>
      <c r="G294">
        <v>39</v>
      </c>
      <c r="H294">
        <v>39</v>
      </c>
      <c r="I294">
        <v>39</v>
      </c>
      <c r="J294" s="7"/>
      <c r="K294" s="6">
        <f t="shared" si="58"/>
        <v>35</v>
      </c>
      <c r="L294">
        <f t="shared" si="59"/>
        <v>0</v>
      </c>
      <c r="M294">
        <f t="shared" si="60"/>
        <v>0</v>
      </c>
      <c r="N294">
        <f t="shared" si="61"/>
        <v>4</v>
      </c>
      <c r="O294">
        <f t="shared" si="62"/>
        <v>0</v>
      </c>
      <c r="P294">
        <f t="shared" si="63"/>
        <v>0</v>
      </c>
      <c r="Q294">
        <f t="shared" si="64"/>
        <v>0</v>
      </c>
      <c r="R294" s="7"/>
      <c r="S294" s="12">
        <f t="shared" si="65"/>
        <v>1</v>
      </c>
      <c r="T294" s="12">
        <f t="shared" si="66"/>
        <v>0</v>
      </c>
      <c r="U294" s="12">
        <f t="shared" si="67"/>
        <v>0</v>
      </c>
      <c r="V294" s="12">
        <f t="shared" si="68"/>
        <v>0.10256410256410256</v>
      </c>
      <c r="W294" s="12">
        <f t="shared" si="69"/>
        <v>0</v>
      </c>
      <c r="X294" s="12">
        <f t="shared" si="70"/>
        <v>0</v>
      </c>
      <c r="Y294" s="12">
        <f t="shared" si="71"/>
        <v>0</v>
      </c>
    </row>
    <row r="295" spans="1:25" x14ac:dyDescent="0.3">
      <c r="A295" s="1" t="s">
        <v>293</v>
      </c>
      <c r="B295" s="6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7"/>
      <c r="K295" s="6">
        <f t="shared" si="58"/>
        <v>0</v>
      </c>
      <c r="L295">
        <f t="shared" si="59"/>
        <v>0</v>
      </c>
      <c r="M295">
        <f t="shared" si="60"/>
        <v>0</v>
      </c>
      <c r="N295">
        <f t="shared" si="61"/>
        <v>0</v>
      </c>
      <c r="O295">
        <f t="shared" si="62"/>
        <v>0</v>
      </c>
      <c r="P295">
        <f t="shared" si="63"/>
        <v>0</v>
      </c>
      <c r="Q295">
        <f t="shared" si="64"/>
        <v>0</v>
      </c>
      <c r="R295" s="7"/>
      <c r="S295" s="12">
        <f t="shared" si="65"/>
        <v>0</v>
      </c>
      <c r="T295" s="12">
        <f t="shared" si="66"/>
        <v>0</v>
      </c>
      <c r="U295" s="12">
        <f t="shared" si="67"/>
        <v>0</v>
      </c>
      <c r="V295" s="12">
        <f t="shared" si="68"/>
        <v>0</v>
      </c>
      <c r="W295" s="12">
        <f t="shared" si="69"/>
        <v>0</v>
      </c>
      <c r="X295" s="12">
        <f t="shared" si="70"/>
        <v>0</v>
      </c>
      <c r="Y295" s="12">
        <f t="shared" si="71"/>
        <v>0</v>
      </c>
    </row>
    <row r="296" spans="1:25" x14ac:dyDescent="0.3">
      <c r="A296" s="1" t="s">
        <v>294</v>
      </c>
      <c r="B296" s="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7"/>
      <c r="K296" s="6">
        <f t="shared" si="58"/>
        <v>0</v>
      </c>
      <c r="L296">
        <f t="shared" si="59"/>
        <v>0</v>
      </c>
      <c r="M296">
        <f t="shared" si="60"/>
        <v>0</v>
      </c>
      <c r="N296">
        <f t="shared" si="61"/>
        <v>0</v>
      </c>
      <c r="O296">
        <f t="shared" si="62"/>
        <v>0</v>
      </c>
      <c r="P296">
        <f t="shared" si="63"/>
        <v>0</v>
      </c>
      <c r="Q296">
        <f t="shared" si="64"/>
        <v>0</v>
      </c>
      <c r="R296" s="7"/>
      <c r="S296" s="12">
        <f t="shared" si="65"/>
        <v>0</v>
      </c>
      <c r="T296" s="12">
        <f t="shared" si="66"/>
        <v>0</v>
      </c>
      <c r="U296" s="12">
        <f t="shared" si="67"/>
        <v>0</v>
      </c>
      <c r="V296" s="12">
        <f t="shared" si="68"/>
        <v>0</v>
      </c>
      <c r="W296" s="12">
        <f t="shared" si="69"/>
        <v>0</v>
      </c>
      <c r="X296" s="12">
        <f t="shared" si="70"/>
        <v>0</v>
      </c>
      <c r="Y296" s="12">
        <f t="shared" si="71"/>
        <v>0</v>
      </c>
    </row>
    <row r="297" spans="1:25" x14ac:dyDescent="0.3">
      <c r="A297" s="1" t="s">
        <v>295</v>
      </c>
      <c r="B297" s="6">
        <v>0</v>
      </c>
      <c r="C297">
        <v>12</v>
      </c>
      <c r="D297">
        <v>12</v>
      </c>
      <c r="E297">
        <v>12</v>
      </c>
      <c r="F297">
        <v>12</v>
      </c>
      <c r="G297">
        <v>18</v>
      </c>
      <c r="H297">
        <v>18</v>
      </c>
      <c r="I297">
        <v>24</v>
      </c>
      <c r="J297" s="7"/>
      <c r="K297" s="6">
        <f t="shared" si="58"/>
        <v>12</v>
      </c>
      <c r="L297">
        <f t="shared" si="59"/>
        <v>0</v>
      </c>
      <c r="M297">
        <f t="shared" si="60"/>
        <v>0</v>
      </c>
      <c r="N297">
        <f t="shared" si="61"/>
        <v>0</v>
      </c>
      <c r="O297">
        <f t="shared" si="62"/>
        <v>6</v>
      </c>
      <c r="P297">
        <f t="shared" si="63"/>
        <v>0</v>
      </c>
      <c r="Q297">
        <f t="shared" si="64"/>
        <v>6</v>
      </c>
      <c r="R297" s="7"/>
      <c r="S297" s="12">
        <f t="shared" si="65"/>
        <v>1</v>
      </c>
      <c r="T297" s="12">
        <f t="shared" si="66"/>
        <v>0</v>
      </c>
      <c r="U297" s="12">
        <f t="shared" si="67"/>
        <v>0</v>
      </c>
      <c r="V297" s="12">
        <f t="shared" si="68"/>
        <v>0</v>
      </c>
      <c r="W297" s="12">
        <f t="shared" si="69"/>
        <v>0.33333333333333331</v>
      </c>
      <c r="X297" s="12">
        <f t="shared" si="70"/>
        <v>0</v>
      </c>
      <c r="Y297" s="12">
        <f t="shared" si="71"/>
        <v>0.25</v>
      </c>
    </row>
    <row r="298" spans="1:25" x14ac:dyDescent="0.3">
      <c r="A298" s="1" t="s">
        <v>296</v>
      </c>
      <c r="B298" s="6">
        <v>0</v>
      </c>
      <c r="C298">
        <v>40</v>
      </c>
      <c r="D298">
        <v>56</v>
      </c>
      <c r="E298">
        <v>56</v>
      </c>
      <c r="F298">
        <v>56</v>
      </c>
      <c r="G298">
        <v>56</v>
      </c>
      <c r="H298">
        <v>56</v>
      </c>
      <c r="I298">
        <v>73</v>
      </c>
      <c r="J298" s="7"/>
      <c r="K298" s="6">
        <f t="shared" si="58"/>
        <v>40</v>
      </c>
      <c r="L298">
        <f t="shared" si="59"/>
        <v>16</v>
      </c>
      <c r="M298">
        <f t="shared" si="60"/>
        <v>0</v>
      </c>
      <c r="N298">
        <f t="shared" si="61"/>
        <v>0</v>
      </c>
      <c r="O298">
        <f t="shared" si="62"/>
        <v>0</v>
      </c>
      <c r="P298">
        <f t="shared" si="63"/>
        <v>0</v>
      </c>
      <c r="Q298">
        <f t="shared" si="64"/>
        <v>17</v>
      </c>
      <c r="R298" s="7"/>
      <c r="S298" s="12">
        <f t="shared" si="65"/>
        <v>1</v>
      </c>
      <c r="T298" s="12">
        <f t="shared" si="66"/>
        <v>0.2857142857142857</v>
      </c>
      <c r="U298" s="12">
        <f t="shared" si="67"/>
        <v>0</v>
      </c>
      <c r="V298" s="12">
        <f t="shared" si="68"/>
        <v>0</v>
      </c>
      <c r="W298" s="12">
        <f t="shared" si="69"/>
        <v>0</v>
      </c>
      <c r="X298" s="12">
        <f t="shared" si="70"/>
        <v>0</v>
      </c>
      <c r="Y298" s="12">
        <f t="shared" si="71"/>
        <v>0.23287671232876711</v>
      </c>
    </row>
    <row r="299" spans="1:25" x14ac:dyDescent="0.3">
      <c r="A299" s="1" t="s">
        <v>297</v>
      </c>
      <c r="B299" s="6">
        <v>0</v>
      </c>
      <c r="C299">
        <v>0</v>
      </c>
      <c r="D299">
        <v>0</v>
      </c>
      <c r="E299">
        <v>2</v>
      </c>
      <c r="F299">
        <v>10</v>
      </c>
      <c r="G299">
        <v>10</v>
      </c>
      <c r="H299">
        <v>10</v>
      </c>
      <c r="I299">
        <v>10</v>
      </c>
      <c r="J299" s="7"/>
      <c r="K299" s="6">
        <f t="shared" si="58"/>
        <v>0</v>
      </c>
      <c r="L299">
        <f t="shared" si="59"/>
        <v>0</v>
      </c>
      <c r="M299">
        <f t="shared" si="60"/>
        <v>2</v>
      </c>
      <c r="N299">
        <f t="shared" si="61"/>
        <v>8</v>
      </c>
      <c r="O299">
        <f t="shared" si="62"/>
        <v>0</v>
      </c>
      <c r="P299">
        <f t="shared" si="63"/>
        <v>0</v>
      </c>
      <c r="Q299">
        <f t="shared" si="64"/>
        <v>0</v>
      </c>
      <c r="R299" s="7"/>
      <c r="S299" s="12">
        <f t="shared" si="65"/>
        <v>0</v>
      </c>
      <c r="T299" s="12">
        <f t="shared" si="66"/>
        <v>0</v>
      </c>
      <c r="U299" s="12">
        <f t="shared" si="67"/>
        <v>1</v>
      </c>
      <c r="V299" s="12">
        <f t="shared" si="68"/>
        <v>0.8</v>
      </c>
      <c r="W299" s="12">
        <f t="shared" si="69"/>
        <v>0</v>
      </c>
      <c r="X299" s="12">
        <f t="shared" si="70"/>
        <v>0</v>
      </c>
      <c r="Y299" s="12">
        <f t="shared" si="71"/>
        <v>0</v>
      </c>
    </row>
    <row r="300" spans="1:25" x14ac:dyDescent="0.3">
      <c r="A300" s="1" t="s">
        <v>298</v>
      </c>
      <c r="B300" s="6">
        <v>167</v>
      </c>
      <c r="C300">
        <v>216</v>
      </c>
      <c r="D300">
        <v>216</v>
      </c>
      <c r="E300">
        <v>128</v>
      </c>
      <c r="F300">
        <v>366</v>
      </c>
      <c r="G300">
        <v>390</v>
      </c>
      <c r="H300">
        <v>420</v>
      </c>
      <c r="I300">
        <v>518</v>
      </c>
      <c r="J300" s="7"/>
      <c r="K300" s="6">
        <f t="shared" si="58"/>
        <v>49</v>
      </c>
      <c r="L300">
        <f t="shared" si="59"/>
        <v>0</v>
      </c>
      <c r="M300">
        <f t="shared" si="60"/>
        <v>-88</v>
      </c>
      <c r="N300">
        <f t="shared" si="61"/>
        <v>238</v>
      </c>
      <c r="O300">
        <f t="shared" si="62"/>
        <v>24</v>
      </c>
      <c r="P300">
        <f t="shared" si="63"/>
        <v>30</v>
      </c>
      <c r="Q300">
        <f t="shared" si="64"/>
        <v>98</v>
      </c>
      <c r="R300" s="7"/>
      <c r="S300" s="12">
        <f t="shared" si="65"/>
        <v>0.22685185185185186</v>
      </c>
      <c r="T300" s="12">
        <f t="shared" si="66"/>
        <v>0</v>
      </c>
      <c r="U300" s="12">
        <f t="shared" si="67"/>
        <v>-0.6875</v>
      </c>
      <c r="V300" s="12">
        <f t="shared" si="68"/>
        <v>0.65027322404371579</v>
      </c>
      <c r="W300" s="12">
        <f t="shared" si="69"/>
        <v>6.1538461538461542E-2</v>
      </c>
      <c r="X300" s="12">
        <f t="shared" si="70"/>
        <v>7.1428571428571425E-2</v>
      </c>
      <c r="Y300" s="12">
        <f t="shared" si="71"/>
        <v>0.1891891891891892</v>
      </c>
    </row>
    <row r="301" spans="1:25" x14ac:dyDescent="0.3">
      <c r="A301" s="1" t="s">
        <v>299</v>
      </c>
      <c r="B301" s="6">
        <v>29</v>
      </c>
      <c r="C301">
        <v>83</v>
      </c>
      <c r="D301">
        <v>101</v>
      </c>
      <c r="E301">
        <v>134</v>
      </c>
      <c r="F301">
        <v>134</v>
      </c>
      <c r="G301">
        <v>134</v>
      </c>
      <c r="H301">
        <v>158</v>
      </c>
      <c r="I301">
        <v>158</v>
      </c>
      <c r="J301" s="7"/>
      <c r="K301" s="6">
        <f t="shared" si="58"/>
        <v>54</v>
      </c>
      <c r="L301">
        <f t="shared" si="59"/>
        <v>18</v>
      </c>
      <c r="M301">
        <f t="shared" si="60"/>
        <v>33</v>
      </c>
      <c r="N301">
        <f t="shared" si="61"/>
        <v>0</v>
      </c>
      <c r="O301">
        <f t="shared" si="62"/>
        <v>0</v>
      </c>
      <c r="P301">
        <f t="shared" si="63"/>
        <v>24</v>
      </c>
      <c r="Q301">
        <f t="shared" si="64"/>
        <v>0</v>
      </c>
      <c r="R301" s="7"/>
      <c r="S301" s="12">
        <f t="shared" si="65"/>
        <v>0.6506024096385542</v>
      </c>
      <c r="T301" s="12">
        <f t="shared" si="66"/>
        <v>0.17821782178217821</v>
      </c>
      <c r="U301" s="12">
        <f t="shared" si="67"/>
        <v>0.2462686567164179</v>
      </c>
      <c r="V301" s="12">
        <f t="shared" si="68"/>
        <v>0</v>
      </c>
      <c r="W301" s="12">
        <f t="shared" si="69"/>
        <v>0</v>
      </c>
      <c r="X301" s="12">
        <f t="shared" si="70"/>
        <v>0.15189873417721519</v>
      </c>
      <c r="Y301" s="12">
        <f t="shared" si="71"/>
        <v>0</v>
      </c>
    </row>
    <row r="302" spans="1:25" x14ac:dyDescent="0.3">
      <c r="A302" s="1" t="s">
        <v>300</v>
      </c>
      <c r="B302" s="6">
        <v>0</v>
      </c>
      <c r="C302">
        <v>0</v>
      </c>
      <c r="D302">
        <v>0</v>
      </c>
      <c r="E302">
        <v>31</v>
      </c>
      <c r="F302">
        <v>34</v>
      </c>
      <c r="G302">
        <v>34</v>
      </c>
      <c r="H302">
        <v>34</v>
      </c>
      <c r="I302">
        <v>34</v>
      </c>
      <c r="J302" s="7"/>
      <c r="K302" s="6">
        <f t="shared" si="58"/>
        <v>0</v>
      </c>
      <c r="L302">
        <f t="shared" si="59"/>
        <v>0</v>
      </c>
      <c r="M302">
        <f t="shared" si="60"/>
        <v>31</v>
      </c>
      <c r="N302">
        <f t="shared" si="61"/>
        <v>3</v>
      </c>
      <c r="O302">
        <f t="shared" si="62"/>
        <v>0</v>
      </c>
      <c r="P302">
        <f t="shared" si="63"/>
        <v>0</v>
      </c>
      <c r="Q302">
        <f t="shared" si="64"/>
        <v>0</v>
      </c>
      <c r="R302" s="7"/>
      <c r="S302" s="12">
        <f t="shared" si="65"/>
        <v>0</v>
      </c>
      <c r="T302" s="12">
        <f t="shared" si="66"/>
        <v>0</v>
      </c>
      <c r="U302" s="12">
        <f t="shared" si="67"/>
        <v>1</v>
      </c>
      <c r="V302" s="12">
        <f t="shared" si="68"/>
        <v>8.8235294117647065E-2</v>
      </c>
      <c r="W302" s="12">
        <f t="shared" si="69"/>
        <v>0</v>
      </c>
      <c r="X302" s="12">
        <f t="shared" si="70"/>
        <v>0</v>
      </c>
      <c r="Y302" s="12">
        <f t="shared" si="71"/>
        <v>0</v>
      </c>
    </row>
    <row r="303" spans="1:25" x14ac:dyDescent="0.3">
      <c r="A303" s="1" t="s">
        <v>301</v>
      </c>
      <c r="B303" s="6">
        <v>0</v>
      </c>
      <c r="C303">
        <v>7</v>
      </c>
      <c r="D303">
        <v>29</v>
      </c>
      <c r="E303">
        <v>29</v>
      </c>
      <c r="F303">
        <v>29</v>
      </c>
      <c r="G303">
        <v>29</v>
      </c>
      <c r="H303">
        <v>30</v>
      </c>
      <c r="I303">
        <v>30</v>
      </c>
      <c r="J303" s="7"/>
      <c r="K303" s="6">
        <f t="shared" si="58"/>
        <v>7</v>
      </c>
      <c r="L303">
        <f t="shared" si="59"/>
        <v>22</v>
      </c>
      <c r="M303">
        <f t="shared" si="60"/>
        <v>0</v>
      </c>
      <c r="N303">
        <f t="shared" si="61"/>
        <v>0</v>
      </c>
      <c r="O303">
        <f t="shared" si="62"/>
        <v>0</v>
      </c>
      <c r="P303">
        <f t="shared" si="63"/>
        <v>1</v>
      </c>
      <c r="Q303">
        <f t="shared" si="64"/>
        <v>0</v>
      </c>
      <c r="R303" s="7"/>
      <c r="S303" s="12">
        <f t="shared" si="65"/>
        <v>1</v>
      </c>
      <c r="T303" s="12">
        <f t="shared" si="66"/>
        <v>0.75862068965517238</v>
      </c>
      <c r="U303" s="12">
        <f t="shared" si="67"/>
        <v>0</v>
      </c>
      <c r="V303" s="12">
        <f t="shared" si="68"/>
        <v>0</v>
      </c>
      <c r="W303" s="12">
        <f t="shared" si="69"/>
        <v>0</v>
      </c>
      <c r="X303" s="12">
        <f t="shared" si="70"/>
        <v>3.3333333333333333E-2</v>
      </c>
      <c r="Y303" s="12">
        <f t="shared" si="71"/>
        <v>0</v>
      </c>
    </row>
    <row r="304" spans="1:25" x14ac:dyDescent="0.3">
      <c r="A304" s="1" t="s">
        <v>302</v>
      </c>
      <c r="B304" s="6">
        <v>0</v>
      </c>
      <c r="C304">
        <v>50</v>
      </c>
      <c r="D304">
        <v>50</v>
      </c>
      <c r="E304">
        <v>50</v>
      </c>
      <c r="F304">
        <v>65</v>
      </c>
      <c r="G304">
        <v>65</v>
      </c>
      <c r="H304">
        <v>80</v>
      </c>
      <c r="I304">
        <v>80</v>
      </c>
      <c r="J304" s="7"/>
      <c r="K304" s="6">
        <f t="shared" si="58"/>
        <v>50</v>
      </c>
      <c r="L304">
        <f t="shared" si="59"/>
        <v>0</v>
      </c>
      <c r="M304">
        <f t="shared" si="60"/>
        <v>0</v>
      </c>
      <c r="N304">
        <f t="shared" si="61"/>
        <v>15</v>
      </c>
      <c r="O304">
        <f t="shared" si="62"/>
        <v>0</v>
      </c>
      <c r="P304">
        <f t="shared" si="63"/>
        <v>15</v>
      </c>
      <c r="Q304">
        <f t="shared" si="64"/>
        <v>0</v>
      </c>
      <c r="R304" s="7"/>
      <c r="S304" s="12">
        <f t="shared" si="65"/>
        <v>1</v>
      </c>
      <c r="T304" s="12">
        <f t="shared" si="66"/>
        <v>0</v>
      </c>
      <c r="U304" s="12">
        <f t="shared" si="67"/>
        <v>0</v>
      </c>
      <c r="V304" s="12">
        <f t="shared" si="68"/>
        <v>0.23076923076923078</v>
      </c>
      <c r="W304" s="12">
        <f t="shared" si="69"/>
        <v>0</v>
      </c>
      <c r="X304" s="12">
        <f t="shared" si="70"/>
        <v>0.1875</v>
      </c>
      <c r="Y304" s="12">
        <f t="shared" si="71"/>
        <v>0</v>
      </c>
    </row>
    <row r="305" spans="1:25" x14ac:dyDescent="0.3">
      <c r="A305" s="1" t="s">
        <v>303</v>
      </c>
      <c r="B305" s="6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</v>
      </c>
      <c r="J305" s="7"/>
      <c r="K305" s="6">
        <f t="shared" si="58"/>
        <v>0</v>
      </c>
      <c r="L305">
        <f t="shared" si="59"/>
        <v>0</v>
      </c>
      <c r="M305">
        <f t="shared" si="60"/>
        <v>0</v>
      </c>
      <c r="N305">
        <f t="shared" si="61"/>
        <v>0</v>
      </c>
      <c r="O305">
        <f t="shared" si="62"/>
        <v>0</v>
      </c>
      <c r="P305">
        <f t="shared" si="63"/>
        <v>0</v>
      </c>
      <c r="Q305">
        <f t="shared" si="64"/>
        <v>3</v>
      </c>
      <c r="R305" s="7"/>
      <c r="S305" s="12">
        <f t="shared" si="65"/>
        <v>0</v>
      </c>
      <c r="T305" s="12">
        <f t="shared" si="66"/>
        <v>0</v>
      </c>
      <c r="U305" s="12">
        <f t="shared" si="67"/>
        <v>0</v>
      </c>
      <c r="V305" s="12">
        <f t="shared" si="68"/>
        <v>0</v>
      </c>
      <c r="W305" s="12">
        <f t="shared" si="69"/>
        <v>0</v>
      </c>
      <c r="X305" s="12">
        <f t="shared" si="70"/>
        <v>0</v>
      </c>
      <c r="Y305" s="12">
        <f t="shared" si="71"/>
        <v>1</v>
      </c>
    </row>
    <row r="306" spans="1:25" x14ac:dyDescent="0.3">
      <c r="A306" s="1" t="s">
        <v>304</v>
      </c>
      <c r="B306" s="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7"/>
      <c r="K306" s="6">
        <f t="shared" si="58"/>
        <v>0</v>
      </c>
      <c r="L306">
        <f t="shared" si="59"/>
        <v>0</v>
      </c>
      <c r="M306">
        <f t="shared" si="60"/>
        <v>0</v>
      </c>
      <c r="N306">
        <f t="shared" si="61"/>
        <v>0</v>
      </c>
      <c r="O306">
        <f t="shared" si="62"/>
        <v>0</v>
      </c>
      <c r="P306">
        <f t="shared" si="63"/>
        <v>0</v>
      </c>
      <c r="Q306">
        <f t="shared" si="64"/>
        <v>0</v>
      </c>
      <c r="R306" s="7"/>
      <c r="S306" s="12">
        <f t="shared" si="65"/>
        <v>0</v>
      </c>
      <c r="T306" s="12">
        <f t="shared" si="66"/>
        <v>0</v>
      </c>
      <c r="U306" s="12">
        <f t="shared" si="67"/>
        <v>0</v>
      </c>
      <c r="V306" s="12">
        <f t="shared" si="68"/>
        <v>0</v>
      </c>
      <c r="W306" s="12">
        <f t="shared" si="69"/>
        <v>0</v>
      </c>
      <c r="X306" s="12">
        <f t="shared" si="70"/>
        <v>0</v>
      </c>
      <c r="Y306" s="12">
        <f t="shared" si="71"/>
        <v>0</v>
      </c>
    </row>
    <row r="307" spans="1:25" x14ac:dyDescent="0.3">
      <c r="A307" s="1" t="s">
        <v>305</v>
      </c>
      <c r="B307" s="6">
        <v>0</v>
      </c>
      <c r="C307">
        <v>207</v>
      </c>
      <c r="D307">
        <v>207</v>
      </c>
      <c r="E307">
        <v>207</v>
      </c>
      <c r="F307">
        <v>207</v>
      </c>
      <c r="G307">
        <v>207</v>
      </c>
      <c r="H307">
        <v>260</v>
      </c>
      <c r="I307">
        <v>322</v>
      </c>
      <c r="J307" s="7"/>
      <c r="K307" s="6">
        <f t="shared" si="58"/>
        <v>207</v>
      </c>
      <c r="L307">
        <f t="shared" si="59"/>
        <v>0</v>
      </c>
      <c r="M307">
        <f t="shared" si="60"/>
        <v>0</v>
      </c>
      <c r="N307">
        <f t="shared" si="61"/>
        <v>0</v>
      </c>
      <c r="O307">
        <f t="shared" si="62"/>
        <v>0</v>
      </c>
      <c r="P307">
        <f t="shared" si="63"/>
        <v>53</v>
      </c>
      <c r="Q307">
        <f t="shared" si="64"/>
        <v>62</v>
      </c>
      <c r="R307" s="7"/>
      <c r="S307" s="12">
        <f t="shared" si="65"/>
        <v>1</v>
      </c>
      <c r="T307" s="12">
        <f t="shared" si="66"/>
        <v>0</v>
      </c>
      <c r="U307" s="12">
        <f t="shared" si="67"/>
        <v>0</v>
      </c>
      <c r="V307" s="12">
        <f t="shared" si="68"/>
        <v>0</v>
      </c>
      <c r="W307" s="12">
        <f t="shared" si="69"/>
        <v>0</v>
      </c>
      <c r="X307" s="12">
        <f t="shared" si="70"/>
        <v>0.20384615384615384</v>
      </c>
      <c r="Y307" s="12">
        <f t="shared" si="71"/>
        <v>0.19254658385093168</v>
      </c>
    </row>
    <row r="308" spans="1:25" x14ac:dyDescent="0.3">
      <c r="A308" s="1" t="s">
        <v>306</v>
      </c>
      <c r="B308" s="6">
        <v>0</v>
      </c>
      <c r="C308">
        <v>19</v>
      </c>
      <c r="D308">
        <v>19</v>
      </c>
      <c r="E308">
        <v>20</v>
      </c>
      <c r="F308">
        <v>20</v>
      </c>
      <c r="G308">
        <v>20</v>
      </c>
      <c r="H308">
        <v>20</v>
      </c>
      <c r="I308">
        <v>20</v>
      </c>
      <c r="J308" s="7"/>
      <c r="K308" s="6">
        <f t="shared" si="58"/>
        <v>19</v>
      </c>
      <c r="L308">
        <f t="shared" si="59"/>
        <v>0</v>
      </c>
      <c r="M308">
        <f t="shared" si="60"/>
        <v>1</v>
      </c>
      <c r="N308">
        <f t="shared" si="61"/>
        <v>0</v>
      </c>
      <c r="O308">
        <f t="shared" si="62"/>
        <v>0</v>
      </c>
      <c r="P308">
        <f t="shared" si="63"/>
        <v>0</v>
      </c>
      <c r="Q308">
        <f t="shared" si="64"/>
        <v>0</v>
      </c>
      <c r="R308" s="7"/>
      <c r="S308" s="12">
        <f t="shared" si="65"/>
        <v>1</v>
      </c>
      <c r="T308" s="12">
        <f t="shared" si="66"/>
        <v>0</v>
      </c>
      <c r="U308" s="12">
        <f t="shared" si="67"/>
        <v>0.05</v>
      </c>
      <c r="V308" s="12">
        <f t="shared" si="68"/>
        <v>0</v>
      </c>
      <c r="W308" s="12">
        <f t="shared" si="69"/>
        <v>0</v>
      </c>
      <c r="X308" s="12">
        <f t="shared" si="70"/>
        <v>0</v>
      </c>
      <c r="Y308" s="12">
        <f t="shared" si="71"/>
        <v>0</v>
      </c>
    </row>
    <row r="309" spans="1:25" x14ac:dyDescent="0.3">
      <c r="A309" s="1" t="s">
        <v>307</v>
      </c>
      <c r="B309" s="6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28</v>
      </c>
      <c r="I309">
        <v>28</v>
      </c>
      <c r="J309" s="7"/>
      <c r="K309" s="6">
        <f t="shared" si="58"/>
        <v>0</v>
      </c>
      <c r="L309">
        <f t="shared" si="59"/>
        <v>0</v>
      </c>
      <c r="M309">
        <f t="shared" si="60"/>
        <v>0</v>
      </c>
      <c r="N309">
        <f t="shared" si="61"/>
        <v>0</v>
      </c>
      <c r="O309">
        <f t="shared" si="62"/>
        <v>0</v>
      </c>
      <c r="P309">
        <f t="shared" si="63"/>
        <v>28</v>
      </c>
      <c r="Q309">
        <f t="shared" si="64"/>
        <v>0</v>
      </c>
      <c r="R309" s="7"/>
      <c r="S309" s="12">
        <f t="shared" si="65"/>
        <v>0</v>
      </c>
      <c r="T309" s="12">
        <f t="shared" si="66"/>
        <v>0</v>
      </c>
      <c r="U309" s="12">
        <f t="shared" si="67"/>
        <v>0</v>
      </c>
      <c r="V309" s="12">
        <f t="shared" si="68"/>
        <v>0</v>
      </c>
      <c r="W309" s="12">
        <f t="shared" si="69"/>
        <v>0</v>
      </c>
      <c r="X309" s="12">
        <f t="shared" si="70"/>
        <v>1</v>
      </c>
      <c r="Y309" s="12">
        <f t="shared" si="71"/>
        <v>0</v>
      </c>
    </row>
    <row r="310" spans="1:25" x14ac:dyDescent="0.3">
      <c r="A310" s="1" t="s">
        <v>308</v>
      </c>
      <c r="B310" s="6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7"/>
      <c r="K310" s="6">
        <f t="shared" si="58"/>
        <v>0</v>
      </c>
      <c r="L310">
        <f t="shared" si="59"/>
        <v>0</v>
      </c>
      <c r="M310">
        <f t="shared" si="60"/>
        <v>0</v>
      </c>
      <c r="N310">
        <f t="shared" si="61"/>
        <v>0</v>
      </c>
      <c r="O310">
        <f t="shared" si="62"/>
        <v>0</v>
      </c>
      <c r="P310">
        <f t="shared" si="63"/>
        <v>0</v>
      </c>
      <c r="Q310">
        <f t="shared" si="64"/>
        <v>0</v>
      </c>
      <c r="R310" s="7"/>
      <c r="S310" s="12">
        <f t="shared" si="65"/>
        <v>0</v>
      </c>
      <c r="T310" s="12">
        <f t="shared" si="66"/>
        <v>0</v>
      </c>
      <c r="U310" s="12">
        <f t="shared" si="67"/>
        <v>0</v>
      </c>
      <c r="V310" s="12">
        <f t="shared" si="68"/>
        <v>0</v>
      </c>
      <c r="W310" s="12">
        <f t="shared" si="69"/>
        <v>0</v>
      </c>
      <c r="X310" s="12">
        <f t="shared" si="70"/>
        <v>0</v>
      </c>
      <c r="Y310" s="12">
        <f t="shared" si="71"/>
        <v>0</v>
      </c>
    </row>
    <row r="311" spans="1:25" x14ac:dyDescent="0.3">
      <c r="A311" s="1" t="s">
        <v>309</v>
      </c>
      <c r="B311" s="6">
        <v>0</v>
      </c>
      <c r="C311">
        <v>41</v>
      </c>
      <c r="D311">
        <v>41</v>
      </c>
      <c r="E311">
        <v>41</v>
      </c>
      <c r="F311">
        <v>41</v>
      </c>
      <c r="G311">
        <v>41</v>
      </c>
      <c r="H311">
        <v>41</v>
      </c>
      <c r="I311">
        <v>41</v>
      </c>
      <c r="J311" s="7"/>
      <c r="K311" s="6">
        <f t="shared" si="58"/>
        <v>41</v>
      </c>
      <c r="L311">
        <f t="shared" si="59"/>
        <v>0</v>
      </c>
      <c r="M311">
        <f t="shared" si="60"/>
        <v>0</v>
      </c>
      <c r="N311">
        <f t="shared" si="61"/>
        <v>0</v>
      </c>
      <c r="O311">
        <f t="shared" si="62"/>
        <v>0</v>
      </c>
      <c r="P311">
        <f t="shared" si="63"/>
        <v>0</v>
      </c>
      <c r="Q311">
        <f t="shared" si="64"/>
        <v>0</v>
      </c>
      <c r="R311" s="7"/>
      <c r="S311" s="12">
        <f t="shared" si="65"/>
        <v>1</v>
      </c>
      <c r="T311" s="12">
        <f t="shared" si="66"/>
        <v>0</v>
      </c>
      <c r="U311" s="12">
        <f t="shared" si="67"/>
        <v>0</v>
      </c>
      <c r="V311" s="12">
        <f t="shared" si="68"/>
        <v>0</v>
      </c>
      <c r="W311" s="12">
        <f t="shared" si="69"/>
        <v>0</v>
      </c>
      <c r="X311" s="12">
        <f t="shared" si="70"/>
        <v>0</v>
      </c>
      <c r="Y311" s="12">
        <f t="shared" si="71"/>
        <v>0</v>
      </c>
    </row>
    <row r="312" spans="1:25" x14ac:dyDescent="0.3">
      <c r="A312" s="1" t="s">
        <v>310</v>
      </c>
      <c r="B312" s="6">
        <v>49</v>
      </c>
      <c r="C312">
        <v>62</v>
      </c>
      <c r="D312">
        <v>69</v>
      </c>
      <c r="E312">
        <v>70</v>
      </c>
      <c r="F312">
        <v>77</v>
      </c>
      <c r="G312">
        <v>77</v>
      </c>
      <c r="H312">
        <v>83</v>
      </c>
      <c r="I312">
        <v>96</v>
      </c>
      <c r="J312" s="7"/>
      <c r="K312" s="6">
        <f t="shared" si="58"/>
        <v>13</v>
      </c>
      <c r="L312">
        <f t="shared" si="59"/>
        <v>7</v>
      </c>
      <c r="M312">
        <f t="shared" si="60"/>
        <v>1</v>
      </c>
      <c r="N312">
        <f t="shared" si="61"/>
        <v>7</v>
      </c>
      <c r="O312">
        <f t="shared" si="62"/>
        <v>0</v>
      </c>
      <c r="P312">
        <f t="shared" si="63"/>
        <v>6</v>
      </c>
      <c r="Q312">
        <f t="shared" si="64"/>
        <v>13</v>
      </c>
      <c r="R312" s="7"/>
      <c r="S312" s="12">
        <f t="shared" si="65"/>
        <v>0.20967741935483872</v>
      </c>
      <c r="T312" s="12">
        <f t="shared" si="66"/>
        <v>0.10144927536231885</v>
      </c>
      <c r="U312" s="12">
        <f t="shared" si="67"/>
        <v>1.4285714285714285E-2</v>
      </c>
      <c r="V312" s="12">
        <f t="shared" si="68"/>
        <v>9.0909090909090912E-2</v>
      </c>
      <c r="W312" s="12">
        <f t="shared" si="69"/>
        <v>0</v>
      </c>
      <c r="X312" s="12">
        <f t="shared" si="70"/>
        <v>7.2289156626506021E-2</v>
      </c>
      <c r="Y312" s="12">
        <f t="shared" si="71"/>
        <v>0.13541666666666666</v>
      </c>
    </row>
    <row r="313" spans="1:25" x14ac:dyDescent="0.3">
      <c r="A313" s="1" t="s">
        <v>311</v>
      </c>
      <c r="B313" s="6">
        <v>0</v>
      </c>
      <c r="C313">
        <v>101</v>
      </c>
      <c r="D313">
        <v>167</v>
      </c>
      <c r="E313">
        <v>172</v>
      </c>
      <c r="F313">
        <v>234</v>
      </c>
      <c r="G313">
        <v>234</v>
      </c>
      <c r="H313">
        <v>234</v>
      </c>
      <c r="I313">
        <v>256</v>
      </c>
      <c r="J313" s="7"/>
      <c r="K313" s="6">
        <f t="shared" si="58"/>
        <v>101</v>
      </c>
      <c r="L313">
        <f t="shared" si="59"/>
        <v>66</v>
      </c>
      <c r="M313">
        <f t="shared" si="60"/>
        <v>5</v>
      </c>
      <c r="N313">
        <f t="shared" si="61"/>
        <v>62</v>
      </c>
      <c r="O313">
        <f t="shared" si="62"/>
        <v>0</v>
      </c>
      <c r="P313">
        <f t="shared" si="63"/>
        <v>0</v>
      </c>
      <c r="Q313">
        <f t="shared" si="64"/>
        <v>22</v>
      </c>
      <c r="R313" s="7"/>
      <c r="S313" s="12">
        <f t="shared" si="65"/>
        <v>1</v>
      </c>
      <c r="T313" s="12">
        <f t="shared" si="66"/>
        <v>0.39520958083832336</v>
      </c>
      <c r="U313" s="12">
        <f t="shared" si="67"/>
        <v>2.9069767441860465E-2</v>
      </c>
      <c r="V313" s="12">
        <f t="shared" si="68"/>
        <v>0.26495726495726496</v>
      </c>
      <c r="W313" s="12">
        <f t="shared" si="69"/>
        <v>0</v>
      </c>
      <c r="X313" s="12">
        <f t="shared" si="70"/>
        <v>0</v>
      </c>
      <c r="Y313" s="12">
        <f t="shared" si="71"/>
        <v>8.59375E-2</v>
      </c>
    </row>
    <row r="314" spans="1:25" x14ac:dyDescent="0.3">
      <c r="A314" s="1" t="s">
        <v>312</v>
      </c>
      <c r="B314" s="6">
        <v>0</v>
      </c>
      <c r="C314">
        <v>42</v>
      </c>
      <c r="D314">
        <v>42</v>
      </c>
      <c r="E314">
        <v>42</v>
      </c>
      <c r="F314">
        <v>47</v>
      </c>
      <c r="G314">
        <v>52</v>
      </c>
      <c r="H314">
        <v>52</v>
      </c>
      <c r="I314">
        <v>52</v>
      </c>
      <c r="J314" s="7"/>
      <c r="K314" s="6">
        <f t="shared" si="58"/>
        <v>42</v>
      </c>
      <c r="L314">
        <f t="shared" si="59"/>
        <v>0</v>
      </c>
      <c r="M314">
        <f t="shared" si="60"/>
        <v>0</v>
      </c>
      <c r="N314">
        <f t="shared" si="61"/>
        <v>5</v>
      </c>
      <c r="O314">
        <f t="shared" si="62"/>
        <v>5</v>
      </c>
      <c r="P314">
        <f t="shared" si="63"/>
        <v>0</v>
      </c>
      <c r="Q314">
        <f t="shared" si="64"/>
        <v>0</v>
      </c>
      <c r="R314" s="7"/>
      <c r="S314" s="12">
        <f t="shared" si="65"/>
        <v>1</v>
      </c>
      <c r="T314" s="12">
        <f t="shared" si="66"/>
        <v>0</v>
      </c>
      <c r="U314" s="12">
        <f t="shared" si="67"/>
        <v>0</v>
      </c>
      <c r="V314" s="12">
        <f t="shared" si="68"/>
        <v>0.10638297872340426</v>
      </c>
      <c r="W314" s="12">
        <f t="shared" si="69"/>
        <v>9.6153846153846159E-2</v>
      </c>
      <c r="X314" s="12">
        <f t="shared" si="70"/>
        <v>0</v>
      </c>
      <c r="Y314" s="12">
        <f t="shared" si="71"/>
        <v>0</v>
      </c>
    </row>
    <row r="315" spans="1:25" x14ac:dyDescent="0.3">
      <c r="A315" s="1" t="s">
        <v>313</v>
      </c>
      <c r="B315" s="6">
        <v>10</v>
      </c>
      <c r="C315">
        <v>22</v>
      </c>
      <c r="D315">
        <v>35</v>
      </c>
      <c r="E315">
        <v>35</v>
      </c>
      <c r="F315">
        <v>35</v>
      </c>
      <c r="G315">
        <v>35</v>
      </c>
      <c r="H315">
        <v>35</v>
      </c>
      <c r="I315">
        <v>35</v>
      </c>
      <c r="J315" s="7"/>
      <c r="K315" s="6">
        <f t="shared" si="58"/>
        <v>12</v>
      </c>
      <c r="L315">
        <f t="shared" si="59"/>
        <v>13</v>
      </c>
      <c r="M315">
        <f t="shared" si="60"/>
        <v>0</v>
      </c>
      <c r="N315">
        <f t="shared" si="61"/>
        <v>0</v>
      </c>
      <c r="O315">
        <f t="shared" si="62"/>
        <v>0</v>
      </c>
      <c r="P315">
        <f t="shared" si="63"/>
        <v>0</v>
      </c>
      <c r="Q315">
        <f t="shared" si="64"/>
        <v>0</v>
      </c>
      <c r="R315" s="7"/>
      <c r="S315" s="12">
        <f t="shared" si="65"/>
        <v>0.54545454545454541</v>
      </c>
      <c r="T315" s="12">
        <f t="shared" si="66"/>
        <v>0.37142857142857144</v>
      </c>
      <c r="U315" s="12">
        <f t="shared" si="67"/>
        <v>0</v>
      </c>
      <c r="V315" s="12">
        <f t="shared" si="68"/>
        <v>0</v>
      </c>
      <c r="W315" s="12">
        <f t="shared" si="69"/>
        <v>0</v>
      </c>
      <c r="X315" s="12">
        <f t="shared" si="70"/>
        <v>0</v>
      </c>
      <c r="Y315" s="12">
        <f t="shared" si="71"/>
        <v>0</v>
      </c>
    </row>
    <row r="316" spans="1:25" x14ac:dyDescent="0.3">
      <c r="A316" s="1" t="s">
        <v>314</v>
      </c>
      <c r="B316" s="6">
        <v>0</v>
      </c>
      <c r="C316">
        <v>0</v>
      </c>
      <c r="D316">
        <v>0</v>
      </c>
      <c r="E316">
        <v>0</v>
      </c>
      <c r="F316">
        <v>0</v>
      </c>
      <c r="G316">
        <v>103</v>
      </c>
      <c r="H316">
        <v>103</v>
      </c>
      <c r="I316">
        <v>103</v>
      </c>
      <c r="J316" s="7"/>
      <c r="K316" s="6">
        <f t="shared" si="58"/>
        <v>0</v>
      </c>
      <c r="L316">
        <f t="shared" si="59"/>
        <v>0</v>
      </c>
      <c r="M316">
        <f t="shared" si="60"/>
        <v>0</v>
      </c>
      <c r="N316">
        <f t="shared" si="61"/>
        <v>0</v>
      </c>
      <c r="O316">
        <f t="shared" si="62"/>
        <v>103</v>
      </c>
      <c r="P316">
        <f t="shared" si="63"/>
        <v>0</v>
      </c>
      <c r="Q316">
        <f t="shared" si="64"/>
        <v>0</v>
      </c>
      <c r="R316" s="7"/>
      <c r="S316" s="12">
        <f t="shared" si="65"/>
        <v>0</v>
      </c>
      <c r="T316" s="12">
        <f t="shared" si="66"/>
        <v>0</v>
      </c>
      <c r="U316" s="12">
        <f t="shared" si="67"/>
        <v>0</v>
      </c>
      <c r="V316" s="12">
        <f t="shared" si="68"/>
        <v>0</v>
      </c>
      <c r="W316" s="12">
        <f t="shared" si="69"/>
        <v>1</v>
      </c>
      <c r="X316" s="12">
        <f t="shared" si="70"/>
        <v>0</v>
      </c>
      <c r="Y316" s="12">
        <f t="shared" si="71"/>
        <v>0</v>
      </c>
    </row>
    <row r="317" spans="1:25" x14ac:dyDescent="0.3">
      <c r="A317" s="1" t="s">
        <v>315</v>
      </c>
      <c r="B317" s="6">
        <v>0</v>
      </c>
      <c r="C317">
        <v>92</v>
      </c>
      <c r="D317">
        <v>122</v>
      </c>
      <c r="E317">
        <v>122</v>
      </c>
      <c r="F317">
        <v>148</v>
      </c>
      <c r="G317">
        <v>172</v>
      </c>
      <c r="H317">
        <v>180</v>
      </c>
      <c r="I317">
        <v>180</v>
      </c>
      <c r="J317" s="7"/>
      <c r="K317" s="6">
        <f t="shared" si="58"/>
        <v>92</v>
      </c>
      <c r="L317">
        <f t="shared" si="59"/>
        <v>30</v>
      </c>
      <c r="M317">
        <f t="shared" si="60"/>
        <v>0</v>
      </c>
      <c r="N317">
        <f t="shared" si="61"/>
        <v>26</v>
      </c>
      <c r="O317">
        <f t="shared" si="62"/>
        <v>24</v>
      </c>
      <c r="P317">
        <f t="shared" si="63"/>
        <v>8</v>
      </c>
      <c r="Q317">
        <f t="shared" si="64"/>
        <v>0</v>
      </c>
      <c r="R317" s="7"/>
      <c r="S317" s="12">
        <f t="shared" si="65"/>
        <v>1</v>
      </c>
      <c r="T317" s="12">
        <f t="shared" si="66"/>
        <v>0.24590163934426229</v>
      </c>
      <c r="U317" s="12">
        <f t="shared" si="67"/>
        <v>0</v>
      </c>
      <c r="V317" s="12">
        <f t="shared" si="68"/>
        <v>0.17567567567567569</v>
      </c>
      <c r="W317" s="12">
        <f t="shared" si="69"/>
        <v>0.13953488372093023</v>
      </c>
      <c r="X317" s="12">
        <f t="shared" si="70"/>
        <v>4.4444444444444446E-2</v>
      </c>
      <c r="Y317" s="12">
        <f t="shared" si="71"/>
        <v>0</v>
      </c>
    </row>
    <row r="318" spans="1:25" x14ac:dyDescent="0.3">
      <c r="A318" s="1" t="s">
        <v>316</v>
      </c>
      <c r="B318" s="6">
        <v>0</v>
      </c>
      <c r="C318">
        <v>3</v>
      </c>
      <c r="D318">
        <v>8</v>
      </c>
      <c r="E318">
        <v>8</v>
      </c>
      <c r="F318">
        <v>16</v>
      </c>
      <c r="G318">
        <v>18</v>
      </c>
      <c r="H318">
        <v>25</v>
      </c>
      <c r="I318">
        <v>25</v>
      </c>
      <c r="J318" s="7"/>
      <c r="K318" s="6">
        <f t="shared" si="58"/>
        <v>3</v>
      </c>
      <c r="L318">
        <f t="shared" si="59"/>
        <v>5</v>
      </c>
      <c r="M318">
        <f t="shared" si="60"/>
        <v>0</v>
      </c>
      <c r="N318">
        <f t="shared" si="61"/>
        <v>8</v>
      </c>
      <c r="O318">
        <f t="shared" si="62"/>
        <v>2</v>
      </c>
      <c r="P318">
        <f t="shared" si="63"/>
        <v>7</v>
      </c>
      <c r="Q318">
        <f t="shared" si="64"/>
        <v>0</v>
      </c>
      <c r="R318" s="7"/>
      <c r="S318" s="12">
        <f t="shared" si="65"/>
        <v>1</v>
      </c>
      <c r="T318" s="12">
        <f t="shared" si="66"/>
        <v>0.625</v>
      </c>
      <c r="U318" s="12">
        <f t="shared" si="67"/>
        <v>0</v>
      </c>
      <c r="V318" s="12">
        <f t="shared" si="68"/>
        <v>0.5</v>
      </c>
      <c r="W318" s="12">
        <f t="shared" si="69"/>
        <v>0.1111111111111111</v>
      </c>
      <c r="X318" s="12">
        <f t="shared" si="70"/>
        <v>0.28000000000000003</v>
      </c>
      <c r="Y318" s="12">
        <f t="shared" si="71"/>
        <v>0</v>
      </c>
    </row>
    <row r="319" spans="1:25" x14ac:dyDescent="0.3">
      <c r="A319" s="1" t="s">
        <v>317</v>
      </c>
      <c r="B319" s="6">
        <v>0</v>
      </c>
      <c r="C319">
        <v>8</v>
      </c>
      <c r="D319">
        <v>17</v>
      </c>
      <c r="E319">
        <v>17</v>
      </c>
      <c r="F319">
        <v>17</v>
      </c>
      <c r="G319">
        <v>17</v>
      </c>
      <c r="H319">
        <v>77</v>
      </c>
      <c r="I319">
        <v>149</v>
      </c>
      <c r="J319" s="7"/>
      <c r="K319" s="6">
        <f t="shared" si="58"/>
        <v>8</v>
      </c>
      <c r="L319">
        <f t="shared" si="59"/>
        <v>9</v>
      </c>
      <c r="M319">
        <f t="shared" si="60"/>
        <v>0</v>
      </c>
      <c r="N319">
        <f t="shared" si="61"/>
        <v>0</v>
      </c>
      <c r="O319">
        <f t="shared" si="62"/>
        <v>0</v>
      </c>
      <c r="P319">
        <f t="shared" si="63"/>
        <v>60</v>
      </c>
      <c r="Q319">
        <f t="shared" si="64"/>
        <v>72</v>
      </c>
      <c r="R319" s="7"/>
      <c r="S319" s="12">
        <f t="shared" si="65"/>
        <v>1</v>
      </c>
      <c r="T319" s="12">
        <f t="shared" si="66"/>
        <v>0.52941176470588236</v>
      </c>
      <c r="U319" s="12">
        <f t="shared" si="67"/>
        <v>0</v>
      </c>
      <c r="V319" s="12">
        <f t="shared" si="68"/>
        <v>0</v>
      </c>
      <c r="W319" s="12">
        <f t="shared" si="69"/>
        <v>0</v>
      </c>
      <c r="X319" s="12">
        <f t="shared" si="70"/>
        <v>0.77922077922077926</v>
      </c>
      <c r="Y319" s="12">
        <f t="shared" si="71"/>
        <v>0.48322147651006714</v>
      </c>
    </row>
    <row r="320" spans="1:25" x14ac:dyDescent="0.3">
      <c r="A320" s="1" t="s">
        <v>318</v>
      </c>
      <c r="B320" s="6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7"/>
      <c r="K320" s="6">
        <f t="shared" si="58"/>
        <v>0</v>
      </c>
      <c r="L320">
        <f t="shared" si="59"/>
        <v>0</v>
      </c>
      <c r="M320">
        <f t="shared" si="60"/>
        <v>0</v>
      </c>
      <c r="N320">
        <f t="shared" si="61"/>
        <v>0</v>
      </c>
      <c r="O320">
        <f t="shared" si="62"/>
        <v>0</v>
      </c>
      <c r="P320">
        <f t="shared" si="63"/>
        <v>0</v>
      </c>
      <c r="Q320">
        <f t="shared" si="64"/>
        <v>0</v>
      </c>
      <c r="R320" s="7"/>
      <c r="S320" s="12">
        <f t="shared" si="65"/>
        <v>0</v>
      </c>
      <c r="T320" s="12">
        <f t="shared" si="66"/>
        <v>0</v>
      </c>
      <c r="U320" s="12">
        <f t="shared" si="67"/>
        <v>0</v>
      </c>
      <c r="V320" s="12">
        <f t="shared" si="68"/>
        <v>0</v>
      </c>
      <c r="W320" s="12">
        <f t="shared" si="69"/>
        <v>0</v>
      </c>
      <c r="X320" s="12">
        <f t="shared" si="70"/>
        <v>0</v>
      </c>
      <c r="Y320" s="12">
        <f t="shared" si="71"/>
        <v>0</v>
      </c>
    </row>
    <row r="321" spans="1:25" x14ac:dyDescent="0.3">
      <c r="A321" s="1" t="s">
        <v>319</v>
      </c>
      <c r="B321" s="6">
        <v>0</v>
      </c>
      <c r="C321">
        <v>0</v>
      </c>
      <c r="D321">
        <v>0</v>
      </c>
      <c r="E321">
        <v>11</v>
      </c>
      <c r="F321">
        <v>11</v>
      </c>
      <c r="G321">
        <v>11</v>
      </c>
      <c r="H321">
        <v>11</v>
      </c>
      <c r="I321">
        <v>11</v>
      </c>
      <c r="J321" s="7"/>
      <c r="K321" s="6">
        <f t="shared" si="58"/>
        <v>0</v>
      </c>
      <c r="L321">
        <f t="shared" si="59"/>
        <v>0</v>
      </c>
      <c r="M321">
        <f t="shared" si="60"/>
        <v>11</v>
      </c>
      <c r="N321">
        <f t="shared" si="61"/>
        <v>0</v>
      </c>
      <c r="O321">
        <f t="shared" si="62"/>
        <v>0</v>
      </c>
      <c r="P321">
        <f t="shared" si="63"/>
        <v>0</v>
      </c>
      <c r="Q321">
        <f t="shared" si="64"/>
        <v>0</v>
      </c>
      <c r="R321" s="7"/>
      <c r="S321" s="12">
        <f t="shared" si="65"/>
        <v>0</v>
      </c>
      <c r="T321" s="12">
        <f t="shared" si="66"/>
        <v>0</v>
      </c>
      <c r="U321" s="12">
        <f t="shared" si="67"/>
        <v>1</v>
      </c>
      <c r="V321" s="12">
        <f t="shared" si="68"/>
        <v>0</v>
      </c>
      <c r="W321" s="12">
        <f t="shared" si="69"/>
        <v>0</v>
      </c>
      <c r="X321" s="12">
        <f t="shared" si="70"/>
        <v>0</v>
      </c>
      <c r="Y321" s="12">
        <f t="shared" si="71"/>
        <v>0</v>
      </c>
    </row>
    <row r="322" spans="1:25" x14ac:dyDescent="0.3">
      <c r="A322" s="1" t="s">
        <v>320</v>
      </c>
      <c r="B322" s="6">
        <v>58</v>
      </c>
      <c r="C322">
        <v>177</v>
      </c>
      <c r="D322">
        <v>262</v>
      </c>
      <c r="E322">
        <v>262</v>
      </c>
      <c r="F322">
        <v>262</v>
      </c>
      <c r="G322">
        <v>262</v>
      </c>
      <c r="H322">
        <v>369</v>
      </c>
      <c r="I322">
        <v>424</v>
      </c>
      <c r="J322" s="7"/>
      <c r="K322" s="6">
        <f t="shared" si="58"/>
        <v>119</v>
      </c>
      <c r="L322">
        <f t="shared" si="59"/>
        <v>85</v>
      </c>
      <c r="M322">
        <f t="shared" si="60"/>
        <v>0</v>
      </c>
      <c r="N322">
        <f t="shared" si="61"/>
        <v>0</v>
      </c>
      <c r="O322">
        <f t="shared" si="62"/>
        <v>0</v>
      </c>
      <c r="P322">
        <f t="shared" si="63"/>
        <v>107</v>
      </c>
      <c r="Q322">
        <f t="shared" si="64"/>
        <v>55</v>
      </c>
      <c r="R322" s="7"/>
      <c r="S322" s="12">
        <f t="shared" si="65"/>
        <v>0.67231638418079098</v>
      </c>
      <c r="T322" s="12">
        <f t="shared" si="66"/>
        <v>0.32442748091603052</v>
      </c>
      <c r="U322" s="12">
        <f t="shared" si="67"/>
        <v>0</v>
      </c>
      <c r="V322" s="12">
        <f t="shared" si="68"/>
        <v>0</v>
      </c>
      <c r="W322" s="12">
        <f t="shared" si="69"/>
        <v>0</v>
      </c>
      <c r="X322" s="12">
        <f t="shared" si="70"/>
        <v>0.28997289972899731</v>
      </c>
      <c r="Y322" s="12">
        <f t="shared" si="71"/>
        <v>0.12971698113207547</v>
      </c>
    </row>
    <row r="323" spans="1:25" x14ac:dyDescent="0.3">
      <c r="A323" s="1" t="s">
        <v>321</v>
      </c>
      <c r="B323" s="6">
        <v>16</v>
      </c>
      <c r="C323">
        <v>20</v>
      </c>
      <c r="D323">
        <v>21</v>
      </c>
      <c r="E323">
        <v>26</v>
      </c>
      <c r="F323">
        <v>27</v>
      </c>
      <c r="G323">
        <v>41</v>
      </c>
      <c r="H323">
        <v>43</v>
      </c>
      <c r="I323">
        <v>58</v>
      </c>
      <c r="J323" s="7"/>
      <c r="K323" s="6">
        <f t="shared" ref="K323:K386" si="72">C323-B323</f>
        <v>4</v>
      </c>
      <c r="L323">
        <f t="shared" ref="L323:L386" si="73">D323-C323</f>
        <v>1</v>
      </c>
      <c r="M323">
        <f t="shared" ref="M323:M386" si="74">E323-D323</f>
        <v>5</v>
      </c>
      <c r="N323">
        <f t="shared" ref="N323:N386" si="75">F323-E323</f>
        <v>1</v>
      </c>
      <c r="O323">
        <f t="shared" ref="O323:O386" si="76">G323-F323</f>
        <v>14</v>
      </c>
      <c r="P323">
        <f t="shared" ref="P323:P386" si="77">H323-G323</f>
        <v>2</v>
      </c>
      <c r="Q323">
        <f t="shared" ref="Q323:Q386" si="78">I323-H323</f>
        <v>15</v>
      </c>
      <c r="R323" s="7"/>
      <c r="S323" s="12">
        <f t="shared" ref="S323:S386" si="79">IFERROR(((C323-B323)/C323),0)</f>
        <v>0.2</v>
      </c>
      <c r="T323" s="12">
        <f t="shared" ref="T323:T386" si="80">IFERROR(((D323-C323)/D323),0)</f>
        <v>4.7619047619047616E-2</v>
      </c>
      <c r="U323" s="12">
        <f t="shared" ref="U323:U386" si="81">IFERROR(((E323-D323)/E323),0)</f>
        <v>0.19230769230769232</v>
      </c>
      <c r="V323" s="12">
        <f t="shared" ref="V323:V386" si="82">IFERROR(((F323-E323)/F323),0)</f>
        <v>3.7037037037037035E-2</v>
      </c>
      <c r="W323" s="12">
        <f t="shared" ref="W323:W386" si="83">IFERROR(((G323-F323)/G323),0)</f>
        <v>0.34146341463414637</v>
      </c>
      <c r="X323" s="12">
        <f t="shared" ref="X323:X386" si="84">IFERROR(((H323-G323)/H323),0)</f>
        <v>4.6511627906976744E-2</v>
      </c>
      <c r="Y323" s="12">
        <f t="shared" ref="Y323:Y386" si="85">IFERROR(((I323-H323)/I323),0)</f>
        <v>0.25862068965517243</v>
      </c>
    </row>
    <row r="324" spans="1:25" x14ac:dyDescent="0.3">
      <c r="A324" s="1" t="s">
        <v>322</v>
      </c>
      <c r="B324" s="6">
        <v>60</v>
      </c>
      <c r="C324">
        <v>76</v>
      </c>
      <c r="D324">
        <v>76</v>
      </c>
      <c r="E324">
        <v>141</v>
      </c>
      <c r="F324">
        <v>222</v>
      </c>
      <c r="G324">
        <v>309</v>
      </c>
      <c r="H324">
        <v>309</v>
      </c>
      <c r="I324">
        <v>309</v>
      </c>
      <c r="J324" s="7"/>
      <c r="K324" s="6">
        <f t="shared" si="72"/>
        <v>16</v>
      </c>
      <c r="L324">
        <f t="shared" si="73"/>
        <v>0</v>
      </c>
      <c r="M324">
        <f t="shared" si="74"/>
        <v>65</v>
      </c>
      <c r="N324">
        <f t="shared" si="75"/>
        <v>81</v>
      </c>
      <c r="O324">
        <f t="shared" si="76"/>
        <v>87</v>
      </c>
      <c r="P324">
        <f t="shared" si="77"/>
        <v>0</v>
      </c>
      <c r="Q324">
        <f t="shared" si="78"/>
        <v>0</v>
      </c>
      <c r="R324" s="7"/>
      <c r="S324" s="12">
        <f t="shared" si="79"/>
        <v>0.21052631578947367</v>
      </c>
      <c r="T324" s="12">
        <f t="shared" si="80"/>
        <v>0</v>
      </c>
      <c r="U324" s="12">
        <f t="shared" si="81"/>
        <v>0.46099290780141844</v>
      </c>
      <c r="V324" s="12">
        <f t="shared" si="82"/>
        <v>0.36486486486486486</v>
      </c>
      <c r="W324" s="12">
        <f t="shared" si="83"/>
        <v>0.28155339805825241</v>
      </c>
      <c r="X324" s="12">
        <f t="shared" si="84"/>
        <v>0</v>
      </c>
      <c r="Y324" s="12">
        <f t="shared" si="85"/>
        <v>0</v>
      </c>
    </row>
    <row r="325" spans="1:25" x14ac:dyDescent="0.3">
      <c r="A325" s="1" t="s">
        <v>323</v>
      </c>
      <c r="B325" s="6">
        <v>1</v>
      </c>
      <c r="C325">
        <v>1</v>
      </c>
      <c r="D325">
        <v>2</v>
      </c>
      <c r="E325">
        <v>2</v>
      </c>
      <c r="F325">
        <v>10</v>
      </c>
      <c r="G325">
        <v>12</v>
      </c>
      <c r="H325">
        <v>19</v>
      </c>
      <c r="I325">
        <v>26</v>
      </c>
      <c r="J325" s="7"/>
      <c r="K325" s="6">
        <f t="shared" si="72"/>
        <v>0</v>
      </c>
      <c r="L325">
        <f t="shared" si="73"/>
        <v>1</v>
      </c>
      <c r="M325">
        <f t="shared" si="74"/>
        <v>0</v>
      </c>
      <c r="N325">
        <f t="shared" si="75"/>
        <v>8</v>
      </c>
      <c r="O325">
        <f t="shared" si="76"/>
        <v>2</v>
      </c>
      <c r="P325">
        <f t="shared" si="77"/>
        <v>7</v>
      </c>
      <c r="Q325">
        <f t="shared" si="78"/>
        <v>7</v>
      </c>
      <c r="R325" s="7"/>
      <c r="S325" s="12">
        <f t="shared" si="79"/>
        <v>0</v>
      </c>
      <c r="T325" s="12">
        <f t="shared" si="80"/>
        <v>0.5</v>
      </c>
      <c r="U325" s="12">
        <f t="shared" si="81"/>
        <v>0</v>
      </c>
      <c r="V325" s="12">
        <f t="shared" si="82"/>
        <v>0.8</v>
      </c>
      <c r="W325" s="12">
        <f t="shared" si="83"/>
        <v>0.16666666666666666</v>
      </c>
      <c r="X325" s="12">
        <f t="shared" si="84"/>
        <v>0.36842105263157893</v>
      </c>
      <c r="Y325" s="12">
        <f t="shared" si="85"/>
        <v>0.26923076923076922</v>
      </c>
    </row>
    <row r="326" spans="1:25" x14ac:dyDescent="0.3">
      <c r="A326" s="1" t="s">
        <v>324</v>
      </c>
      <c r="B326" s="6">
        <v>0</v>
      </c>
      <c r="C326">
        <v>0</v>
      </c>
      <c r="D326">
        <v>0</v>
      </c>
      <c r="E326">
        <v>0</v>
      </c>
      <c r="F326">
        <v>12</v>
      </c>
      <c r="G326">
        <v>13</v>
      </c>
      <c r="H326">
        <v>13</v>
      </c>
      <c r="I326">
        <v>13</v>
      </c>
      <c r="J326" s="7"/>
      <c r="K326" s="6">
        <f t="shared" si="72"/>
        <v>0</v>
      </c>
      <c r="L326">
        <f t="shared" si="73"/>
        <v>0</v>
      </c>
      <c r="M326">
        <f t="shared" si="74"/>
        <v>0</v>
      </c>
      <c r="N326">
        <f t="shared" si="75"/>
        <v>12</v>
      </c>
      <c r="O326">
        <f t="shared" si="76"/>
        <v>1</v>
      </c>
      <c r="P326">
        <f t="shared" si="77"/>
        <v>0</v>
      </c>
      <c r="Q326">
        <f t="shared" si="78"/>
        <v>0</v>
      </c>
      <c r="R326" s="7"/>
      <c r="S326" s="12">
        <f t="shared" si="79"/>
        <v>0</v>
      </c>
      <c r="T326" s="12">
        <f t="shared" si="80"/>
        <v>0</v>
      </c>
      <c r="U326" s="12">
        <f t="shared" si="81"/>
        <v>0</v>
      </c>
      <c r="V326" s="12">
        <f t="shared" si="82"/>
        <v>1</v>
      </c>
      <c r="W326" s="12">
        <f t="shared" si="83"/>
        <v>7.6923076923076927E-2</v>
      </c>
      <c r="X326" s="12">
        <f t="shared" si="84"/>
        <v>0</v>
      </c>
      <c r="Y326" s="12">
        <f t="shared" si="85"/>
        <v>0</v>
      </c>
    </row>
    <row r="327" spans="1:25" x14ac:dyDescent="0.3">
      <c r="A327" s="1" t="s">
        <v>325</v>
      </c>
      <c r="B327" s="6">
        <v>0</v>
      </c>
      <c r="C327">
        <v>40</v>
      </c>
      <c r="D327">
        <v>40</v>
      </c>
      <c r="E327">
        <v>45</v>
      </c>
      <c r="F327">
        <v>58</v>
      </c>
      <c r="G327">
        <v>81</v>
      </c>
      <c r="H327">
        <v>81</v>
      </c>
      <c r="I327">
        <v>81</v>
      </c>
      <c r="J327" s="7"/>
      <c r="K327" s="6">
        <f t="shared" si="72"/>
        <v>40</v>
      </c>
      <c r="L327">
        <f t="shared" si="73"/>
        <v>0</v>
      </c>
      <c r="M327">
        <f t="shared" si="74"/>
        <v>5</v>
      </c>
      <c r="N327">
        <f t="shared" si="75"/>
        <v>13</v>
      </c>
      <c r="O327">
        <f t="shared" si="76"/>
        <v>23</v>
      </c>
      <c r="P327">
        <f t="shared" si="77"/>
        <v>0</v>
      </c>
      <c r="Q327">
        <f t="shared" si="78"/>
        <v>0</v>
      </c>
      <c r="R327" s="7"/>
      <c r="S327" s="12">
        <f t="shared" si="79"/>
        <v>1</v>
      </c>
      <c r="T327" s="12">
        <f t="shared" si="80"/>
        <v>0</v>
      </c>
      <c r="U327" s="12">
        <f t="shared" si="81"/>
        <v>0.1111111111111111</v>
      </c>
      <c r="V327" s="12">
        <f t="shared" si="82"/>
        <v>0.22413793103448276</v>
      </c>
      <c r="W327" s="12">
        <f t="shared" si="83"/>
        <v>0.2839506172839506</v>
      </c>
      <c r="X327" s="12">
        <f t="shared" si="84"/>
        <v>0</v>
      </c>
      <c r="Y327" s="12">
        <f t="shared" si="85"/>
        <v>0</v>
      </c>
    </row>
    <row r="328" spans="1:25" x14ac:dyDescent="0.3">
      <c r="A328" s="1" t="s">
        <v>326</v>
      </c>
      <c r="B328" s="6">
        <v>0</v>
      </c>
      <c r="C328">
        <v>5</v>
      </c>
      <c r="D328">
        <v>5</v>
      </c>
      <c r="E328">
        <v>21</v>
      </c>
      <c r="F328">
        <v>21</v>
      </c>
      <c r="G328">
        <v>21</v>
      </c>
      <c r="H328">
        <v>21</v>
      </c>
      <c r="I328">
        <v>21</v>
      </c>
      <c r="J328" s="7"/>
      <c r="K328" s="6">
        <f t="shared" si="72"/>
        <v>5</v>
      </c>
      <c r="L328">
        <f t="shared" si="73"/>
        <v>0</v>
      </c>
      <c r="M328">
        <f t="shared" si="74"/>
        <v>16</v>
      </c>
      <c r="N328">
        <f t="shared" si="75"/>
        <v>0</v>
      </c>
      <c r="O328">
        <f t="shared" si="76"/>
        <v>0</v>
      </c>
      <c r="P328">
        <f t="shared" si="77"/>
        <v>0</v>
      </c>
      <c r="Q328">
        <f t="shared" si="78"/>
        <v>0</v>
      </c>
      <c r="R328" s="7"/>
      <c r="S328" s="12">
        <f t="shared" si="79"/>
        <v>1</v>
      </c>
      <c r="T328" s="12">
        <f t="shared" si="80"/>
        <v>0</v>
      </c>
      <c r="U328" s="12">
        <f t="shared" si="81"/>
        <v>0.76190476190476186</v>
      </c>
      <c r="V328" s="12">
        <f t="shared" si="82"/>
        <v>0</v>
      </c>
      <c r="W328" s="12">
        <f t="shared" si="83"/>
        <v>0</v>
      </c>
      <c r="X328" s="12">
        <f t="shared" si="84"/>
        <v>0</v>
      </c>
      <c r="Y328" s="12">
        <f t="shared" si="85"/>
        <v>0</v>
      </c>
    </row>
    <row r="329" spans="1:25" x14ac:dyDescent="0.3">
      <c r="A329" s="1" t="s">
        <v>327</v>
      </c>
      <c r="B329" s="6">
        <v>0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 s="7"/>
      <c r="K329" s="6">
        <f t="shared" si="72"/>
        <v>4</v>
      </c>
      <c r="L329">
        <f t="shared" si="73"/>
        <v>0</v>
      </c>
      <c r="M329">
        <f t="shared" si="74"/>
        <v>0</v>
      </c>
      <c r="N329">
        <f t="shared" si="75"/>
        <v>0</v>
      </c>
      <c r="O329">
        <f t="shared" si="76"/>
        <v>0</v>
      </c>
      <c r="P329">
        <f t="shared" si="77"/>
        <v>0</v>
      </c>
      <c r="Q329">
        <f t="shared" si="78"/>
        <v>0</v>
      </c>
      <c r="R329" s="7"/>
      <c r="S329" s="12">
        <f t="shared" si="79"/>
        <v>1</v>
      </c>
      <c r="T329" s="12">
        <f t="shared" si="80"/>
        <v>0</v>
      </c>
      <c r="U329" s="12">
        <f t="shared" si="81"/>
        <v>0</v>
      </c>
      <c r="V329" s="12">
        <f t="shared" si="82"/>
        <v>0</v>
      </c>
      <c r="W329" s="12">
        <f t="shared" si="83"/>
        <v>0</v>
      </c>
      <c r="X329" s="12">
        <f t="shared" si="84"/>
        <v>0</v>
      </c>
      <c r="Y329" s="12">
        <f t="shared" si="85"/>
        <v>0</v>
      </c>
    </row>
    <row r="330" spans="1:25" x14ac:dyDescent="0.3">
      <c r="A330" s="1" t="s">
        <v>328</v>
      </c>
      <c r="B330" s="6">
        <v>33</v>
      </c>
      <c r="C330">
        <v>44</v>
      </c>
      <c r="D330">
        <v>75</v>
      </c>
      <c r="E330">
        <v>81</v>
      </c>
      <c r="F330">
        <v>81</v>
      </c>
      <c r="G330">
        <v>81</v>
      </c>
      <c r="H330">
        <v>81</v>
      </c>
      <c r="I330">
        <v>81</v>
      </c>
      <c r="J330" s="7"/>
      <c r="K330" s="6">
        <f t="shared" si="72"/>
        <v>11</v>
      </c>
      <c r="L330">
        <f t="shared" si="73"/>
        <v>31</v>
      </c>
      <c r="M330">
        <f t="shared" si="74"/>
        <v>6</v>
      </c>
      <c r="N330">
        <f t="shared" si="75"/>
        <v>0</v>
      </c>
      <c r="O330">
        <f t="shared" si="76"/>
        <v>0</v>
      </c>
      <c r="P330">
        <f t="shared" si="77"/>
        <v>0</v>
      </c>
      <c r="Q330">
        <f t="shared" si="78"/>
        <v>0</v>
      </c>
      <c r="R330" s="7"/>
      <c r="S330" s="12">
        <f t="shared" si="79"/>
        <v>0.25</v>
      </c>
      <c r="T330" s="12">
        <f t="shared" si="80"/>
        <v>0.41333333333333333</v>
      </c>
      <c r="U330" s="12">
        <f t="shared" si="81"/>
        <v>7.407407407407407E-2</v>
      </c>
      <c r="V330" s="12">
        <f t="shared" si="82"/>
        <v>0</v>
      </c>
      <c r="W330" s="12">
        <f t="shared" si="83"/>
        <v>0</v>
      </c>
      <c r="X330" s="12">
        <f t="shared" si="84"/>
        <v>0</v>
      </c>
      <c r="Y330" s="12">
        <f t="shared" si="85"/>
        <v>0</v>
      </c>
    </row>
    <row r="331" spans="1:25" x14ac:dyDescent="0.3">
      <c r="A331" s="1" t="s">
        <v>329</v>
      </c>
      <c r="B331" s="6">
        <v>0</v>
      </c>
      <c r="C331">
        <v>39</v>
      </c>
      <c r="D331">
        <v>39</v>
      </c>
      <c r="E331">
        <v>66</v>
      </c>
      <c r="F331">
        <v>89</v>
      </c>
      <c r="G331">
        <v>137</v>
      </c>
      <c r="H331">
        <v>137</v>
      </c>
      <c r="I331">
        <v>234</v>
      </c>
      <c r="J331" s="7"/>
      <c r="K331" s="6">
        <f t="shared" si="72"/>
        <v>39</v>
      </c>
      <c r="L331">
        <f t="shared" si="73"/>
        <v>0</v>
      </c>
      <c r="M331">
        <f t="shared" si="74"/>
        <v>27</v>
      </c>
      <c r="N331">
        <f t="shared" si="75"/>
        <v>23</v>
      </c>
      <c r="O331">
        <f t="shared" si="76"/>
        <v>48</v>
      </c>
      <c r="P331">
        <f t="shared" si="77"/>
        <v>0</v>
      </c>
      <c r="Q331">
        <f t="shared" si="78"/>
        <v>97</v>
      </c>
      <c r="R331" s="7"/>
      <c r="S331" s="12">
        <f t="shared" si="79"/>
        <v>1</v>
      </c>
      <c r="T331" s="12">
        <f t="shared" si="80"/>
        <v>0</v>
      </c>
      <c r="U331" s="12">
        <f t="shared" si="81"/>
        <v>0.40909090909090912</v>
      </c>
      <c r="V331" s="12">
        <f t="shared" si="82"/>
        <v>0.25842696629213485</v>
      </c>
      <c r="W331" s="12">
        <f t="shared" si="83"/>
        <v>0.35036496350364965</v>
      </c>
      <c r="X331" s="12">
        <f t="shared" si="84"/>
        <v>0</v>
      </c>
      <c r="Y331" s="12">
        <f t="shared" si="85"/>
        <v>0.41452991452991456</v>
      </c>
    </row>
    <row r="332" spans="1:25" x14ac:dyDescent="0.3">
      <c r="A332" s="1" t="s">
        <v>330</v>
      </c>
      <c r="B332" s="6">
        <v>0</v>
      </c>
      <c r="C332">
        <v>24</v>
      </c>
      <c r="D332">
        <v>24</v>
      </c>
      <c r="E332">
        <v>25</v>
      </c>
      <c r="F332">
        <v>43</v>
      </c>
      <c r="G332">
        <v>43</v>
      </c>
      <c r="H332">
        <v>43</v>
      </c>
      <c r="I332">
        <v>43</v>
      </c>
      <c r="J332" s="7"/>
      <c r="K332" s="6">
        <f t="shared" si="72"/>
        <v>24</v>
      </c>
      <c r="L332">
        <f t="shared" si="73"/>
        <v>0</v>
      </c>
      <c r="M332">
        <f t="shared" si="74"/>
        <v>1</v>
      </c>
      <c r="N332">
        <f t="shared" si="75"/>
        <v>18</v>
      </c>
      <c r="O332">
        <f t="shared" si="76"/>
        <v>0</v>
      </c>
      <c r="P332">
        <f t="shared" si="77"/>
        <v>0</v>
      </c>
      <c r="Q332">
        <f t="shared" si="78"/>
        <v>0</v>
      </c>
      <c r="R332" s="7"/>
      <c r="S332" s="12">
        <f t="shared" si="79"/>
        <v>1</v>
      </c>
      <c r="T332" s="12">
        <f t="shared" si="80"/>
        <v>0</v>
      </c>
      <c r="U332" s="12">
        <f t="shared" si="81"/>
        <v>0.04</v>
      </c>
      <c r="V332" s="12">
        <f t="shared" si="82"/>
        <v>0.41860465116279072</v>
      </c>
      <c r="W332" s="12">
        <f t="shared" si="83"/>
        <v>0</v>
      </c>
      <c r="X332" s="12">
        <f t="shared" si="84"/>
        <v>0</v>
      </c>
      <c r="Y332" s="12">
        <f t="shared" si="85"/>
        <v>0</v>
      </c>
    </row>
    <row r="333" spans="1:25" x14ac:dyDescent="0.3">
      <c r="A333" s="1" t="s">
        <v>331</v>
      </c>
      <c r="B333" s="6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32</v>
      </c>
      <c r="J333" s="7"/>
      <c r="K333" s="6">
        <f t="shared" si="72"/>
        <v>3</v>
      </c>
      <c r="L333">
        <f t="shared" si="73"/>
        <v>0</v>
      </c>
      <c r="M333">
        <f t="shared" si="74"/>
        <v>0</v>
      </c>
      <c r="N333">
        <f t="shared" si="75"/>
        <v>0</v>
      </c>
      <c r="O333">
        <f t="shared" si="76"/>
        <v>0</v>
      </c>
      <c r="P333">
        <f t="shared" si="77"/>
        <v>0</v>
      </c>
      <c r="Q333">
        <f t="shared" si="78"/>
        <v>29</v>
      </c>
      <c r="R333" s="7"/>
      <c r="S333" s="12">
        <f t="shared" si="79"/>
        <v>1</v>
      </c>
      <c r="T333" s="12">
        <f t="shared" si="80"/>
        <v>0</v>
      </c>
      <c r="U333" s="12">
        <f t="shared" si="81"/>
        <v>0</v>
      </c>
      <c r="V333" s="12">
        <f t="shared" si="82"/>
        <v>0</v>
      </c>
      <c r="W333" s="12">
        <f t="shared" si="83"/>
        <v>0</v>
      </c>
      <c r="X333" s="12">
        <f t="shared" si="84"/>
        <v>0</v>
      </c>
      <c r="Y333" s="12">
        <f t="shared" si="85"/>
        <v>0.90625</v>
      </c>
    </row>
    <row r="334" spans="1:25" x14ac:dyDescent="0.3">
      <c r="A334" s="1" t="s">
        <v>332</v>
      </c>
      <c r="B334" s="6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 s="7"/>
      <c r="K334" s="6">
        <f t="shared" si="72"/>
        <v>0</v>
      </c>
      <c r="L334">
        <f t="shared" si="73"/>
        <v>1</v>
      </c>
      <c r="M334">
        <f t="shared" si="74"/>
        <v>0</v>
      </c>
      <c r="N334">
        <f t="shared" si="75"/>
        <v>0</v>
      </c>
      <c r="O334">
        <f t="shared" si="76"/>
        <v>0</v>
      </c>
      <c r="P334">
        <f t="shared" si="77"/>
        <v>0</v>
      </c>
      <c r="Q334">
        <f t="shared" si="78"/>
        <v>0</v>
      </c>
      <c r="R334" s="7"/>
      <c r="S334" s="12">
        <f t="shared" si="79"/>
        <v>0</v>
      </c>
      <c r="T334" s="12">
        <f t="shared" si="80"/>
        <v>1</v>
      </c>
      <c r="U334" s="12">
        <f t="shared" si="81"/>
        <v>0</v>
      </c>
      <c r="V334" s="12">
        <f t="shared" si="82"/>
        <v>0</v>
      </c>
      <c r="W334" s="12">
        <f t="shared" si="83"/>
        <v>0</v>
      </c>
      <c r="X334" s="12">
        <f t="shared" si="84"/>
        <v>0</v>
      </c>
      <c r="Y334" s="12">
        <f t="shared" si="85"/>
        <v>0</v>
      </c>
    </row>
    <row r="335" spans="1:25" x14ac:dyDescent="0.3">
      <c r="A335" s="1" t="s">
        <v>333</v>
      </c>
      <c r="B335" s="6">
        <v>14</v>
      </c>
      <c r="C335">
        <v>43</v>
      </c>
      <c r="D335">
        <v>67</v>
      </c>
      <c r="E335">
        <v>67</v>
      </c>
      <c r="F335">
        <v>67</v>
      </c>
      <c r="G335">
        <v>67</v>
      </c>
      <c r="H335">
        <v>67</v>
      </c>
      <c r="I335">
        <v>67</v>
      </c>
      <c r="J335" s="7"/>
      <c r="K335" s="6">
        <f t="shared" si="72"/>
        <v>29</v>
      </c>
      <c r="L335">
        <f t="shared" si="73"/>
        <v>24</v>
      </c>
      <c r="M335">
        <f t="shared" si="74"/>
        <v>0</v>
      </c>
      <c r="N335">
        <f t="shared" si="75"/>
        <v>0</v>
      </c>
      <c r="O335">
        <f t="shared" si="76"/>
        <v>0</v>
      </c>
      <c r="P335">
        <f t="shared" si="77"/>
        <v>0</v>
      </c>
      <c r="Q335">
        <f t="shared" si="78"/>
        <v>0</v>
      </c>
      <c r="R335" s="7"/>
      <c r="S335" s="12">
        <f t="shared" si="79"/>
        <v>0.67441860465116277</v>
      </c>
      <c r="T335" s="12">
        <f t="shared" si="80"/>
        <v>0.35820895522388058</v>
      </c>
      <c r="U335" s="12">
        <f t="shared" si="81"/>
        <v>0</v>
      </c>
      <c r="V335" s="12">
        <f t="shared" si="82"/>
        <v>0</v>
      </c>
      <c r="W335" s="12">
        <f t="shared" si="83"/>
        <v>0</v>
      </c>
      <c r="X335" s="12">
        <f t="shared" si="84"/>
        <v>0</v>
      </c>
      <c r="Y335" s="12">
        <f t="shared" si="85"/>
        <v>0</v>
      </c>
    </row>
    <row r="336" spans="1:25" x14ac:dyDescent="0.3">
      <c r="A336" s="1" t="s">
        <v>334</v>
      </c>
      <c r="B336" s="6">
        <v>17</v>
      </c>
      <c r="C336">
        <v>17</v>
      </c>
      <c r="D336">
        <v>17</v>
      </c>
      <c r="E336">
        <v>19</v>
      </c>
      <c r="F336">
        <v>19</v>
      </c>
      <c r="G336">
        <v>19</v>
      </c>
      <c r="H336">
        <v>19</v>
      </c>
      <c r="I336">
        <v>19</v>
      </c>
      <c r="J336" s="7"/>
      <c r="K336" s="6">
        <f t="shared" si="72"/>
        <v>0</v>
      </c>
      <c r="L336">
        <f t="shared" si="73"/>
        <v>0</v>
      </c>
      <c r="M336">
        <f t="shared" si="74"/>
        <v>2</v>
      </c>
      <c r="N336">
        <f t="shared" si="75"/>
        <v>0</v>
      </c>
      <c r="O336">
        <f t="shared" si="76"/>
        <v>0</v>
      </c>
      <c r="P336">
        <f t="shared" si="77"/>
        <v>0</v>
      </c>
      <c r="Q336">
        <f t="shared" si="78"/>
        <v>0</v>
      </c>
      <c r="R336" s="7"/>
      <c r="S336" s="12">
        <f t="shared" si="79"/>
        <v>0</v>
      </c>
      <c r="T336" s="12">
        <f t="shared" si="80"/>
        <v>0</v>
      </c>
      <c r="U336" s="12">
        <f t="shared" si="81"/>
        <v>0.10526315789473684</v>
      </c>
      <c r="V336" s="12">
        <f t="shared" si="82"/>
        <v>0</v>
      </c>
      <c r="W336" s="12">
        <f t="shared" si="83"/>
        <v>0</v>
      </c>
      <c r="X336" s="12">
        <f t="shared" si="84"/>
        <v>0</v>
      </c>
      <c r="Y336" s="12">
        <f t="shared" si="85"/>
        <v>0</v>
      </c>
    </row>
    <row r="337" spans="1:25" x14ac:dyDescent="0.3">
      <c r="A337" s="1" t="s">
        <v>335</v>
      </c>
      <c r="B337" s="6">
        <v>0</v>
      </c>
      <c r="C337">
        <v>87</v>
      </c>
      <c r="D337">
        <v>87</v>
      </c>
      <c r="E337">
        <v>87</v>
      </c>
      <c r="F337">
        <v>87</v>
      </c>
      <c r="G337">
        <v>87</v>
      </c>
      <c r="H337">
        <v>141</v>
      </c>
      <c r="I337">
        <v>215</v>
      </c>
      <c r="J337" s="7"/>
      <c r="K337" s="6">
        <f t="shared" si="72"/>
        <v>87</v>
      </c>
      <c r="L337">
        <f t="shared" si="73"/>
        <v>0</v>
      </c>
      <c r="M337">
        <f t="shared" si="74"/>
        <v>0</v>
      </c>
      <c r="N337">
        <f t="shared" si="75"/>
        <v>0</v>
      </c>
      <c r="O337">
        <f t="shared" si="76"/>
        <v>0</v>
      </c>
      <c r="P337">
        <f t="shared" si="77"/>
        <v>54</v>
      </c>
      <c r="Q337">
        <f t="shared" si="78"/>
        <v>74</v>
      </c>
      <c r="R337" s="7"/>
      <c r="S337" s="12">
        <f t="shared" si="79"/>
        <v>1</v>
      </c>
      <c r="T337" s="12">
        <f t="shared" si="80"/>
        <v>0</v>
      </c>
      <c r="U337" s="12">
        <f t="shared" si="81"/>
        <v>0</v>
      </c>
      <c r="V337" s="12">
        <f t="shared" si="82"/>
        <v>0</v>
      </c>
      <c r="W337" s="12">
        <f t="shared" si="83"/>
        <v>0</v>
      </c>
      <c r="X337" s="12">
        <f t="shared" si="84"/>
        <v>0.38297872340425532</v>
      </c>
      <c r="Y337" s="12">
        <f t="shared" si="85"/>
        <v>0.34418604651162793</v>
      </c>
    </row>
    <row r="338" spans="1:25" x14ac:dyDescent="0.3">
      <c r="A338" s="1" t="s">
        <v>336</v>
      </c>
      <c r="B338" s="6">
        <v>0</v>
      </c>
      <c r="C338">
        <v>8</v>
      </c>
      <c r="D338">
        <v>8</v>
      </c>
      <c r="E338">
        <v>8</v>
      </c>
      <c r="F338">
        <v>8</v>
      </c>
      <c r="G338">
        <v>8</v>
      </c>
      <c r="H338">
        <v>8</v>
      </c>
      <c r="I338">
        <v>20</v>
      </c>
      <c r="J338" s="7"/>
      <c r="K338" s="6">
        <f t="shared" si="72"/>
        <v>8</v>
      </c>
      <c r="L338">
        <f t="shared" si="73"/>
        <v>0</v>
      </c>
      <c r="M338">
        <f t="shared" si="74"/>
        <v>0</v>
      </c>
      <c r="N338">
        <f t="shared" si="75"/>
        <v>0</v>
      </c>
      <c r="O338">
        <f t="shared" si="76"/>
        <v>0</v>
      </c>
      <c r="P338">
        <f t="shared" si="77"/>
        <v>0</v>
      </c>
      <c r="Q338">
        <f t="shared" si="78"/>
        <v>12</v>
      </c>
      <c r="R338" s="7"/>
      <c r="S338" s="12">
        <f t="shared" si="79"/>
        <v>1</v>
      </c>
      <c r="T338" s="12">
        <f t="shared" si="80"/>
        <v>0</v>
      </c>
      <c r="U338" s="12">
        <f t="shared" si="81"/>
        <v>0</v>
      </c>
      <c r="V338" s="12">
        <f t="shared" si="82"/>
        <v>0</v>
      </c>
      <c r="W338" s="12">
        <f t="shared" si="83"/>
        <v>0</v>
      </c>
      <c r="X338" s="12">
        <f t="shared" si="84"/>
        <v>0</v>
      </c>
      <c r="Y338" s="12">
        <f t="shared" si="85"/>
        <v>0.6</v>
      </c>
    </row>
    <row r="339" spans="1:25" x14ac:dyDescent="0.3">
      <c r="A339" s="1" t="s">
        <v>337</v>
      </c>
      <c r="B339" s="6">
        <v>0</v>
      </c>
      <c r="C339">
        <v>31</v>
      </c>
      <c r="D339">
        <v>31</v>
      </c>
      <c r="E339">
        <v>31</v>
      </c>
      <c r="F339">
        <v>31</v>
      </c>
      <c r="G339">
        <v>31</v>
      </c>
      <c r="H339">
        <v>31</v>
      </c>
      <c r="I339">
        <v>31</v>
      </c>
      <c r="J339" s="7"/>
      <c r="K339" s="6">
        <f t="shared" si="72"/>
        <v>31</v>
      </c>
      <c r="L339">
        <f t="shared" si="73"/>
        <v>0</v>
      </c>
      <c r="M339">
        <f t="shared" si="74"/>
        <v>0</v>
      </c>
      <c r="N339">
        <f t="shared" si="75"/>
        <v>0</v>
      </c>
      <c r="O339">
        <f t="shared" si="76"/>
        <v>0</v>
      </c>
      <c r="P339">
        <f t="shared" si="77"/>
        <v>0</v>
      </c>
      <c r="Q339">
        <f t="shared" si="78"/>
        <v>0</v>
      </c>
      <c r="R339" s="7"/>
      <c r="S339" s="12">
        <f t="shared" si="79"/>
        <v>1</v>
      </c>
      <c r="T339" s="12">
        <f t="shared" si="80"/>
        <v>0</v>
      </c>
      <c r="U339" s="12">
        <f t="shared" si="81"/>
        <v>0</v>
      </c>
      <c r="V339" s="12">
        <f t="shared" si="82"/>
        <v>0</v>
      </c>
      <c r="W339" s="12">
        <f t="shared" si="83"/>
        <v>0</v>
      </c>
      <c r="X339" s="12">
        <f t="shared" si="84"/>
        <v>0</v>
      </c>
      <c r="Y339" s="12">
        <f t="shared" si="85"/>
        <v>0</v>
      </c>
    </row>
    <row r="340" spans="1:25" x14ac:dyDescent="0.3">
      <c r="A340" s="1" t="s">
        <v>338</v>
      </c>
      <c r="B340" s="6">
        <v>181</v>
      </c>
      <c r="C340">
        <v>291</v>
      </c>
      <c r="D340">
        <v>367</v>
      </c>
      <c r="E340">
        <v>390</v>
      </c>
      <c r="F340">
        <v>438</v>
      </c>
      <c r="G340">
        <v>539</v>
      </c>
      <c r="H340">
        <v>654</v>
      </c>
      <c r="I340">
        <v>654</v>
      </c>
      <c r="J340" s="7"/>
      <c r="K340" s="6">
        <f t="shared" si="72"/>
        <v>110</v>
      </c>
      <c r="L340">
        <f t="shared" si="73"/>
        <v>76</v>
      </c>
      <c r="M340">
        <f t="shared" si="74"/>
        <v>23</v>
      </c>
      <c r="N340">
        <f t="shared" si="75"/>
        <v>48</v>
      </c>
      <c r="O340">
        <f t="shared" si="76"/>
        <v>101</v>
      </c>
      <c r="P340">
        <f t="shared" si="77"/>
        <v>115</v>
      </c>
      <c r="Q340">
        <f t="shared" si="78"/>
        <v>0</v>
      </c>
      <c r="R340" s="7"/>
      <c r="S340" s="12">
        <f t="shared" si="79"/>
        <v>0.37800687285223367</v>
      </c>
      <c r="T340" s="12">
        <f t="shared" si="80"/>
        <v>0.20708446866485014</v>
      </c>
      <c r="U340" s="12">
        <f t="shared" si="81"/>
        <v>5.8974358974358973E-2</v>
      </c>
      <c r="V340" s="12">
        <f t="shared" si="82"/>
        <v>0.1095890410958904</v>
      </c>
      <c r="W340" s="12">
        <f t="shared" si="83"/>
        <v>0.18738404452690166</v>
      </c>
      <c r="X340" s="12">
        <f t="shared" si="84"/>
        <v>0.17584097859327216</v>
      </c>
      <c r="Y340" s="12">
        <f t="shared" si="85"/>
        <v>0</v>
      </c>
    </row>
    <row r="341" spans="1:25" x14ac:dyDescent="0.3">
      <c r="A341" s="1" t="s">
        <v>339</v>
      </c>
      <c r="B341" s="6">
        <v>1</v>
      </c>
      <c r="C341">
        <v>1</v>
      </c>
      <c r="D341">
        <v>1</v>
      </c>
      <c r="E341">
        <v>1</v>
      </c>
      <c r="F341">
        <v>6</v>
      </c>
      <c r="G341">
        <v>6</v>
      </c>
      <c r="H341">
        <v>7</v>
      </c>
      <c r="I341">
        <v>16</v>
      </c>
      <c r="J341" s="7"/>
      <c r="K341" s="6">
        <f t="shared" si="72"/>
        <v>0</v>
      </c>
      <c r="L341">
        <f t="shared" si="73"/>
        <v>0</v>
      </c>
      <c r="M341">
        <f t="shared" si="74"/>
        <v>0</v>
      </c>
      <c r="N341">
        <f t="shared" si="75"/>
        <v>5</v>
      </c>
      <c r="O341">
        <f t="shared" si="76"/>
        <v>0</v>
      </c>
      <c r="P341">
        <f t="shared" si="77"/>
        <v>1</v>
      </c>
      <c r="Q341">
        <f t="shared" si="78"/>
        <v>9</v>
      </c>
      <c r="R341" s="7"/>
      <c r="S341" s="12">
        <f t="shared" si="79"/>
        <v>0</v>
      </c>
      <c r="T341" s="12">
        <f t="shared" si="80"/>
        <v>0</v>
      </c>
      <c r="U341" s="12">
        <f t="shared" si="81"/>
        <v>0</v>
      </c>
      <c r="V341" s="12">
        <f t="shared" si="82"/>
        <v>0.83333333333333337</v>
      </c>
      <c r="W341" s="12">
        <f t="shared" si="83"/>
        <v>0</v>
      </c>
      <c r="X341" s="12">
        <f t="shared" si="84"/>
        <v>0.14285714285714285</v>
      </c>
      <c r="Y341" s="12">
        <f t="shared" si="85"/>
        <v>0.5625</v>
      </c>
    </row>
    <row r="342" spans="1:25" x14ac:dyDescent="0.3">
      <c r="A342" s="1" t="s">
        <v>340</v>
      </c>
      <c r="B342" s="6">
        <v>4</v>
      </c>
      <c r="C342">
        <v>24</v>
      </c>
      <c r="D342">
        <v>28</v>
      </c>
      <c r="E342">
        <v>41</v>
      </c>
      <c r="F342">
        <v>41</v>
      </c>
      <c r="G342">
        <v>41</v>
      </c>
      <c r="H342">
        <v>41</v>
      </c>
      <c r="I342">
        <v>41</v>
      </c>
      <c r="J342" s="7"/>
      <c r="K342" s="6">
        <f t="shared" si="72"/>
        <v>20</v>
      </c>
      <c r="L342">
        <f t="shared" si="73"/>
        <v>4</v>
      </c>
      <c r="M342">
        <f t="shared" si="74"/>
        <v>13</v>
      </c>
      <c r="N342">
        <f t="shared" si="75"/>
        <v>0</v>
      </c>
      <c r="O342">
        <f t="shared" si="76"/>
        <v>0</v>
      </c>
      <c r="P342">
        <f t="shared" si="77"/>
        <v>0</v>
      </c>
      <c r="Q342">
        <f t="shared" si="78"/>
        <v>0</v>
      </c>
      <c r="R342" s="7"/>
      <c r="S342" s="12">
        <f t="shared" si="79"/>
        <v>0.83333333333333337</v>
      </c>
      <c r="T342" s="12">
        <f t="shared" si="80"/>
        <v>0.14285714285714285</v>
      </c>
      <c r="U342" s="12">
        <f t="shared" si="81"/>
        <v>0.31707317073170732</v>
      </c>
      <c r="V342" s="12">
        <f t="shared" si="82"/>
        <v>0</v>
      </c>
      <c r="W342" s="12">
        <f t="shared" si="83"/>
        <v>0</v>
      </c>
      <c r="X342" s="12">
        <f t="shared" si="84"/>
        <v>0</v>
      </c>
      <c r="Y342" s="12">
        <f t="shared" si="85"/>
        <v>0</v>
      </c>
    </row>
    <row r="343" spans="1:25" x14ac:dyDescent="0.3">
      <c r="A343" s="1" t="s">
        <v>341</v>
      </c>
      <c r="B343" s="6">
        <v>0</v>
      </c>
      <c r="C343">
        <v>0</v>
      </c>
      <c r="D343">
        <v>0</v>
      </c>
      <c r="E343">
        <v>176</v>
      </c>
      <c r="F343">
        <v>243</v>
      </c>
      <c r="G343">
        <v>272</v>
      </c>
      <c r="H343">
        <v>272</v>
      </c>
      <c r="I343">
        <v>272</v>
      </c>
      <c r="J343" s="7"/>
      <c r="K343" s="6">
        <f t="shared" si="72"/>
        <v>0</v>
      </c>
      <c r="L343">
        <f t="shared" si="73"/>
        <v>0</v>
      </c>
      <c r="M343">
        <f t="shared" si="74"/>
        <v>176</v>
      </c>
      <c r="N343">
        <f t="shared" si="75"/>
        <v>67</v>
      </c>
      <c r="O343">
        <f t="shared" si="76"/>
        <v>29</v>
      </c>
      <c r="P343">
        <f t="shared" si="77"/>
        <v>0</v>
      </c>
      <c r="Q343">
        <f t="shared" si="78"/>
        <v>0</v>
      </c>
      <c r="R343" s="7"/>
      <c r="S343" s="12">
        <f t="shared" si="79"/>
        <v>0</v>
      </c>
      <c r="T343" s="12">
        <f t="shared" si="80"/>
        <v>0</v>
      </c>
      <c r="U343" s="12">
        <f t="shared" si="81"/>
        <v>1</v>
      </c>
      <c r="V343" s="12">
        <f t="shared" si="82"/>
        <v>0.27572016460905352</v>
      </c>
      <c r="W343" s="12">
        <f t="shared" si="83"/>
        <v>0.10661764705882353</v>
      </c>
      <c r="X343" s="12">
        <f t="shared" si="84"/>
        <v>0</v>
      </c>
      <c r="Y343" s="12">
        <f t="shared" si="85"/>
        <v>0</v>
      </c>
    </row>
    <row r="344" spans="1:25" x14ac:dyDescent="0.3">
      <c r="A344" s="1" t="s">
        <v>342</v>
      </c>
      <c r="B344" s="6">
        <v>14</v>
      </c>
      <c r="C344">
        <v>95</v>
      </c>
      <c r="D344">
        <v>118</v>
      </c>
      <c r="E344">
        <v>129</v>
      </c>
      <c r="F344">
        <v>198</v>
      </c>
      <c r="G344">
        <v>235</v>
      </c>
      <c r="H344">
        <v>269</v>
      </c>
      <c r="I344">
        <v>269</v>
      </c>
      <c r="J344" s="7"/>
      <c r="K344" s="6">
        <f t="shared" si="72"/>
        <v>81</v>
      </c>
      <c r="L344">
        <f t="shared" si="73"/>
        <v>23</v>
      </c>
      <c r="M344">
        <f t="shared" si="74"/>
        <v>11</v>
      </c>
      <c r="N344">
        <f t="shared" si="75"/>
        <v>69</v>
      </c>
      <c r="O344">
        <f t="shared" si="76"/>
        <v>37</v>
      </c>
      <c r="P344">
        <f t="shared" si="77"/>
        <v>34</v>
      </c>
      <c r="Q344">
        <f t="shared" si="78"/>
        <v>0</v>
      </c>
      <c r="R344" s="7"/>
      <c r="S344" s="12">
        <f t="shared" si="79"/>
        <v>0.85263157894736841</v>
      </c>
      <c r="T344" s="12">
        <f t="shared" si="80"/>
        <v>0.19491525423728814</v>
      </c>
      <c r="U344" s="12">
        <f t="shared" si="81"/>
        <v>8.5271317829457363E-2</v>
      </c>
      <c r="V344" s="12">
        <f t="shared" si="82"/>
        <v>0.34848484848484851</v>
      </c>
      <c r="W344" s="12">
        <f t="shared" si="83"/>
        <v>0.1574468085106383</v>
      </c>
      <c r="X344" s="12">
        <f t="shared" si="84"/>
        <v>0.12639405204460966</v>
      </c>
      <c r="Y344" s="12">
        <f t="shared" si="85"/>
        <v>0</v>
      </c>
    </row>
    <row r="345" spans="1:25" x14ac:dyDescent="0.3">
      <c r="A345" s="1" t="s">
        <v>343</v>
      </c>
      <c r="B345" s="6">
        <v>93</v>
      </c>
      <c r="C345">
        <v>137</v>
      </c>
      <c r="D345">
        <v>137</v>
      </c>
      <c r="E345">
        <v>225</v>
      </c>
      <c r="F345">
        <v>306</v>
      </c>
      <c r="G345">
        <v>306</v>
      </c>
      <c r="H345">
        <v>329</v>
      </c>
      <c r="I345">
        <v>421</v>
      </c>
      <c r="J345" s="7"/>
      <c r="K345" s="6">
        <f t="shared" si="72"/>
        <v>44</v>
      </c>
      <c r="L345">
        <f t="shared" si="73"/>
        <v>0</v>
      </c>
      <c r="M345">
        <f t="shared" si="74"/>
        <v>88</v>
      </c>
      <c r="N345">
        <f t="shared" si="75"/>
        <v>81</v>
      </c>
      <c r="O345">
        <f t="shared" si="76"/>
        <v>0</v>
      </c>
      <c r="P345">
        <f t="shared" si="77"/>
        <v>23</v>
      </c>
      <c r="Q345">
        <f t="shared" si="78"/>
        <v>92</v>
      </c>
      <c r="R345" s="7"/>
      <c r="S345" s="12">
        <f t="shared" si="79"/>
        <v>0.32116788321167883</v>
      </c>
      <c r="T345" s="12">
        <f t="shared" si="80"/>
        <v>0</v>
      </c>
      <c r="U345" s="12">
        <f t="shared" si="81"/>
        <v>0.39111111111111113</v>
      </c>
      <c r="V345" s="12">
        <f t="shared" si="82"/>
        <v>0.26470588235294118</v>
      </c>
      <c r="W345" s="12">
        <f t="shared" si="83"/>
        <v>0</v>
      </c>
      <c r="X345" s="12">
        <f t="shared" si="84"/>
        <v>6.9908814589665649E-2</v>
      </c>
      <c r="Y345" s="12">
        <f t="shared" si="85"/>
        <v>0.21852731591448932</v>
      </c>
    </row>
    <row r="346" spans="1:25" x14ac:dyDescent="0.3">
      <c r="A346" s="1" t="s">
        <v>344</v>
      </c>
      <c r="B346" s="6">
        <v>0</v>
      </c>
      <c r="C346">
        <v>116</v>
      </c>
      <c r="D346">
        <v>116</v>
      </c>
      <c r="E346">
        <v>116</v>
      </c>
      <c r="F346">
        <v>116</v>
      </c>
      <c r="G346">
        <v>116</v>
      </c>
      <c r="H346">
        <v>116</v>
      </c>
      <c r="I346">
        <v>116</v>
      </c>
      <c r="J346" s="7"/>
      <c r="K346" s="6">
        <f t="shared" si="72"/>
        <v>116</v>
      </c>
      <c r="L346">
        <f t="shared" si="73"/>
        <v>0</v>
      </c>
      <c r="M346">
        <f t="shared" si="74"/>
        <v>0</v>
      </c>
      <c r="N346">
        <f t="shared" si="75"/>
        <v>0</v>
      </c>
      <c r="O346">
        <f t="shared" si="76"/>
        <v>0</v>
      </c>
      <c r="P346">
        <f t="shared" si="77"/>
        <v>0</v>
      </c>
      <c r="Q346">
        <f t="shared" si="78"/>
        <v>0</v>
      </c>
      <c r="R346" s="7"/>
      <c r="S346" s="12">
        <f t="shared" si="79"/>
        <v>1</v>
      </c>
      <c r="T346" s="12">
        <f t="shared" si="80"/>
        <v>0</v>
      </c>
      <c r="U346" s="12">
        <f t="shared" si="81"/>
        <v>0</v>
      </c>
      <c r="V346" s="12">
        <f t="shared" si="82"/>
        <v>0</v>
      </c>
      <c r="W346" s="12">
        <f t="shared" si="83"/>
        <v>0</v>
      </c>
      <c r="X346" s="12">
        <f t="shared" si="84"/>
        <v>0</v>
      </c>
      <c r="Y346" s="12">
        <f t="shared" si="85"/>
        <v>0</v>
      </c>
    </row>
    <row r="347" spans="1:25" x14ac:dyDescent="0.3">
      <c r="A347" s="1" t="s">
        <v>345</v>
      </c>
      <c r="B347" s="6">
        <v>121</v>
      </c>
      <c r="C347">
        <v>126</v>
      </c>
      <c r="D347">
        <v>170</v>
      </c>
      <c r="E347">
        <v>233</v>
      </c>
      <c r="F347">
        <v>328</v>
      </c>
      <c r="G347">
        <v>336</v>
      </c>
      <c r="H347">
        <v>338</v>
      </c>
      <c r="I347">
        <v>441</v>
      </c>
      <c r="J347" s="7"/>
      <c r="K347" s="6">
        <f t="shared" si="72"/>
        <v>5</v>
      </c>
      <c r="L347">
        <f t="shared" si="73"/>
        <v>44</v>
      </c>
      <c r="M347">
        <f t="shared" si="74"/>
        <v>63</v>
      </c>
      <c r="N347">
        <f t="shared" si="75"/>
        <v>95</v>
      </c>
      <c r="O347">
        <f t="shared" si="76"/>
        <v>8</v>
      </c>
      <c r="P347">
        <f t="shared" si="77"/>
        <v>2</v>
      </c>
      <c r="Q347">
        <f t="shared" si="78"/>
        <v>103</v>
      </c>
      <c r="R347" s="7"/>
      <c r="S347" s="12">
        <f t="shared" si="79"/>
        <v>3.968253968253968E-2</v>
      </c>
      <c r="T347" s="12">
        <f t="shared" si="80"/>
        <v>0.25882352941176473</v>
      </c>
      <c r="U347" s="12">
        <f t="shared" si="81"/>
        <v>0.27038626609442062</v>
      </c>
      <c r="V347" s="12">
        <f t="shared" si="82"/>
        <v>0.28963414634146339</v>
      </c>
      <c r="W347" s="12">
        <f t="shared" si="83"/>
        <v>2.3809523809523808E-2</v>
      </c>
      <c r="X347" s="12">
        <f t="shared" si="84"/>
        <v>5.9171597633136093E-3</v>
      </c>
      <c r="Y347" s="12">
        <f t="shared" si="85"/>
        <v>0.23356009070294784</v>
      </c>
    </row>
    <row r="348" spans="1:25" x14ac:dyDescent="0.3">
      <c r="A348" s="1" t="s">
        <v>346</v>
      </c>
      <c r="B348" s="6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7"/>
      <c r="K348" s="6">
        <f t="shared" si="72"/>
        <v>0</v>
      </c>
      <c r="L348">
        <f t="shared" si="73"/>
        <v>0</v>
      </c>
      <c r="M348">
        <f t="shared" si="74"/>
        <v>0</v>
      </c>
      <c r="N348">
        <f t="shared" si="75"/>
        <v>0</v>
      </c>
      <c r="O348">
        <f t="shared" si="76"/>
        <v>0</v>
      </c>
      <c r="P348">
        <f t="shared" si="77"/>
        <v>0</v>
      </c>
      <c r="Q348">
        <f t="shared" si="78"/>
        <v>0</v>
      </c>
      <c r="R348" s="7"/>
      <c r="S348" s="12">
        <f t="shared" si="79"/>
        <v>0</v>
      </c>
      <c r="T348" s="12">
        <f t="shared" si="80"/>
        <v>0</v>
      </c>
      <c r="U348" s="12">
        <f t="shared" si="81"/>
        <v>0</v>
      </c>
      <c r="V348" s="12">
        <f t="shared" si="82"/>
        <v>0</v>
      </c>
      <c r="W348" s="12">
        <f t="shared" si="83"/>
        <v>0</v>
      </c>
      <c r="X348" s="12">
        <f t="shared" si="84"/>
        <v>0</v>
      </c>
      <c r="Y348" s="12">
        <f t="shared" si="85"/>
        <v>0</v>
      </c>
    </row>
    <row r="349" spans="1:25" x14ac:dyDescent="0.3">
      <c r="A349" s="1" t="s">
        <v>347</v>
      </c>
      <c r="B349" s="6">
        <v>0</v>
      </c>
      <c r="C349">
        <v>36</v>
      </c>
      <c r="D349">
        <v>36</v>
      </c>
      <c r="E349">
        <v>36</v>
      </c>
      <c r="F349">
        <v>36</v>
      </c>
      <c r="G349">
        <v>36</v>
      </c>
      <c r="H349">
        <v>36</v>
      </c>
      <c r="I349">
        <v>36</v>
      </c>
      <c r="J349" s="7"/>
      <c r="K349" s="6">
        <f t="shared" si="72"/>
        <v>36</v>
      </c>
      <c r="L349">
        <f t="shared" si="73"/>
        <v>0</v>
      </c>
      <c r="M349">
        <f t="shared" si="74"/>
        <v>0</v>
      </c>
      <c r="N349">
        <f t="shared" si="75"/>
        <v>0</v>
      </c>
      <c r="O349">
        <f t="shared" si="76"/>
        <v>0</v>
      </c>
      <c r="P349">
        <f t="shared" si="77"/>
        <v>0</v>
      </c>
      <c r="Q349">
        <f t="shared" si="78"/>
        <v>0</v>
      </c>
      <c r="R349" s="7"/>
      <c r="S349" s="12">
        <f t="shared" si="79"/>
        <v>1</v>
      </c>
      <c r="T349" s="12">
        <f t="shared" si="80"/>
        <v>0</v>
      </c>
      <c r="U349" s="12">
        <f t="shared" si="81"/>
        <v>0</v>
      </c>
      <c r="V349" s="12">
        <f t="shared" si="82"/>
        <v>0</v>
      </c>
      <c r="W349" s="12">
        <f t="shared" si="83"/>
        <v>0</v>
      </c>
      <c r="X349" s="12">
        <f t="shared" si="84"/>
        <v>0</v>
      </c>
      <c r="Y349" s="12">
        <f t="shared" si="85"/>
        <v>0</v>
      </c>
    </row>
    <row r="350" spans="1:25" x14ac:dyDescent="0.3">
      <c r="A350" s="1" t="s">
        <v>348</v>
      </c>
      <c r="B350" s="6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</v>
      </c>
      <c r="I350">
        <v>6</v>
      </c>
      <c r="J350" s="7"/>
      <c r="K350" s="6">
        <f t="shared" si="72"/>
        <v>0</v>
      </c>
      <c r="L350">
        <f t="shared" si="73"/>
        <v>0</v>
      </c>
      <c r="M350">
        <f t="shared" si="74"/>
        <v>0</v>
      </c>
      <c r="N350">
        <f t="shared" si="75"/>
        <v>0</v>
      </c>
      <c r="O350">
        <f t="shared" si="76"/>
        <v>0</v>
      </c>
      <c r="P350">
        <f t="shared" si="77"/>
        <v>6</v>
      </c>
      <c r="Q350">
        <f t="shared" si="78"/>
        <v>0</v>
      </c>
      <c r="R350" s="7"/>
      <c r="S350" s="12">
        <f t="shared" si="79"/>
        <v>0</v>
      </c>
      <c r="T350" s="12">
        <f t="shared" si="80"/>
        <v>0</v>
      </c>
      <c r="U350" s="12">
        <f t="shared" si="81"/>
        <v>0</v>
      </c>
      <c r="V350" s="12">
        <f t="shared" si="82"/>
        <v>0</v>
      </c>
      <c r="W350" s="12">
        <f t="shared" si="83"/>
        <v>0</v>
      </c>
      <c r="X350" s="12">
        <f t="shared" si="84"/>
        <v>1</v>
      </c>
      <c r="Y350" s="12">
        <f t="shared" si="85"/>
        <v>0</v>
      </c>
    </row>
    <row r="351" spans="1:25" x14ac:dyDescent="0.3">
      <c r="A351" s="1" t="s">
        <v>349</v>
      </c>
      <c r="B351" s="6">
        <v>0</v>
      </c>
      <c r="C351">
        <v>0</v>
      </c>
      <c r="D351">
        <v>0</v>
      </c>
      <c r="E351">
        <v>0</v>
      </c>
      <c r="F351">
        <v>3</v>
      </c>
      <c r="G351">
        <v>3</v>
      </c>
      <c r="H351">
        <v>3</v>
      </c>
      <c r="I351">
        <v>3</v>
      </c>
      <c r="J351" s="7"/>
      <c r="K351" s="6">
        <f t="shared" si="72"/>
        <v>0</v>
      </c>
      <c r="L351">
        <f t="shared" si="73"/>
        <v>0</v>
      </c>
      <c r="M351">
        <f t="shared" si="74"/>
        <v>0</v>
      </c>
      <c r="N351">
        <f t="shared" si="75"/>
        <v>3</v>
      </c>
      <c r="O351">
        <f t="shared" si="76"/>
        <v>0</v>
      </c>
      <c r="P351">
        <f t="shared" si="77"/>
        <v>0</v>
      </c>
      <c r="Q351">
        <f t="shared" si="78"/>
        <v>0</v>
      </c>
      <c r="R351" s="7"/>
      <c r="S351" s="12">
        <f t="shared" si="79"/>
        <v>0</v>
      </c>
      <c r="T351" s="12">
        <f t="shared" si="80"/>
        <v>0</v>
      </c>
      <c r="U351" s="12">
        <f t="shared" si="81"/>
        <v>0</v>
      </c>
      <c r="V351" s="12">
        <f t="shared" si="82"/>
        <v>1</v>
      </c>
      <c r="W351" s="12">
        <f t="shared" si="83"/>
        <v>0</v>
      </c>
      <c r="X351" s="12">
        <f t="shared" si="84"/>
        <v>0</v>
      </c>
      <c r="Y351" s="12">
        <f t="shared" si="85"/>
        <v>0</v>
      </c>
    </row>
    <row r="352" spans="1:25" x14ac:dyDescent="0.3">
      <c r="A352" s="1" t="s">
        <v>350</v>
      </c>
      <c r="B352" s="6">
        <v>0</v>
      </c>
      <c r="C352">
        <v>31</v>
      </c>
      <c r="D352">
        <v>31</v>
      </c>
      <c r="E352">
        <v>38</v>
      </c>
      <c r="F352">
        <v>45</v>
      </c>
      <c r="G352">
        <v>45</v>
      </c>
      <c r="H352">
        <v>45</v>
      </c>
      <c r="I352">
        <v>45</v>
      </c>
      <c r="J352" s="7"/>
      <c r="K352" s="6">
        <f t="shared" si="72"/>
        <v>31</v>
      </c>
      <c r="L352">
        <f t="shared" si="73"/>
        <v>0</v>
      </c>
      <c r="M352">
        <f t="shared" si="74"/>
        <v>7</v>
      </c>
      <c r="N352">
        <f t="shared" si="75"/>
        <v>7</v>
      </c>
      <c r="O352">
        <f t="shared" si="76"/>
        <v>0</v>
      </c>
      <c r="P352">
        <f t="shared" si="77"/>
        <v>0</v>
      </c>
      <c r="Q352">
        <f t="shared" si="78"/>
        <v>0</v>
      </c>
      <c r="R352" s="7"/>
      <c r="S352" s="12">
        <f t="shared" si="79"/>
        <v>1</v>
      </c>
      <c r="T352" s="12">
        <f t="shared" si="80"/>
        <v>0</v>
      </c>
      <c r="U352" s="12">
        <f t="shared" si="81"/>
        <v>0.18421052631578946</v>
      </c>
      <c r="V352" s="12">
        <f t="shared" si="82"/>
        <v>0.15555555555555556</v>
      </c>
      <c r="W352" s="12">
        <f t="shared" si="83"/>
        <v>0</v>
      </c>
      <c r="X352" s="12">
        <f t="shared" si="84"/>
        <v>0</v>
      </c>
      <c r="Y352" s="12">
        <f t="shared" si="85"/>
        <v>0</v>
      </c>
    </row>
    <row r="353" spans="1:25" x14ac:dyDescent="0.3">
      <c r="A353" s="1" t="s">
        <v>351</v>
      </c>
      <c r="B353" s="6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7"/>
      <c r="K353" s="6">
        <f t="shared" si="72"/>
        <v>0</v>
      </c>
      <c r="L353">
        <f t="shared" si="73"/>
        <v>0</v>
      </c>
      <c r="M353">
        <f t="shared" si="74"/>
        <v>0</v>
      </c>
      <c r="N353">
        <f t="shared" si="75"/>
        <v>0</v>
      </c>
      <c r="O353">
        <f t="shared" si="76"/>
        <v>0</v>
      </c>
      <c r="P353">
        <f t="shared" si="77"/>
        <v>0</v>
      </c>
      <c r="Q353">
        <f t="shared" si="78"/>
        <v>0</v>
      </c>
      <c r="R353" s="7"/>
      <c r="S353" s="12">
        <f t="shared" si="79"/>
        <v>0</v>
      </c>
      <c r="T353" s="12">
        <f t="shared" si="80"/>
        <v>0</v>
      </c>
      <c r="U353" s="12">
        <f t="shared" si="81"/>
        <v>0</v>
      </c>
      <c r="V353" s="12">
        <f t="shared" si="82"/>
        <v>0</v>
      </c>
      <c r="W353" s="12">
        <f t="shared" si="83"/>
        <v>0</v>
      </c>
      <c r="X353" s="12">
        <f t="shared" si="84"/>
        <v>0</v>
      </c>
      <c r="Y353" s="12">
        <f t="shared" si="85"/>
        <v>0</v>
      </c>
    </row>
    <row r="354" spans="1:25" x14ac:dyDescent="0.3">
      <c r="A354" s="1" t="s">
        <v>352</v>
      </c>
      <c r="B354" s="6">
        <v>0</v>
      </c>
      <c r="C354">
        <v>12</v>
      </c>
      <c r="D354">
        <v>12</v>
      </c>
      <c r="E354">
        <v>12</v>
      </c>
      <c r="F354">
        <v>12</v>
      </c>
      <c r="G354">
        <v>12</v>
      </c>
      <c r="H354">
        <v>36</v>
      </c>
      <c r="I354">
        <v>36</v>
      </c>
      <c r="J354" s="7"/>
      <c r="K354" s="6">
        <f t="shared" si="72"/>
        <v>12</v>
      </c>
      <c r="L354">
        <f t="shared" si="73"/>
        <v>0</v>
      </c>
      <c r="M354">
        <f t="shared" si="74"/>
        <v>0</v>
      </c>
      <c r="N354">
        <f t="shared" si="75"/>
        <v>0</v>
      </c>
      <c r="O354">
        <f t="shared" si="76"/>
        <v>0</v>
      </c>
      <c r="P354">
        <f t="shared" si="77"/>
        <v>24</v>
      </c>
      <c r="Q354">
        <f t="shared" si="78"/>
        <v>0</v>
      </c>
      <c r="R354" s="7"/>
      <c r="S354" s="12">
        <f t="shared" si="79"/>
        <v>1</v>
      </c>
      <c r="T354" s="12">
        <f t="shared" si="80"/>
        <v>0</v>
      </c>
      <c r="U354" s="12">
        <f t="shared" si="81"/>
        <v>0</v>
      </c>
      <c r="V354" s="12">
        <f t="shared" si="82"/>
        <v>0</v>
      </c>
      <c r="W354" s="12">
        <f t="shared" si="83"/>
        <v>0</v>
      </c>
      <c r="X354" s="12">
        <f t="shared" si="84"/>
        <v>0.66666666666666663</v>
      </c>
      <c r="Y354" s="12">
        <f t="shared" si="85"/>
        <v>0</v>
      </c>
    </row>
    <row r="355" spans="1:25" x14ac:dyDescent="0.3">
      <c r="A355" s="1" t="s">
        <v>353</v>
      </c>
      <c r="B355" s="6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7"/>
      <c r="K355" s="6">
        <f t="shared" si="72"/>
        <v>0</v>
      </c>
      <c r="L355">
        <f t="shared" si="73"/>
        <v>0</v>
      </c>
      <c r="M355">
        <f t="shared" si="74"/>
        <v>0</v>
      </c>
      <c r="N355">
        <f t="shared" si="75"/>
        <v>0</v>
      </c>
      <c r="O355">
        <f t="shared" si="76"/>
        <v>0</v>
      </c>
      <c r="P355">
        <f t="shared" si="77"/>
        <v>0</v>
      </c>
      <c r="Q355">
        <f t="shared" si="78"/>
        <v>0</v>
      </c>
      <c r="R355" s="7"/>
      <c r="S355" s="12">
        <f t="shared" si="79"/>
        <v>0</v>
      </c>
      <c r="T355" s="12">
        <f t="shared" si="80"/>
        <v>0</v>
      </c>
      <c r="U355" s="12">
        <f t="shared" si="81"/>
        <v>0</v>
      </c>
      <c r="V355" s="12">
        <f t="shared" si="82"/>
        <v>0</v>
      </c>
      <c r="W355" s="12">
        <f t="shared" si="83"/>
        <v>0</v>
      </c>
      <c r="X355" s="12">
        <f t="shared" si="84"/>
        <v>0</v>
      </c>
      <c r="Y355" s="12">
        <f t="shared" si="85"/>
        <v>0</v>
      </c>
    </row>
    <row r="356" spans="1:25" x14ac:dyDescent="0.3">
      <c r="A356" s="1" t="s">
        <v>354</v>
      </c>
      <c r="B356" s="6">
        <v>4</v>
      </c>
      <c r="C356">
        <v>5</v>
      </c>
      <c r="D356">
        <v>5</v>
      </c>
      <c r="E356">
        <v>5</v>
      </c>
      <c r="F356">
        <v>16</v>
      </c>
      <c r="G356">
        <v>18</v>
      </c>
      <c r="H356">
        <v>31</v>
      </c>
      <c r="I356">
        <v>59</v>
      </c>
      <c r="J356" s="7"/>
      <c r="K356" s="6">
        <f t="shared" si="72"/>
        <v>1</v>
      </c>
      <c r="L356">
        <f t="shared" si="73"/>
        <v>0</v>
      </c>
      <c r="M356">
        <f t="shared" si="74"/>
        <v>0</v>
      </c>
      <c r="N356">
        <f t="shared" si="75"/>
        <v>11</v>
      </c>
      <c r="O356">
        <f t="shared" si="76"/>
        <v>2</v>
      </c>
      <c r="P356">
        <f t="shared" si="77"/>
        <v>13</v>
      </c>
      <c r="Q356">
        <f t="shared" si="78"/>
        <v>28</v>
      </c>
      <c r="R356" s="7"/>
      <c r="S356" s="12">
        <f t="shared" si="79"/>
        <v>0.2</v>
      </c>
      <c r="T356" s="12">
        <f t="shared" si="80"/>
        <v>0</v>
      </c>
      <c r="U356" s="12">
        <f t="shared" si="81"/>
        <v>0</v>
      </c>
      <c r="V356" s="12">
        <f t="shared" si="82"/>
        <v>0.6875</v>
      </c>
      <c r="W356" s="12">
        <f t="shared" si="83"/>
        <v>0.1111111111111111</v>
      </c>
      <c r="X356" s="12">
        <f t="shared" si="84"/>
        <v>0.41935483870967744</v>
      </c>
      <c r="Y356" s="12">
        <f t="shared" si="85"/>
        <v>0.47457627118644069</v>
      </c>
    </row>
    <row r="357" spans="1:25" x14ac:dyDescent="0.3">
      <c r="A357" s="1" t="s">
        <v>355</v>
      </c>
      <c r="B357" s="6">
        <v>0</v>
      </c>
      <c r="C357">
        <v>68</v>
      </c>
      <c r="D357">
        <v>68</v>
      </c>
      <c r="E357">
        <v>84</v>
      </c>
      <c r="F357">
        <v>133</v>
      </c>
      <c r="G357">
        <v>133</v>
      </c>
      <c r="H357">
        <v>133</v>
      </c>
      <c r="I357">
        <v>133</v>
      </c>
      <c r="J357" s="7"/>
      <c r="K357" s="6">
        <f t="shared" si="72"/>
        <v>68</v>
      </c>
      <c r="L357">
        <f t="shared" si="73"/>
        <v>0</v>
      </c>
      <c r="M357">
        <f t="shared" si="74"/>
        <v>16</v>
      </c>
      <c r="N357">
        <f t="shared" si="75"/>
        <v>49</v>
      </c>
      <c r="O357">
        <f t="shared" si="76"/>
        <v>0</v>
      </c>
      <c r="P357">
        <f t="shared" si="77"/>
        <v>0</v>
      </c>
      <c r="Q357">
        <f t="shared" si="78"/>
        <v>0</v>
      </c>
      <c r="R357" s="7"/>
      <c r="S357" s="12">
        <f t="shared" si="79"/>
        <v>1</v>
      </c>
      <c r="T357" s="12">
        <f t="shared" si="80"/>
        <v>0</v>
      </c>
      <c r="U357" s="12">
        <f t="shared" si="81"/>
        <v>0.19047619047619047</v>
      </c>
      <c r="V357" s="12">
        <f t="shared" si="82"/>
        <v>0.36842105263157893</v>
      </c>
      <c r="W357" s="12">
        <f t="shared" si="83"/>
        <v>0</v>
      </c>
      <c r="X357" s="12">
        <f t="shared" si="84"/>
        <v>0</v>
      </c>
      <c r="Y357" s="12">
        <f t="shared" si="85"/>
        <v>0</v>
      </c>
    </row>
    <row r="358" spans="1:25" x14ac:dyDescent="0.3">
      <c r="A358" s="1" t="s">
        <v>356</v>
      </c>
      <c r="B358" s="6">
        <v>116</v>
      </c>
      <c r="C358">
        <v>125</v>
      </c>
      <c r="D358">
        <v>131</v>
      </c>
      <c r="E358">
        <v>131</v>
      </c>
      <c r="F358">
        <v>162</v>
      </c>
      <c r="G358">
        <v>183</v>
      </c>
      <c r="H358">
        <v>183</v>
      </c>
      <c r="I358">
        <v>183</v>
      </c>
      <c r="J358" s="7"/>
      <c r="K358" s="6">
        <f t="shared" si="72"/>
        <v>9</v>
      </c>
      <c r="L358">
        <f t="shared" si="73"/>
        <v>6</v>
      </c>
      <c r="M358">
        <f t="shared" si="74"/>
        <v>0</v>
      </c>
      <c r="N358">
        <f t="shared" si="75"/>
        <v>31</v>
      </c>
      <c r="O358">
        <f t="shared" si="76"/>
        <v>21</v>
      </c>
      <c r="P358">
        <f t="shared" si="77"/>
        <v>0</v>
      </c>
      <c r="Q358">
        <f t="shared" si="78"/>
        <v>0</v>
      </c>
      <c r="R358" s="7"/>
      <c r="S358" s="12">
        <f t="shared" si="79"/>
        <v>7.1999999999999995E-2</v>
      </c>
      <c r="T358" s="12">
        <f t="shared" si="80"/>
        <v>4.5801526717557252E-2</v>
      </c>
      <c r="U358" s="12">
        <f t="shared" si="81"/>
        <v>0</v>
      </c>
      <c r="V358" s="12">
        <f t="shared" si="82"/>
        <v>0.19135802469135801</v>
      </c>
      <c r="W358" s="12">
        <f t="shared" si="83"/>
        <v>0.11475409836065574</v>
      </c>
      <c r="X358" s="12">
        <f t="shared" si="84"/>
        <v>0</v>
      </c>
      <c r="Y358" s="12">
        <f t="shared" si="85"/>
        <v>0</v>
      </c>
    </row>
    <row r="359" spans="1:25" x14ac:dyDescent="0.3">
      <c r="A359" s="1" t="s">
        <v>357</v>
      </c>
      <c r="B359" s="6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</v>
      </c>
      <c r="I359">
        <v>25</v>
      </c>
      <c r="J359" s="7"/>
      <c r="K359" s="6">
        <f t="shared" si="72"/>
        <v>0</v>
      </c>
      <c r="L359">
        <f t="shared" si="73"/>
        <v>0</v>
      </c>
      <c r="M359">
        <f t="shared" si="74"/>
        <v>0</v>
      </c>
      <c r="N359">
        <f t="shared" si="75"/>
        <v>0</v>
      </c>
      <c r="O359">
        <f t="shared" si="76"/>
        <v>0</v>
      </c>
      <c r="P359">
        <f t="shared" si="77"/>
        <v>8</v>
      </c>
      <c r="Q359">
        <f t="shared" si="78"/>
        <v>17</v>
      </c>
      <c r="R359" s="7"/>
      <c r="S359" s="12">
        <f t="shared" si="79"/>
        <v>0</v>
      </c>
      <c r="T359" s="12">
        <f t="shared" si="80"/>
        <v>0</v>
      </c>
      <c r="U359" s="12">
        <f t="shared" si="81"/>
        <v>0</v>
      </c>
      <c r="V359" s="12">
        <f t="shared" si="82"/>
        <v>0</v>
      </c>
      <c r="W359" s="12">
        <f t="shared" si="83"/>
        <v>0</v>
      </c>
      <c r="X359" s="12">
        <f t="shared" si="84"/>
        <v>1</v>
      </c>
      <c r="Y359" s="12">
        <f t="shared" si="85"/>
        <v>0.68</v>
      </c>
    </row>
    <row r="360" spans="1:25" x14ac:dyDescent="0.3">
      <c r="A360" s="1" t="s">
        <v>358</v>
      </c>
      <c r="B360" s="6">
        <v>0</v>
      </c>
      <c r="C360">
        <v>85</v>
      </c>
      <c r="D360">
        <v>99</v>
      </c>
      <c r="E360">
        <v>99</v>
      </c>
      <c r="F360">
        <v>99</v>
      </c>
      <c r="G360">
        <v>99</v>
      </c>
      <c r="H360">
        <v>123</v>
      </c>
      <c r="I360">
        <v>123</v>
      </c>
      <c r="J360" s="7"/>
      <c r="K360" s="6">
        <f t="shared" si="72"/>
        <v>85</v>
      </c>
      <c r="L360">
        <f t="shared" si="73"/>
        <v>14</v>
      </c>
      <c r="M360">
        <f t="shared" si="74"/>
        <v>0</v>
      </c>
      <c r="N360">
        <f t="shared" si="75"/>
        <v>0</v>
      </c>
      <c r="O360">
        <f t="shared" si="76"/>
        <v>0</v>
      </c>
      <c r="P360">
        <f t="shared" si="77"/>
        <v>24</v>
      </c>
      <c r="Q360">
        <f t="shared" si="78"/>
        <v>0</v>
      </c>
      <c r="R360" s="7"/>
      <c r="S360" s="12">
        <f t="shared" si="79"/>
        <v>1</v>
      </c>
      <c r="T360" s="12">
        <f t="shared" si="80"/>
        <v>0.14141414141414141</v>
      </c>
      <c r="U360" s="12">
        <f t="shared" si="81"/>
        <v>0</v>
      </c>
      <c r="V360" s="12">
        <f t="shared" si="82"/>
        <v>0</v>
      </c>
      <c r="W360" s="12">
        <f t="shared" si="83"/>
        <v>0</v>
      </c>
      <c r="X360" s="12">
        <f t="shared" si="84"/>
        <v>0.1951219512195122</v>
      </c>
      <c r="Y360" s="12">
        <f t="shared" si="85"/>
        <v>0</v>
      </c>
    </row>
    <row r="361" spans="1:25" x14ac:dyDescent="0.3">
      <c r="A361" s="1" t="s">
        <v>359</v>
      </c>
      <c r="B361" s="6">
        <v>0</v>
      </c>
      <c r="C361">
        <v>7</v>
      </c>
      <c r="D361">
        <v>7</v>
      </c>
      <c r="E361">
        <v>7</v>
      </c>
      <c r="F361">
        <v>7</v>
      </c>
      <c r="G361">
        <v>9</v>
      </c>
      <c r="H361">
        <v>9</v>
      </c>
      <c r="I361">
        <v>9</v>
      </c>
      <c r="J361" s="7"/>
      <c r="K361" s="6">
        <f t="shared" si="72"/>
        <v>7</v>
      </c>
      <c r="L361">
        <f t="shared" si="73"/>
        <v>0</v>
      </c>
      <c r="M361">
        <f t="shared" si="74"/>
        <v>0</v>
      </c>
      <c r="N361">
        <f t="shared" si="75"/>
        <v>0</v>
      </c>
      <c r="O361">
        <f t="shared" si="76"/>
        <v>2</v>
      </c>
      <c r="P361">
        <f t="shared" si="77"/>
        <v>0</v>
      </c>
      <c r="Q361">
        <f t="shared" si="78"/>
        <v>0</v>
      </c>
      <c r="R361" s="7"/>
      <c r="S361" s="12">
        <f t="shared" si="79"/>
        <v>1</v>
      </c>
      <c r="T361" s="12">
        <f t="shared" si="80"/>
        <v>0</v>
      </c>
      <c r="U361" s="12">
        <f t="shared" si="81"/>
        <v>0</v>
      </c>
      <c r="V361" s="12">
        <f t="shared" si="82"/>
        <v>0</v>
      </c>
      <c r="W361" s="12">
        <f t="shared" si="83"/>
        <v>0.22222222222222221</v>
      </c>
      <c r="X361" s="12">
        <f t="shared" si="84"/>
        <v>0</v>
      </c>
      <c r="Y361" s="12">
        <f t="shared" si="85"/>
        <v>0</v>
      </c>
    </row>
    <row r="362" spans="1:25" x14ac:dyDescent="0.3">
      <c r="A362" s="1" t="s">
        <v>360</v>
      </c>
      <c r="B362" s="6">
        <v>0</v>
      </c>
      <c r="C362">
        <v>57</v>
      </c>
      <c r="D362">
        <v>57</v>
      </c>
      <c r="E362">
        <v>57</v>
      </c>
      <c r="F362">
        <v>57</v>
      </c>
      <c r="G362">
        <v>57</v>
      </c>
      <c r="H362">
        <v>57</v>
      </c>
      <c r="I362">
        <v>74</v>
      </c>
      <c r="J362" s="7"/>
      <c r="K362" s="6">
        <f t="shared" si="72"/>
        <v>57</v>
      </c>
      <c r="L362">
        <f t="shared" si="73"/>
        <v>0</v>
      </c>
      <c r="M362">
        <f t="shared" si="74"/>
        <v>0</v>
      </c>
      <c r="N362">
        <f t="shared" si="75"/>
        <v>0</v>
      </c>
      <c r="O362">
        <f t="shared" si="76"/>
        <v>0</v>
      </c>
      <c r="P362">
        <f t="shared" si="77"/>
        <v>0</v>
      </c>
      <c r="Q362">
        <f t="shared" si="78"/>
        <v>17</v>
      </c>
      <c r="R362" s="7"/>
      <c r="S362" s="12">
        <f t="shared" si="79"/>
        <v>1</v>
      </c>
      <c r="T362" s="12">
        <f t="shared" si="80"/>
        <v>0</v>
      </c>
      <c r="U362" s="12">
        <f t="shared" si="81"/>
        <v>0</v>
      </c>
      <c r="V362" s="12">
        <f t="shared" si="82"/>
        <v>0</v>
      </c>
      <c r="W362" s="12">
        <f t="shared" si="83"/>
        <v>0</v>
      </c>
      <c r="X362" s="12">
        <f t="shared" si="84"/>
        <v>0</v>
      </c>
      <c r="Y362" s="12">
        <f t="shared" si="85"/>
        <v>0.22972972972972974</v>
      </c>
    </row>
    <row r="363" spans="1:25" x14ac:dyDescent="0.3">
      <c r="A363" s="1" t="s">
        <v>361</v>
      </c>
      <c r="B363" s="6">
        <v>0</v>
      </c>
      <c r="C363">
        <v>81</v>
      </c>
      <c r="D363">
        <v>81</v>
      </c>
      <c r="E363">
        <v>81</v>
      </c>
      <c r="F363">
        <v>98</v>
      </c>
      <c r="G363">
        <v>145</v>
      </c>
      <c r="H363">
        <v>145</v>
      </c>
      <c r="I363">
        <v>145</v>
      </c>
      <c r="J363" s="7"/>
      <c r="K363" s="6">
        <f t="shared" si="72"/>
        <v>81</v>
      </c>
      <c r="L363">
        <f t="shared" si="73"/>
        <v>0</v>
      </c>
      <c r="M363">
        <f t="shared" si="74"/>
        <v>0</v>
      </c>
      <c r="N363">
        <f t="shared" si="75"/>
        <v>17</v>
      </c>
      <c r="O363">
        <f t="shared" si="76"/>
        <v>47</v>
      </c>
      <c r="P363">
        <f t="shared" si="77"/>
        <v>0</v>
      </c>
      <c r="Q363">
        <f t="shared" si="78"/>
        <v>0</v>
      </c>
      <c r="R363" s="7"/>
      <c r="S363" s="12">
        <f t="shared" si="79"/>
        <v>1</v>
      </c>
      <c r="T363" s="12">
        <f t="shared" si="80"/>
        <v>0</v>
      </c>
      <c r="U363" s="12">
        <f t="shared" si="81"/>
        <v>0</v>
      </c>
      <c r="V363" s="12">
        <f t="shared" si="82"/>
        <v>0.17346938775510204</v>
      </c>
      <c r="W363" s="12">
        <f t="shared" si="83"/>
        <v>0.32413793103448274</v>
      </c>
      <c r="X363" s="12">
        <f t="shared" si="84"/>
        <v>0</v>
      </c>
      <c r="Y363" s="12">
        <f t="shared" si="85"/>
        <v>0</v>
      </c>
    </row>
    <row r="364" spans="1:25" x14ac:dyDescent="0.3">
      <c r="A364" s="1" t="s">
        <v>362</v>
      </c>
      <c r="B364" s="6">
        <v>0</v>
      </c>
      <c r="C364">
        <v>123</v>
      </c>
      <c r="D364">
        <v>123</v>
      </c>
      <c r="E364">
        <v>132</v>
      </c>
      <c r="F364">
        <v>132</v>
      </c>
      <c r="G364">
        <v>200</v>
      </c>
      <c r="H364">
        <v>200</v>
      </c>
      <c r="I364">
        <v>200</v>
      </c>
      <c r="J364" s="7"/>
      <c r="K364" s="6">
        <f t="shared" si="72"/>
        <v>123</v>
      </c>
      <c r="L364">
        <f t="shared" si="73"/>
        <v>0</v>
      </c>
      <c r="M364">
        <f t="shared" si="74"/>
        <v>9</v>
      </c>
      <c r="N364">
        <f t="shared" si="75"/>
        <v>0</v>
      </c>
      <c r="O364">
        <f t="shared" si="76"/>
        <v>68</v>
      </c>
      <c r="P364">
        <f t="shared" si="77"/>
        <v>0</v>
      </c>
      <c r="Q364">
        <f t="shared" si="78"/>
        <v>0</v>
      </c>
      <c r="R364" s="7"/>
      <c r="S364" s="12">
        <f t="shared" si="79"/>
        <v>1</v>
      </c>
      <c r="T364" s="12">
        <f t="shared" si="80"/>
        <v>0</v>
      </c>
      <c r="U364" s="12">
        <f t="shared" si="81"/>
        <v>6.8181818181818177E-2</v>
      </c>
      <c r="V364" s="12">
        <f t="shared" si="82"/>
        <v>0</v>
      </c>
      <c r="W364" s="12">
        <f t="shared" si="83"/>
        <v>0.34</v>
      </c>
      <c r="X364" s="12">
        <f t="shared" si="84"/>
        <v>0</v>
      </c>
      <c r="Y364" s="12">
        <f t="shared" si="85"/>
        <v>0</v>
      </c>
    </row>
    <row r="365" spans="1:25" x14ac:dyDescent="0.3">
      <c r="A365" s="1" t="s">
        <v>363</v>
      </c>
      <c r="B365" s="6">
        <v>39</v>
      </c>
      <c r="C365">
        <v>75</v>
      </c>
      <c r="D365">
        <v>103</v>
      </c>
      <c r="E365">
        <v>103</v>
      </c>
      <c r="F365">
        <v>103</v>
      </c>
      <c r="G365">
        <v>103</v>
      </c>
      <c r="H365">
        <v>115</v>
      </c>
      <c r="I365">
        <v>247</v>
      </c>
      <c r="J365" s="7"/>
      <c r="K365" s="6">
        <f t="shared" si="72"/>
        <v>36</v>
      </c>
      <c r="L365">
        <f t="shared" si="73"/>
        <v>28</v>
      </c>
      <c r="M365">
        <f t="shared" si="74"/>
        <v>0</v>
      </c>
      <c r="N365">
        <f t="shared" si="75"/>
        <v>0</v>
      </c>
      <c r="O365">
        <f t="shared" si="76"/>
        <v>0</v>
      </c>
      <c r="P365">
        <f t="shared" si="77"/>
        <v>12</v>
      </c>
      <c r="Q365">
        <f t="shared" si="78"/>
        <v>132</v>
      </c>
      <c r="R365" s="7"/>
      <c r="S365" s="12">
        <f t="shared" si="79"/>
        <v>0.48</v>
      </c>
      <c r="T365" s="12">
        <f t="shared" si="80"/>
        <v>0.27184466019417475</v>
      </c>
      <c r="U365" s="12">
        <f t="shared" si="81"/>
        <v>0</v>
      </c>
      <c r="V365" s="12">
        <f t="shared" si="82"/>
        <v>0</v>
      </c>
      <c r="W365" s="12">
        <f t="shared" si="83"/>
        <v>0</v>
      </c>
      <c r="X365" s="12">
        <f t="shared" si="84"/>
        <v>0.10434782608695652</v>
      </c>
      <c r="Y365" s="12">
        <f t="shared" si="85"/>
        <v>0.53441295546558709</v>
      </c>
    </row>
    <row r="366" spans="1:25" x14ac:dyDescent="0.3">
      <c r="A366" s="1" t="s">
        <v>364</v>
      </c>
      <c r="B366" s="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7"/>
      <c r="K366" s="6">
        <f t="shared" si="72"/>
        <v>0</v>
      </c>
      <c r="L366">
        <f t="shared" si="73"/>
        <v>0</v>
      </c>
      <c r="M366">
        <f t="shared" si="74"/>
        <v>0</v>
      </c>
      <c r="N366">
        <f t="shared" si="75"/>
        <v>0</v>
      </c>
      <c r="O366">
        <f t="shared" si="76"/>
        <v>0</v>
      </c>
      <c r="P366">
        <f t="shared" si="77"/>
        <v>0</v>
      </c>
      <c r="Q366">
        <f t="shared" si="78"/>
        <v>0</v>
      </c>
      <c r="R366" s="7"/>
      <c r="S366" s="12">
        <f t="shared" si="79"/>
        <v>0</v>
      </c>
      <c r="T366" s="12">
        <f t="shared" si="80"/>
        <v>0</v>
      </c>
      <c r="U366" s="12">
        <f t="shared" si="81"/>
        <v>0</v>
      </c>
      <c r="V366" s="12">
        <f t="shared" si="82"/>
        <v>0</v>
      </c>
      <c r="W366" s="12">
        <f t="shared" si="83"/>
        <v>0</v>
      </c>
      <c r="X366" s="12">
        <f t="shared" si="84"/>
        <v>0</v>
      </c>
      <c r="Y366" s="12">
        <f t="shared" si="85"/>
        <v>0</v>
      </c>
    </row>
    <row r="367" spans="1:25" x14ac:dyDescent="0.3">
      <c r="A367" s="1" t="s">
        <v>365</v>
      </c>
      <c r="B367" s="6">
        <v>25</v>
      </c>
      <c r="C367">
        <v>38</v>
      </c>
      <c r="D367">
        <v>42</v>
      </c>
      <c r="E367">
        <v>42</v>
      </c>
      <c r="F367">
        <v>42</v>
      </c>
      <c r="G367">
        <v>42</v>
      </c>
      <c r="H367">
        <v>42</v>
      </c>
      <c r="I367">
        <v>42</v>
      </c>
      <c r="J367" s="7"/>
      <c r="K367" s="6">
        <f t="shared" si="72"/>
        <v>13</v>
      </c>
      <c r="L367">
        <f t="shared" si="73"/>
        <v>4</v>
      </c>
      <c r="M367">
        <f t="shared" si="74"/>
        <v>0</v>
      </c>
      <c r="N367">
        <f t="shared" si="75"/>
        <v>0</v>
      </c>
      <c r="O367">
        <f t="shared" si="76"/>
        <v>0</v>
      </c>
      <c r="P367">
        <f t="shared" si="77"/>
        <v>0</v>
      </c>
      <c r="Q367">
        <f t="shared" si="78"/>
        <v>0</v>
      </c>
      <c r="R367" s="7"/>
      <c r="S367" s="12">
        <f t="shared" si="79"/>
        <v>0.34210526315789475</v>
      </c>
      <c r="T367" s="12">
        <f t="shared" si="80"/>
        <v>9.5238095238095233E-2</v>
      </c>
      <c r="U367" s="12">
        <f t="shared" si="81"/>
        <v>0</v>
      </c>
      <c r="V367" s="12">
        <f t="shared" si="82"/>
        <v>0</v>
      </c>
      <c r="W367" s="12">
        <f t="shared" si="83"/>
        <v>0</v>
      </c>
      <c r="X367" s="12">
        <f t="shared" si="84"/>
        <v>0</v>
      </c>
      <c r="Y367" s="12">
        <f t="shared" si="85"/>
        <v>0</v>
      </c>
    </row>
    <row r="368" spans="1:25" x14ac:dyDescent="0.3">
      <c r="A368" s="1" t="s">
        <v>366</v>
      </c>
      <c r="B368" s="6">
        <v>0</v>
      </c>
      <c r="C368">
        <v>0</v>
      </c>
      <c r="D368">
        <v>0</v>
      </c>
      <c r="E368">
        <v>198</v>
      </c>
      <c r="F368">
        <v>198</v>
      </c>
      <c r="G368">
        <v>198</v>
      </c>
      <c r="H368">
        <v>198</v>
      </c>
      <c r="I368">
        <v>198</v>
      </c>
      <c r="J368" s="7"/>
      <c r="K368" s="6">
        <f t="shared" si="72"/>
        <v>0</v>
      </c>
      <c r="L368">
        <f t="shared" si="73"/>
        <v>0</v>
      </c>
      <c r="M368">
        <f t="shared" si="74"/>
        <v>198</v>
      </c>
      <c r="N368">
        <f t="shared" si="75"/>
        <v>0</v>
      </c>
      <c r="O368">
        <f t="shared" si="76"/>
        <v>0</v>
      </c>
      <c r="P368">
        <f t="shared" si="77"/>
        <v>0</v>
      </c>
      <c r="Q368">
        <f t="shared" si="78"/>
        <v>0</v>
      </c>
      <c r="R368" s="7"/>
      <c r="S368" s="12">
        <f t="shared" si="79"/>
        <v>0</v>
      </c>
      <c r="T368" s="12">
        <f t="shared" si="80"/>
        <v>0</v>
      </c>
      <c r="U368" s="12">
        <f t="shared" si="81"/>
        <v>1</v>
      </c>
      <c r="V368" s="12">
        <f t="shared" si="82"/>
        <v>0</v>
      </c>
      <c r="W368" s="12">
        <f t="shared" si="83"/>
        <v>0</v>
      </c>
      <c r="X368" s="12">
        <f t="shared" si="84"/>
        <v>0</v>
      </c>
      <c r="Y368" s="12">
        <f t="shared" si="85"/>
        <v>0</v>
      </c>
    </row>
    <row r="369" spans="1:25" x14ac:dyDescent="0.3">
      <c r="A369" s="1" t="s">
        <v>367</v>
      </c>
      <c r="B369" s="6">
        <v>0</v>
      </c>
      <c r="C369">
        <v>0</v>
      </c>
      <c r="D369">
        <v>16</v>
      </c>
      <c r="E369">
        <v>16</v>
      </c>
      <c r="F369">
        <v>33</v>
      </c>
      <c r="G369">
        <v>40</v>
      </c>
      <c r="H369">
        <v>82</v>
      </c>
      <c r="I369">
        <v>100</v>
      </c>
      <c r="J369" s="7"/>
      <c r="K369" s="6">
        <f t="shared" si="72"/>
        <v>0</v>
      </c>
      <c r="L369">
        <f t="shared" si="73"/>
        <v>16</v>
      </c>
      <c r="M369">
        <f t="shared" si="74"/>
        <v>0</v>
      </c>
      <c r="N369">
        <f t="shared" si="75"/>
        <v>17</v>
      </c>
      <c r="O369">
        <f t="shared" si="76"/>
        <v>7</v>
      </c>
      <c r="P369">
        <f t="shared" si="77"/>
        <v>42</v>
      </c>
      <c r="Q369">
        <f t="shared" si="78"/>
        <v>18</v>
      </c>
      <c r="R369" s="7"/>
      <c r="S369" s="12">
        <f t="shared" si="79"/>
        <v>0</v>
      </c>
      <c r="T369" s="12">
        <f t="shared" si="80"/>
        <v>1</v>
      </c>
      <c r="U369" s="12">
        <f t="shared" si="81"/>
        <v>0</v>
      </c>
      <c r="V369" s="12">
        <f t="shared" si="82"/>
        <v>0.51515151515151514</v>
      </c>
      <c r="W369" s="12">
        <f t="shared" si="83"/>
        <v>0.17499999999999999</v>
      </c>
      <c r="X369" s="12">
        <f t="shared" si="84"/>
        <v>0.51219512195121952</v>
      </c>
      <c r="Y369" s="12">
        <f t="shared" si="85"/>
        <v>0.18</v>
      </c>
    </row>
    <row r="370" spans="1:25" x14ac:dyDescent="0.3">
      <c r="A370" s="1" t="s">
        <v>368</v>
      </c>
      <c r="B370" s="6">
        <v>0</v>
      </c>
      <c r="C370">
        <v>0</v>
      </c>
      <c r="D370">
        <v>0</v>
      </c>
      <c r="E370">
        <v>103</v>
      </c>
      <c r="F370">
        <v>103</v>
      </c>
      <c r="G370">
        <v>226</v>
      </c>
      <c r="H370">
        <v>226</v>
      </c>
      <c r="I370">
        <v>226</v>
      </c>
      <c r="J370" s="7"/>
      <c r="K370" s="6">
        <f t="shared" si="72"/>
        <v>0</v>
      </c>
      <c r="L370">
        <f t="shared" si="73"/>
        <v>0</v>
      </c>
      <c r="M370">
        <f t="shared" si="74"/>
        <v>103</v>
      </c>
      <c r="N370">
        <f t="shared" si="75"/>
        <v>0</v>
      </c>
      <c r="O370">
        <f t="shared" si="76"/>
        <v>123</v>
      </c>
      <c r="P370">
        <f t="shared" si="77"/>
        <v>0</v>
      </c>
      <c r="Q370">
        <f t="shared" si="78"/>
        <v>0</v>
      </c>
      <c r="R370" s="7"/>
      <c r="S370" s="12">
        <f t="shared" si="79"/>
        <v>0</v>
      </c>
      <c r="T370" s="12">
        <f t="shared" si="80"/>
        <v>0</v>
      </c>
      <c r="U370" s="12">
        <f t="shared" si="81"/>
        <v>1</v>
      </c>
      <c r="V370" s="12">
        <f t="shared" si="82"/>
        <v>0</v>
      </c>
      <c r="W370" s="12">
        <f t="shared" si="83"/>
        <v>0.54424778761061943</v>
      </c>
      <c r="X370" s="12">
        <f t="shared" si="84"/>
        <v>0</v>
      </c>
      <c r="Y370" s="12">
        <f t="shared" si="85"/>
        <v>0</v>
      </c>
    </row>
    <row r="371" spans="1:25" x14ac:dyDescent="0.3">
      <c r="A371" s="1" t="s">
        <v>369</v>
      </c>
      <c r="B371" s="6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11</v>
      </c>
      <c r="J371" s="7"/>
      <c r="K371" s="6">
        <f t="shared" si="72"/>
        <v>0</v>
      </c>
      <c r="L371">
        <f t="shared" si="73"/>
        <v>0</v>
      </c>
      <c r="M371">
        <f t="shared" si="74"/>
        <v>0</v>
      </c>
      <c r="N371">
        <f t="shared" si="75"/>
        <v>0</v>
      </c>
      <c r="O371">
        <f t="shared" si="76"/>
        <v>0</v>
      </c>
      <c r="P371">
        <f t="shared" si="77"/>
        <v>0</v>
      </c>
      <c r="Q371">
        <f t="shared" si="78"/>
        <v>11</v>
      </c>
      <c r="R371" s="7"/>
      <c r="S371" s="12">
        <f t="shared" si="79"/>
        <v>0</v>
      </c>
      <c r="T371" s="12">
        <f t="shared" si="80"/>
        <v>0</v>
      </c>
      <c r="U371" s="12">
        <f t="shared" si="81"/>
        <v>0</v>
      </c>
      <c r="V371" s="12">
        <f t="shared" si="82"/>
        <v>0</v>
      </c>
      <c r="W371" s="12">
        <f t="shared" si="83"/>
        <v>0</v>
      </c>
      <c r="X371" s="12">
        <f t="shared" si="84"/>
        <v>0</v>
      </c>
      <c r="Y371" s="12">
        <f t="shared" si="85"/>
        <v>1</v>
      </c>
    </row>
    <row r="372" spans="1:25" x14ac:dyDescent="0.3">
      <c r="A372" s="1" t="s">
        <v>370</v>
      </c>
      <c r="B372" s="6">
        <v>0</v>
      </c>
      <c r="C372">
        <v>34</v>
      </c>
      <c r="D372">
        <v>34</v>
      </c>
      <c r="E372">
        <v>50</v>
      </c>
      <c r="F372">
        <v>50</v>
      </c>
      <c r="G372">
        <v>150</v>
      </c>
      <c r="H372">
        <v>150</v>
      </c>
      <c r="I372">
        <v>150</v>
      </c>
      <c r="J372" s="7"/>
      <c r="K372" s="6">
        <f t="shared" si="72"/>
        <v>34</v>
      </c>
      <c r="L372">
        <f t="shared" si="73"/>
        <v>0</v>
      </c>
      <c r="M372">
        <f t="shared" si="74"/>
        <v>16</v>
      </c>
      <c r="N372">
        <f t="shared" si="75"/>
        <v>0</v>
      </c>
      <c r="O372">
        <f t="shared" si="76"/>
        <v>100</v>
      </c>
      <c r="P372">
        <f t="shared" si="77"/>
        <v>0</v>
      </c>
      <c r="Q372">
        <f t="shared" si="78"/>
        <v>0</v>
      </c>
      <c r="R372" s="7"/>
      <c r="S372" s="12">
        <f t="shared" si="79"/>
        <v>1</v>
      </c>
      <c r="T372" s="12">
        <f t="shared" si="80"/>
        <v>0</v>
      </c>
      <c r="U372" s="12">
        <f t="shared" si="81"/>
        <v>0.32</v>
      </c>
      <c r="V372" s="12">
        <f t="shared" si="82"/>
        <v>0</v>
      </c>
      <c r="W372" s="12">
        <f t="shared" si="83"/>
        <v>0.66666666666666663</v>
      </c>
      <c r="X372" s="12">
        <f t="shared" si="84"/>
        <v>0</v>
      </c>
      <c r="Y372" s="12">
        <f t="shared" si="85"/>
        <v>0</v>
      </c>
    </row>
    <row r="373" spans="1:25" x14ac:dyDescent="0.3">
      <c r="A373" s="1" t="s">
        <v>371</v>
      </c>
      <c r="B373" s="6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7"/>
      <c r="K373" s="6">
        <f t="shared" si="72"/>
        <v>0</v>
      </c>
      <c r="L373">
        <f t="shared" si="73"/>
        <v>0</v>
      </c>
      <c r="M373">
        <f t="shared" si="74"/>
        <v>0</v>
      </c>
      <c r="N373">
        <f t="shared" si="75"/>
        <v>0</v>
      </c>
      <c r="O373">
        <f t="shared" si="76"/>
        <v>0</v>
      </c>
      <c r="P373">
        <f t="shared" si="77"/>
        <v>0</v>
      </c>
      <c r="Q373">
        <f t="shared" si="78"/>
        <v>0</v>
      </c>
      <c r="R373" s="7"/>
      <c r="S373" s="12">
        <f t="shared" si="79"/>
        <v>0</v>
      </c>
      <c r="T373" s="12">
        <f t="shared" si="80"/>
        <v>0</v>
      </c>
      <c r="U373" s="12">
        <f t="shared" si="81"/>
        <v>0</v>
      </c>
      <c r="V373" s="12">
        <f t="shared" si="82"/>
        <v>0</v>
      </c>
      <c r="W373" s="12">
        <f t="shared" si="83"/>
        <v>0</v>
      </c>
      <c r="X373" s="12">
        <f t="shared" si="84"/>
        <v>0</v>
      </c>
      <c r="Y373" s="12">
        <f t="shared" si="85"/>
        <v>0</v>
      </c>
    </row>
    <row r="374" spans="1:25" x14ac:dyDescent="0.3">
      <c r="A374" s="1" t="s">
        <v>372</v>
      </c>
      <c r="B374" s="6">
        <v>0</v>
      </c>
      <c r="C374">
        <v>0</v>
      </c>
      <c r="D374">
        <v>0</v>
      </c>
      <c r="E374">
        <v>21</v>
      </c>
      <c r="F374">
        <v>21</v>
      </c>
      <c r="G374">
        <v>21</v>
      </c>
      <c r="H374">
        <v>21</v>
      </c>
      <c r="I374">
        <v>21</v>
      </c>
      <c r="J374" s="7"/>
      <c r="K374" s="6">
        <f t="shared" si="72"/>
        <v>0</v>
      </c>
      <c r="L374">
        <f t="shared" si="73"/>
        <v>0</v>
      </c>
      <c r="M374">
        <f t="shared" si="74"/>
        <v>21</v>
      </c>
      <c r="N374">
        <f t="shared" si="75"/>
        <v>0</v>
      </c>
      <c r="O374">
        <f t="shared" si="76"/>
        <v>0</v>
      </c>
      <c r="P374">
        <f t="shared" si="77"/>
        <v>0</v>
      </c>
      <c r="Q374">
        <f t="shared" si="78"/>
        <v>0</v>
      </c>
      <c r="R374" s="7"/>
      <c r="S374" s="12">
        <f t="shared" si="79"/>
        <v>0</v>
      </c>
      <c r="T374" s="12">
        <f t="shared" si="80"/>
        <v>0</v>
      </c>
      <c r="U374" s="12">
        <f t="shared" si="81"/>
        <v>1</v>
      </c>
      <c r="V374" s="12">
        <f t="shared" si="82"/>
        <v>0</v>
      </c>
      <c r="W374" s="12">
        <f t="shared" si="83"/>
        <v>0</v>
      </c>
      <c r="X374" s="12">
        <f t="shared" si="84"/>
        <v>0</v>
      </c>
      <c r="Y374" s="12">
        <f t="shared" si="85"/>
        <v>0</v>
      </c>
    </row>
    <row r="375" spans="1:25" x14ac:dyDescent="0.3">
      <c r="A375" s="1" t="s">
        <v>373</v>
      </c>
      <c r="B375" s="6">
        <v>0</v>
      </c>
      <c r="C375">
        <v>18</v>
      </c>
      <c r="D375">
        <v>18</v>
      </c>
      <c r="E375">
        <v>20</v>
      </c>
      <c r="F375">
        <v>44</v>
      </c>
      <c r="G375">
        <v>48</v>
      </c>
      <c r="H375">
        <v>48</v>
      </c>
      <c r="I375">
        <v>48</v>
      </c>
      <c r="J375" s="7"/>
      <c r="K375" s="6">
        <f t="shared" si="72"/>
        <v>18</v>
      </c>
      <c r="L375">
        <f t="shared" si="73"/>
        <v>0</v>
      </c>
      <c r="M375">
        <f t="shared" si="74"/>
        <v>2</v>
      </c>
      <c r="N375">
        <f t="shared" si="75"/>
        <v>24</v>
      </c>
      <c r="O375">
        <f t="shared" si="76"/>
        <v>4</v>
      </c>
      <c r="P375">
        <f t="shared" si="77"/>
        <v>0</v>
      </c>
      <c r="Q375">
        <f t="shared" si="78"/>
        <v>0</v>
      </c>
      <c r="R375" s="7"/>
      <c r="S375" s="12">
        <f t="shared" si="79"/>
        <v>1</v>
      </c>
      <c r="T375" s="12">
        <f t="shared" si="80"/>
        <v>0</v>
      </c>
      <c r="U375" s="12">
        <f t="shared" si="81"/>
        <v>0.1</v>
      </c>
      <c r="V375" s="12">
        <f t="shared" si="82"/>
        <v>0.54545454545454541</v>
      </c>
      <c r="W375" s="12">
        <f t="shared" si="83"/>
        <v>8.3333333333333329E-2</v>
      </c>
      <c r="X375" s="12">
        <f t="shared" si="84"/>
        <v>0</v>
      </c>
      <c r="Y375" s="12">
        <f t="shared" si="85"/>
        <v>0</v>
      </c>
    </row>
    <row r="376" spans="1:25" x14ac:dyDescent="0.3">
      <c r="A376" s="1" t="s">
        <v>374</v>
      </c>
      <c r="B376" s="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s="7"/>
      <c r="K376" s="6">
        <f t="shared" si="72"/>
        <v>0</v>
      </c>
      <c r="L376">
        <f t="shared" si="73"/>
        <v>0</v>
      </c>
      <c r="M376">
        <f t="shared" si="74"/>
        <v>0</v>
      </c>
      <c r="N376">
        <f t="shared" si="75"/>
        <v>0</v>
      </c>
      <c r="O376">
        <f t="shared" si="76"/>
        <v>0</v>
      </c>
      <c r="P376">
        <f t="shared" si="77"/>
        <v>0</v>
      </c>
      <c r="Q376">
        <f t="shared" si="78"/>
        <v>0</v>
      </c>
      <c r="R376" s="7"/>
      <c r="S376" s="12">
        <f t="shared" si="79"/>
        <v>0</v>
      </c>
      <c r="T376" s="12">
        <f t="shared" si="80"/>
        <v>0</v>
      </c>
      <c r="U376" s="12">
        <f t="shared" si="81"/>
        <v>0</v>
      </c>
      <c r="V376" s="12">
        <f t="shared" si="82"/>
        <v>0</v>
      </c>
      <c r="W376" s="12">
        <f t="shared" si="83"/>
        <v>0</v>
      </c>
      <c r="X376" s="12">
        <f t="shared" si="84"/>
        <v>0</v>
      </c>
      <c r="Y376" s="12">
        <f t="shared" si="85"/>
        <v>0</v>
      </c>
    </row>
    <row r="377" spans="1:25" x14ac:dyDescent="0.3">
      <c r="A377" s="1" t="s">
        <v>375</v>
      </c>
      <c r="B377" s="6">
        <v>0</v>
      </c>
      <c r="C377">
        <v>0</v>
      </c>
      <c r="D377">
        <v>119</v>
      </c>
      <c r="E377">
        <v>172</v>
      </c>
      <c r="F377">
        <v>196</v>
      </c>
      <c r="G377">
        <v>262</v>
      </c>
      <c r="H377">
        <v>262</v>
      </c>
      <c r="I377">
        <v>362</v>
      </c>
      <c r="J377" s="7"/>
      <c r="K377" s="6">
        <f t="shared" si="72"/>
        <v>0</v>
      </c>
      <c r="L377">
        <f t="shared" si="73"/>
        <v>119</v>
      </c>
      <c r="M377">
        <f t="shared" si="74"/>
        <v>53</v>
      </c>
      <c r="N377">
        <f t="shared" si="75"/>
        <v>24</v>
      </c>
      <c r="O377">
        <f t="shared" si="76"/>
        <v>66</v>
      </c>
      <c r="P377">
        <f t="shared" si="77"/>
        <v>0</v>
      </c>
      <c r="Q377">
        <f t="shared" si="78"/>
        <v>100</v>
      </c>
      <c r="R377" s="7"/>
      <c r="S377" s="12">
        <f t="shared" si="79"/>
        <v>0</v>
      </c>
      <c r="T377" s="12">
        <f t="shared" si="80"/>
        <v>1</v>
      </c>
      <c r="U377" s="12">
        <f t="shared" si="81"/>
        <v>0.30813953488372092</v>
      </c>
      <c r="V377" s="12">
        <f t="shared" si="82"/>
        <v>0.12244897959183673</v>
      </c>
      <c r="W377" s="12">
        <f t="shared" si="83"/>
        <v>0.25190839694656486</v>
      </c>
      <c r="X377" s="12">
        <f t="shared" si="84"/>
        <v>0</v>
      </c>
      <c r="Y377" s="12">
        <f t="shared" si="85"/>
        <v>0.27624309392265195</v>
      </c>
    </row>
    <row r="378" spans="1:25" x14ac:dyDescent="0.3">
      <c r="A378" s="1" t="s">
        <v>376</v>
      </c>
      <c r="B378" s="6">
        <v>0</v>
      </c>
      <c r="C378">
        <v>0</v>
      </c>
      <c r="D378">
        <v>0</v>
      </c>
      <c r="E378">
        <v>10</v>
      </c>
      <c r="F378">
        <v>45</v>
      </c>
      <c r="G378">
        <v>45</v>
      </c>
      <c r="H378">
        <v>45</v>
      </c>
      <c r="I378">
        <v>45</v>
      </c>
      <c r="J378" s="7"/>
      <c r="K378" s="6">
        <f t="shared" si="72"/>
        <v>0</v>
      </c>
      <c r="L378">
        <f t="shared" si="73"/>
        <v>0</v>
      </c>
      <c r="M378">
        <f t="shared" si="74"/>
        <v>10</v>
      </c>
      <c r="N378">
        <f t="shared" si="75"/>
        <v>35</v>
      </c>
      <c r="O378">
        <f t="shared" si="76"/>
        <v>0</v>
      </c>
      <c r="P378">
        <f t="shared" si="77"/>
        <v>0</v>
      </c>
      <c r="Q378">
        <f t="shared" si="78"/>
        <v>0</v>
      </c>
      <c r="R378" s="7"/>
      <c r="S378" s="12">
        <f t="shared" si="79"/>
        <v>0</v>
      </c>
      <c r="T378" s="12">
        <f t="shared" si="80"/>
        <v>0</v>
      </c>
      <c r="U378" s="12">
        <f t="shared" si="81"/>
        <v>1</v>
      </c>
      <c r="V378" s="12">
        <f t="shared" si="82"/>
        <v>0.77777777777777779</v>
      </c>
      <c r="W378" s="12">
        <f t="shared" si="83"/>
        <v>0</v>
      </c>
      <c r="X378" s="12">
        <f t="shared" si="84"/>
        <v>0</v>
      </c>
      <c r="Y378" s="12">
        <f t="shared" si="85"/>
        <v>0</v>
      </c>
    </row>
    <row r="379" spans="1:25" x14ac:dyDescent="0.3">
      <c r="A379" s="1" t="s">
        <v>377</v>
      </c>
      <c r="B379" s="6">
        <v>54</v>
      </c>
      <c r="C379">
        <v>64</v>
      </c>
      <c r="D379">
        <v>82</v>
      </c>
      <c r="E379">
        <v>86</v>
      </c>
      <c r="F379">
        <v>86</v>
      </c>
      <c r="G379">
        <v>86</v>
      </c>
      <c r="H379">
        <v>86</v>
      </c>
      <c r="I379">
        <v>97</v>
      </c>
      <c r="J379" s="7"/>
      <c r="K379" s="6">
        <f t="shared" si="72"/>
        <v>10</v>
      </c>
      <c r="L379">
        <f t="shared" si="73"/>
        <v>18</v>
      </c>
      <c r="M379">
        <f t="shared" si="74"/>
        <v>4</v>
      </c>
      <c r="N379">
        <f t="shared" si="75"/>
        <v>0</v>
      </c>
      <c r="O379">
        <f t="shared" si="76"/>
        <v>0</v>
      </c>
      <c r="P379">
        <f t="shared" si="77"/>
        <v>0</v>
      </c>
      <c r="Q379">
        <f t="shared" si="78"/>
        <v>11</v>
      </c>
      <c r="R379" s="7"/>
      <c r="S379" s="12">
        <f t="shared" si="79"/>
        <v>0.15625</v>
      </c>
      <c r="T379" s="12">
        <f t="shared" si="80"/>
        <v>0.21951219512195122</v>
      </c>
      <c r="U379" s="12">
        <f t="shared" si="81"/>
        <v>4.6511627906976744E-2</v>
      </c>
      <c r="V379" s="12">
        <f t="shared" si="82"/>
        <v>0</v>
      </c>
      <c r="W379" s="12">
        <f t="shared" si="83"/>
        <v>0</v>
      </c>
      <c r="X379" s="12">
        <f t="shared" si="84"/>
        <v>0</v>
      </c>
      <c r="Y379" s="12">
        <f t="shared" si="85"/>
        <v>0.1134020618556701</v>
      </c>
    </row>
    <row r="380" spans="1:25" x14ac:dyDescent="0.3">
      <c r="A380" s="1" t="s">
        <v>378</v>
      </c>
      <c r="B380" s="6">
        <v>0</v>
      </c>
      <c r="C380">
        <v>0</v>
      </c>
      <c r="D380">
        <v>0</v>
      </c>
      <c r="E380">
        <v>202</v>
      </c>
      <c r="F380">
        <v>315</v>
      </c>
      <c r="G380">
        <v>382</v>
      </c>
      <c r="H380">
        <v>382</v>
      </c>
      <c r="I380">
        <v>382</v>
      </c>
      <c r="J380" s="7"/>
      <c r="K380" s="6">
        <f t="shared" si="72"/>
        <v>0</v>
      </c>
      <c r="L380">
        <f t="shared" si="73"/>
        <v>0</v>
      </c>
      <c r="M380">
        <f t="shared" si="74"/>
        <v>202</v>
      </c>
      <c r="N380">
        <f t="shared" si="75"/>
        <v>113</v>
      </c>
      <c r="O380">
        <f t="shared" si="76"/>
        <v>67</v>
      </c>
      <c r="P380">
        <f t="shared" si="77"/>
        <v>0</v>
      </c>
      <c r="Q380">
        <f t="shared" si="78"/>
        <v>0</v>
      </c>
      <c r="R380" s="7"/>
      <c r="S380" s="12">
        <f t="shared" si="79"/>
        <v>0</v>
      </c>
      <c r="T380" s="12">
        <f t="shared" si="80"/>
        <v>0</v>
      </c>
      <c r="U380" s="12">
        <f t="shared" si="81"/>
        <v>1</v>
      </c>
      <c r="V380" s="12">
        <f t="shared" si="82"/>
        <v>0.35873015873015873</v>
      </c>
      <c r="W380" s="12">
        <f t="shared" si="83"/>
        <v>0.17539267015706805</v>
      </c>
      <c r="X380" s="12">
        <f t="shared" si="84"/>
        <v>0</v>
      </c>
      <c r="Y380" s="12">
        <f t="shared" si="85"/>
        <v>0</v>
      </c>
    </row>
    <row r="381" spans="1:25" x14ac:dyDescent="0.3">
      <c r="A381" s="1" t="s">
        <v>379</v>
      </c>
      <c r="B381" s="6">
        <v>0</v>
      </c>
      <c r="C381">
        <v>23</v>
      </c>
      <c r="D381">
        <v>35</v>
      </c>
      <c r="E381">
        <v>35</v>
      </c>
      <c r="F381">
        <v>35</v>
      </c>
      <c r="G381">
        <v>35</v>
      </c>
      <c r="H381">
        <v>35</v>
      </c>
      <c r="I381">
        <v>35</v>
      </c>
      <c r="J381" s="7"/>
      <c r="K381" s="6">
        <f t="shared" si="72"/>
        <v>23</v>
      </c>
      <c r="L381">
        <f t="shared" si="73"/>
        <v>12</v>
      </c>
      <c r="M381">
        <f t="shared" si="74"/>
        <v>0</v>
      </c>
      <c r="N381">
        <f t="shared" si="75"/>
        <v>0</v>
      </c>
      <c r="O381">
        <f t="shared" si="76"/>
        <v>0</v>
      </c>
      <c r="P381">
        <f t="shared" si="77"/>
        <v>0</v>
      </c>
      <c r="Q381">
        <f t="shared" si="78"/>
        <v>0</v>
      </c>
      <c r="R381" s="7"/>
      <c r="S381" s="12">
        <f t="shared" si="79"/>
        <v>1</v>
      </c>
      <c r="T381" s="12">
        <f t="shared" si="80"/>
        <v>0.34285714285714286</v>
      </c>
      <c r="U381" s="12">
        <f t="shared" si="81"/>
        <v>0</v>
      </c>
      <c r="V381" s="12">
        <f t="shared" si="82"/>
        <v>0</v>
      </c>
      <c r="W381" s="12">
        <f t="shared" si="83"/>
        <v>0</v>
      </c>
      <c r="X381" s="12">
        <f t="shared" si="84"/>
        <v>0</v>
      </c>
      <c r="Y381" s="12">
        <f t="shared" si="85"/>
        <v>0</v>
      </c>
    </row>
    <row r="382" spans="1:25" x14ac:dyDescent="0.3">
      <c r="A382" s="1" t="s">
        <v>380</v>
      </c>
      <c r="B382" s="6">
        <v>9</v>
      </c>
      <c r="C382">
        <v>24</v>
      </c>
      <c r="D382">
        <v>29</v>
      </c>
      <c r="E382">
        <v>29</v>
      </c>
      <c r="F382">
        <v>35</v>
      </c>
      <c r="G382">
        <v>35</v>
      </c>
      <c r="H382">
        <v>71</v>
      </c>
      <c r="I382">
        <v>118</v>
      </c>
      <c r="J382" s="7"/>
      <c r="K382" s="6">
        <f t="shared" si="72"/>
        <v>15</v>
      </c>
      <c r="L382">
        <f t="shared" si="73"/>
        <v>5</v>
      </c>
      <c r="M382">
        <f t="shared" si="74"/>
        <v>0</v>
      </c>
      <c r="N382">
        <f t="shared" si="75"/>
        <v>6</v>
      </c>
      <c r="O382">
        <f t="shared" si="76"/>
        <v>0</v>
      </c>
      <c r="P382">
        <f t="shared" si="77"/>
        <v>36</v>
      </c>
      <c r="Q382">
        <f t="shared" si="78"/>
        <v>47</v>
      </c>
      <c r="R382" s="7"/>
      <c r="S382" s="12">
        <f t="shared" si="79"/>
        <v>0.625</v>
      </c>
      <c r="T382" s="12">
        <f t="shared" si="80"/>
        <v>0.17241379310344829</v>
      </c>
      <c r="U382" s="12">
        <f t="shared" si="81"/>
        <v>0</v>
      </c>
      <c r="V382" s="12">
        <f t="shared" si="82"/>
        <v>0.17142857142857143</v>
      </c>
      <c r="W382" s="12">
        <f t="shared" si="83"/>
        <v>0</v>
      </c>
      <c r="X382" s="12">
        <f t="shared" si="84"/>
        <v>0.50704225352112675</v>
      </c>
      <c r="Y382" s="12">
        <f t="shared" si="85"/>
        <v>0.39830508474576271</v>
      </c>
    </row>
    <row r="383" spans="1:25" x14ac:dyDescent="0.3">
      <c r="A383" s="1" t="s">
        <v>381</v>
      </c>
      <c r="B383" s="6">
        <v>0</v>
      </c>
      <c r="C383">
        <v>0</v>
      </c>
      <c r="D383">
        <v>0</v>
      </c>
      <c r="E383">
        <v>0</v>
      </c>
      <c r="F383">
        <v>71</v>
      </c>
      <c r="G383">
        <v>71</v>
      </c>
      <c r="H383">
        <v>71</v>
      </c>
      <c r="I383">
        <v>71</v>
      </c>
      <c r="J383" s="7"/>
      <c r="K383" s="6">
        <f t="shared" si="72"/>
        <v>0</v>
      </c>
      <c r="L383">
        <f t="shared" si="73"/>
        <v>0</v>
      </c>
      <c r="M383">
        <f t="shared" si="74"/>
        <v>0</v>
      </c>
      <c r="N383">
        <f t="shared" si="75"/>
        <v>71</v>
      </c>
      <c r="O383">
        <f t="shared" si="76"/>
        <v>0</v>
      </c>
      <c r="P383">
        <f t="shared" si="77"/>
        <v>0</v>
      </c>
      <c r="Q383">
        <f t="shared" si="78"/>
        <v>0</v>
      </c>
      <c r="R383" s="7"/>
      <c r="S383" s="12">
        <f t="shared" si="79"/>
        <v>0</v>
      </c>
      <c r="T383" s="12">
        <f t="shared" si="80"/>
        <v>0</v>
      </c>
      <c r="U383" s="12">
        <f t="shared" si="81"/>
        <v>0</v>
      </c>
      <c r="V383" s="12">
        <f t="shared" si="82"/>
        <v>1</v>
      </c>
      <c r="W383" s="12">
        <f t="shared" si="83"/>
        <v>0</v>
      </c>
      <c r="X383" s="12">
        <f t="shared" si="84"/>
        <v>0</v>
      </c>
      <c r="Y383" s="12">
        <f t="shared" si="85"/>
        <v>0</v>
      </c>
    </row>
    <row r="384" spans="1:25" x14ac:dyDescent="0.3">
      <c r="A384" s="1" t="s">
        <v>382</v>
      </c>
      <c r="B384" s="6">
        <v>0</v>
      </c>
      <c r="C384">
        <v>0</v>
      </c>
      <c r="D384">
        <v>0</v>
      </c>
      <c r="E384">
        <v>0</v>
      </c>
      <c r="F384">
        <v>200</v>
      </c>
      <c r="G384">
        <v>247</v>
      </c>
      <c r="H384">
        <v>247</v>
      </c>
      <c r="I384">
        <v>372</v>
      </c>
      <c r="J384" s="7"/>
      <c r="K384" s="6">
        <f t="shared" si="72"/>
        <v>0</v>
      </c>
      <c r="L384">
        <f t="shared" si="73"/>
        <v>0</v>
      </c>
      <c r="M384">
        <f t="shared" si="74"/>
        <v>0</v>
      </c>
      <c r="N384">
        <f t="shared" si="75"/>
        <v>200</v>
      </c>
      <c r="O384">
        <f t="shared" si="76"/>
        <v>47</v>
      </c>
      <c r="P384">
        <f t="shared" si="77"/>
        <v>0</v>
      </c>
      <c r="Q384">
        <f t="shared" si="78"/>
        <v>125</v>
      </c>
      <c r="R384" s="7"/>
      <c r="S384" s="12">
        <f t="shared" si="79"/>
        <v>0</v>
      </c>
      <c r="T384" s="12">
        <f t="shared" si="80"/>
        <v>0</v>
      </c>
      <c r="U384" s="12">
        <f t="shared" si="81"/>
        <v>0</v>
      </c>
      <c r="V384" s="12">
        <f t="shared" si="82"/>
        <v>1</v>
      </c>
      <c r="W384" s="12">
        <f t="shared" si="83"/>
        <v>0.19028340080971659</v>
      </c>
      <c r="X384" s="12">
        <f t="shared" si="84"/>
        <v>0</v>
      </c>
      <c r="Y384" s="12">
        <f t="shared" si="85"/>
        <v>0.33602150537634407</v>
      </c>
    </row>
    <row r="385" spans="1:25" x14ac:dyDescent="0.3">
      <c r="A385" s="1" t="s">
        <v>383</v>
      </c>
      <c r="B385" s="6">
        <v>0</v>
      </c>
      <c r="C385">
        <v>91</v>
      </c>
      <c r="D385">
        <v>91</v>
      </c>
      <c r="E385">
        <v>95</v>
      </c>
      <c r="F385">
        <v>135</v>
      </c>
      <c r="G385">
        <v>135</v>
      </c>
      <c r="H385">
        <v>135</v>
      </c>
      <c r="I385">
        <v>135</v>
      </c>
      <c r="J385" s="7"/>
      <c r="K385" s="6">
        <f t="shared" si="72"/>
        <v>91</v>
      </c>
      <c r="L385">
        <f t="shared" si="73"/>
        <v>0</v>
      </c>
      <c r="M385">
        <f t="shared" si="74"/>
        <v>4</v>
      </c>
      <c r="N385">
        <f t="shared" si="75"/>
        <v>40</v>
      </c>
      <c r="O385">
        <f t="shared" si="76"/>
        <v>0</v>
      </c>
      <c r="P385">
        <f t="shared" si="77"/>
        <v>0</v>
      </c>
      <c r="Q385">
        <f t="shared" si="78"/>
        <v>0</v>
      </c>
      <c r="R385" s="7"/>
      <c r="S385" s="12">
        <f t="shared" si="79"/>
        <v>1</v>
      </c>
      <c r="T385" s="12">
        <f t="shared" si="80"/>
        <v>0</v>
      </c>
      <c r="U385" s="12">
        <f t="shared" si="81"/>
        <v>4.2105263157894736E-2</v>
      </c>
      <c r="V385" s="12">
        <f t="shared" si="82"/>
        <v>0.29629629629629628</v>
      </c>
      <c r="W385" s="12">
        <f t="shared" si="83"/>
        <v>0</v>
      </c>
      <c r="X385" s="12">
        <f t="shared" si="84"/>
        <v>0</v>
      </c>
      <c r="Y385" s="12">
        <f t="shared" si="85"/>
        <v>0</v>
      </c>
    </row>
    <row r="386" spans="1:25" x14ac:dyDescent="0.3">
      <c r="A386" s="1" t="s">
        <v>384</v>
      </c>
      <c r="B386" s="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23</v>
      </c>
      <c r="J386" s="7"/>
      <c r="K386" s="6">
        <f t="shared" si="72"/>
        <v>0</v>
      </c>
      <c r="L386">
        <f t="shared" si="73"/>
        <v>0</v>
      </c>
      <c r="M386">
        <f t="shared" si="74"/>
        <v>0</v>
      </c>
      <c r="N386">
        <f t="shared" si="75"/>
        <v>0</v>
      </c>
      <c r="O386">
        <f t="shared" si="76"/>
        <v>0</v>
      </c>
      <c r="P386">
        <f t="shared" si="77"/>
        <v>0</v>
      </c>
      <c r="Q386">
        <f t="shared" si="78"/>
        <v>23</v>
      </c>
      <c r="R386" s="7"/>
      <c r="S386" s="12">
        <f t="shared" si="79"/>
        <v>0</v>
      </c>
      <c r="T386" s="12">
        <f t="shared" si="80"/>
        <v>0</v>
      </c>
      <c r="U386" s="12">
        <f t="shared" si="81"/>
        <v>0</v>
      </c>
      <c r="V386" s="12">
        <f t="shared" si="82"/>
        <v>0</v>
      </c>
      <c r="W386" s="12">
        <f t="shared" si="83"/>
        <v>0</v>
      </c>
      <c r="X386" s="12">
        <f t="shared" si="84"/>
        <v>0</v>
      </c>
      <c r="Y386" s="12">
        <f t="shared" si="85"/>
        <v>1</v>
      </c>
    </row>
    <row r="387" spans="1:25" x14ac:dyDescent="0.3">
      <c r="A387" s="1" t="s">
        <v>385</v>
      </c>
      <c r="B387" s="6">
        <v>60</v>
      </c>
      <c r="C387">
        <v>72</v>
      </c>
      <c r="D387">
        <v>116</v>
      </c>
      <c r="E387">
        <v>116</v>
      </c>
      <c r="F387">
        <v>143</v>
      </c>
      <c r="G387">
        <v>143</v>
      </c>
      <c r="H387">
        <v>224</v>
      </c>
      <c r="I387">
        <v>345</v>
      </c>
      <c r="J387" s="7"/>
      <c r="K387" s="6">
        <f t="shared" ref="K387:K450" si="86">C387-B387</f>
        <v>12</v>
      </c>
      <c r="L387">
        <f t="shared" ref="L387:L450" si="87">D387-C387</f>
        <v>44</v>
      </c>
      <c r="M387">
        <f t="shared" ref="M387:M450" si="88">E387-D387</f>
        <v>0</v>
      </c>
      <c r="N387">
        <f t="shared" ref="N387:N450" si="89">F387-E387</f>
        <v>27</v>
      </c>
      <c r="O387">
        <f t="shared" ref="O387:O450" si="90">G387-F387</f>
        <v>0</v>
      </c>
      <c r="P387">
        <f t="shared" ref="P387:P450" si="91">H387-G387</f>
        <v>81</v>
      </c>
      <c r="Q387">
        <f t="shared" ref="Q387:Q450" si="92">I387-H387</f>
        <v>121</v>
      </c>
      <c r="R387" s="7"/>
      <c r="S387" s="12">
        <f t="shared" ref="S387:S450" si="93">IFERROR(((C387-B387)/C387),0)</f>
        <v>0.16666666666666666</v>
      </c>
      <c r="T387" s="12">
        <f t="shared" ref="T387:T450" si="94">IFERROR(((D387-C387)/D387),0)</f>
        <v>0.37931034482758619</v>
      </c>
      <c r="U387" s="12">
        <f t="shared" ref="U387:U450" si="95">IFERROR(((E387-D387)/E387),0)</f>
        <v>0</v>
      </c>
      <c r="V387" s="12">
        <f t="shared" ref="V387:V450" si="96">IFERROR(((F387-E387)/F387),0)</f>
        <v>0.1888111888111888</v>
      </c>
      <c r="W387" s="12">
        <f t="shared" ref="W387:W450" si="97">IFERROR(((G387-F387)/G387),0)</f>
        <v>0</v>
      </c>
      <c r="X387" s="12">
        <f t="shared" ref="X387:X450" si="98">IFERROR(((H387-G387)/H387),0)</f>
        <v>0.36160714285714285</v>
      </c>
      <c r="Y387" s="12">
        <f t="shared" ref="Y387:Y450" si="99">IFERROR(((I387-H387)/I387),0)</f>
        <v>0.35072463768115941</v>
      </c>
    </row>
    <row r="388" spans="1:25" x14ac:dyDescent="0.3">
      <c r="A388" s="1" t="s">
        <v>386</v>
      </c>
      <c r="B388" s="6">
        <v>157</v>
      </c>
      <c r="C388">
        <v>172</v>
      </c>
      <c r="D388">
        <v>189</v>
      </c>
      <c r="E388">
        <v>189</v>
      </c>
      <c r="F388">
        <v>189</v>
      </c>
      <c r="G388">
        <v>189</v>
      </c>
      <c r="H388">
        <v>264</v>
      </c>
      <c r="I388">
        <v>360</v>
      </c>
      <c r="J388" s="7"/>
      <c r="K388" s="6">
        <f t="shared" si="86"/>
        <v>15</v>
      </c>
      <c r="L388">
        <f t="shared" si="87"/>
        <v>17</v>
      </c>
      <c r="M388">
        <f t="shared" si="88"/>
        <v>0</v>
      </c>
      <c r="N388">
        <f t="shared" si="89"/>
        <v>0</v>
      </c>
      <c r="O388">
        <f t="shared" si="90"/>
        <v>0</v>
      </c>
      <c r="P388">
        <f t="shared" si="91"/>
        <v>75</v>
      </c>
      <c r="Q388">
        <f t="shared" si="92"/>
        <v>96</v>
      </c>
      <c r="R388" s="7"/>
      <c r="S388" s="12">
        <f t="shared" si="93"/>
        <v>8.7209302325581398E-2</v>
      </c>
      <c r="T388" s="12">
        <f t="shared" si="94"/>
        <v>8.9947089947089942E-2</v>
      </c>
      <c r="U388" s="12">
        <f t="shared" si="95"/>
        <v>0</v>
      </c>
      <c r="V388" s="12">
        <f t="shared" si="96"/>
        <v>0</v>
      </c>
      <c r="W388" s="12">
        <f t="shared" si="97"/>
        <v>0</v>
      </c>
      <c r="X388" s="12">
        <f t="shared" si="98"/>
        <v>0.28409090909090912</v>
      </c>
      <c r="Y388" s="12">
        <f t="shared" si="99"/>
        <v>0.26666666666666666</v>
      </c>
    </row>
    <row r="389" spans="1:25" x14ac:dyDescent="0.3">
      <c r="A389" s="1" t="s">
        <v>387</v>
      </c>
      <c r="B389" s="6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7"/>
      <c r="K389" s="6">
        <f t="shared" si="86"/>
        <v>0</v>
      </c>
      <c r="L389">
        <f t="shared" si="87"/>
        <v>0</v>
      </c>
      <c r="M389">
        <f t="shared" si="88"/>
        <v>0</v>
      </c>
      <c r="N389">
        <f t="shared" si="89"/>
        <v>0</v>
      </c>
      <c r="O389">
        <f t="shared" si="90"/>
        <v>0</v>
      </c>
      <c r="P389">
        <f t="shared" si="91"/>
        <v>0</v>
      </c>
      <c r="Q389">
        <f t="shared" si="92"/>
        <v>0</v>
      </c>
      <c r="R389" s="7"/>
      <c r="S389" s="12">
        <f t="shared" si="93"/>
        <v>0</v>
      </c>
      <c r="T389" s="12">
        <f t="shared" si="94"/>
        <v>0</v>
      </c>
      <c r="U389" s="12">
        <f t="shared" si="95"/>
        <v>0</v>
      </c>
      <c r="V389" s="12">
        <f t="shared" si="96"/>
        <v>0</v>
      </c>
      <c r="W389" s="12">
        <f t="shared" si="97"/>
        <v>0</v>
      </c>
      <c r="X389" s="12">
        <f t="shared" si="98"/>
        <v>0</v>
      </c>
      <c r="Y389" s="12">
        <f t="shared" si="99"/>
        <v>0</v>
      </c>
    </row>
    <row r="390" spans="1:25" x14ac:dyDescent="0.3">
      <c r="A390" s="1" t="s">
        <v>388</v>
      </c>
      <c r="B390" s="6">
        <v>17</v>
      </c>
      <c r="C390">
        <v>17</v>
      </c>
      <c r="D390">
        <v>17</v>
      </c>
      <c r="E390">
        <v>17</v>
      </c>
      <c r="F390">
        <v>17</v>
      </c>
      <c r="G390">
        <v>17</v>
      </c>
      <c r="H390">
        <v>17</v>
      </c>
      <c r="I390">
        <v>17</v>
      </c>
      <c r="J390" s="7"/>
      <c r="K390" s="6">
        <f t="shared" si="86"/>
        <v>0</v>
      </c>
      <c r="L390">
        <f t="shared" si="87"/>
        <v>0</v>
      </c>
      <c r="M390">
        <f t="shared" si="88"/>
        <v>0</v>
      </c>
      <c r="N390">
        <f t="shared" si="89"/>
        <v>0</v>
      </c>
      <c r="O390">
        <f t="shared" si="90"/>
        <v>0</v>
      </c>
      <c r="P390">
        <f t="shared" si="91"/>
        <v>0</v>
      </c>
      <c r="Q390">
        <f t="shared" si="92"/>
        <v>0</v>
      </c>
      <c r="R390" s="7"/>
      <c r="S390" s="12">
        <f t="shared" si="93"/>
        <v>0</v>
      </c>
      <c r="T390" s="12">
        <f t="shared" si="94"/>
        <v>0</v>
      </c>
      <c r="U390" s="12">
        <f t="shared" si="95"/>
        <v>0</v>
      </c>
      <c r="V390" s="12">
        <f t="shared" si="96"/>
        <v>0</v>
      </c>
      <c r="W390" s="12">
        <f t="shared" si="97"/>
        <v>0</v>
      </c>
      <c r="X390" s="12">
        <f t="shared" si="98"/>
        <v>0</v>
      </c>
      <c r="Y390" s="12">
        <f t="shared" si="99"/>
        <v>0</v>
      </c>
    </row>
    <row r="391" spans="1:25" x14ac:dyDescent="0.3">
      <c r="A391" s="1" t="s">
        <v>389</v>
      </c>
      <c r="B391" s="6">
        <v>35</v>
      </c>
      <c r="C391">
        <v>87</v>
      </c>
      <c r="D391">
        <v>149</v>
      </c>
      <c r="E391">
        <v>149</v>
      </c>
      <c r="F391">
        <v>149</v>
      </c>
      <c r="G391">
        <v>149</v>
      </c>
      <c r="H391">
        <v>249</v>
      </c>
      <c r="I391">
        <v>276</v>
      </c>
      <c r="J391" s="7"/>
      <c r="K391" s="6">
        <f t="shared" si="86"/>
        <v>52</v>
      </c>
      <c r="L391">
        <f t="shared" si="87"/>
        <v>62</v>
      </c>
      <c r="M391">
        <f t="shared" si="88"/>
        <v>0</v>
      </c>
      <c r="N391">
        <f t="shared" si="89"/>
        <v>0</v>
      </c>
      <c r="O391">
        <f t="shared" si="90"/>
        <v>0</v>
      </c>
      <c r="P391">
        <f t="shared" si="91"/>
        <v>100</v>
      </c>
      <c r="Q391">
        <f t="shared" si="92"/>
        <v>27</v>
      </c>
      <c r="R391" s="7"/>
      <c r="S391" s="12">
        <f t="shared" si="93"/>
        <v>0.5977011494252874</v>
      </c>
      <c r="T391" s="12">
        <f t="shared" si="94"/>
        <v>0.41610738255033558</v>
      </c>
      <c r="U391" s="12">
        <f t="shared" si="95"/>
        <v>0</v>
      </c>
      <c r="V391" s="12">
        <f t="shared" si="96"/>
        <v>0</v>
      </c>
      <c r="W391" s="12">
        <f t="shared" si="97"/>
        <v>0</v>
      </c>
      <c r="X391" s="12">
        <f t="shared" si="98"/>
        <v>0.40160642570281124</v>
      </c>
      <c r="Y391" s="12">
        <f t="shared" si="99"/>
        <v>9.7826086956521743E-2</v>
      </c>
    </row>
    <row r="392" spans="1:25" x14ac:dyDescent="0.3">
      <c r="A392" s="1" t="s">
        <v>390</v>
      </c>
      <c r="B392" s="6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40</v>
      </c>
      <c r="I392">
        <v>40</v>
      </c>
      <c r="J392" s="7"/>
      <c r="K392" s="6">
        <f t="shared" si="86"/>
        <v>0</v>
      </c>
      <c r="L392">
        <f t="shared" si="87"/>
        <v>0</v>
      </c>
      <c r="M392">
        <f t="shared" si="88"/>
        <v>0</v>
      </c>
      <c r="N392">
        <f t="shared" si="89"/>
        <v>0</v>
      </c>
      <c r="O392">
        <f t="shared" si="90"/>
        <v>0</v>
      </c>
      <c r="P392">
        <f t="shared" si="91"/>
        <v>40</v>
      </c>
      <c r="Q392">
        <f t="shared" si="92"/>
        <v>0</v>
      </c>
      <c r="R392" s="7"/>
      <c r="S392" s="12">
        <f t="shared" si="93"/>
        <v>0</v>
      </c>
      <c r="T392" s="12">
        <f t="shared" si="94"/>
        <v>0</v>
      </c>
      <c r="U392" s="12">
        <f t="shared" si="95"/>
        <v>0</v>
      </c>
      <c r="V392" s="12">
        <f t="shared" si="96"/>
        <v>0</v>
      </c>
      <c r="W392" s="12">
        <f t="shared" si="97"/>
        <v>0</v>
      </c>
      <c r="X392" s="12">
        <f t="shared" si="98"/>
        <v>1</v>
      </c>
      <c r="Y392" s="12">
        <f t="shared" si="99"/>
        <v>0</v>
      </c>
    </row>
    <row r="393" spans="1:25" x14ac:dyDescent="0.3">
      <c r="A393" s="1" t="s">
        <v>391</v>
      </c>
      <c r="B393" s="6">
        <v>0</v>
      </c>
      <c r="C393">
        <v>0</v>
      </c>
      <c r="D393">
        <v>0</v>
      </c>
      <c r="E393">
        <v>0</v>
      </c>
      <c r="F393">
        <v>16</v>
      </c>
      <c r="G393">
        <v>16</v>
      </c>
      <c r="H393">
        <v>17</v>
      </c>
      <c r="I393">
        <v>17</v>
      </c>
      <c r="J393" s="7"/>
      <c r="K393" s="6">
        <f t="shared" si="86"/>
        <v>0</v>
      </c>
      <c r="L393">
        <f t="shared" si="87"/>
        <v>0</v>
      </c>
      <c r="M393">
        <f t="shared" si="88"/>
        <v>0</v>
      </c>
      <c r="N393">
        <f t="shared" si="89"/>
        <v>16</v>
      </c>
      <c r="O393">
        <f t="shared" si="90"/>
        <v>0</v>
      </c>
      <c r="P393">
        <f t="shared" si="91"/>
        <v>1</v>
      </c>
      <c r="Q393">
        <f t="shared" si="92"/>
        <v>0</v>
      </c>
      <c r="R393" s="7"/>
      <c r="S393" s="12">
        <f t="shared" si="93"/>
        <v>0</v>
      </c>
      <c r="T393" s="12">
        <f t="shared" si="94"/>
        <v>0</v>
      </c>
      <c r="U393" s="12">
        <f t="shared" si="95"/>
        <v>0</v>
      </c>
      <c r="V393" s="12">
        <f t="shared" si="96"/>
        <v>1</v>
      </c>
      <c r="W393" s="12">
        <f t="shared" si="97"/>
        <v>0</v>
      </c>
      <c r="X393" s="12">
        <f t="shared" si="98"/>
        <v>5.8823529411764705E-2</v>
      </c>
      <c r="Y393" s="12">
        <f t="shared" si="99"/>
        <v>0</v>
      </c>
    </row>
    <row r="394" spans="1:25" x14ac:dyDescent="0.3">
      <c r="A394" s="1" t="s">
        <v>392</v>
      </c>
      <c r="B394" s="6">
        <v>14</v>
      </c>
      <c r="C394">
        <v>17</v>
      </c>
      <c r="D394">
        <v>17</v>
      </c>
      <c r="E394">
        <v>17</v>
      </c>
      <c r="F394">
        <v>44</v>
      </c>
      <c r="G394">
        <v>56</v>
      </c>
      <c r="H394">
        <v>76</v>
      </c>
      <c r="I394">
        <v>101</v>
      </c>
      <c r="J394" s="7"/>
      <c r="K394" s="6">
        <f t="shared" si="86"/>
        <v>3</v>
      </c>
      <c r="L394">
        <f t="shared" si="87"/>
        <v>0</v>
      </c>
      <c r="M394">
        <f t="shared" si="88"/>
        <v>0</v>
      </c>
      <c r="N394">
        <f t="shared" si="89"/>
        <v>27</v>
      </c>
      <c r="O394">
        <f t="shared" si="90"/>
        <v>12</v>
      </c>
      <c r="P394">
        <f t="shared" si="91"/>
        <v>20</v>
      </c>
      <c r="Q394">
        <f t="shared" si="92"/>
        <v>25</v>
      </c>
      <c r="R394" s="7"/>
      <c r="S394" s="12">
        <f t="shared" si="93"/>
        <v>0.17647058823529413</v>
      </c>
      <c r="T394" s="12">
        <f t="shared" si="94"/>
        <v>0</v>
      </c>
      <c r="U394" s="12">
        <f t="shared" si="95"/>
        <v>0</v>
      </c>
      <c r="V394" s="12">
        <f t="shared" si="96"/>
        <v>0.61363636363636365</v>
      </c>
      <c r="W394" s="12">
        <f t="shared" si="97"/>
        <v>0.21428571428571427</v>
      </c>
      <c r="X394" s="12">
        <f t="shared" si="98"/>
        <v>0.26315789473684209</v>
      </c>
      <c r="Y394" s="12">
        <f t="shared" si="99"/>
        <v>0.24752475247524752</v>
      </c>
    </row>
    <row r="395" spans="1:25" x14ac:dyDescent="0.3">
      <c r="A395" s="1" t="s">
        <v>393</v>
      </c>
      <c r="B395" s="6">
        <v>0</v>
      </c>
      <c r="C395">
        <v>0</v>
      </c>
      <c r="D395">
        <v>0</v>
      </c>
      <c r="E395">
        <v>17</v>
      </c>
      <c r="F395">
        <v>17</v>
      </c>
      <c r="G395">
        <v>28</v>
      </c>
      <c r="H395">
        <v>28</v>
      </c>
      <c r="I395">
        <v>32</v>
      </c>
      <c r="J395" s="7"/>
      <c r="K395" s="6">
        <f t="shared" si="86"/>
        <v>0</v>
      </c>
      <c r="L395">
        <f t="shared" si="87"/>
        <v>0</v>
      </c>
      <c r="M395">
        <f t="shared" si="88"/>
        <v>17</v>
      </c>
      <c r="N395">
        <f t="shared" si="89"/>
        <v>0</v>
      </c>
      <c r="O395">
        <f t="shared" si="90"/>
        <v>11</v>
      </c>
      <c r="P395">
        <f t="shared" si="91"/>
        <v>0</v>
      </c>
      <c r="Q395">
        <f t="shared" si="92"/>
        <v>4</v>
      </c>
      <c r="R395" s="7"/>
      <c r="S395" s="12">
        <f t="shared" si="93"/>
        <v>0</v>
      </c>
      <c r="T395" s="12">
        <f t="shared" si="94"/>
        <v>0</v>
      </c>
      <c r="U395" s="12">
        <f t="shared" si="95"/>
        <v>1</v>
      </c>
      <c r="V395" s="12">
        <f t="shared" si="96"/>
        <v>0</v>
      </c>
      <c r="W395" s="12">
        <f t="shared" si="97"/>
        <v>0.39285714285714285</v>
      </c>
      <c r="X395" s="12">
        <f t="shared" si="98"/>
        <v>0</v>
      </c>
      <c r="Y395" s="12">
        <f t="shared" si="99"/>
        <v>0.125</v>
      </c>
    </row>
    <row r="396" spans="1:25" x14ac:dyDescent="0.3">
      <c r="A396" s="1" t="s">
        <v>394</v>
      </c>
      <c r="B396" s="6">
        <v>9</v>
      </c>
      <c r="C396">
        <v>24</v>
      </c>
      <c r="D396">
        <v>32</v>
      </c>
      <c r="E396">
        <v>32</v>
      </c>
      <c r="F396">
        <v>32</v>
      </c>
      <c r="G396">
        <v>46</v>
      </c>
      <c r="H396">
        <v>67</v>
      </c>
      <c r="I396">
        <v>118</v>
      </c>
      <c r="J396" s="7"/>
      <c r="K396" s="6">
        <f t="shared" si="86"/>
        <v>15</v>
      </c>
      <c r="L396">
        <f t="shared" si="87"/>
        <v>8</v>
      </c>
      <c r="M396">
        <f t="shared" si="88"/>
        <v>0</v>
      </c>
      <c r="N396">
        <f t="shared" si="89"/>
        <v>0</v>
      </c>
      <c r="O396">
        <f t="shared" si="90"/>
        <v>14</v>
      </c>
      <c r="P396">
        <f t="shared" si="91"/>
        <v>21</v>
      </c>
      <c r="Q396">
        <f t="shared" si="92"/>
        <v>51</v>
      </c>
      <c r="R396" s="7"/>
      <c r="S396" s="12">
        <f t="shared" si="93"/>
        <v>0.625</v>
      </c>
      <c r="T396" s="12">
        <f t="shared" si="94"/>
        <v>0.25</v>
      </c>
      <c r="U396" s="12">
        <f t="shared" si="95"/>
        <v>0</v>
      </c>
      <c r="V396" s="12">
        <f t="shared" si="96"/>
        <v>0</v>
      </c>
      <c r="W396" s="12">
        <f t="shared" si="97"/>
        <v>0.30434782608695654</v>
      </c>
      <c r="X396" s="12">
        <f t="shared" si="98"/>
        <v>0.31343283582089554</v>
      </c>
      <c r="Y396" s="12">
        <f t="shared" si="99"/>
        <v>0.43220338983050849</v>
      </c>
    </row>
    <row r="397" spans="1:25" x14ac:dyDescent="0.3">
      <c r="A397" s="1" t="s">
        <v>395</v>
      </c>
      <c r="B397" s="6">
        <v>224</v>
      </c>
      <c r="C397">
        <v>237</v>
      </c>
      <c r="D397">
        <v>280</v>
      </c>
      <c r="E397">
        <v>280</v>
      </c>
      <c r="F397">
        <v>368</v>
      </c>
      <c r="G397">
        <v>385</v>
      </c>
      <c r="H397">
        <v>385</v>
      </c>
      <c r="I397">
        <v>426</v>
      </c>
      <c r="J397" s="7"/>
      <c r="K397" s="6">
        <f t="shared" si="86"/>
        <v>13</v>
      </c>
      <c r="L397">
        <f t="shared" si="87"/>
        <v>43</v>
      </c>
      <c r="M397">
        <f t="shared" si="88"/>
        <v>0</v>
      </c>
      <c r="N397">
        <f t="shared" si="89"/>
        <v>88</v>
      </c>
      <c r="O397">
        <f t="shared" si="90"/>
        <v>17</v>
      </c>
      <c r="P397">
        <f t="shared" si="91"/>
        <v>0</v>
      </c>
      <c r="Q397">
        <f t="shared" si="92"/>
        <v>41</v>
      </c>
      <c r="R397" s="7"/>
      <c r="S397" s="12">
        <f t="shared" si="93"/>
        <v>5.4852320675105488E-2</v>
      </c>
      <c r="T397" s="12">
        <f t="shared" si="94"/>
        <v>0.15357142857142858</v>
      </c>
      <c r="U397" s="12">
        <f t="shared" si="95"/>
        <v>0</v>
      </c>
      <c r="V397" s="12">
        <f t="shared" si="96"/>
        <v>0.2391304347826087</v>
      </c>
      <c r="W397" s="12">
        <f t="shared" si="97"/>
        <v>4.4155844155844157E-2</v>
      </c>
      <c r="X397" s="12">
        <f t="shared" si="98"/>
        <v>0</v>
      </c>
      <c r="Y397" s="12">
        <f t="shared" si="99"/>
        <v>9.6244131455399062E-2</v>
      </c>
    </row>
    <row r="398" spans="1:25" x14ac:dyDescent="0.3">
      <c r="A398" s="1" t="s">
        <v>396</v>
      </c>
      <c r="B398" s="6">
        <v>0</v>
      </c>
      <c r="C398">
        <v>115</v>
      </c>
      <c r="D398">
        <v>115</v>
      </c>
      <c r="E398">
        <v>115</v>
      </c>
      <c r="F398">
        <v>115</v>
      </c>
      <c r="G398">
        <v>115</v>
      </c>
      <c r="H398">
        <v>115</v>
      </c>
      <c r="I398">
        <v>115</v>
      </c>
      <c r="J398" s="7"/>
      <c r="K398" s="6">
        <f t="shared" si="86"/>
        <v>115</v>
      </c>
      <c r="L398">
        <f t="shared" si="87"/>
        <v>0</v>
      </c>
      <c r="M398">
        <f t="shared" si="88"/>
        <v>0</v>
      </c>
      <c r="N398">
        <f t="shared" si="89"/>
        <v>0</v>
      </c>
      <c r="O398">
        <f t="shared" si="90"/>
        <v>0</v>
      </c>
      <c r="P398">
        <f t="shared" si="91"/>
        <v>0</v>
      </c>
      <c r="Q398">
        <f t="shared" si="92"/>
        <v>0</v>
      </c>
      <c r="R398" s="7"/>
      <c r="S398" s="12">
        <f t="shared" si="93"/>
        <v>1</v>
      </c>
      <c r="T398" s="12">
        <f t="shared" si="94"/>
        <v>0</v>
      </c>
      <c r="U398" s="12">
        <f t="shared" si="95"/>
        <v>0</v>
      </c>
      <c r="V398" s="12">
        <f t="shared" si="96"/>
        <v>0</v>
      </c>
      <c r="W398" s="12">
        <f t="shared" si="97"/>
        <v>0</v>
      </c>
      <c r="X398" s="12">
        <f t="shared" si="98"/>
        <v>0</v>
      </c>
      <c r="Y398" s="12">
        <f t="shared" si="99"/>
        <v>0</v>
      </c>
    </row>
    <row r="399" spans="1:25" x14ac:dyDescent="0.3">
      <c r="A399" s="1" t="s">
        <v>397</v>
      </c>
      <c r="B399" s="6">
        <v>0</v>
      </c>
      <c r="C399">
        <v>33</v>
      </c>
      <c r="D399">
        <v>44</v>
      </c>
      <c r="E399">
        <v>54</v>
      </c>
      <c r="F399">
        <v>75</v>
      </c>
      <c r="G399">
        <v>75</v>
      </c>
      <c r="H399">
        <v>75</v>
      </c>
      <c r="I399">
        <v>75</v>
      </c>
      <c r="J399" s="7"/>
      <c r="K399" s="6">
        <f t="shared" si="86"/>
        <v>33</v>
      </c>
      <c r="L399">
        <f t="shared" si="87"/>
        <v>11</v>
      </c>
      <c r="M399">
        <f t="shared" si="88"/>
        <v>10</v>
      </c>
      <c r="N399">
        <f t="shared" si="89"/>
        <v>21</v>
      </c>
      <c r="O399">
        <f t="shared" si="90"/>
        <v>0</v>
      </c>
      <c r="P399">
        <f t="shared" si="91"/>
        <v>0</v>
      </c>
      <c r="Q399">
        <f t="shared" si="92"/>
        <v>0</v>
      </c>
      <c r="R399" s="7"/>
      <c r="S399" s="12">
        <f t="shared" si="93"/>
        <v>1</v>
      </c>
      <c r="T399" s="12">
        <f t="shared" si="94"/>
        <v>0.25</v>
      </c>
      <c r="U399" s="12">
        <f t="shared" si="95"/>
        <v>0.18518518518518517</v>
      </c>
      <c r="V399" s="12">
        <f t="shared" si="96"/>
        <v>0.28000000000000003</v>
      </c>
      <c r="W399" s="12">
        <f t="shared" si="97"/>
        <v>0</v>
      </c>
      <c r="X399" s="12">
        <f t="shared" si="98"/>
        <v>0</v>
      </c>
      <c r="Y399" s="12">
        <f t="shared" si="99"/>
        <v>0</v>
      </c>
    </row>
    <row r="400" spans="1:25" x14ac:dyDescent="0.3">
      <c r="A400" s="1" t="s">
        <v>398</v>
      </c>
      <c r="B400" s="6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7"/>
      <c r="K400" s="6">
        <f t="shared" si="86"/>
        <v>0</v>
      </c>
      <c r="L400">
        <f t="shared" si="87"/>
        <v>0</v>
      </c>
      <c r="M400">
        <f t="shared" si="88"/>
        <v>0</v>
      </c>
      <c r="N400">
        <f t="shared" si="89"/>
        <v>0</v>
      </c>
      <c r="O400">
        <f t="shared" si="90"/>
        <v>0</v>
      </c>
      <c r="P400">
        <f t="shared" si="91"/>
        <v>0</v>
      </c>
      <c r="Q400">
        <f t="shared" si="92"/>
        <v>0</v>
      </c>
      <c r="R400" s="7"/>
      <c r="S400" s="12">
        <f t="shared" si="93"/>
        <v>0</v>
      </c>
      <c r="T400" s="12">
        <f t="shared" si="94"/>
        <v>0</v>
      </c>
      <c r="U400" s="12">
        <f t="shared" si="95"/>
        <v>0</v>
      </c>
      <c r="V400" s="12">
        <f t="shared" si="96"/>
        <v>0</v>
      </c>
      <c r="W400" s="12">
        <f t="shared" si="97"/>
        <v>0</v>
      </c>
      <c r="X400" s="12">
        <f t="shared" si="98"/>
        <v>0</v>
      </c>
      <c r="Y400" s="12">
        <f t="shared" si="99"/>
        <v>0</v>
      </c>
    </row>
    <row r="401" spans="1:25" x14ac:dyDescent="0.3">
      <c r="A401" s="1" t="s">
        <v>399</v>
      </c>
      <c r="B401" s="6">
        <v>22</v>
      </c>
      <c r="C401">
        <v>83</v>
      </c>
      <c r="D401">
        <v>83</v>
      </c>
      <c r="E401">
        <v>114</v>
      </c>
      <c r="F401">
        <v>114</v>
      </c>
      <c r="G401">
        <v>129</v>
      </c>
      <c r="H401">
        <v>129</v>
      </c>
      <c r="I401">
        <v>129</v>
      </c>
      <c r="J401" s="7"/>
      <c r="K401" s="6">
        <f t="shared" si="86"/>
        <v>61</v>
      </c>
      <c r="L401">
        <f t="shared" si="87"/>
        <v>0</v>
      </c>
      <c r="M401">
        <f t="shared" si="88"/>
        <v>31</v>
      </c>
      <c r="N401">
        <f t="shared" si="89"/>
        <v>0</v>
      </c>
      <c r="O401">
        <f t="shared" si="90"/>
        <v>15</v>
      </c>
      <c r="P401">
        <f t="shared" si="91"/>
        <v>0</v>
      </c>
      <c r="Q401">
        <f t="shared" si="92"/>
        <v>0</v>
      </c>
      <c r="R401" s="7"/>
      <c r="S401" s="12">
        <f t="shared" si="93"/>
        <v>0.73493975903614461</v>
      </c>
      <c r="T401" s="12">
        <f t="shared" si="94"/>
        <v>0</v>
      </c>
      <c r="U401" s="12">
        <f t="shared" si="95"/>
        <v>0.27192982456140352</v>
      </c>
      <c r="V401" s="12">
        <f t="shared" si="96"/>
        <v>0</v>
      </c>
      <c r="W401" s="12">
        <f t="shared" si="97"/>
        <v>0.11627906976744186</v>
      </c>
      <c r="X401" s="12">
        <f t="shared" si="98"/>
        <v>0</v>
      </c>
      <c r="Y401" s="12">
        <f t="shared" si="99"/>
        <v>0</v>
      </c>
    </row>
    <row r="402" spans="1:25" x14ac:dyDescent="0.3">
      <c r="A402" s="1" t="s">
        <v>400</v>
      </c>
      <c r="B402" s="6">
        <v>31</v>
      </c>
      <c r="C402">
        <v>35</v>
      </c>
      <c r="D402">
        <v>35</v>
      </c>
      <c r="E402">
        <v>35</v>
      </c>
      <c r="F402">
        <v>35</v>
      </c>
      <c r="G402">
        <v>41</v>
      </c>
      <c r="H402">
        <v>45</v>
      </c>
      <c r="I402">
        <v>54</v>
      </c>
      <c r="J402" s="7"/>
      <c r="K402" s="6">
        <f t="shared" si="86"/>
        <v>4</v>
      </c>
      <c r="L402">
        <f t="shared" si="87"/>
        <v>0</v>
      </c>
      <c r="M402">
        <f t="shared" si="88"/>
        <v>0</v>
      </c>
      <c r="N402">
        <f t="shared" si="89"/>
        <v>0</v>
      </c>
      <c r="O402">
        <f t="shared" si="90"/>
        <v>6</v>
      </c>
      <c r="P402">
        <f t="shared" si="91"/>
        <v>4</v>
      </c>
      <c r="Q402">
        <f t="shared" si="92"/>
        <v>9</v>
      </c>
      <c r="R402" s="7"/>
      <c r="S402" s="12">
        <f t="shared" si="93"/>
        <v>0.11428571428571428</v>
      </c>
      <c r="T402" s="12">
        <f t="shared" si="94"/>
        <v>0</v>
      </c>
      <c r="U402" s="12">
        <f t="shared" si="95"/>
        <v>0</v>
      </c>
      <c r="V402" s="12">
        <f t="shared" si="96"/>
        <v>0</v>
      </c>
      <c r="W402" s="12">
        <f t="shared" si="97"/>
        <v>0.14634146341463414</v>
      </c>
      <c r="X402" s="12">
        <f t="shared" si="98"/>
        <v>8.8888888888888892E-2</v>
      </c>
      <c r="Y402" s="12">
        <f t="shared" si="99"/>
        <v>0.16666666666666666</v>
      </c>
    </row>
    <row r="403" spans="1:25" x14ac:dyDescent="0.3">
      <c r="A403" s="1" t="s">
        <v>401</v>
      </c>
      <c r="B403" s="6">
        <v>0</v>
      </c>
      <c r="C403">
        <v>26</v>
      </c>
      <c r="D403">
        <v>42</v>
      </c>
      <c r="E403">
        <v>54</v>
      </c>
      <c r="F403">
        <v>105</v>
      </c>
      <c r="G403">
        <v>105</v>
      </c>
      <c r="H403">
        <v>105</v>
      </c>
      <c r="I403">
        <v>105</v>
      </c>
      <c r="J403" s="7"/>
      <c r="K403" s="6">
        <f t="shared" si="86"/>
        <v>26</v>
      </c>
      <c r="L403">
        <f t="shared" si="87"/>
        <v>16</v>
      </c>
      <c r="M403">
        <f t="shared" si="88"/>
        <v>12</v>
      </c>
      <c r="N403">
        <f t="shared" si="89"/>
        <v>51</v>
      </c>
      <c r="O403">
        <f t="shared" si="90"/>
        <v>0</v>
      </c>
      <c r="P403">
        <f t="shared" si="91"/>
        <v>0</v>
      </c>
      <c r="Q403">
        <f t="shared" si="92"/>
        <v>0</v>
      </c>
      <c r="R403" s="7"/>
      <c r="S403" s="12">
        <f t="shared" si="93"/>
        <v>1</v>
      </c>
      <c r="T403" s="12">
        <f t="shared" si="94"/>
        <v>0.38095238095238093</v>
      </c>
      <c r="U403" s="12">
        <f t="shared" si="95"/>
        <v>0.22222222222222221</v>
      </c>
      <c r="V403" s="12">
        <f t="shared" si="96"/>
        <v>0.48571428571428571</v>
      </c>
      <c r="W403" s="12">
        <f t="shared" si="97"/>
        <v>0</v>
      </c>
      <c r="X403" s="12">
        <f t="shared" si="98"/>
        <v>0</v>
      </c>
      <c r="Y403" s="12">
        <f t="shared" si="99"/>
        <v>0</v>
      </c>
    </row>
    <row r="404" spans="1:25" x14ac:dyDescent="0.3">
      <c r="A404" s="1" t="s">
        <v>402</v>
      </c>
      <c r="B404" s="6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7"/>
      <c r="K404" s="6">
        <f t="shared" si="86"/>
        <v>0</v>
      </c>
      <c r="L404">
        <f t="shared" si="87"/>
        <v>0</v>
      </c>
      <c r="M404">
        <f t="shared" si="88"/>
        <v>0</v>
      </c>
      <c r="N404">
        <f t="shared" si="89"/>
        <v>0</v>
      </c>
      <c r="O404">
        <f t="shared" si="90"/>
        <v>0</v>
      </c>
      <c r="P404">
        <f t="shared" si="91"/>
        <v>0</v>
      </c>
      <c r="Q404">
        <f t="shared" si="92"/>
        <v>0</v>
      </c>
      <c r="R404" s="7"/>
      <c r="S404" s="12">
        <f t="shared" si="93"/>
        <v>0</v>
      </c>
      <c r="T404" s="12">
        <f t="shared" si="94"/>
        <v>0</v>
      </c>
      <c r="U404" s="12">
        <f t="shared" si="95"/>
        <v>0</v>
      </c>
      <c r="V404" s="12">
        <f t="shared" si="96"/>
        <v>0</v>
      </c>
      <c r="W404" s="12">
        <f t="shared" si="97"/>
        <v>0</v>
      </c>
      <c r="X404" s="12">
        <f t="shared" si="98"/>
        <v>0</v>
      </c>
      <c r="Y404" s="12">
        <f t="shared" si="99"/>
        <v>0</v>
      </c>
    </row>
    <row r="405" spans="1:25" x14ac:dyDescent="0.3">
      <c r="A405" s="1" t="s">
        <v>403</v>
      </c>
      <c r="B405" s="6">
        <v>49</v>
      </c>
      <c r="C405">
        <v>61</v>
      </c>
      <c r="D405">
        <v>82</v>
      </c>
      <c r="E405">
        <v>82</v>
      </c>
      <c r="F405">
        <v>148</v>
      </c>
      <c r="G405">
        <v>173</v>
      </c>
      <c r="H405">
        <v>201</v>
      </c>
      <c r="I405">
        <v>276</v>
      </c>
      <c r="J405" s="7"/>
      <c r="K405" s="6">
        <f t="shared" si="86"/>
        <v>12</v>
      </c>
      <c r="L405">
        <f t="shared" si="87"/>
        <v>21</v>
      </c>
      <c r="M405">
        <f t="shared" si="88"/>
        <v>0</v>
      </c>
      <c r="N405">
        <f t="shared" si="89"/>
        <v>66</v>
      </c>
      <c r="O405">
        <f t="shared" si="90"/>
        <v>25</v>
      </c>
      <c r="P405">
        <f t="shared" si="91"/>
        <v>28</v>
      </c>
      <c r="Q405">
        <f t="shared" si="92"/>
        <v>75</v>
      </c>
      <c r="R405" s="7"/>
      <c r="S405" s="12">
        <f t="shared" si="93"/>
        <v>0.19672131147540983</v>
      </c>
      <c r="T405" s="12">
        <f t="shared" si="94"/>
        <v>0.25609756097560976</v>
      </c>
      <c r="U405" s="12">
        <f t="shared" si="95"/>
        <v>0</v>
      </c>
      <c r="V405" s="12">
        <f t="shared" si="96"/>
        <v>0.44594594594594594</v>
      </c>
      <c r="W405" s="12">
        <f t="shared" si="97"/>
        <v>0.14450867052023122</v>
      </c>
      <c r="X405" s="12">
        <f t="shared" si="98"/>
        <v>0.13930348258706468</v>
      </c>
      <c r="Y405" s="12">
        <f t="shared" si="99"/>
        <v>0.27173913043478259</v>
      </c>
    </row>
    <row r="406" spans="1:25" x14ac:dyDescent="0.3">
      <c r="A406" s="1" t="s">
        <v>404</v>
      </c>
      <c r="B406" s="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7"/>
      <c r="K406" s="6">
        <f t="shared" si="86"/>
        <v>0</v>
      </c>
      <c r="L406">
        <f t="shared" si="87"/>
        <v>0</v>
      </c>
      <c r="M406">
        <f t="shared" si="88"/>
        <v>0</v>
      </c>
      <c r="N406">
        <f t="shared" si="89"/>
        <v>0</v>
      </c>
      <c r="O406">
        <f t="shared" si="90"/>
        <v>0</v>
      </c>
      <c r="P406">
        <f t="shared" si="91"/>
        <v>0</v>
      </c>
      <c r="Q406">
        <f t="shared" si="92"/>
        <v>0</v>
      </c>
      <c r="R406" s="7"/>
      <c r="S406" s="12">
        <f t="shared" si="93"/>
        <v>0</v>
      </c>
      <c r="T406" s="12">
        <f t="shared" si="94"/>
        <v>0</v>
      </c>
      <c r="U406" s="12">
        <f t="shared" si="95"/>
        <v>0</v>
      </c>
      <c r="V406" s="12">
        <f t="shared" si="96"/>
        <v>0</v>
      </c>
      <c r="W406" s="12">
        <f t="shared" si="97"/>
        <v>0</v>
      </c>
      <c r="X406" s="12">
        <f t="shared" si="98"/>
        <v>0</v>
      </c>
      <c r="Y406" s="12">
        <f t="shared" si="99"/>
        <v>0</v>
      </c>
    </row>
    <row r="407" spans="1:25" x14ac:dyDescent="0.3">
      <c r="A407" s="1" t="s">
        <v>405</v>
      </c>
      <c r="B407" s="6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 s="7"/>
      <c r="K407" s="6">
        <f t="shared" si="86"/>
        <v>1</v>
      </c>
      <c r="L407">
        <f t="shared" si="87"/>
        <v>0</v>
      </c>
      <c r="M407">
        <f t="shared" si="88"/>
        <v>0</v>
      </c>
      <c r="N407">
        <f t="shared" si="89"/>
        <v>0</v>
      </c>
      <c r="O407">
        <f t="shared" si="90"/>
        <v>0</v>
      </c>
      <c r="P407">
        <f t="shared" si="91"/>
        <v>0</v>
      </c>
      <c r="Q407">
        <f t="shared" si="92"/>
        <v>0</v>
      </c>
      <c r="R407" s="7"/>
      <c r="S407" s="12">
        <f t="shared" si="93"/>
        <v>1</v>
      </c>
      <c r="T407" s="12">
        <f t="shared" si="94"/>
        <v>0</v>
      </c>
      <c r="U407" s="12">
        <f t="shared" si="95"/>
        <v>0</v>
      </c>
      <c r="V407" s="12">
        <f t="shared" si="96"/>
        <v>0</v>
      </c>
      <c r="W407" s="12">
        <f t="shared" si="97"/>
        <v>0</v>
      </c>
      <c r="X407" s="12">
        <f t="shared" si="98"/>
        <v>0</v>
      </c>
      <c r="Y407" s="12">
        <f t="shared" si="99"/>
        <v>0</v>
      </c>
    </row>
    <row r="408" spans="1:25" x14ac:dyDescent="0.3">
      <c r="A408" s="1" t="s">
        <v>406</v>
      </c>
      <c r="B408" s="6">
        <v>0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4</v>
      </c>
      <c r="I408">
        <v>4</v>
      </c>
      <c r="J408" s="7"/>
      <c r="K408" s="6">
        <f t="shared" si="86"/>
        <v>3</v>
      </c>
      <c r="L408">
        <f t="shared" si="87"/>
        <v>0</v>
      </c>
      <c r="M408">
        <f t="shared" si="88"/>
        <v>1</v>
      </c>
      <c r="N408">
        <f t="shared" si="89"/>
        <v>0</v>
      </c>
      <c r="O408">
        <f t="shared" si="90"/>
        <v>0</v>
      </c>
      <c r="P408">
        <f t="shared" si="91"/>
        <v>0</v>
      </c>
      <c r="Q408">
        <f t="shared" si="92"/>
        <v>0</v>
      </c>
      <c r="R408" s="7"/>
      <c r="S408" s="12">
        <f t="shared" si="93"/>
        <v>1</v>
      </c>
      <c r="T408" s="12">
        <f t="shared" si="94"/>
        <v>0</v>
      </c>
      <c r="U408" s="12">
        <f t="shared" si="95"/>
        <v>0.25</v>
      </c>
      <c r="V408" s="12">
        <f t="shared" si="96"/>
        <v>0</v>
      </c>
      <c r="W408" s="12">
        <f t="shared" si="97"/>
        <v>0</v>
      </c>
      <c r="X408" s="12">
        <f t="shared" si="98"/>
        <v>0</v>
      </c>
      <c r="Y408" s="12">
        <f t="shared" si="99"/>
        <v>0</v>
      </c>
    </row>
    <row r="409" spans="1:25" x14ac:dyDescent="0.3">
      <c r="A409" s="1" t="s">
        <v>407</v>
      </c>
      <c r="B409" s="6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s="7"/>
      <c r="K409" s="6">
        <f t="shared" si="86"/>
        <v>0</v>
      </c>
      <c r="L409">
        <f t="shared" si="87"/>
        <v>0</v>
      </c>
      <c r="M409">
        <f t="shared" si="88"/>
        <v>0</v>
      </c>
      <c r="N409">
        <f t="shared" si="89"/>
        <v>0</v>
      </c>
      <c r="O409">
        <f t="shared" si="90"/>
        <v>0</v>
      </c>
      <c r="P409">
        <f t="shared" si="91"/>
        <v>0</v>
      </c>
      <c r="Q409">
        <f t="shared" si="92"/>
        <v>0</v>
      </c>
      <c r="R409" s="7"/>
      <c r="S409" s="12">
        <f t="shared" si="93"/>
        <v>0</v>
      </c>
      <c r="T409" s="12">
        <f t="shared" si="94"/>
        <v>0</v>
      </c>
      <c r="U409" s="12">
        <f t="shared" si="95"/>
        <v>0</v>
      </c>
      <c r="V409" s="12">
        <f t="shared" si="96"/>
        <v>0</v>
      </c>
      <c r="W409" s="12">
        <f t="shared" si="97"/>
        <v>0</v>
      </c>
      <c r="X409" s="12">
        <f t="shared" si="98"/>
        <v>0</v>
      </c>
      <c r="Y409" s="12">
        <f t="shared" si="99"/>
        <v>0</v>
      </c>
    </row>
    <row r="410" spans="1:25" x14ac:dyDescent="0.3">
      <c r="A410" s="1" t="s">
        <v>408</v>
      </c>
      <c r="B410" s="6">
        <v>0</v>
      </c>
      <c r="C410">
        <v>6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 s="7"/>
      <c r="K410" s="6">
        <f t="shared" si="86"/>
        <v>6</v>
      </c>
      <c r="L410">
        <f t="shared" si="87"/>
        <v>4</v>
      </c>
      <c r="M410">
        <f t="shared" si="88"/>
        <v>0</v>
      </c>
      <c r="N410">
        <f t="shared" si="89"/>
        <v>0</v>
      </c>
      <c r="O410">
        <f t="shared" si="90"/>
        <v>0</v>
      </c>
      <c r="P410">
        <f t="shared" si="91"/>
        <v>0</v>
      </c>
      <c r="Q410">
        <f t="shared" si="92"/>
        <v>0</v>
      </c>
      <c r="R410" s="7"/>
      <c r="S410" s="12">
        <f t="shared" si="93"/>
        <v>1</v>
      </c>
      <c r="T410" s="12">
        <f t="shared" si="94"/>
        <v>0.4</v>
      </c>
      <c r="U410" s="12">
        <f t="shared" si="95"/>
        <v>0</v>
      </c>
      <c r="V410" s="12">
        <f t="shared" si="96"/>
        <v>0</v>
      </c>
      <c r="W410" s="12">
        <f t="shared" si="97"/>
        <v>0</v>
      </c>
      <c r="X410" s="12">
        <f t="shared" si="98"/>
        <v>0</v>
      </c>
      <c r="Y410" s="12">
        <f t="shared" si="99"/>
        <v>0</v>
      </c>
    </row>
    <row r="411" spans="1:25" x14ac:dyDescent="0.3">
      <c r="A411" s="1" t="s">
        <v>409</v>
      </c>
      <c r="B411" s="6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s="7"/>
      <c r="K411" s="6">
        <f t="shared" si="86"/>
        <v>0</v>
      </c>
      <c r="L411">
        <f t="shared" si="87"/>
        <v>0</v>
      </c>
      <c r="M411">
        <f t="shared" si="88"/>
        <v>0</v>
      </c>
      <c r="N411">
        <f t="shared" si="89"/>
        <v>0</v>
      </c>
      <c r="O411">
        <f t="shared" si="90"/>
        <v>0</v>
      </c>
      <c r="P411">
        <f t="shared" si="91"/>
        <v>0</v>
      </c>
      <c r="Q411">
        <f t="shared" si="92"/>
        <v>0</v>
      </c>
      <c r="R411" s="7"/>
      <c r="S411" s="12">
        <f t="shared" si="93"/>
        <v>0</v>
      </c>
      <c r="T411" s="12">
        <f t="shared" si="94"/>
        <v>0</v>
      </c>
      <c r="U411" s="12">
        <f t="shared" si="95"/>
        <v>0</v>
      </c>
      <c r="V411" s="12">
        <f t="shared" si="96"/>
        <v>0</v>
      </c>
      <c r="W411" s="12">
        <f t="shared" si="97"/>
        <v>0</v>
      </c>
      <c r="X411" s="12">
        <f t="shared" si="98"/>
        <v>0</v>
      </c>
      <c r="Y411" s="12">
        <f t="shared" si="99"/>
        <v>0</v>
      </c>
    </row>
    <row r="412" spans="1:25" x14ac:dyDescent="0.3">
      <c r="A412" s="1" t="s">
        <v>410</v>
      </c>
      <c r="B412" s="6">
        <v>0</v>
      </c>
      <c r="C412">
        <v>0</v>
      </c>
      <c r="D412">
        <v>6</v>
      </c>
      <c r="E412">
        <v>6</v>
      </c>
      <c r="F412">
        <v>13</v>
      </c>
      <c r="G412">
        <v>26</v>
      </c>
      <c r="H412">
        <v>26</v>
      </c>
      <c r="I412">
        <v>26</v>
      </c>
      <c r="J412" s="7"/>
      <c r="K412" s="6">
        <f t="shared" si="86"/>
        <v>0</v>
      </c>
      <c r="L412">
        <f t="shared" si="87"/>
        <v>6</v>
      </c>
      <c r="M412">
        <f t="shared" si="88"/>
        <v>0</v>
      </c>
      <c r="N412">
        <f t="shared" si="89"/>
        <v>7</v>
      </c>
      <c r="O412">
        <f t="shared" si="90"/>
        <v>13</v>
      </c>
      <c r="P412">
        <f t="shared" si="91"/>
        <v>0</v>
      </c>
      <c r="Q412">
        <f t="shared" si="92"/>
        <v>0</v>
      </c>
      <c r="R412" s="7"/>
      <c r="S412" s="12">
        <f t="shared" si="93"/>
        <v>0</v>
      </c>
      <c r="T412" s="12">
        <f t="shared" si="94"/>
        <v>1</v>
      </c>
      <c r="U412" s="12">
        <f t="shared" si="95"/>
        <v>0</v>
      </c>
      <c r="V412" s="12">
        <f t="shared" si="96"/>
        <v>0.53846153846153844</v>
      </c>
      <c r="W412" s="12">
        <f t="shared" si="97"/>
        <v>0.5</v>
      </c>
      <c r="X412" s="12">
        <f t="shared" si="98"/>
        <v>0</v>
      </c>
      <c r="Y412" s="12">
        <f t="shared" si="99"/>
        <v>0</v>
      </c>
    </row>
    <row r="413" spans="1:25" x14ac:dyDescent="0.3">
      <c r="A413" s="1" t="s">
        <v>411</v>
      </c>
      <c r="B413" s="6">
        <v>0</v>
      </c>
      <c r="C413">
        <v>19</v>
      </c>
      <c r="D413">
        <v>19</v>
      </c>
      <c r="E413">
        <v>19</v>
      </c>
      <c r="F413">
        <v>19</v>
      </c>
      <c r="G413">
        <v>19</v>
      </c>
      <c r="H413">
        <v>19</v>
      </c>
      <c r="I413">
        <v>21</v>
      </c>
      <c r="J413" s="7"/>
      <c r="K413" s="6">
        <f t="shared" si="86"/>
        <v>19</v>
      </c>
      <c r="L413">
        <f t="shared" si="87"/>
        <v>0</v>
      </c>
      <c r="M413">
        <f t="shared" si="88"/>
        <v>0</v>
      </c>
      <c r="N413">
        <f t="shared" si="89"/>
        <v>0</v>
      </c>
      <c r="O413">
        <f t="shared" si="90"/>
        <v>0</v>
      </c>
      <c r="P413">
        <f t="shared" si="91"/>
        <v>0</v>
      </c>
      <c r="Q413">
        <f t="shared" si="92"/>
        <v>2</v>
      </c>
      <c r="R413" s="7"/>
      <c r="S413" s="12">
        <f t="shared" si="93"/>
        <v>1</v>
      </c>
      <c r="T413" s="12">
        <f t="shared" si="94"/>
        <v>0</v>
      </c>
      <c r="U413" s="12">
        <f t="shared" si="95"/>
        <v>0</v>
      </c>
      <c r="V413" s="12">
        <f t="shared" si="96"/>
        <v>0</v>
      </c>
      <c r="W413" s="12">
        <f t="shared" si="97"/>
        <v>0</v>
      </c>
      <c r="X413" s="12">
        <f t="shared" si="98"/>
        <v>0</v>
      </c>
      <c r="Y413" s="12">
        <f t="shared" si="99"/>
        <v>9.5238095238095233E-2</v>
      </c>
    </row>
    <row r="414" spans="1:25" x14ac:dyDescent="0.3">
      <c r="A414" s="1" t="s">
        <v>412</v>
      </c>
      <c r="B414" s="6">
        <v>0</v>
      </c>
      <c r="C414">
        <v>0</v>
      </c>
      <c r="D414">
        <v>21</v>
      </c>
      <c r="E414">
        <v>24</v>
      </c>
      <c r="F414">
        <v>24</v>
      </c>
      <c r="G414">
        <v>24</v>
      </c>
      <c r="H414">
        <v>24</v>
      </c>
      <c r="I414">
        <v>24</v>
      </c>
      <c r="J414" s="7"/>
      <c r="K414" s="6">
        <f t="shared" si="86"/>
        <v>0</v>
      </c>
      <c r="L414">
        <f t="shared" si="87"/>
        <v>21</v>
      </c>
      <c r="M414">
        <f t="shared" si="88"/>
        <v>3</v>
      </c>
      <c r="N414">
        <f t="shared" si="89"/>
        <v>0</v>
      </c>
      <c r="O414">
        <f t="shared" si="90"/>
        <v>0</v>
      </c>
      <c r="P414">
        <f t="shared" si="91"/>
        <v>0</v>
      </c>
      <c r="Q414">
        <f t="shared" si="92"/>
        <v>0</v>
      </c>
      <c r="R414" s="7"/>
      <c r="S414" s="12">
        <f t="shared" si="93"/>
        <v>0</v>
      </c>
      <c r="T414" s="12">
        <f t="shared" si="94"/>
        <v>1</v>
      </c>
      <c r="U414" s="12">
        <f t="shared" si="95"/>
        <v>0.125</v>
      </c>
      <c r="V414" s="12">
        <f t="shared" si="96"/>
        <v>0</v>
      </c>
      <c r="W414" s="12">
        <f t="shared" si="97"/>
        <v>0</v>
      </c>
      <c r="X414" s="12">
        <f t="shared" si="98"/>
        <v>0</v>
      </c>
      <c r="Y414" s="12">
        <f t="shared" si="99"/>
        <v>0</v>
      </c>
    </row>
    <row r="415" spans="1:25" x14ac:dyDescent="0.3">
      <c r="A415" s="1" t="s">
        <v>413</v>
      </c>
      <c r="B415" s="6">
        <v>264</v>
      </c>
      <c r="C415">
        <v>313</v>
      </c>
      <c r="D415">
        <v>313</v>
      </c>
      <c r="E415">
        <v>313</v>
      </c>
      <c r="F415">
        <v>313</v>
      </c>
      <c r="G415">
        <v>313</v>
      </c>
      <c r="H415">
        <v>336</v>
      </c>
      <c r="I415">
        <v>336</v>
      </c>
      <c r="J415" s="7"/>
      <c r="K415" s="6">
        <f t="shared" si="86"/>
        <v>49</v>
      </c>
      <c r="L415">
        <f t="shared" si="87"/>
        <v>0</v>
      </c>
      <c r="M415">
        <f t="shared" si="88"/>
        <v>0</v>
      </c>
      <c r="N415">
        <f t="shared" si="89"/>
        <v>0</v>
      </c>
      <c r="O415">
        <f t="shared" si="90"/>
        <v>0</v>
      </c>
      <c r="P415">
        <f t="shared" si="91"/>
        <v>23</v>
      </c>
      <c r="Q415">
        <f t="shared" si="92"/>
        <v>0</v>
      </c>
      <c r="R415" s="7"/>
      <c r="S415" s="12">
        <f t="shared" si="93"/>
        <v>0.15654952076677317</v>
      </c>
      <c r="T415" s="12">
        <f t="shared" si="94"/>
        <v>0</v>
      </c>
      <c r="U415" s="12">
        <f t="shared" si="95"/>
        <v>0</v>
      </c>
      <c r="V415" s="12">
        <f t="shared" si="96"/>
        <v>0</v>
      </c>
      <c r="W415" s="12">
        <f t="shared" si="97"/>
        <v>0</v>
      </c>
      <c r="X415" s="12">
        <f t="shared" si="98"/>
        <v>6.8452380952380959E-2</v>
      </c>
      <c r="Y415" s="12">
        <f t="shared" si="99"/>
        <v>0</v>
      </c>
    </row>
    <row r="416" spans="1:25" x14ac:dyDescent="0.3">
      <c r="A416" s="1" t="s">
        <v>414</v>
      </c>
      <c r="B416" s="6">
        <v>0</v>
      </c>
      <c r="C416">
        <v>0</v>
      </c>
      <c r="D416">
        <v>2</v>
      </c>
      <c r="E416">
        <v>2</v>
      </c>
      <c r="F416">
        <v>23</v>
      </c>
      <c r="G416">
        <v>23</v>
      </c>
      <c r="H416">
        <v>31</v>
      </c>
      <c r="I416">
        <v>41</v>
      </c>
      <c r="J416" s="7"/>
      <c r="K416" s="6">
        <f t="shared" si="86"/>
        <v>0</v>
      </c>
      <c r="L416">
        <f t="shared" si="87"/>
        <v>2</v>
      </c>
      <c r="M416">
        <f t="shared" si="88"/>
        <v>0</v>
      </c>
      <c r="N416">
        <f t="shared" si="89"/>
        <v>21</v>
      </c>
      <c r="O416">
        <f t="shared" si="90"/>
        <v>0</v>
      </c>
      <c r="P416">
        <f t="shared" si="91"/>
        <v>8</v>
      </c>
      <c r="Q416">
        <f t="shared" si="92"/>
        <v>10</v>
      </c>
      <c r="R416" s="7"/>
      <c r="S416" s="12">
        <f t="shared" si="93"/>
        <v>0</v>
      </c>
      <c r="T416" s="12">
        <f t="shared" si="94"/>
        <v>1</v>
      </c>
      <c r="U416" s="12">
        <f t="shared" si="95"/>
        <v>0</v>
      </c>
      <c r="V416" s="12">
        <f t="shared" si="96"/>
        <v>0.91304347826086951</v>
      </c>
      <c r="W416" s="12">
        <f t="shared" si="97"/>
        <v>0</v>
      </c>
      <c r="X416" s="12">
        <f t="shared" si="98"/>
        <v>0.25806451612903225</v>
      </c>
      <c r="Y416" s="12">
        <f t="shared" si="99"/>
        <v>0.24390243902439024</v>
      </c>
    </row>
    <row r="417" spans="1:25" x14ac:dyDescent="0.3">
      <c r="A417" s="1" t="s">
        <v>415</v>
      </c>
      <c r="B417" s="6">
        <v>0</v>
      </c>
      <c r="C417">
        <v>0</v>
      </c>
      <c r="D417">
        <v>0</v>
      </c>
      <c r="E417">
        <v>7</v>
      </c>
      <c r="F417">
        <v>7</v>
      </c>
      <c r="G417">
        <v>14</v>
      </c>
      <c r="H417">
        <v>15</v>
      </c>
      <c r="I417">
        <v>15</v>
      </c>
      <c r="J417" s="7"/>
      <c r="K417" s="6">
        <f t="shared" si="86"/>
        <v>0</v>
      </c>
      <c r="L417">
        <f t="shared" si="87"/>
        <v>0</v>
      </c>
      <c r="M417">
        <f t="shared" si="88"/>
        <v>7</v>
      </c>
      <c r="N417">
        <f t="shared" si="89"/>
        <v>0</v>
      </c>
      <c r="O417">
        <f t="shared" si="90"/>
        <v>7</v>
      </c>
      <c r="P417">
        <f t="shared" si="91"/>
        <v>1</v>
      </c>
      <c r="Q417">
        <f t="shared" si="92"/>
        <v>0</v>
      </c>
      <c r="R417" s="7"/>
      <c r="S417" s="12">
        <f t="shared" si="93"/>
        <v>0</v>
      </c>
      <c r="T417" s="12">
        <f t="shared" si="94"/>
        <v>0</v>
      </c>
      <c r="U417" s="12">
        <f t="shared" si="95"/>
        <v>1</v>
      </c>
      <c r="V417" s="12">
        <f t="shared" si="96"/>
        <v>0</v>
      </c>
      <c r="W417" s="12">
        <f t="shared" si="97"/>
        <v>0.5</v>
      </c>
      <c r="X417" s="12">
        <f t="shared" si="98"/>
        <v>6.6666666666666666E-2</v>
      </c>
      <c r="Y417" s="12">
        <f t="shared" si="99"/>
        <v>0</v>
      </c>
    </row>
    <row r="418" spans="1:25" x14ac:dyDescent="0.3">
      <c r="A418" s="1" t="s">
        <v>416</v>
      </c>
      <c r="B418" s="6">
        <v>85</v>
      </c>
      <c r="C418">
        <v>98</v>
      </c>
      <c r="D418">
        <v>128</v>
      </c>
      <c r="E418">
        <v>192</v>
      </c>
      <c r="F418">
        <v>305</v>
      </c>
      <c r="G418">
        <v>359</v>
      </c>
      <c r="H418">
        <v>398</v>
      </c>
      <c r="I418">
        <v>575</v>
      </c>
      <c r="J418" s="7"/>
      <c r="K418" s="6">
        <f t="shared" si="86"/>
        <v>13</v>
      </c>
      <c r="L418">
        <f t="shared" si="87"/>
        <v>30</v>
      </c>
      <c r="M418">
        <f t="shared" si="88"/>
        <v>64</v>
      </c>
      <c r="N418">
        <f t="shared" si="89"/>
        <v>113</v>
      </c>
      <c r="O418">
        <f t="shared" si="90"/>
        <v>54</v>
      </c>
      <c r="P418">
        <f t="shared" si="91"/>
        <v>39</v>
      </c>
      <c r="Q418">
        <f t="shared" si="92"/>
        <v>177</v>
      </c>
      <c r="R418" s="7"/>
      <c r="S418" s="12">
        <f t="shared" si="93"/>
        <v>0.1326530612244898</v>
      </c>
      <c r="T418" s="12">
        <f t="shared" si="94"/>
        <v>0.234375</v>
      </c>
      <c r="U418" s="12">
        <f t="shared" si="95"/>
        <v>0.33333333333333331</v>
      </c>
      <c r="V418" s="12">
        <f t="shared" si="96"/>
        <v>0.37049180327868853</v>
      </c>
      <c r="W418" s="12">
        <f t="shared" si="97"/>
        <v>0.15041782729805014</v>
      </c>
      <c r="X418" s="12">
        <f t="shared" si="98"/>
        <v>9.7989949748743713E-2</v>
      </c>
      <c r="Y418" s="12">
        <f t="shared" si="99"/>
        <v>0.30782608695652175</v>
      </c>
    </row>
    <row r="419" spans="1:25" x14ac:dyDescent="0.3">
      <c r="A419" s="1" t="s">
        <v>417</v>
      </c>
      <c r="B419" s="6">
        <v>74</v>
      </c>
      <c r="C419">
        <v>112</v>
      </c>
      <c r="D419">
        <v>125</v>
      </c>
      <c r="E419">
        <v>171</v>
      </c>
      <c r="F419">
        <v>205</v>
      </c>
      <c r="G419">
        <v>227</v>
      </c>
      <c r="H419">
        <v>236</v>
      </c>
      <c r="I419">
        <v>295</v>
      </c>
      <c r="J419" s="7"/>
      <c r="K419" s="6">
        <f t="shared" si="86"/>
        <v>38</v>
      </c>
      <c r="L419">
        <f t="shared" si="87"/>
        <v>13</v>
      </c>
      <c r="M419">
        <f t="shared" si="88"/>
        <v>46</v>
      </c>
      <c r="N419">
        <f t="shared" si="89"/>
        <v>34</v>
      </c>
      <c r="O419">
        <f t="shared" si="90"/>
        <v>22</v>
      </c>
      <c r="P419">
        <f t="shared" si="91"/>
        <v>9</v>
      </c>
      <c r="Q419">
        <f t="shared" si="92"/>
        <v>59</v>
      </c>
      <c r="R419" s="7"/>
      <c r="S419" s="12">
        <f t="shared" si="93"/>
        <v>0.3392857142857143</v>
      </c>
      <c r="T419" s="12">
        <f t="shared" si="94"/>
        <v>0.104</v>
      </c>
      <c r="U419" s="12">
        <f t="shared" si="95"/>
        <v>0.26900584795321636</v>
      </c>
      <c r="V419" s="12">
        <f t="shared" si="96"/>
        <v>0.16585365853658537</v>
      </c>
      <c r="W419" s="12">
        <f t="shared" si="97"/>
        <v>9.6916299559471369E-2</v>
      </c>
      <c r="X419" s="12">
        <f t="shared" si="98"/>
        <v>3.8135593220338986E-2</v>
      </c>
      <c r="Y419" s="12">
        <f t="shared" si="99"/>
        <v>0.2</v>
      </c>
    </row>
    <row r="420" spans="1:25" x14ac:dyDescent="0.3">
      <c r="A420" s="1" t="s">
        <v>418</v>
      </c>
      <c r="B420" s="6">
        <v>209</v>
      </c>
      <c r="C420">
        <v>221</v>
      </c>
      <c r="D420">
        <v>228</v>
      </c>
      <c r="E420">
        <v>228</v>
      </c>
      <c r="F420">
        <v>228</v>
      </c>
      <c r="G420">
        <v>228</v>
      </c>
      <c r="H420">
        <v>228</v>
      </c>
      <c r="I420">
        <v>306</v>
      </c>
      <c r="J420" s="7"/>
      <c r="K420" s="6">
        <f t="shared" si="86"/>
        <v>12</v>
      </c>
      <c r="L420">
        <f t="shared" si="87"/>
        <v>7</v>
      </c>
      <c r="M420">
        <f t="shared" si="88"/>
        <v>0</v>
      </c>
      <c r="N420">
        <f t="shared" si="89"/>
        <v>0</v>
      </c>
      <c r="O420">
        <f t="shared" si="90"/>
        <v>0</v>
      </c>
      <c r="P420">
        <f t="shared" si="91"/>
        <v>0</v>
      </c>
      <c r="Q420">
        <f t="shared" si="92"/>
        <v>78</v>
      </c>
      <c r="R420" s="7"/>
      <c r="S420" s="12">
        <f t="shared" si="93"/>
        <v>5.4298642533936653E-2</v>
      </c>
      <c r="T420" s="12">
        <f t="shared" si="94"/>
        <v>3.0701754385964911E-2</v>
      </c>
      <c r="U420" s="12">
        <f t="shared" si="95"/>
        <v>0</v>
      </c>
      <c r="V420" s="12">
        <f t="shared" si="96"/>
        <v>0</v>
      </c>
      <c r="W420" s="12">
        <f t="shared" si="97"/>
        <v>0</v>
      </c>
      <c r="X420" s="12">
        <f t="shared" si="98"/>
        <v>0</v>
      </c>
      <c r="Y420" s="12">
        <f t="shared" si="99"/>
        <v>0.25490196078431371</v>
      </c>
    </row>
    <row r="421" spans="1:25" x14ac:dyDescent="0.3">
      <c r="A421" s="1" t="s">
        <v>419</v>
      </c>
      <c r="B421" s="6">
        <v>19</v>
      </c>
      <c r="C421">
        <v>19</v>
      </c>
      <c r="D421">
        <v>19</v>
      </c>
      <c r="E421">
        <v>19</v>
      </c>
      <c r="F421">
        <v>19</v>
      </c>
      <c r="G421">
        <v>21</v>
      </c>
      <c r="H421">
        <v>21</v>
      </c>
      <c r="I421">
        <v>124</v>
      </c>
      <c r="J421" s="7"/>
      <c r="K421" s="6">
        <f t="shared" si="86"/>
        <v>0</v>
      </c>
      <c r="L421">
        <f t="shared" si="87"/>
        <v>0</v>
      </c>
      <c r="M421">
        <f t="shared" si="88"/>
        <v>0</v>
      </c>
      <c r="N421">
        <f t="shared" si="89"/>
        <v>0</v>
      </c>
      <c r="O421">
        <f t="shared" si="90"/>
        <v>2</v>
      </c>
      <c r="P421">
        <f t="shared" si="91"/>
        <v>0</v>
      </c>
      <c r="Q421">
        <f t="shared" si="92"/>
        <v>103</v>
      </c>
      <c r="R421" s="7"/>
      <c r="S421" s="12">
        <f t="shared" si="93"/>
        <v>0</v>
      </c>
      <c r="T421" s="12">
        <f t="shared" si="94"/>
        <v>0</v>
      </c>
      <c r="U421" s="12">
        <f t="shared" si="95"/>
        <v>0</v>
      </c>
      <c r="V421" s="12">
        <f t="shared" si="96"/>
        <v>0</v>
      </c>
      <c r="W421" s="12">
        <f t="shared" si="97"/>
        <v>9.5238095238095233E-2</v>
      </c>
      <c r="X421" s="12">
        <f t="shared" si="98"/>
        <v>0</v>
      </c>
      <c r="Y421" s="12">
        <f t="shared" si="99"/>
        <v>0.83064516129032262</v>
      </c>
    </row>
    <row r="422" spans="1:25" x14ac:dyDescent="0.3">
      <c r="A422" s="1" t="s">
        <v>420</v>
      </c>
      <c r="B422" s="6">
        <v>147</v>
      </c>
      <c r="C422">
        <v>200</v>
      </c>
      <c r="D422">
        <v>200</v>
      </c>
      <c r="E422">
        <v>200</v>
      </c>
      <c r="F422">
        <v>229</v>
      </c>
      <c r="G422">
        <v>238</v>
      </c>
      <c r="H422">
        <v>264</v>
      </c>
      <c r="I422">
        <v>264</v>
      </c>
      <c r="J422" s="7"/>
      <c r="K422" s="6">
        <f t="shared" si="86"/>
        <v>53</v>
      </c>
      <c r="L422">
        <f t="shared" si="87"/>
        <v>0</v>
      </c>
      <c r="M422">
        <f t="shared" si="88"/>
        <v>0</v>
      </c>
      <c r="N422">
        <f t="shared" si="89"/>
        <v>29</v>
      </c>
      <c r="O422">
        <f t="shared" si="90"/>
        <v>9</v>
      </c>
      <c r="P422">
        <f t="shared" si="91"/>
        <v>26</v>
      </c>
      <c r="Q422">
        <f t="shared" si="92"/>
        <v>0</v>
      </c>
      <c r="R422" s="7"/>
      <c r="S422" s="12">
        <f t="shared" si="93"/>
        <v>0.26500000000000001</v>
      </c>
      <c r="T422" s="12">
        <f t="shared" si="94"/>
        <v>0</v>
      </c>
      <c r="U422" s="12">
        <f t="shared" si="95"/>
        <v>0</v>
      </c>
      <c r="V422" s="12">
        <f t="shared" si="96"/>
        <v>0.12663755458515283</v>
      </c>
      <c r="W422" s="12">
        <f t="shared" si="97"/>
        <v>3.7815126050420166E-2</v>
      </c>
      <c r="X422" s="12">
        <f t="shared" si="98"/>
        <v>9.8484848484848481E-2</v>
      </c>
      <c r="Y422" s="12">
        <f t="shared" si="99"/>
        <v>0</v>
      </c>
    </row>
    <row r="423" spans="1:25" x14ac:dyDescent="0.3">
      <c r="A423" s="1" t="s">
        <v>421</v>
      </c>
      <c r="B423" s="6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s="7"/>
      <c r="K423" s="6">
        <f t="shared" si="86"/>
        <v>0</v>
      </c>
      <c r="L423">
        <f t="shared" si="87"/>
        <v>0</v>
      </c>
      <c r="M423">
        <f t="shared" si="88"/>
        <v>0</v>
      </c>
      <c r="N423">
        <f t="shared" si="89"/>
        <v>0</v>
      </c>
      <c r="O423">
        <f t="shared" si="90"/>
        <v>0</v>
      </c>
      <c r="P423">
        <f t="shared" si="91"/>
        <v>0</v>
      </c>
      <c r="Q423">
        <f t="shared" si="92"/>
        <v>0</v>
      </c>
      <c r="R423" s="7"/>
      <c r="S423" s="12">
        <f t="shared" si="93"/>
        <v>0</v>
      </c>
      <c r="T423" s="12">
        <f t="shared" si="94"/>
        <v>0</v>
      </c>
      <c r="U423" s="12">
        <f t="shared" si="95"/>
        <v>0</v>
      </c>
      <c r="V423" s="12">
        <f t="shared" si="96"/>
        <v>0</v>
      </c>
      <c r="W423" s="12">
        <f t="shared" si="97"/>
        <v>0</v>
      </c>
      <c r="X423" s="12">
        <f t="shared" si="98"/>
        <v>0</v>
      </c>
      <c r="Y423" s="12">
        <f t="shared" si="99"/>
        <v>0</v>
      </c>
    </row>
    <row r="424" spans="1:25" x14ac:dyDescent="0.3">
      <c r="A424" s="1" t="s">
        <v>422</v>
      </c>
      <c r="B424" s="6">
        <v>0</v>
      </c>
      <c r="C424">
        <v>0</v>
      </c>
      <c r="D424">
        <v>0</v>
      </c>
      <c r="E424">
        <v>18</v>
      </c>
      <c r="F424">
        <v>18</v>
      </c>
      <c r="G424">
        <v>18</v>
      </c>
      <c r="H424">
        <v>18</v>
      </c>
      <c r="I424">
        <v>18</v>
      </c>
      <c r="J424" s="7"/>
      <c r="K424" s="6">
        <f t="shared" si="86"/>
        <v>0</v>
      </c>
      <c r="L424">
        <f t="shared" si="87"/>
        <v>0</v>
      </c>
      <c r="M424">
        <f t="shared" si="88"/>
        <v>18</v>
      </c>
      <c r="N424">
        <f t="shared" si="89"/>
        <v>0</v>
      </c>
      <c r="O424">
        <f t="shared" si="90"/>
        <v>0</v>
      </c>
      <c r="P424">
        <f t="shared" si="91"/>
        <v>0</v>
      </c>
      <c r="Q424">
        <f t="shared" si="92"/>
        <v>0</v>
      </c>
      <c r="R424" s="7"/>
      <c r="S424" s="12">
        <f t="shared" si="93"/>
        <v>0</v>
      </c>
      <c r="T424" s="12">
        <f t="shared" si="94"/>
        <v>0</v>
      </c>
      <c r="U424" s="12">
        <f t="shared" si="95"/>
        <v>1</v>
      </c>
      <c r="V424" s="12">
        <f t="shared" si="96"/>
        <v>0</v>
      </c>
      <c r="W424" s="12">
        <f t="shared" si="97"/>
        <v>0</v>
      </c>
      <c r="X424" s="12">
        <f t="shared" si="98"/>
        <v>0</v>
      </c>
      <c r="Y424" s="12">
        <f t="shared" si="99"/>
        <v>0</v>
      </c>
    </row>
    <row r="425" spans="1:25" x14ac:dyDescent="0.3">
      <c r="A425" s="1" t="s">
        <v>423</v>
      </c>
      <c r="B425" s="6">
        <v>3</v>
      </c>
      <c r="C425">
        <v>3</v>
      </c>
      <c r="D425">
        <v>3</v>
      </c>
      <c r="E425">
        <v>13</v>
      </c>
      <c r="F425">
        <v>34</v>
      </c>
      <c r="G425">
        <v>34</v>
      </c>
      <c r="H425">
        <v>34</v>
      </c>
      <c r="I425">
        <v>34</v>
      </c>
      <c r="J425" s="7"/>
      <c r="K425" s="6">
        <f t="shared" si="86"/>
        <v>0</v>
      </c>
      <c r="L425">
        <f t="shared" si="87"/>
        <v>0</v>
      </c>
      <c r="M425">
        <f t="shared" si="88"/>
        <v>10</v>
      </c>
      <c r="N425">
        <f t="shared" si="89"/>
        <v>21</v>
      </c>
      <c r="O425">
        <f t="shared" si="90"/>
        <v>0</v>
      </c>
      <c r="P425">
        <f t="shared" si="91"/>
        <v>0</v>
      </c>
      <c r="Q425">
        <f t="shared" si="92"/>
        <v>0</v>
      </c>
      <c r="R425" s="7"/>
      <c r="S425" s="12">
        <f t="shared" si="93"/>
        <v>0</v>
      </c>
      <c r="T425" s="12">
        <f t="shared" si="94"/>
        <v>0</v>
      </c>
      <c r="U425" s="12">
        <f t="shared" si="95"/>
        <v>0.76923076923076927</v>
      </c>
      <c r="V425" s="12">
        <f t="shared" si="96"/>
        <v>0.61764705882352944</v>
      </c>
      <c r="W425" s="12">
        <f t="shared" si="97"/>
        <v>0</v>
      </c>
      <c r="X425" s="12">
        <f t="shared" si="98"/>
        <v>0</v>
      </c>
      <c r="Y425" s="12">
        <f t="shared" si="99"/>
        <v>0</v>
      </c>
    </row>
    <row r="426" spans="1:25" x14ac:dyDescent="0.3">
      <c r="A426" s="1" t="s">
        <v>424</v>
      </c>
      <c r="B426" s="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s="7"/>
      <c r="K426" s="6">
        <f t="shared" si="86"/>
        <v>0</v>
      </c>
      <c r="L426">
        <f t="shared" si="87"/>
        <v>0</v>
      </c>
      <c r="M426">
        <f t="shared" si="88"/>
        <v>0</v>
      </c>
      <c r="N426">
        <f t="shared" si="89"/>
        <v>0</v>
      </c>
      <c r="O426">
        <f t="shared" si="90"/>
        <v>0</v>
      </c>
      <c r="P426">
        <f t="shared" si="91"/>
        <v>0</v>
      </c>
      <c r="Q426">
        <f t="shared" si="92"/>
        <v>0</v>
      </c>
      <c r="R426" s="7"/>
      <c r="S426" s="12">
        <f t="shared" si="93"/>
        <v>0</v>
      </c>
      <c r="T426" s="12">
        <f t="shared" si="94"/>
        <v>0</v>
      </c>
      <c r="U426" s="12">
        <f t="shared" si="95"/>
        <v>0</v>
      </c>
      <c r="V426" s="12">
        <f t="shared" si="96"/>
        <v>0</v>
      </c>
      <c r="W426" s="12">
        <f t="shared" si="97"/>
        <v>0</v>
      </c>
      <c r="X426" s="12">
        <f t="shared" si="98"/>
        <v>0</v>
      </c>
      <c r="Y426" s="12">
        <f t="shared" si="99"/>
        <v>0</v>
      </c>
    </row>
    <row r="427" spans="1:25" x14ac:dyDescent="0.3">
      <c r="A427" s="1" t="s">
        <v>425</v>
      </c>
      <c r="B427" s="6">
        <v>31</v>
      </c>
      <c r="C427">
        <v>50</v>
      </c>
      <c r="D427">
        <v>52</v>
      </c>
      <c r="E427">
        <v>54</v>
      </c>
      <c r="F427">
        <v>74</v>
      </c>
      <c r="G427">
        <v>74</v>
      </c>
      <c r="H427">
        <v>76</v>
      </c>
      <c r="I427">
        <v>76</v>
      </c>
      <c r="J427" s="7"/>
      <c r="K427" s="6">
        <f t="shared" si="86"/>
        <v>19</v>
      </c>
      <c r="L427">
        <f t="shared" si="87"/>
        <v>2</v>
      </c>
      <c r="M427">
        <f t="shared" si="88"/>
        <v>2</v>
      </c>
      <c r="N427">
        <f t="shared" si="89"/>
        <v>20</v>
      </c>
      <c r="O427">
        <f t="shared" si="90"/>
        <v>0</v>
      </c>
      <c r="P427">
        <f t="shared" si="91"/>
        <v>2</v>
      </c>
      <c r="Q427">
        <f t="shared" si="92"/>
        <v>0</v>
      </c>
      <c r="R427" s="7"/>
      <c r="S427" s="12">
        <f t="shared" si="93"/>
        <v>0.38</v>
      </c>
      <c r="T427" s="12">
        <f t="shared" si="94"/>
        <v>3.8461538461538464E-2</v>
      </c>
      <c r="U427" s="12">
        <f t="shared" si="95"/>
        <v>3.7037037037037035E-2</v>
      </c>
      <c r="V427" s="12">
        <f t="shared" si="96"/>
        <v>0.27027027027027029</v>
      </c>
      <c r="W427" s="12">
        <f t="shared" si="97"/>
        <v>0</v>
      </c>
      <c r="X427" s="12">
        <f t="shared" si="98"/>
        <v>2.6315789473684209E-2</v>
      </c>
      <c r="Y427" s="12">
        <f t="shared" si="99"/>
        <v>0</v>
      </c>
    </row>
    <row r="428" spans="1:25" x14ac:dyDescent="0.3">
      <c r="A428" s="1" t="s">
        <v>426</v>
      </c>
      <c r="B428" s="6">
        <v>51</v>
      </c>
      <c r="C428">
        <v>63</v>
      </c>
      <c r="D428">
        <v>94</v>
      </c>
      <c r="E428">
        <v>94</v>
      </c>
      <c r="F428">
        <v>156</v>
      </c>
      <c r="G428">
        <v>156</v>
      </c>
      <c r="H428">
        <v>176</v>
      </c>
      <c r="I428">
        <v>176</v>
      </c>
      <c r="J428" s="7"/>
      <c r="K428" s="6">
        <f t="shared" si="86"/>
        <v>12</v>
      </c>
      <c r="L428">
        <f t="shared" si="87"/>
        <v>31</v>
      </c>
      <c r="M428">
        <f t="shared" si="88"/>
        <v>0</v>
      </c>
      <c r="N428">
        <f t="shared" si="89"/>
        <v>62</v>
      </c>
      <c r="O428">
        <f t="shared" si="90"/>
        <v>0</v>
      </c>
      <c r="P428">
        <f t="shared" si="91"/>
        <v>20</v>
      </c>
      <c r="Q428">
        <f t="shared" si="92"/>
        <v>0</v>
      </c>
      <c r="R428" s="7"/>
      <c r="S428" s="12">
        <f t="shared" si="93"/>
        <v>0.19047619047619047</v>
      </c>
      <c r="T428" s="12">
        <f t="shared" si="94"/>
        <v>0.32978723404255317</v>
      </c>
      <c r="U428" s="12">
        <f t="shared" si="95"/>
        <v>0</v>
      </c>
      <c r="V428" s="12">
        <f t="shared" si="96"/>
        <v>0.39743589743589741</v>
      </c>
      <c r="W428" s="12">
        <f t="shared" si="97"/>
        <v>0</v>
      </c>
      <c r="X428" s="12">
        <f t="shared" si="98"/>
        <v>0.11363636363636363</v>
      </c>
      <c r="Y428" s="12">
        <f t="shared" si="99"/>
        <v>0</v>
      </c>
    </row>
    <row r="429" spans="1:25" x14ac:dyDescent="0.3">
      <c r="A429" s="1" t="s">
        <v>427</v>
      </c>
      <c r="B429" s="6">
        <v>0</v>
      </c>
      <c r="C429">
        <v>0</v>
      </c>
      <c r="D429">
        <v>0</v>
      </c>
      <c r="E429">
        <v>0</v>
      </c>
      <c r="F429">
        <v>21</v>
      </c>
      <c r="G429">
        <v>39</v>
      </c>
      <c r="H429">
        <v>82</v>
      </c>
      <c r="I429">
        <v>173</v>
      </c>
      <c r="J429" s="7"/>
      <c r="K429" s="6">
        <f t="shared" si="86"/>
        <v>0</v>
      </c>
      <c r="L429">
        <f t="shared" si="87"/>
        <v>0</v>
      </c>
      <c r="M429">
        <f t="shared" si="88"/>
        <v>0</v>
      </c>
      <c r="N429">
        <f t="shared" si="89"/>
        <v>21</v>
      </c>
      <c r="O429">
        <f t="shared" si="90"/>
        <v>18</v>
      </c>
      <c r="P429">
        <f t="shared" si="91"/>
        <v>43</v>
      </c>
      <c r="Q429">
        <f t="shared" si="92"/>
        <v>91</v>
      </c>
      <c r="R429" s="7"/>
      <c r="S429" s="12">
        <f t="shared" si="93"/>
        <v>0</v>
      </c>
      <c r="T429" s="12">
        <f t="shared" si="94"/>
        <v>0</v>
      </c>
      <c r="U429" s="12">
        <f t="shared" si="95"/>
        <v>0</v>
      </c>
      <c r="V429" s="12">
        <f t="shared" si="96"/>
        <v>1</v>
      </c>
      <c r="W429" s="12">
        <f t="shared" si="97"/>
        <v>0.46153846153846156</v>
      </c>
      <c r="X429" s="12">
        <f t="shared" si="98"/>
        <v>0.52439024390243905</v>
      </c>
      <c r="Y429" s="12">
        <f t="shared" si="99"/>
        <v>0.52601156069364163</v>
      </c>
    </row>
    <row r="430" spans="1:25" x14ac:dyDescent="0.3">
      <c r="A430" s="1" t="s">
        <v>428</v>
      </c>
      <c r="B430" s="6">
        <v>119</v>
      </c>
      <c r="C430">
        <v>123</v>
      </c>
      <c r="D430">
        <v>158</v>
      </c>
      <c r="E430">
        <v>175</v>
      </c>
      <c r="F430">
        <v>198</v>
      </c>
      <c r="G430">
        <v>214</v>
      </c>
      <c r="H430">
        <v>225</v>
      </c>
      <c r="I430">
        <v>298</v>
      </c>
      <c r="J430" s="7"/>
      <c r="K430" s="6">
        <f t="shared" si="86"/>
        <v>4</v>
      </c>
      <c r="L430">
        <f t="shared" si="87"/>
        <v>35</v>
      </c>
      <c r="M430">
        <f t="shared" si="88"/>
        <v>17</v>
      </c>
      <c r="N430">
        <f t="shared" si="89"/>
        <v>23</v>
      </c>
      <c r="O430">
        <f t="shared" si="90"/>
        <v>16</v>
      </c>
      <c r="P430">
        <f t="shared" si="91"/>
        <v>11</v>
      </c>
      <c r="Q430">
        <f t="shared" si="92"/>
        <v>73</v>
      </c>
      <c r="R430" s="7"/>
      <c r="S430" s="12">
        <f t="shared" si="93"/>
        <v>3.2520325203252036E-2</v>
      </c>
      <c r="T430" s="12">
        <f t="shared" si="94"/>
        <v>0.22151898734177214</v>
      </c>
      <c r="U430" s="12">
        <f t="shared" si="95"/>
        <v>9.7142857142857142E-2</v>
      </c>
      <c r="V430" s="12">
        <f t="shared" si="96"/>
        <v>0.11616161616161616</v>
      </c>
      <c r="W430" s="12">
        <f t="shared" si="97"/>
        <v>7.476635514018691E-2</v>
      </c>
      <c r="X430" s="12">
        <f t="shared" si="98"/>
        <v>4.8888888888888891E-2</v>
      </c>
      <c r="Y430" s="12">
        <f t="shared" si="99"/>
        <v>0.24496644295302014</v>
      </c>
    </row>
    <row r="431" spans="1:25" x14ac:dyDescent="0.3">
      <c r="A431" s="1" t="s">
        <v>429</v>
      </c>
      <c r="B431" s="6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s="7"/>
      <c r="K431" s="6">
        <f t="shared" si="86"/>
        <v>0</v>
      </c>
      <c r="L431">
        <f t="shared" si="87"/>
        <v>0</v>
      </c>
      <c r="M431">
        <f t="shared" si="88"/>
        <v>0</v>
      </c>
      <c r="N431">
        <f t="shared" si="89"/>
        <v>0</v>
      </c>
      <c r="O431">
        <f t="shared" si="90"/>
        <v>0</v>
      </c>
      <c r="P431">
        <f t="shared" si="91"/>
        <v>0</v>
      </c>
      <c r="Q431">
        <f t="shared" si="92"/>
        <v>0</v>
      </c>
      <c r="R431" s="7"/>
      <c r="S431" s="12">
        <f t="shared" si="93"/>
        <v>0</v>
      </c>
      <c r="T431" s="12">
        <f t="shared" si="94"/>
        <v>0</v>
      </c>
      <c r="U431" s="12">
        <f t="shared" si="95"/>
        <v>0</v>
      </c>
      <c r="V431" s="12">
        <f t="shared" si="96"/>
        <v>0</v>
      </c>
      <c r="W431" s="12">
        <f t="shared" si="97"/>
        <v>0</v>
      </c>
      <c r="X431" s="12">
        <f t="shared" si="98"/>
        <v>0</v>
      </c>
      <c r="Y431" s="12">
        <f t="shared" si="99"/>
        <v>0</v>
      </c>
    </row>
    <row r="432" spans="1:25" x14ac:dyDescent="0.3">
      <c r="A432" s="1" t="s">
        <v>430</v>
      </c>
      <c r="B432" s="6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7"/>
      <c r="K432" s="6">
        <f t="shared" si="86"/>
        <v>0</v>
      </c>
      <c r="L432">
        <f t="shared" si="87"/>
        <v>0</v>
      </c>
      <c r="M432">
        <f t="shared" si="88"/>
        <v>0</v>
      </c>
      <c r="N432">
        <f t="shared" si="89"/>
        <v>0</v>
      </c>
      <c r="O432">
        <f t="shared" si="90"/>
        <v>0</v>
      </c>
      <c r="P432">
        <f t="shared" si="91"/>
        <v>0</v>
      </c>
      <c r="Q432">
        <f t="shared" si="92"/>
        <v>0</v>
      </c>
      <c r="R432" s="7"/>
      <c r="S432" s="12">
        <f t="shared" si="93"/>
        <v>0</v>
      </c>
      <c r="T432" s="12">
        <f t="shared" si="94"/>
        <v>0</v>
      </c>
      <c r="U432" s="12">
        <f t="shared" si="95"/>
        <v>0</v>
      </c>
      <c r="V432" s="12">
        <f t="shared" si="96"/>
        <v>0</v>
      </c>
      <c r="W432" s="12">
        <f t="shared" si="97"/>
        <v>0</v>
      </c>
      <c r="X432" s="12">
        <f t="shared" si="98"/>
        <v>0</v>
      </c>
      <c r="Y432" s="12">
        <f t="shared" si="99"/>
        <v>0</v>
      </c>
    </row>
    <row r="433" spans="1:25" x14ac:dyDescent="0.3">
      <c r="A433" s="1" t="s">
        <v>431</v>
      </c>
      <c r="B433" s="6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 s="7"/>
      <c r="K433" s="6">
        <f t="shared" si="86"/>
        <v>0</v>
      </c>
      <c r="L433">
        <f t="shared" si="87"/>
        <v>0</v>
      </c>
      <c r="M433">
        <f t="shared" si="88"/>
        <v>0</v>
      </c>
      <c r="N433">
        <f t="shared" si="89"/>
        <v>0</v>
      </c>
      <c r="O433">
        <f t="shared" si="90"/>
        <v>0</v>
      </c>
      <c r="P433">
        <f t="shared" si="91"/>
        <v>0</v>
      </c>
      <c r="Q433">
        <f t="shared" si="92"/>
        <v>4</v>
      </c>
      <c r="R433" s="7"/>
      <c r="S433" s="12">
        <f t="shared" si="93"/>
        <v>0</v>
      </c>
      <c r="T433" s="12">
        <f t="shared" si="94"/>
        <v>0</v>
      </c>
      <c r="U433" s="12">
        <f t="shared" si="95"/>
        <v>0</v>
      </c>
      <c r="V433" s="12">
        <f t="shared" si="96"/>
        <v>0</v>
      </c>
      <c r="W433" s="12">
        <f t="shared" si="97"/>
        <v>0</v>
      </c>
      <c r="X433" s="12">
        <f t="shared" si="98"/>
        <v>0</v>
      </c>
      <c r="Y433" s="12">
        <f t="shared" si="99"/>
        <v>1</v>
      </c>
    </row>
    <row r="434" spans="1:25" x14ac:dyDescent="0.3">
      <c r="A434" s="1" t="s">
        <v>432</v>
      </c>
      <c r="B434" s="6">
        <v>40</v>
      </c>
      <c r="C434">
        <v>46</v>
      </c>
      <c r="D434">
        <v>46</v>
      </c>
      <c r="E434">
        <v>46</v>
      </c>
      <c r="F434">
        <v>76</v>
      </c>
      <c r="G434">
        <v>97</v>
      </c>
      <c r="H434">
        <v>98</v>
      </c>
      <c r="I434">
        <v>125</v>
      </c>
      <c r="J434" s="7"/>
      <c r="K434" s="6">
        <f t="shared" si="86"/>
        <v>6</v>
      </c>
      <c r="L434">
        <f t="shared" si="87"/>
        <v>0</v>
      </c>
      <c r="M434">
        <f t="shared" si="88"/>
        <v>0</v>
      </c>
      <c r="N434">
        <f t="shared" si="89"/>
        <v>30</v>
      </c>
      <c r="O434">
        <f t="shared" si="90"/>
        <v>21</v>
      </c>
      <c r="P434">
        <f t="shared" si="91"/>
        <v>1</v>
      </c>
      <c r="Q434">
        <f t="shared" si="92"/>
        <v>27</v>
      </c>
      <c r="R434" s="7"/>
      <c r="S434" s="12">
        <f t="shared" si="93"/>
        <v>0.13043478260869565</v>
      </c>
      <c r="T434" s="12">
        <f t="shared" si="94"/>
        <v>0</v>
      </c>
      <c r="U434" s="12">
        <f t="shared" si="95"/>
        <v>0</v>
      </c>
      <c r="V434" s="12">
        <f t="shared" si="96"/>
        <v>0.39473684210526316</v>
      </c>
      <c r="W434" s="12">
        <f t="shared" si="97"/>
        <v>0.21649484536082475</v>
      </c>
      <c r="X434" s="12">
        <f t="shared" si="98"/>
        <v>1.020408163265306E-2</v>
      </c>
      <c r="Y434" s="12">
        <f t="shared" si="99"/>
        <v>0.216</v>
      </c>
    </row>
    <row r="435" spans="1:25" x14ac:dyDescent="0.3">
      <c r="A435" s="1" t="s">
        <v>433</v>
      </c>
      <c r="B435" s="6">
        <v>10</v>
      </c>
      <c r="C435">
        <v>16</v>
      </c>
      <c r="D435">
        <v>17</v>
      </c>
      <c r="E435">
        <v>17</v>
      </c>
      <c r="F435">
        <v>25</v>
      </c>
      <c r="G435">
        <v>25</v>
      </c>
      <c r="H435">
        <v>25</v>
      </c>
      <c r="I435">
        <v>25</v>
      </c>
      <c r="J435" s="7"/>
      <c r="K435" s="6">
        <f t="shared" si="86"/>
        <v>6</v>
      </c>
      <c r="L435">
        <f t="shared" si="87"/>
        <v>1</v>
      </c>
      <c r="M435">
        <f t="shared" si="88"/>
        <v>0</v>
      </c>
      <c r="N435">
        <f t="shared" si="89"/>
        <v>8</v>
      </c>
      <c r="O435">
        <f t="shared" si="90"/>
        <v>0</v>
      </c>
      <c r="P435">
        <f t="shared" si="91"/>
        <v>0</v>
      </c>
      <c r="Q435">
        <f t="shared" si="92"/>
        <v>0</v>
      </c>
      <c r="R435" s="7"/>
      <c r="S435" s="12">
        <f t="shared" si="93"/>
        <v>0.375</v>
      </c>
      <c r="T435" s="12">
        <f t="shared" si="94"/>
        <v>5.8823529411764705E-2</v>
      </c>
      <c r="U435" s="12">
        <f t="shared" si="95"/>
        <v>0</v>
      </c>
      <c r="V435" s="12">
        <f t="shared" si="96"/>
        <v>0.32</v>
      </c>
      <c r="W435" s="12">
        <f t="shared" si="97"/>
        <v>0</v>
      </c>
      <c r="X435" s="12">
        <f t="shared" si="98"/>
        <v>0</v>
      </c>
      <c r="Y435" s="12">
        <f t="shared" si="99"/>
        <v>0</v>
      </c>
    </row>
    <row r="436" spans="1:25" x14ac:dyDescent="0.3">
      <c r="A436" s="1" t="s">
        <v>434</v>
      </c>
      <c r="B436" s="6">
        <v>32</v>
      </c>
      <c r="C436">
        <v>32</v>
      </c>
      <c r="D436">
        <v>47</v>
      </c>
      <c r="E436">
        <v>65</v>
      </c>
      <c r="F436">
        <v>65</v>
      </c>
      <c r="G436">
        <v>69</v>
      </c>
      <c r="H436">
        <v>69</v>
      </c>
      <c r="I436">
        <v>85</v>
      </c>
      <c r="J436" s="7"/>
      <c r="K436" s="6">
        <f t="shared" si="86"/>
        <v>0</v>
      </c>
      <c r="L436">
        <f t="shared" si="87"/>
        <v>15</v>
      </c>
      <c r="M436">
        <f t="shared" si="88"/>
        <v>18</v>
      </c>
      <c r="N436">
        <f t="shared" si="89"/>
        <v>0</v>
      </c>
      <c r="O436">
        <f t="shared" si="90"/>
        <v>4</v>
      </c>
      <c r="P436">
        <f t="shared" si="91"/>
        <v>0</v>
      </c>
      <c r="Q436">
        <f t="shared" si="92"/>
        <v>16</v>
      </c>
      <c r="R436" s="7"/>
      <c r="S436" s="12">
        <f t="shared" si="93"/>
        <v>0</v>
      </c>
      <c r="T436" s="12">
        <f t="shared" si="94"/>
        <v>0.31914893617021278</v>
      </c>
      <c r="U436" s="12">
        <f t="shared" si="95"/>
        <v>0.27692307692307694</v>
      </c>
      <c r="V436" s="12">
        <f t="shared" si="96"/>
        <v>0</v>
      </c>
      <c r="W436" s="12">
        <f t="shared" si="97"/>
        <v>5.7971014492753624E-2</v>
      </c>
      <c r="X436" s="12">
        <f t="shared" si="98"/>
        <v>0</v>
      </c>
      <c r="Y436" s="12">
        <f t="shared" si="99"/>
        <v>0.18823529411764706</v>
      </c>
    </row>
    <row r="437" spans="1:25" x14ac:dyDescent="0.3">
      <c r="A437" s="1" t="s">
        <v>435</v>
      </c>
      <c r="B437" s="6">
        <v>115</v>
      </c>
      <c r="C437">
        <v>116</v>
      </c>
      <c r="D437">
        <v>177</v>
      </c>
      <c r="E437">
        <v>216</v>
      </c>
      <c r="F437">
        <v>265</v>
      </c>
      <c r="G437">
        <v>291</v>
      </c>
      <c r="H437">
        <v>351</v>
      </c>
      <c r="I437">
        <v>589</v>
      </c>
      <c r="J437" s="7"/>
      <c r="K437" s="6">
        <f t="shared" si="86"/>
        <v>1</v>
      </c>
      <c r="L437">
        <f t="shared" si="87"/>
        <v>61</v>
      </c>
      <c r="M437">
        <f t="shared" si="88"/>
        <v>39</v>
      </c>
      <c r="N437">
        <f t="shared" si="89"/>
        <v>49</v>
      </c>
      <c r="O437">
        <f t="shared" si="90"/>
        <v>26</v>
      </c>
      <c r="P437">
        <f t="shared" si="91"/>
        <v>60</v>
      </c>
      <c r="Q437">
        <f t="shared" si="92"/>
        <v>238</v>
      </c>
      <c r="R437" s="7"/>
      <c r="S437" s="12">
        <f t="shared" si="93"/>
        <v>8.6206896551724137E-3</v>
      </c>
      <c r="T437" s="12">
        <f t="shared" si="94"/>
        <v>0.34463276836158191</v>
      </c>
      <c r="U437" s="12">
        <f t="shared" si="95"/>
        <v>0.18055555555555555</v>
      </c>
      <c r="V437" s="12">
        <f t="shared" si="96"/>
        <v>0.18490566037735848</v>
      </c>
      <c r="W437" s="12">
        <f t="shared" si="97"/>
        <v>8.9347079037800689E-2</v>
      </c>
      <c r="X437" s="12">
        <f t="shared" si="98"/>
        <v>0.17094017094017094</v>
      </c>
      <c r="Y437" s="12">
        <f t="shared" si="99"/>
        <v>0.40407470288624786</v>
      </c>
    </row>
    <row r="438" spans="1:25" x14ac:dyDescent="0.3">
      <c r="A438" s="1" t="s">
        <v>436</v>
      </c>
      <c r="B438" s="6">
        <v>0</v>
      </c>
      <c r="C438">
        <v>0</v>
      </c>
      <c r="D438">
        <v>0</v>
      </c>
      <c r="E438">
        <v>42</v>
      </c>
      <c r="F438">
        <v>57</v>
      </c>
      <c r="G438">
        <v>57</v>
      </c>
      <c r="H438">
        <v>57</v>
      </c>
      <c r="I438">
        <v>111</v>
      </c>
      <c r="J438" s="7"/>
      <c r="K438" s="6">
        <f t="shared" si="86"/>
        <v>0</v>
      </c>
      <c r="L438">
        <f t="shared" si="87"/>
        <v>0</v>
      </c>
      <c r="M438">
        <f t="shared" si="88"/>
        <v>42</v>
      </c>
      <c r="N438">
        <f t="shared" si="89"/>
        <v>15</v>
      </c>
      <c r="O438">
        <f t="shared" si="90"/>
        <v>0</v>
      </c>
      <c r="P438">
        <f t="shared" si="91"/>
        <v>0</v>
      </c>
      <c r="Q438">
        <f t="shared" si="92"/>
        <v>54</v>
      </c>
      <c r="R438" s="7"/>
      <c r="S438" s="12">
        <f t="shared" si="93"/>
        <v>0</v>
      </c>
      <c r="T438" s="12">
        <f t="shared" si="94"/>
        <v>0</v>
      </c>
      <c r="U438" s="12">
        <f t="shared" si="95"/>
        <v>1</v>
      </c>
      <c r="V438" s="12">
        <f t="shared" si="96"/>
        <v>0.26315789473684209</v>
      </c>
      <c r="W438" s="12">
        <f t="shared" si="97"/>
        <v>0</v>
      </c>
      <c r="X438" s="12">
        <f t="shared" si="98"/>
        <v>0</v>
      </c>
      <c r="Y438" s="12">
        <f t="shared" si="99"/>
        <v>0.48648648648648651</v>
      </c>
    </row>
    <row r="439" spans="1:25" x14ac:dyDescent="0.3">
      <c r="A439" s="1" t="s">
        <v>437</v>
      </c>
      <c r="B439" s="6">
        <v>13</v>
      </c>
      <c r="C439">
        <v>13</v>
      </c>
      <c r="D439">
        <v>13</v>
      </c>
      <c r="E439">
        <v>13</v>
      </c>
      <c r="F439">
        <v>13</v>
      </c>
      <c r="G439">
        <v>13</v>
      </c>
      <c r="H439">
        <v>13</v>
      </c>
      <c r="I439">
        <v>13</v>
      </c>
      <c r="J439" s="7"/>
      <c r="K439" s="6">
        <f t="shared" si="86"/>
        <v>0</v>
      </c>
      <c r="L439">
        <f t="shared" si="87"/>
        <v>0</v>
      </c>
      <c r="M439">
        <f t="shared" si="88"/>
        <v>0</v>
      </c>
      <c r="N439">
        <f t="shared" si="89"/>
        <v>0</v>
      </c>
      <c r="O439">
        <f t="shared" si="90"/>
        <v>0</v>
      </c>
      <c r="P439">
        <f t="shared" si="91"/>
        <v>0</v>
      </c>
      <c r="Q439">
        <f t="shared" si="92"/>
        <v>0</v>
      </c>
      <c r="R439" s="7"/>
      <c r="S439" s="12">
        <f t="shared" si="93"/>
        <v>0</v>
      </c>
      <c r="T439" s="12">
        <f t="shared" si="94"/>
        <v>0</v>
      </c>
      <c r="U439" s="12">
        <f t="shared" si="95"/>
        <v>0</v>
      </c>
      <c r="V439" s="12">
        <f t="shared" si="96"/>
        <v>0</v>
      </c>
      <c r="W439" s="12">
        <f t="shared" si="97"/>
        <v>0</v>
      </c>
      <c r="X439" s="12">
        <f t="shared" si="98"/>
        <v>0</v>
      </c>
      <c r="Y439" s="12">
        <f t="shared" si="99"/>
        <v>0</v>
      </c>
    </row>
    <row r="440" spans="1:25" x14ac:dyDescent="0.3">
      <c r="A440" s="1" t="s">
        <v>438</v>
      </c>
      <c r="B440" s="6">
        <v>13</v>
      </c>
      <c r="C440">
        <v>13</v>
      </c>
      <c r="D440">
        <v>20</v>
      </c>
      <c r="E440">
        <v>20</v>
      </c>
      <c r="F440">
        <v>20</v>
      </c>
      <c r="G440">
        <v>20</v>
      </c>
      <c r="H440">
        <v>20</v>
      </c>
      <c r="I440">
        <v>20</v>
      </c>
      <c r="J440" s="7"/>
      <c r="K440" s="6">
        <f t="shared" si="86"/>
        <v>0</v>
      </c>
      <c r="L440">
        <f t="shared" si="87"/>
        <v>7</v>
      </c>
      <c r="M440">
        <f t="shared" si="88"/>
        <v>0</v>
      </c>
      <c r="N440">
        <f t="shared" si="89"/>
        <v>0</v>
      </c>
      <c r="O440">
        <f t="shared" si="90"/>
        <v>0</v>
      </c>
      <c r="P440">
        <f t="shared" si="91"/>
        <v>0</v>
      </c>
      <c r="Q440">
        <f t="shared" si="92"/>
        <v>0</v>
      </c>
      <c r="R440" s="7"/>
      <c r="S440" s="12">
        <f t="shared" si="93"/>
        <v>0</v>
      </c>
      <c r="T440" s="12">
        <f t="shared" si="94"/>
        <v>0.35</v>
      </c>
      <c r="U440" s="12">
        <f t="shared" si="95"/>
        <v>0</v>
      </c>
      <c r="V440" s="12">
        <f t="shared" si="96"/>
        <v>0</v>
      </c>
      <c r="W440" s="12">
        <f t="shared" si="97"/>
        <v>0</v>
      </c>
      <c r="X440" s="12">
        <f t="shared" si="98"/>
        <v>0</v>
      </c>
      <c r="Y440" s="12">
        <f t="shared" si="99"/>
        <v>0</v>
      </c>
    </row>
    <row r="441" spans="1:25" x14ac:dyDescent="0.3">
      <c r="A441" s="1" t="s">
        <v>439</v>
      </c>
      <c r="B441" s="6">
        <v>37</v>
      </c>
      <c r="C441">
        <v>39</v>
      </c>
      <c r="D441">
        <v>39</v>
      </c>
      <c r="E441">
        <v>39</v>
      </c>
      <c r="F441">
        <v>39</v>
      </c>
      <c r="G441">
        <v>39</v>
      </c>
      <c r="H441">
        <v>42</v>
      </c>
      <c r="I441">
        <v>42</v>
      </c>
      <c r="J441" s="7"/>
      <c r="K441" s="6">
        <f t="shared" si="86"/>
        <v>2</v>
      </c>
      <c r="L441">
        <f t="shared" si="87"/>
        <v>0</v>
      </c>
      <c r="M441">
        <f t="shared" si="88"/>
        <v>0</v>
      </c>
      <c r="N441">
        <f t="shared" si="89"/>
        <v>0</v>
      </c>
      <c r="O441">
        <f t="shared" si="90"/>
        <v>0</v>
      </c>
      <c r="P441">
        <f t="shared" si="91"/>
        <v>3</v>
      </c>
      <c r="Q441">
        <f t="shared" si="92"/>
        <v>0</v>
      </c>
      <c r="R441" s="7"/>
      <c r="S441" s="12">
        <f t="shared" si="93"/>
        <v>5.128205128205128E-2</v>
      </c>
      <c r="T441" s="12">
        <f t="shared" si="94"/>
        <v>0</v>
      </c>
      <c r="U441" s="12">
        <f t="shared" si="95"/>
        <v>0</v>
      </c>
      <c r="V441" s="12">
        <f t="shared" si="96"/>
        <v>0</v>
      </c>
      <c r="W441" s="12">
        <f t="shared" si="97"/>
        <v>0</v>
      </c>
      <c r="X441" s="12">
        <f t="shared" si="98"/>
        <v>7.1428571428571425E-2</v>
      </c>
      <c r="Y441" s="12">
        <f t="shared" si="99"/>
        <v>0</v>
      </c>
    </row>
    <row r="442" spans="1:25" x14ac:dyDescent="0.3">
      <c r="A442" s="1" t="s">
        <v>440</v>
      </c>
      <c r="B442" s="6">
        <v>73</v>
      </c>
      <c r="C442">
        <v>119</v>
      </c>
      <c r="D442">
        <v>119</v>
      </c>
      <c r="E442">
        <v>133</v>
      </c>
      <c r="F442">
        <v>0</v>
      </c>
      <c r="G442">
        <v>171</v>
      </c>
      <c r="H442">
        <v>171</v>
      </c>
      <c r="I442">
        <v>189</v>
      </c>
      <c r="J442" s="7"/>
      <c r="K442" s="6">
        <f t="shared" si="86"/>
        <v>46</v>
      </c>
      <c r="L442">
        <f t="shared" si="87"/>
        <v>0</v>
      </c>
      <c r="M442">
        <f t="shared" si="88"/>
        <v>14</v>
      </c>
      <c r="N442">
        <f t="shared" si="89"/>
        <v>-133</v>
      </c>
      <c r="O442">
        <f t="shared" si="90"/>
        <v>171</v>
      </c>
      <c r="P442">
        <f t="shared" si="91"/>
        <v>0</v>
      </c>
      <c r="Q442">
        <f t="shared" si="92"/>
        <v>18</v>
      </c>
      <c r="R442" s="7"/>
      <c r="S442" s="12">
        <f t="shared" si="93"/>
        <v>0.38655462184873951</v>
      </c>
      <c r="T442" s="12">
        <f t="shared" si="94"/>
        <v>0</v>
      </c>
      <c r="U442" s="12">
        <f t="shared" si="95"/>
        <v>0.10526315789473684</v>
      </c>
      <c r="V442" s="12">
        <f t="shared" si="96"/>
        <v>0</v>
      </c>
      <c r="W442" s="12">
        <f t="shared" si="97"/>
        <v>1</v>
      </c>
      <c r="X442" s="12">
        <f t="shared" si="98"/>
        <v>0</v>
      </c>
      <c r="Y442" s="12">
        <f t="shared" si="99"/>
        <v>9.5238095238095233E-2</v>
      </c>
    </row>
    <row r="443" spans="1:25" x14ac:dyDescent="0.3">
      <c r="A443" s="1" t="s">
        <v>441</v>
      </c>
      <c r="B443" s="6">
        <v>0</v>
      </c>
      <c r="C443">
        <v>8</v>
      </c>
      <c r="D443">
        <v>8</v>
      </c>
      <c r="E443">
        <v>28</v>
      </c>
      <c r="F443">
        <v>31</v>
      </c>
      <c r="G443">
        <v>31</v>
      </c>
      <c r="H443">
        <v>31</v>
      </c>
      <c r="I443">
        <v>48</v>
      </c>
      <c r="J443" s="7"/>
      <c r="K443" s="6">
        <f t="shared" si="86"/>
        <v>8</v>
      </c>
      <c r="L443">
        <f t="shared" si="87"/>
        <v>0</v>
      </c>
      <c r="M443">
        <f t="shared" si="88"/>
        <v>20</v>
      </c>
      <c r="N443">
        <f t="shared" si="89"/>
        <v>3</v>
      </c>
      <c r="O443">
        <f t="shared" si="90"/>
        <v>0</v>
      </c>
      <c r="P443">
        <f t="shared" si="91"/>
        <v>0</v>
      </c>
      <c r="Q443">
        <f t="shared" si="92"/>
        <v>17</v>
      </c>
      <c r="R443" s="7"/>
      <c r="S443" s="12">
        <f t="shared" si="93"/>
        <v>1</v>
      </c>
      <c r="T443" s="12">
        <f t="shared" si="94"/>
        <v>0</v>
      </c>
      <c r="U443" s="12">
        <f t="shared" si="95"/>
        <v>0.7142857142857143</v>
      </c>
      <c r="V443" s="12">
        <f t="shared" si="96"/>
        <v>9.6774193548387094E-2</v>
      </c>
      <c r="W443" s="12">
        <f t="shared" si="97"/>
        <v>0</v>
      </c>
      <c r="X443" s="12">
        <f t="shared" si="98"/>
        <v>0</v>
      </c>
      <c r="Y443" s="12">
        <f t="shared" si="99"/>
        <v>0.35416666666666669</v>
      </c>
    </row>
    <row r="444" spans="1:25" x14ac:dyDescent="0.3">
      <c r="A444" s="1" t="s">
        <v>442</v>
      </c>
      <c r="B444" s="6">
        <v>0</v>
      </c>
      <c r="C444">
        <v>25</v>
      </c>
      <c r="D444">
        <v>68</v>
      </c>
      <c r="E444">
        <v>68</v>
      </c>
      <c r="F444">
        <v>68</v>
      </c>
      <c r="G444">
        <v>68</v>
      </c>
      <c r="H444">
        <v>116</v>
      </c>
      <c r="I444">
        <v>116</v>
      </c>
      <c r="J444" s="7"/>
      <c r="K444" s="6">
        <f t="shared" si="86"/>
        <v>25</v>
      </c>
      <c r="L444">
        <f t="shared" si="87"/>
        <v>43</v>
      </c>
      <c r="M444">
        <f t="shared" si="88"/>
        <v>0</v>
      </c>
      <c r="N444">
        <f t="shared" si="89"/>
        <v>0</v>
      </c>
      <c r="O444">
        <f t="shared" si="90"/>
        <v>0</v>
      </c>
      <c r="P444">
        <f t="shared" si="91"/>
        <v>48</v>
      </c>
      <c r="Q444">
        <f t="shared" si="92"/>
        <v>0</v>
      </c>
      <c r="R444" s="7"/>
      <c r="S444" s="12">
        <f t="shared" si="93"/>
        <v>1</v>
      </c>
      <c r="T444" s="12">
        <f t="shared" si="94"/>
        <v>0.63235294117647056</v>
      </c>
      <c r="U444" s="12">
        <f t="shared" si="95"/>
        <v>0</v>
      </c>
      <c r="V444" s="12">
        <f t="shared" si="96"/>
        <v>0</v>
      </c>
      <c r="W444" s="12">
        <f t="shared" si="97"/>
        <v>0</v>
      </c>
      <c r="X444" s="12">
        <f t="shared" si="98"/>
        <v>0.41379310344827586</v>
      </c>
      <c r="Y444" s="12">
        <f t="shared" si="99"/>
        <v>0</v>
      </c>
    </row>
    <row r="445" spans="1:25" x14ac:dyDescent="0.3">
      <c r="A445" s="1" t="s">
        <v>443</v>
      </c>
      <c r="B445" s="6">
        <v>91</v>
      </c>
      <c r="C445">
        <v>93</v>
      </c>
      <c r="D445">
        <v>118</v>
      </c>
      <c r="E445">
        <v>131</v>
      </c>
      <c r="F445">
        <v>168</v>
      </c>
      <c r="G445">
        <v>168</v>
      </c>
      <c r="H445">
        <v>168</v>
      </c>
      <c r="I445">
        <v>226</v>
      </c>
      <c r="J445" s="7"/>
      <c r="K445" s="6">
        <f t="shared" si="86"/>
        <v>2</v>
      </c>
      <c r="L445">
        <f t="shared" si="87"/>
        <v>25</v>
      </c>
      <c r="M445">
        <f t="shared" si="88"/>
        <v>13</v>
      </c>
      <c r="N445">
        <f t="shared" si="89"/>
        <v>37</v>
      </c>
      <c r="O445">
        <f t="shared" si="90"/>
        <v>0</v>
      </c>
      <c r="P445">
        <f t="shared" si="91"/>
        <v>0</v>
      </c>
      <c r="Q445">
        <f t="shared" si="92"/>
        <v>58</v>
      </c>
      <c r="R445" s="7"/>
      <c r="S445" s="12">
        <f t="shared" si="93"/>
        <v>2.1505376344086023E-2</v>
      </c>
      <c r="T445" s="12">
        <f t="shared" si="94"/>
        <v>0.21186440677966101</v>
      </c>
      <c r="U445" s="12">
        <f t="shared" si="95"/>
        <v>9.9236641221374045E-2</v>
      </c>
      <c r="V445" s="12">
        <f t="shared" si="96"/>
        <v>0.22023809523809523</v>
      </c>
      <c r="W445" s="12">
        <f t="shared" si="97"/>
        <v>0</v>
      </c>
      <c r="X445" s="12">
        <f t="shared" si="98"/>
        <v>0</v>
      </c>
      <c r="Y445" s="12">
        <f t="shared" si="99"/>
        <v>0.25663716814159293</v>
      </c>
    </row>
    <row r="446" spans="1:25" x14ac:dyDescent="0.3">
      <c r="A446" s="1" t="s">
        <v>444</v>
      </c>
      <c r="B446" s="6">
        <v>0</v>
      </c>
      <c r="C446">
        <v>0</v>
      </c>
      <c r="D446">
        <v>0</v>
      </c>
      <c r="E446">
        <v>21</v>
      </c>
      <c r="F446">
        <v>21</v>
      </c>
      <c r="G446">
        <v>21</v>
      </c>
      <c r="H446">
        <v>21</v>
      </c>
      <c r="I446">
        <v>21</v>
      </c>
      <c r="J446" s="7"/>
      <c r="K446" s="6">
        <f t="shared" si="86"/>
        <v>0</v>
      </c>
      <c r="L446">
        <f t="shared" si="87"/>
        <v>0</v>
      </c>
      <c r="M446">
        <f t="shared" si="88"/>
        <v>21</v>
      </c>
      <c r="N446">
        <f t="shared" si="89"/>
        <v>0</v>
      </c>
      <c r="O446">
        <f t="shared" si="90"/>
        <v>0</v>
      </c>
      <c r="P446">
        <f t="shared" si="91"/>
        <v>0</v>
      </c>
      <c r="Q446">
        <f t="shared" si="92"/>
        <v>0</v>
      </c>
      <c r="R446" s="7"/>
      <c r="S446" s="12">
        <f t="shared" si="93"/>
        <v>0</v>
      </c>
      <c r="T446" s="12">
        <f t="shared" si="94"/>
        <v>0</v>
      </c>
      <c r="U446" s="12">
        <f t="shared" si="95"/>
        <v>1</v>
      </c>
      <c r="V446" s="12">
        <f t="shared" si="96"/>
        <v>0</v>
      </c>
      <c r="W446" s="12">
        <f t="shared" si="97"/>
        <v>0</v>
      </c>
      <c r="X446" s="12">
        <f t="shared" si="98"/>
        <v>0</v>
      </c>
      <c r="Y446" s="12">
        <f t="shared" si="99"/>
        <v>0</v>
      </c>
    </row>
    <row r="447" spans="1:25" x14ac:dyDescent="0.3">
      <c r="A447" s="1" t="s">
        <v>445</v>
      </c>
      <c r="B447" s="6">
        <v>45</v>
      </c>
      <c r="C447">
        <v>53</v>
      </c>
      <c r="D447">
        <v>63</v>
      </c>
      <c r="E447">
        <v>70</v>
      </c>
      <c r="F447">
        <v>72</v>
      </c>
      <c r="G447">
        <v>72</v>
      </c>
      <c r="H447">
        <v>86</v>
      </c>
      <c r="I447">
        <v>86</v>
      </c>
      <c r="J447" s="7"/>
      <c r="K447" s="6">
        <f t="shared" si="86"/>
        <v>8</v>
      </c>
      <c r="L447">
        <f t="shared" si="87"/>
        <v>10</v>
      </c>
      <c r="M447">
        <f t="shared" si="88"/>
        <v>7</v>
      </c>
      <c r="N447">
        <f t="shared" si="89"/>
        <v>2</v>
      </c>
      <c r="O447">
        <f t="shared" si="90"/>
        <v>0</v>
      </c>
      <c r="P447">
        <f t="shared" si="91"/>
        <v>14</v>
      </c>
      <c r="Q447">
        <f t="shared" si="92"/>
        <v>0</v>
      </c>
      <c r="R447" s="7"/>
      <c r="S447" s="12">
        <f t="shared" si="93"/>
        <v>0.15094339622641509</v>
      </c>
      <c r="T447" s="12">
        <f t="shared" si="94"/>
        <v>0.15873015873015872</v>
      </c>
      <c r="U447" s="12">
        <f t="shared" si="95"/>
        <v>0.1</v>
      </c>
      <c r="V447" s="12">
        <f t="shared" si="96"/>
        <v>2.7777777777777776E-2</v>
      </c>
      <c r="W447" s="12">
        <f t="shared" si="97"/>
        <v>0</v>
      </c>
      <c r="X447" s="12">
        <f t="shared" si="98"/>
        <v>0.16279069767441862</v>
      </c>
      <c r="Y447" s="12">
        <f t="shared" si="99"/>
        <v>0</v>
      </c>
    </row>
    <row r="448" spans="1:25" x14ac:dyDescent="0.3">
      <c r="A448" s="1" t="s">
        <v>446</v>
      </c>
      <c r="B448" s="6">
        <v>0</v>
      </c>
      <c r="C448">
        <v>26</v>
      </c>
      <c r="D448">
        <v>26</v>
      </c>
      <c r="E448">
        <v>26</v>
      </c>
      <c r="F448">
        <v>26</v>
      </c>
      <c r="G448">
        <v>36</v>
      </c>
      <c r="H448">
        <v>51</v>
      </c>
      <c r="I448">
        <v>51</v>
      </c>
      <c r="J448" s="7"/>
      <c r="K448" s="6">
        <f t="shared" si="86"/>
        <v>26</v>
      </c>
      <c r="L448">
        <f t="shared" si="87"/>
        <v>0</v>
      </c>
      <c r="M448">
        <f t="shared" si="88"/>
        <v>0</v>
      </c>
      <c r="N448">
        <f t="shared" si="89"/>
        <v>0</v>
      </c>
      <c r="O448">
        <f t="shared" si="90"/>
        <v>10</v>
      </c>
      <c r="P448">
        <f t="shared" si="91"/>
        <v>15</v>
      </c>
      <c r="Q448">
        <f t="shared" si="92"/>
        <v>0</v>
      </c>
      <c r="R448" s="7"/>
      <c r="S448" s="12">
        <f t="shared" si="93"/>
        <v>1</v>
      </c>
      <c r="T448" s="12">
        <f t="shared" si="94"/>
        <v>0</v>
      </c>
      <c r="U448" s="12">
        <f t="shared" si="95"/>
        <v>0</v>
      </c>
      <c r="V448" s="12">
        <f t="shared" si="96"/>
        <v>0</v>
      </c>
      <c r="W448" s="12">
        <f t="shared" si="97"/>
        <v>0.27777777777777779</v>
      </c>
      <c r="X448" s="12">
        <f t="shared" si="98"/>
        <v>0.29411764705882354</v>
      </c>
      <c r="Y448" s="12">
        <f t="shared" si="99"/>
        <v>0</v>
      </c>
    </row>
    <row r="449" spans="1:25" x14ac:dyDescent="0.3">
      <c r="A449" s="1" t="s">
        <v>447</v>
      </c>
      <c r="B449" s="6">
        <v>0</v>
      </c>
      <c r="C449">
        <v>4</v>
      </c>
      <c r="D449">
        <v>5</v>
      </c>
      <c r="E449">
        <v>6</v>
      </c>
      <c r="F449">
        <v>6</v>
      </c>
      <c r="G449">
        <v>6</v>
      </c>
      <c r="H449">
        <v>6</v>
      </c>
      <c r="I449">
        <v>6</v>
      </c>
      <c r="J449" s="7"/>
      <c r="K449" s="6">
        <f t="shared" si="86"/>
        <v>4</v>
      </c>
      <c r="L449">
        <f t="shared" si="87"/>
        <v>1</v>
      </c>
      <c r="M449">
        <f t="shared" si="88"/>
        <v>1</v>
      </c>
      <c r="N449">
        <f t="shared" si="89"/>
        <v>0</v>
      </c>
      <c r="O449">
        <f t="shared" si="90"/>
        <v>0</v>
      </c>
      <c r="P449">
        <f t="shared" si="91"/>
        <v>0</v>
      </c>
      <c r="Q449">
        <f t="shared" si="92"/>
        <v>0</v>
      </c>
      <c r="R449" s="7"/>
      <c r="S449" s="12">
        <f t="shared" si="93"/>
        <v>1</v>
      </c>
      <c r="T449" s="12">
        <f t="shared" si="94"/>
        <v>0.2</v>
      </c>
      <c r="U449" s="12">
        <f t="shared" si="95"/>
        <v>0.16666666666666666</v>
      </c>
      <c r="V449" s="12">
        <f t="shared" si="96"/>
        <v>0</v>
      </c>
      <c r="W449" s="12">
        <f t="shared" si="97"/>
        <v>0</v>
      </c>
      <c r="X449" s="12">
        <f t="shared" si="98"/>
        <v>0</v>
      </c>
      <c r="Y449" s="12">
        <f t="shared" si="99"/>
        <v>0</v>
      </c>
    </row>
    <row r="450" spans="1:25" x14ac:dyDescent="0.3">
      <c r="A450" s="1" t="s">
        <v>448</v>
      </c>
      <c r="B450" s="6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7"/>
      <c r="K450" s="6">
        <f t="shared" si="86"/>
        <v>0</v>
      </c>
      <c r="L450">
        <f t="shared" si="87"/>
        <v>0</v>
      </c>
      <c r="M450">
        <f t="shared" si="88"/>
        <v>0</v>
      </c>
      <c r="N450">
        <f t="shared" si="89"/>
        <v>0</v>
      </c>
      <c r="O450">
        <f t="shared" si="90"/>
        <v>0</v>
      </c>
      <c r="P450">
        <f t="shared" si="91"/>
        <v>0</v>
      </c>
      <c r="Q450">
        <f t="shared" si="92"/>
        <v>0</v>
      </c>
      <c r="R450" s="7"/>
      <c r="S450" s="12">
        <f t="shared" si="93"/>
        <v>0</v>
      </c>
      <c r="T450" s="12">
        <f t="shared" si="94"/>
        <v>0</v>
      </c>
      <c r="U450" s="12">
        <f t="shared" si="95"/>
        <v>0</v>
      </c>
      <c r="V450" s="12">
        <f t="shared" si="96"/>
        <v>0</v>
      </c>
      <c r="W450" s="12">
        <f t="shared" si="97"/>
        <v>0</v>
      </c>
      <c r="X450" s="12">
        <f t="shared" si="98"/>
        <v>0</v>
      </c>
      <c r="Y450" s="12">
        <f t="shared" si="99"/>
        <v>0</v>
      </c>
    </row>
    <row r="451" spans="1:25" x14ac:dyDescent="0.3">
      <c r="A451" s="1" t="s">
        <v>449</v>
      </c>
      <c r="B451" s="6">
        <v>1</v>
      </c>
      <c r="C451">
        <v>4</v>
      </c>
      <c r="D451">
        <v>4</v>
      </c>
      <c r="E451">
        <v>4</v>
      </c>
      <c r="F451">
        <v>8</v>
      </c>
      <c r="G451">
        <v>9</v>
      </c>
      <c r="H451">
        <v>21</v>
      </c>
      <c r="I451">
        <v>31</v>
      </c>
      <c r="J451" s="7"/>
      <c r="K451" s="6">
        <f t="shared" ref="K451:K514" si="100">C451-B451</f>
        <v>3</v>
      </c>
      <c r="L451">
        <f t="shared" ref="L451:L514" si="101">D451-C451</f>
        <v>0</v>
      </c>
      <c r="M451">
        <f t="shared" ref="M451:M514" si="102">E451-D451</f>
        <v>0</v>
      </c>
      <c r="N451">
        <f t="shared" ref="N451:N514" si="103">F451-E451</f>
        <v>4</v>
      </c>
      <c r="O451">
        <f t="shared" ref="O451:O514" si="104">G451-F451</f>
        <v>1</v>
      </c>
      <c r="P451">
        <f t="shared" ref="P451:P514" si="105">H451-G451</f>
        <v>12</v>
      </c>
      <c r="Q451">
        <f t="shared" ref="Q451:Q514" si="106">I451-H451</f>
        <v>10</v>
      </c>
      <c r="R451" s="7"/>
      <c r="S451" s="12">
        <f t="shared" ref="S451:S514" si="107">IFERROR(((C451-B451)/C451),0)</f>
        <v>0.75</v>
      </c>
      <c r="T451" s="12">
        <f t="shared" ref="T451:T514" si="108">IFERROR(((D451-C451)/D451),0)</f>
        <v>0</v>
      </c>
      <c r="U451" s="12">
        <f t="shared" ref="U451:U514" si="109">IFERROR(((E451-D451)/E451),0)</f>
        <v>0</v>
      </c>
      <c r="V451" s="12">
        <f t="shared" ref="V451:V514" si="110">IFERROR(((F451-E451)/F451),0)</f>
        <v>0.5</v>
      </c>
      <c r="W451" s="12">
        <f t="shared" ref="W451:W514" si="111">IFERROR(((G451-F451)/G451),0)</f>
        <v>0.1111111111111111</v>
      </c>
      <c r="X451" s="12">
        <f t="shared" ref="X451:X514" si="112">IFERROR(((H451-G451)/H451),0)</f>
        <v>0.5714285714285714</v>
      </c>
      <c r="Y451" s="12">
        <f t="shared" ref="Y451:Y514" si="113">IFERROR(((I451-H451)/I451),0)</f>
        <v>0.32258064516129031</v>
      </c>
    </row>
    <row r="452" spans="1:25" x14ac:dyDescent="0.3">
      <c r="A452" s="1" t="s">
        <v>450</v>
      </c>
      <c r="B452" s="6">
        <v>36</v>
      </c>
      <c r="C452">
        <v>79</v>
      </c>
      <c r="D452">
        <v>79</v>
      </c>
      <c r="E452">
        <v>94</v>
      </c>
      <c r="F452">
        <v>94</v>
      </c>
      <c r="G452">
        <v>94</v>
      </c>
      <c r="H452">
        <v>94</v>
      </c>
      <c r="I452">
        <v>94</v>
      </c>
      <c r="J452" s="7"/>
      <c r="K452" s="6">
        <f t="shared" si="100"/>
        <v>43</v>
      </c>
      <c r="L452">
        <f t="shared" si="101"/>
        <v>0</v>
      </c>
      <c r="M452">
        <f t="shared" si="102"/>
        <v>15</v>
      </c>
      <c r="N452">
        <f t="shared" si="103"/>
        <v>0</v>
      </c>
      <c r="O452">
        <f t="shared" si="104"/>
        <v>0</v>
      </c>
      <c r="P452">
        <f t="shared" si="105"/>
        <v>0</v>
      </c>
      <c r="Q452">
        <f t="shared" si="106"/>
        <v>0</v>
      </c>
      <c r="R452" s="7"/>
      <c r="S452" s="12">
        <f t="shared" si="107"/>
        <v>0.54430379746835444</v>
      </c>
      <c r="T452" s="12">
        <f t="shared" si="108"/>
        <v>0</v>
      </c>
      <c r="U452" s="12">
        <f t="shared" si="109"/>
        <v>0.15957446808510639</v>
      </c>
      <c r="V452" s="12">
        <f t="shared" si="110"/>
        <v>0</v>
      </c>
      <c r="W452" s="12">
        <f t="shared" si="111"/>
        <v>0</v>
      </c>
      <c r="X452" s="12">
        <f t="shared" si="112"/>
        <v>0</v>
      </c>
      <c r="Y452" s="12">
        <f t="shared" si="113"/>
        <v>0</v>
      </c>
    </row>
    <row r="453" spans="1:25" x14ac:dyDescent="0.3">
      <c r="A453" s="1" t="s">
        <v>451</v>
      </c>
      <c r="B453" s="6">
        <v>6</v>
      </c>
      <c r="C453">
        <v>56</v>
      </c>
      <c r="D453">
        <v>69</v>
      </c>
      <c r="E453">
        <v>84</v>
      </c>
      <c r="F453">
        <v>109</v>
      </c>
      <c r="G453">
        <v>133</v>
      </c>
      <c r="H453">
        <v>151</v>
      </c>
      <c r="I453">
        <v>174</v>
      </c>
      <c r="J453" s="7"/>
      <c r="K453" s="6">
        <f t="shared" si="100"/>
        <v>50</v>
      </c>
      <c r="L453">
        <f t="shared" si="101"/>
        <v>13</v>
      </c>
      <c r="M453">
        <f t="shared" si="102"/>
        <v>15</v>
      </c>
      <c r="N453">
        <f t="shared" si="103"/>
        <v>25</v>
      </c>
      <c r="O453">
        <f t="shared" si="104"/>
        <v>24</v>
      </c>
      <c r="P453">
        <f t="shared" si="105"/>
        <v>18</v>
      </c>
      <c r="Q453">
        <f t="shared" si="106"/>
        <v>23</v>
      </c>
      <c r="R453" s="7"/>
      <c r="S453" s="12">
        <f t="shared" si="107"/>
        <v>0.8928571428571429</v>
      </c>
      <c r="T453" s="12">
        <f t="shared" si="108"/>
        <v>0.18840579710144928</v>
      </c>
      <c r="U453" s="12">
        <f t="shared" si="109"/>
        <v>0.17857142857142858</v>
      </c>
      <c r="V453" s="12">
        <f t="shared" si="110"/>
        <v>0.22935779816513763</v>
      </c>
      <c r="W453" s="12">
        <f t="shared" si="111"/>
        <v>0.18045112781954886</v>
      </c>
      <c r="X453" s="12">
        <f t="shared" si="112"/>
        <v>0.11920529801324503</v>
      </c>
      <c r="Y453" s="12">
        <f t="shared" si="113"/>
        <v>0.13218390804597702</v>
      </c>
    </row>
    <row r="454" spans="1:25" x14ac:dyDescent="0.3">
      <c r="A454" s="1" t="s">
        <v>452</v>
      </c>
      <c r="B454" s="6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7"/>
      <c r="K454" s="6">
        <f t="shared" si="100"/>
        <v>0</v>
      </c>
      <c r="L454">
        <f t="shared" si="101"/>
        <v>0</v>
      </c>
      <c r="M454">
        <f t="shared" si="102"/>
        <v>0</v>
      </c>
      <c r="N454">
        <f t="shared" si="103"/>
        <v>0</v>
      </c>
      <c r="O454">
        <f t="shared" si="104"/>
        <v>0</v>
      </c>
      <c r="P454">
        <f t="shared" si="105"/>
        <v>0</v>
      </c>
      <c r="Q454">
        <f t="shared" si="106"/>
        <v>0</v>
      </c>
      <c r="R454" s="7"/>
      <c r="S454" s="12">
        <f t="shared" si="107"/>
        <v>0</v>
      </c>
      <c r="T454" s="12">
        <f t="shared" si="108"/>
        <v>0</v>
      </c>
      <c r="U454" s="12">
        <f t="shared" si="109"/>
        <v>0</v>
      </c>
      <c r="V454" s="12">
        <f t="shared" si="110"/>
        <v>0</v>
      </c>
      <c r="W454" s="12">
        <f t="shared" si="111"/>
        <v>0</v>
      </c>
      <c r="X454" s="12">
        <f t="shared" si="112"/>
        <v>0</v>
      </c>
      <c r="Y454" s="12">
        <f t="shared" si="113"/>
        <v>0</v>
      </c>
    </row>
    <row r="455" spans="1:25" x14ac:dyDescent="0.3">
      <c r="A455" s="1" t="s">
        <v>453</v>
      </c>
      <c r="B455" s="6">
        <v>0</v>
      </c>
      <c r="C455">
        <v>14</v>
      </c>
      <c r="D455">
        <v>60</v>
      </c>
      <c r="E455">
        <v>81</v>
      </c>
      <c r="F455">
        <v>106</v>
      </c>
      <c r="G455">
        <v>106</v>
      </c>
      <c r="H455">
        <v>123</v>
      </c>
      <c r="I455">
        <v>256</v>
      </c>
      <c r="J455" s="7"/>
      <c r="K455" s="6">
        <f t="shared" si="100"/>
        <v>14</v>
      </c>
      <c r="L455">
        <f t="shared" si="101"/>
        <v>46</v>
      </c>
      <c r="M455">
        <f t="shared" si="102"/>
        <v>21</v>
      </c>
      <c r="N455">
        <f t="shared" si="103"/>
        <v>25</v>
      </c>
      <c r="O455">
        <f t="shared" si="104"/>
        <v>0</v>
      </c>
      <c r="P455">
        <f t="shared" si="105"/>
        <v>17</v>
      </c>
      <c r="Q455">
        <f t="shared" si="106"/>
        <v>133</v>
      </c>
      <c r="R455" s="7"/>
      <c r="S455" s="12">
        <f t="shared" si="107"/>
        <v>1</v>
      </c>
      <c r="T455" s="12">
        <f t="shared" si="108"/>
        <v>0.76666666666666672</v>
      </c>
      <c r="U455" s="12">
        <f t="shared" si="109"/>
        <v>0.25925925925925924</v>
      </c>
      <c r="V455" s="12">
        <f t="shared" si="110"/>
        <v>0.23584905660377359</v>
      </c>
      <c r="W455" s="12">
        <f t="shared" si="111"/>
        <v>0</v>
      </c>
      <c r="X455" s="12">
        <f t="shared" si="112"/>
        <v>0.13821138211382114</v>
      </c>
      <c r="Y455" s="12">
        <f t="shared" si="113"/>
        <v>0.51953125</v>
      </c>
    </row>
    <row r="456" spans="1:25" x14ac:dyDescent="0.3">
      <c r="A456" s="1" t="s">
        <v>454</v>
      </c>
      <c r="B456" s="6">
        <v>63</v>
      </c>
      <c r="C456">
        <v>66</v>
      </c>
      <c r="D456">
        <v>66</v>
      </c>
      <c r="E456">
        <v>66</v>
      </c>
      <c r="F456">
        <v>84</v>
      </c>
      <c r="G456">
        <v>116</v>
      </c>
      <c r="H456">
        <v>128</v>
      </c>
      <c r="I456">
        <v>128</v>
      </c>
      <c r="J456" s="7"/>
      <c r="K456" s="6">
        <f t="shared" si="100"/>
        <v>3</v>
      </c>
      <c r="L456">
        <f t="shared" si="101"/>
        <v>0</v>
      </c>
      <c r="M456">
        <f t="shared" si="102"/>
        <v>0</v>
      </c>
      <c r="N456">
        <f t="shared" si="103"/>
        <v>18</v>
      </c>
      <c r="O456">
        <f t="shared" si="104"/>
        <v>32</v>
      </c>
      <c r="P456">
        <f t="shared" si="105"/>
        <v>12</v>
      </c>
      <c r="Q456">
        <f t="shared" si="106"/>
        <v>0</v>
      </c>
      <c r="R456" s="7"/>
      <c r="S456" s="12">
        <f t="shared" si="107"/>
        <v>4.5454545454545456E-2</v>
      </c>
      <c r="T456" s="12">
        <f t="shared" si="108"/>
        <v>0</v>
      </c>
      <c r="U456" s="12">
        <f t="shared" si="109"/>
        <v>0</v>
      </c>
      <c r="V456" s="12">
        <f t="shared" si="110"/>
        <v>0.21428571428571427</v>
      </c>
      <c r="W456" s="12">
        <f t="shared" si="111"/>
        <v>0.27586206896551724</v>
      </c>
      <c r="X456" s="12">
        <f t="shared" si="112"/>
        <v>9.375E-2</v>
      </c>
      <c r="Y456" s="12">
        <f t="shared" si="113"/>
        <v>0</v>
      </c>
    </row>
    <row r="457" spans="1:25" x14ac:dyDescent="0.3">
      <c r="A457" s="1" t="s">
        <v>455</v>
      </c>
      <c r="B457" s="6">
        <v>0</v>
      </c>
      <c r="C457">
        <v>85</v>
      </c>
      <c r="D457">
        <v>126</v>
      </c>
      <c r="E457">
        <v>167</v>
      </c>
      <c r="F457">
        <v>167</v>
      </c>
      <c r="G457">
        <v>167</v>
      </c>
      <c r="H457">
        <v>253</v>
      </c>
      <c r="I457">
        <v>316</v>
      </c>
      <c r="J457" s="7"/>
      <c r="K457" s="6">
        <f t="shared" si="100"/>
        <v>85</v>
      </c>
      <c r="L457">
        <f t="shared" si="101"/>
        <v>41</v>
      </c>
      <c r="M457">
        <f t="shared" si="102"/>
        <v>41</v>
      </c>
      <c r="N457">
        <f t="shared" si="103"/>
        <v>0</v>
      </c>
      <c r="O457">
        <f t="shared" si="104"/>
        <v>0</v>
      </c>
      <c r="P457">
        <f t="shared" si="105"/>
        <v>86</v>
      </c>
      <c r="Q457">
        <f t="shared" si="106"/>
        <v>63</v>
      </c>
      <c r="R457" s="7"/>
      <c r="S457" s="12">
        <f t="shared" si="107"/>
        <v>1</v>
      </c>
      <c r="T457" s="12">
        <f t="shared" si="108"/>
        <v>0.32539682539682541</v>
      </c>
      <c r="U457" s="12">
        <f t="shared" si="109"/>
        <v>0.24550898203592814</v>
      </c>
      <c r="V457" s="12">
        <f t="shared" si="110"/>
        <v>0</v>
      </c>
      <c r="W457" s="12">
        <f t="shared" si="111"/>
        <v>0</v>
      </c>
      <c r="X457" s="12">
        <f t="shared" si="112"/>
        <v>0.33992094861660077</v>
      </c>
      <c r="Y457" s="12">
        <f t="shared" si="113"/>
        <v>0.19936708860759494</v>
      </c>
    </row>
    <row r="458" spans="1:25" x14ac:dyDescent="0.3">
      <c r="A458" s="1" t="s">
        <v>456</v>
      </c>
      <c r="B458" s="6">
        <v>0</v>
      </c>
      <c r="C458">
        <v>10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  <c r="J458" s="7"/>
      <c r="K458" s="6">
        <f t="shared" si="100"/>
        <v>10</v>
      </c>
      <c r="L458">
        <f t="shared" si="101"/>
        <v>0</v>
      </c>
      <c r="M458">
        <f t="shared" si="102"/>
        <v>0</v>
      </c>
      <c r="N458">
        <f t="shared" si="103"/>
        <v>0</v>
      </c>
      <c r="O458">
        <f t="shared" si="104"/>
        <v>0</v>
      </c>
      <c r="P458">
        <f t="shared" si="105"/>
        <v>0</v>
      </c>
      <c r="Q458">
        <f t="shared" si="106"/>
        <v>0</v>
      </c>
      <c r="R458" s="7"/>
      <c r="S458" s="12">
        <f t="shared" si="107"/>
        <v>1</v>
      </c>
      <c r="T458" s="12">
        <f t="shared" si="108"/>
        <v>0</v>
      </c>
      <c r="U458" s="12">
        <f t="shared" si="109"/>
        <v>0</v>
      </c>
      <c r="V458" s="12">
        <f t="shared" si="110"/>
        <v>0</v>
      </c>
      <c r="W458" s="12">
        <f t="shared" si="111"/>
        <v>0</v>
      </c>
      <c r="X458" s="12">
        <f t="shared" si="112"/>
        <v>0</v>
      </c>
      <c r="Y458" s="12">
        <f t="shared" si="113"/>
        <v>0</v>
      </c>
    </row>
    <row r="459" spans="1:25" x14ac:dyDescent="0.3">
      <c r="A459" s="1" t="s">
        <v>457</v>
      </c>
      <c r="B459" s="6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s="7"/>
      <c r="K459" s="6">
        <f t="shared" si="100"/>
        <v>0</v>
      </c>
      <c r="L459">
        <f t="shared" si="101"/>
        <v>0</v>
      </c>
      <c r="M459">
        <f t="shared" si="102"/>
        <v>0</v>
      </c>
      <c r="N459">
        <f t="shared" si="103"/>
        <v>0</v>
      </c>
      <c r="O459">
        <f t="shared" si="104"/>
        <v>0</v>
      </c>
      <c r="P459">
        <f t="shared" si="105"/>
        <v>0</v>
      </c>
      <c r="Q459">
        <f t="shared" si="106"/>
        <v>0</v>
      </c>
      <c r="R459" s="7"/>
      <c r="S459" s="12">
        <f t="shared" si="107"/>
        <v>0</v>
      </c>
      <c r="T459" s="12">
        <f t="shared" si="108"/>
        <v>0</v>
      </c>
      <c r="U459" s="12">
        <f t="shared" si="109"/>
        <v>0</v>
      </c>
      <c r="V459" s="12">
        <f t="shared" si="110"/>
        <v>0</v>
      </c>
      <c r="W459" s="12">
        <f t="shared" si="111"/>
        <v>0</v>
      </c>
      <c r="X459" s="12">
        <f t="shared" si="112"/>
        <v>0</v>
      </c>
      <c r="Y459" s="12">
        <f t="shared" si="113"/>
        <v>0</v>
      </c>
    </row>
    <row r="460" spans="1:25" x14ac:dyDescent="0.3">
      <c r="A460" s="1" t="s">
        <v>458</v>
      </c>
      <c r="B460" s="6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 s="7"/>
      <c r="K460" s="6">
        <f t="shared" si="100"/>
        <v>1</v>
      </c>
      <c r="L460">
        <f t="shared" si="101"/>
        <v>0</v>
      </c>
      <c r="M460">
        <f t="shared" si="102"/>
        <v>0</v>
      </c>
      <c r="N460">
        <f t="shared" si="103"/>
        <v>0</v>
      </c>
      <c r="O460">
        <f t="shared" si="104"/>
        <v>0</v>
      </c>
      <c r="P460">
        <f t="shared" si="105"/>
        <v>0</v>
      </c>
      <c r="Q460">
        <f t="shared" si="106"/>
        <v>0</v>
      </c>
      <c r="R460" s="7"/>
      <c r="S460" s="12">
        <f t="shared" si="107"/>
        <v>1</v>
      </c>
      <c r="T460" s="12">
        <f t="shared" si="108"/>
        <v>0</v>
      </c>
      <c r="U460" s="12">
        <f t="shared" si="109"/>
        <v>0</v>
      </c>
      <c r="V460" s="12">
        <f t="shared" si="110"/>
        <v>0</v>
      </c>
      <c r="W460" s="12">
        <f t="shared" si="111"/>
        <v>0</v>
      </c>
      <c r="X460" s="12">
        <f t="shared" si="112"/>
        <v>0</v>
      </c>
      <c r="Y460" s="12">
        <f t="shared" si="113"/>
        <v>0</v>
      </c>
    </row>
    <row r="461" spans="1:25" x14ac:dyDescent="0.3">
      <c r="A461" s="1" t="s">
        <v>459</v>
      </c>
      <c r="B461" s="6">
        <v>0</v>
      </c>
      <c r="C461">
        <v>0</v>
      </c>
      <c r="D461">
        <v>0</v>
      </c>
      <c r="E461">
        <v>0</v>
      </c>
      <c r="F461">
        <v>5</v>
      </c>
      <c r="G461">
        <v>6</v>
      </c>
      <c r="H461">
        <v>6</v>
      </c>
      <c r="I461">
        <v>6</v>
      </c>
      <c r="J461" s="7"/>
      <c r="K461" s="6">
        <f t="shared" si="100"/>
        <v>0</v>
      </c>
      <c r="L461">
        <f t="shared" si="101"/>
        <v>0</v>
      </c>
      <c r="M461">
        <f t="shared" si="102"/>
        <v>0</v>
      </c>
      <c r="N461">
        <f t="shared" si="103"/>
        <v>5</v>
      </c>
      <c r="O461">
        <f t="shared" si="104"/>
        <v>1</v>
      </c>
      <c r="P461">
        <f t="shared" si="105"/>
        <v>0</v>
      </c>
      <c r="Q461">
        <f t="shared" si="106"/>
        <v>0</v>
      </c>
      <c r="R461" s="7"/>
      <c r="S461" s="12">
        <f t="shared" si="107"/>
        <v>0</v>
      </c>
      <c r="T461" s="12">
        <f t="shared" si="108"/>
        <v>0</v>
      </c>
      <c r="U461" s="12">
        <f t="shared" si="109"/>
        <v>0</v>
      </c>
      <c r="V461" s="12">
        <f t="shared" si="110"/>
        <v>1</v>
      </c>
      <c r="W461" s="12">
        <f t="shared" si="111"/>
        <v>0.16666666666666666</v>
      </c>
      <c r="X461" s="12">
        <f t="shared" si="112"/>
        <v>0</v>
      </c>
      <c r="Y461" s="12">
        <f t="shared" si="113"/>
        <v>0</v>
      </c>
    </row>
    <row r="462" spans="1:25" x14ac:dyDescent="0.3">
      <c r="A462" s="1" t="s">
        <v>460</v>
      </c>
      <c r="B462" s="6">
        <v>0</v>
      </c>
      <c r="C462">
        <v>17</v>
      </c>
      <c r="D462">
        <v>17</v>
      </c>
      <c r="E462">
        <v>17</v>
      </c>
      <c r="F462">
        <v>17</v>
      </c>
      <c r="G462">
        <v>17</v>
      </c>
      <c r="H462">
        <v>17</v>
      </c>
      <c r="I462">
        <v>17</v>
      </c>
      <c r="J462" s="7"/>
      <c r="K462" s="6">
        <f t="shared" si="100"/>
        <v>17</v>
      </c>
      <c r="L462">
        <f t="shared" si="101"/>
        <v>0</v>
      </c>
      <c r="M462">
        <f t="shared" si="102"/>
        <v>0</v>
      </c>
      <c r="N462">
        <f t="shared" si="103"/>
        <v>0</v>
      </c>
      <c r="O462">
        <f t="shared" si="104"/>
        <v>0</v>
      </c>
      <c r="P462">
        <f t="shared" si="105"/>
        <v>0</v>
      </c>
      <c r="Q462">
        <f t="shared" si="106"/>
        <v>0</v>
      </c>
      <c r="R462" s="7"/>
      <c r="S462" s="12">
        <f t="shared" si="107"/>
        <v>1</v>
      </c>
      <c r="T462" s="12">
        <f t="shared" si="108"/>
        <v>0</v>
      </c>
      <c r="U462" s="12">
        <f t="shared" si="109"/>
        <v>0</v>
      </c>
      <c r="V462" s="12">
        <f t="shared" si="110"/>
        <v>0</v>
      </c>
      <c r="W462" s="12">
        <f t="shared" si="111"/>
        <v>0</v>
      </c>
      <c r="X462" s="12">
        <f t="shared" si="112"/>
        <v>0</v>
      </c>
      <c r="Y462" s="12">
        <f t="shared" si="113"/>
        <v>0</v>
      </c>
    </row>
    <row r="463" spans="1:25" x14ac:dyDescent="0.3">
      <c r="A463" s="1" t="s">
        <v>461</v>
      </c>
      <c r="B463" s="6">
        <v>0</v>
      </c>
      <c r="C463">
        <v>37</v>
      </c>
      <c r="D463">
        <v>53</v>
      </c>
      <c r="E463">
        <v>59</v>
      </c>
      <c r="F463">
        <v>59</v>
      </c>
      <c r="G463">
        <v>59</v>
      </c>
      <c r="H463">
        <v>59</v>
      </c>
      <c r="I463">
        <v>59</v>
      </c>
      <c r="J463" s="7"/>
      <c r="K463" s="6">
        <f t="shared" si="100"/>
        <v>37</v>
      </c>
      <c r="L463">
        <f t="shared" si="101"/>
        <v>16</v>
      </c>
      <c r="M463">
        <f t="shared" si="102"/>
        <v>6</v>
      </c>
      <c r="N463">
        <f t="shared" si="103"/>
        <v>0</v>
      </c>
      <c r="O463">
        <f t="shared" si="104"/>
        <v>0</v>
      </c>
      <c r="P463">
        <f t="shared" si="105"/>
        <v>0</v>
      </c>
      <c r="Q463">
        <f t="shared" si="106"/>
        <v>0</v>
      </c>
      <c r="R463" s="7"/>
      <c r="S463" s="12">
        <f t="shared" si="107"/>
        <v>1</v>
      </c>
      <c r="T463" s="12">
        <f t="shared" si="108"/>
        <v>0.30188679245283018</v>
      </c>
      <c r="U463" s="12">
        <f t="shared" si="109"/>
        <v>0.10169491525423729</v>
      </c>
      <c r="V463" s="12">
        <f t="shared" si="110"/>
        <v>0</v>
      </c>
      <c r="W463" s="12">
        <f t="shared" si="111"/>
        <v>0</v>
      </c>
      <c r="X463" s="12">
        <f t="shared" si="112"/>
        <v>0</v>
      </c>
      <c r="Y463" s="12">
        <f t="shared" si="113"/>
        <v>0</v>
      </c>
    </row>
    <row r="464" spans="1:25" x14ac:dyDescent="0.3">
      <c r="A464" s="1" t="s">
        <v>462</v>
      </c>
      <c r="B464" s="6">
        <v>0</v>
      </c>
      <c r="C464">
        <v>114</v>
      </c>
      <c r="D464">
        <v>114</v>
      </c>
      <c r="E464">
        <v>114</v>
      </c>
      <c r="F464">
        <v>114</v>
      </c>
      <c r="G464">
        <v>114</v>
      </c>
      <c r="H464">
        <v>114</v>
      </c>
      <c r="I464">
        <v>114</v>
      </c>
      <c r="J464" s="7"/>
      <c r="K464" s="6">
        <f t="shared" si="100"/>
        <v>114</v>
      </c>
      <c r="L464">
        <f t="shared" si="101"/>
        <v>0</v>
      </c>
      <c r="M464">
        <f t="shared" si="102"/>
        <v>0</v>
      </c>
      <c r="N464">
        <f t="shared" si="103"/>
        <v>0</v>
      </c>
      <c r="O464">
        <f t="shared" si="104"/>
        <v>0</v>
      </c>
      <c r="P464">
        <f t="shared" si="105"/>
        <v>0</v>
      </c>
      <c r="Q464">
        <f t="shared" si="106"/>
        <v>0</v>
      </c>
      <c r="R464" s="7"/>
      <c r="S464" s="12">
        <f t="shared" si="107"/>
        <v>1</v>
      </c>
      <c r="T464" s="12">
        <f t="shared" si="108"/>
        <v>0</v>
      </c>
      <c r="U464" s="12">
        <f t="shared" si="109"/>
        <v>0</v>
      </c>
      <c r="V464" s="12">
        <f t="shared" si="110"/>
        <v>0</v>
      </c>
      <c r="W464" s="12">
        <f t="shared" si="111"/>
        <v>0</v>
      </c>
      <c r="X464" s="12">
        <f t="shared" si="112"/>
        <v>0</v>
      </c>
      <c r="Y464" s="12">
        <f t="shared" si="113"/>
        <v>0</v>
      </c>
    </row>
    <row r="465" spans="1:25" x14ac:dyDescent="0.3">
      <c r="A465" s="1" t="s">
        <v>463</v>
      </c>
      <c r="B465" s="6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7"/>
      <c r="K465" s="6">
        <f t="shared" si="100"/>
        <v>0</v>
      </c>
      <c r="L465">
        <f t="shared" si="101"/>
        <v>0</v>
      </c>
      <c r="M465">
        <f t="shared" si="102"/>
        <v>0</v>
      </c>
      <c r="N465">
        <f t="shared" si="103"/>
        <v>0</v>
      </c>
      <c r="O465">
        <f t="shared" si="104"/>
        <v>0</v>
      </c>
      <c r="P465">
        <f t="shared" si="105"/>
        <v>0</v>
      </c>
      <c r="Q465">
        <f t="shared" si="106"/>
        <v>0</v>
      </c>
      <c r="R465" s="7"/>
      <c r="S465" s="12">
        <f t="shared" si="107"/>
        <v>0</v>
      </c>
      <c r="T465" s="12">
        <f t="shared" si="108"/>
        <v>0</v>
      </c>
      <c r="U465" s="12">
        <f t="shared" si="109"/>
        <v>0</v>
      </c>
      <c r="V465" s="12">
        <f t="shared" si="110"/>
        <v>0</v>
      </c>
      <c r="W465" s="12">
        <f t="shared" si="111"/>
        <v>0</v>
      </c>
      <c r="X465" s="12">
        <f t="shared" si="112"/>
        <v>0</v>
      </c>
      <c r="Y465" s="12">
        <f t="shared" si="113"/>
        <v>0</v>
      </c>
    </row>
    <row r="466" spans="1:25" x14ac:dyDescent="0.3">
      <c r="A466" s="1" t="s">
        <v>464</v>
      </c>
      <c r="B466" s="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7"/>
      <c r="K466" s="6">
        <f t="shared" si="100"/>
        <v>0</v>
      </c>
      <c r="L466">
        <f t="shared" si="101"/>
        <v>0</v>
      </c>
      <c r="M466">
        <f t="shared" si="102"/>
        <v>0</v>
      </c>
      <c r="N466">
        <f t="shared" si="103"/>
        <v>0</v>
      </c>
      <c r="O466">
        <f t="shared" si="104"/>
        <v>0</v>
      </c>
      <c r="P466">
        <f t="shared" si="105"/>
        <v>0</v>
      </c>
      <c r="Q466">
        <f t="shared" si="106"/>
        <v>0</v>
      </c>
      <c r="R466" s="7"/>
      <c r="S466" s="12">
        <f t="shared" si="107"/>
        <v>0</v>
      </c>
      <c r="T466" s="12">
        <f t="shared" si="108"/>
        <v>0</v>
      </c>
      <c r="U466" s="12">
        <f t="shared" si="109"/>
        <v>0</v>
      </c>
      <c r="V466" s="12">
        <f t="shared" si="110"/>
        <v>0</v>
      </c>
      <c r="W466" s="12">
        <f t="shared" si="111"/>
        <v>0</v>
      </c>
      <c r="X466" s="12">
        <f t="shared" si="112"/>
        <v>0</v>
      </c>
      <c r="Y466" s="12">
        <f t="shared" si="113"/>
        <v>0</v>
      </c>
    </row>
    <row r="467" spans="1:25" x14ac:dyDescent="0.3">
      <c r="A467" s="1" t="s">
        <v>465</v>
      </c>
      <c r="B467" s="6">
        <v>47</v>
      </c>
      <c r="C467">
        <v>53</v>
      </c>
      <c r="D467">
        <v>53</v>
      </c>
      <c r="E467">
        <v>53</v>
      </c>
      <c r="F467">
        <v>66</v>
      </c>
      <c r="G467">
        <v>78</v>
      </c>
      <c r="H467">
        <v>78</v>
      </c>
      <c r="I467">
        <v>78</v>
      </c>
      <c r="J467" s="7"/>
      <c r="K467" s="6">
        <f t="shared" si="100"/>
        <v>6</v>
      </c>
      <c r="L467">
        <f t="shared" si="101"/>
        <v>0</v>
      </c>
      <c r="M467">
        <f t="shared" si="102"/>
        <v>0</v>
      </c>
      <c r="N467">
        <f t="shared" si="103"/>
        <v>13</v>
      </c>
      <c r="O467">
        <f t="shared" si="104"/>
        <v>12</v>
      </c>
      <c r="P467">
        <f t="shared" si="105"/>
        <v>0</v>
      </c>
      <c r="Q467">
        <f t="shared" si="106"/>
        <v>0</v>
      </c>
      <c r="R467" s="7"/>
      <c r="S467" s="12">
        <f t="shared" si="107"/>
        <v>0.11320754716981132</v>
      </c>
      <c r="T467" s="12">
        <f t="shared" si="108"/>
        <v>0</v>
      </c>
      <c r="U467" s="12">
        <f t="shared" si="109"/>
        <v>0</v>
      </c>
      <c r="V467" s="12">
        <f t="shared" si="110"/>
        <v>0.19696969696969696</v>
      </c>
      <c r="W467" s="12">
        <f t="shared" si="111"/>
        <v>0.15384615384615385</v>
      </c>
      <c r="X467" s="12">
        <f t="shared" si="112"/>
        <v>0</v>
      </c>
      <c r="Y467" s="12">
        <f t="shared" si="113"/>
        <v>0</v>
      </c>
    </row>
    <row r="468" spans="1:25" x14ac:dyDescent="0.3">
      <c r="A468" s="1" t="s">
        <v>466</v>
      </c>
      <c r="B468" s="6">
        <v>60</v>
      </c>
      <c r="C468">
        <v>96</v>
      </c>
      <c r="D468">
        <v>98</v>
      </c>
      <c r="E468">
        <v>98</v>
      </c>
      <c r="F468">
        <v>98</v>
      </c>
      <c r="G468">
        <v>113</v>
      </c>
      <c r="H468">
        <v>113</v>
      </c>
      <c r="I468">
        <v>125</v>
      </c>
      <c r="J468" s="7"/>
      <c r="K468" s="6">
        <f t="shared" si="100"/>
        <v>36</v>
      </c>
      <c r="L468">
        <f t="shared" si="101"/>
        <v>2</v>
      </c>
      <c r="M468">
        <f t="shared" si="102"/>
        <v>0</v>
      </c>
      <c r="N468">
        <f t="shared" si="103"/>
        <v>0</v>
      </c>
      <c r="O468">
        <f t="shared" si="104"/>
        <v>15</v>
      </c>
      <c r="P468">
        <f t="shared" si="105"/>
        <v>0</v>
      </c>
      <c r="Q468">
        <f t="shared" si="106"/>
        <v>12</v>
      </c>
      <c r="R468" s="7"/>
      <c r="S468" s="12">
        <f t="shared" si="107"/>
        <v>0.375</v>
      </c>
      <c r="T468" s="12">
        <f t="shared" si="108"/>
        <v>2.0408163265306121E-2</v>
      </c>
      <c r="U468" s="12">
        <f t="shared" si="109"/>
        <v>0</v>
      </c>
      <c r="V468" s="12">
        <f t="shared" si="110"/>
        <v>0</v>
      </c>
      <c r="W468" s="12">
        <f t="shared" si="111"/>
        <v>0.13274336283185842</v>
      </c>
      <c r="X468" s="12">
        <f t="shared" si="112"/>
        <v>0</v>
      </c>
      <c r="Y468" s="12">
        <f t="shared" si="113"/>
        <v>9.6000000000000002E-2</v>
      </c>
    </row>
    <row r="469" spans="1:25" x14ac:dyDescent="0.3">
      <c r="A469" s="1" t="s">
        <v>467</v>
      </c>
      <c r="B469" s="6">
        <v>6</v>
      </c>
      <c r="C469">
        <v>8</v>
      </c>
      <c r="D469">
        <v>8</v>
      </c>
      <c r="E469">
        <v>8</v>
      </c>
      <c r="F469">
        <v>8</v>
      </c>
      <c r="G469">
        <v>8</v>
      </c>
      <c r="H469">
        <v>8</v>
      </c>
      <c r="I469">
        <v>8</v>
      </c>
      <c r="J469" s="7"/>
      <c r="K469" s="6">
        <f t="shared" si="100"/>
        <v>2</v>
      </c>
      <c r="L469">
        <f t="shared" si="101"/>
        <v>0</v>
      </c>
      <c r="M469">
        <f t="shared" si="102"/>
        <v>0</v>
      </c>
      <c r="N469">
        <f t="shared" si="103"/>
        <v>0</v>
      </c>
      <c r="O469">
        <f t="shared" si="104"/>
        <v>0</v>
      </c>
      <c r="P469">
        <f t="shared" si="105"/>
        <v>0</v>
      </c>
      <c r="Q469">
        <f t="shared" si="106"/>
        <v>0</v>
      </c>
      <c r="R469" s="7"/>
      <c r="S469" s="12">
        <f t="shared" si="107"/>
        <v>0.25</v>
      </c>
      <c r="T469" s="12">
        <f t="shared" si="108"/>
        <v>0</v>
      </c>
      <c r="U469" s="12">
        <f t="shared" si="109"/>
        <v>0</v>
      </c>
      <c r="V469" s="12">
        <f t="shared" si="110"/>
        <v>0</v>
      </c>
      <c r="W469" s="12">
        <f t="shared" si="111"/>
        <v>0</v>
      </c>
      <c r="X469" s="12">
        <f t="shared" si="112"/>
        <v>0</v>
      </c>
      <c r="Y469" s="12">
        <f t="shared" si="113"/>
        <v>0</v>
      </c>
    </row>
    <row r="470" spans="1:25" x14ac:dyDescent="0.3">
      <c r="A470" s="1" t="s">
        <v>468</v>
      </c>
      <c r="B470" s="6">
        <v>0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 s="7"/>
      <c r="K470" s="6">
        <f t="shared" si="100"/>
        <v>4</v>
      </c>
      <c r="L470">
        <f t="shared" si="101"/>
        <v>0</v>
      </c>
      <c r="M470">
        <f t="shared" si="102"/>
        <v>0</v>
      </c>
      <c r="N470">
        <f t="shared" si="103"/>
        <v>0</v>
      </c>
      <c r="O470">
        <f t="shared" si="104"/>
        <v>0</v>
      </c>
      <c r="P470">
        <f t="shared" si="105"/>
        <v>0</v>
      </c>
      <c r="Q470">
        <f t="shared" si="106"/>
        <v>0</v>
      </c>
      <c r="R470" s="7"/>
      <c r="S470" s="12">
        <f t="shared" si="107"/>
        <v>1</v>
      </c>
      <c r="T470" s="12">
        <f t="shared" si="108"/>
        <v>0</v>
      </c>
      <c r="U470" s="12">
        <f t="shared" si="109"/>
        <v>0</v>
      </c>
      <c r="V470" s="12">
        <f t="shared" si="110"/>
        <v>0</v>
      </c>
      <c r="W470" s="12">
        <f t="shared" si="111"/>
        <v>0</v>
      </c>
      <c r="X470" s="12">
        <f t="shared" si="112"/>
        <v>0</v>
      </c>
      <c r="Y470" s="12">
        <f t="shared" si="113"/>
        <v>0</v>
      </c>
    </row>
    <row r="471" spans="1:25" x14ac:dyDescent="0.3">
      <c r="A471" s="1" t="s">
        <v>469</v>
      </c>
      <c r="B471" s="6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</v>
      </c>
      <c r="J471" s="7"/>
      <c r="K471" s="6">
        <f t="shared" si="100"/>
        <v>0</v>
      </c>
      <c r="L471">
        <f t="shared" si="101"/>
        <v>0</v>
      </c>
      <c r="M471">
        <f t="shared" si="102"/>
        <v>0</v>
      </c>
      <c r="N471">
        <f t="shared" si="103"/>
        <v>0</v>
      </c>
      <c r="O471">
        <f t="shared" si="104"/>
        <v>0</v>
      </c>
      <c r="P471">
        <f t="shared" si="105"/>
        <v>0</v>
      </c>
      <c r="Q471">
        <f t="shared" si="106"/>
        <v>3</v>
      </c>
      <c r="R471" s="7"/>
      <c r="S471" s="12">
        <f t="shared" si="107"/>
        <v>0</v>
      </c>
      <c r="T471" s="12">
        <f t="shared" si="108"/>
        <v>0</v>
      </c>
      <c r="U471" s="12">
        <f t="shared" si="109"/>
        <v>0</v>
      </c>
      <c r="V471" s="12">
        <f t="shared" si="110"/>
        <v>0</v>
      </c>
      <c r="W471" s="12">
        <f t="shared" si="111"/>
        <v>0</v>
      </c>
      <c r="X471" s="12">
        <f t="shared" si="112"/>
        <v>0</v>
      </c>
      <c r="Y471" s="12">
        <f t="shared" si="113"/>
        <v>1</v>
      </c>
    </row>
    <row r="472" spans="1:25" x14ac:dyDescent="0.3">
      <c r="A472" s="1" t="s">
        <v>470</v>
      </c>
      <c r="B472" s="6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7"/>
      <c r="K472" s="6">
        <f t="shared" si="100"/>
        <v>0</v>
      </c>
      <c r="L472">
        <f t="shared" si="101"/>
        <v>0</v>
      </c>
      <c r="M472">
        <f t="shared" si="102"/>
        <v>0</v>
      </c>
      <c r="N472">
        <f t="shared" si="103"/>
        <v>0</v>
      </c>
      <c r="O472">
        <f t="shared" si="104"/>
        <v>0</v>
      </c>
      <c r="P472">
        <f t="shared" si="105"/>
        <v>0</v>
      </c>
      <c r="Q472">
        <f t="shared" si="106"/>
        <v>0</v>
      </c>
      <c r="R472" s="7"/>
      <c r="S472" s="12">
        <f t="shared" si="107"/>
        <v>0</v>
      </c>
      <c r="T472" s="12">
        <f t="shared" si="108"/>
        <v>0</v>
      </c>
      <c r="U472" s="12">
        <f t="shared" si="109"/>
        <v>0</v>
      </c>
      <c r="V472" s="12">
        <f t="shared" si="110"/>
        <v>0</v>
      </c>
      <c r="W472" s="12">
        <f t="shared" si="111"/>
        <v>0</v>
      </c>
      <c r="X472" s="12">
        <f t="shared" si="112"/>
        <v>0</v>
      </c>
      <c r="Y472" s="12">
        <f t="shared" si="113"/>
        <v>0</v>
      </c>
    </row>
    <row r="473" spans="1:25" x14ac:dyDescent="0.3">
      <c r="A473" s="1" t="s">
        <v>471</v>
      </c>
      <c r="B473" s="6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13</v>
      </c>
      <c r="I473">
        <v>36</v>
      </c>
      <c r="J473" s="7"/>
      <c r="K473" s="6">
        <f t="shared" si="100"/>
        <v>0</v>
      </c>
      <c r="L473">
        <f t="shared" si="101"/>
        <v>0</v>
      </c>
      <c r="M473">
        <f t="shared" si="102"/>
        <v>0</v>
      </c>
      <c r="N473">
        <f t="shared" si="103"/>
        <v>0</v>
      </c>
      <c r="O473">
        <f t="shared" si="104"/>
        <v>0</v>
      </c>
      <c r="P473">
        <f t="shared" si="105"/>
        <v>13</v>
      </c>
      <c r="Q473">
        <f t="shared" si="106"/>
        <v>23</v>
      </c>
      <c r="R473" s="7"/>
      <c r="S473" s="12">
        <f t="shared" si="107"/>
        <v>0</v>
      </c>
      <c r="T473" s="12">
        <f t="shared" si="108"/>
        <v>0</v>
      </c>
      <c r="U473" s="12">
        <f t="shared" si="109"/>
        <v>0</v>
      </c>
      <c r="V473" s="12">
        <f t="shared" si="110"/>
        <v>0</v>
      </c>
      <c r="W473" s="12">
        <f t="shared" si="111"/>
        <v>0</v>
      </c>
      <c r="X473" s="12">
        <f t="shared" si="112"/>
        <v>1</v>
      </c>
      <c r="Y473" s="12">
        <f t="shared" si="113"/>
        <v>0.63888888888888884</v>
      </c>
    </row>
    <row r="474" spans="1:25" x14ac:dyDescent="0.3">
      <c r="A474" s="1" t="s">
        <v>472</v>
      </c>
      <c r="B474" s="6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7"/>
      <c r="K474" s="6">
        <f t="shared" si="100"/>
        <v>0</v>
      </c>
      <c r="L474">
        <f t="shared" si="101"/>
        <v>0</v>
      </c>
      <c r="M474">
        <f t="shared" si="102"/>
        <v>0</v>
      </c>
      <c r="N474">
        <f t="shared" si="103"/>
        <v>0</v>
      </c>
      <c r="O474">
        <f t="shared" si="104"/>
        <v>0</v>
      </c>
      <c r="P474">
        <f t="shared" si="105"/>
        <v>0</v>
      </c>
      <c r="Q474">
        <f t="shared" si="106"/>
        <v>0</v>
      </c>
      <c r="R474" s="7"/>
      <c r="S474" s="12">
        <f t="shared" si="107"/>
        <v>0</v>
      </c>
      <c r="T474" s="12">
        <f t="shared" si="108"/>
        <v>0</v>
      </c>
      <c r="U474" s="12">
        <f t="shared" si="109"/>
        <v>0</v>
      </c>
      <c r="V474" s="12">
        <f t="shared" si="110"/>
        <v>0</v>
      </c>
      <c r="W474" s="12">
        <f t="shared" si="111"/>
        <v>0</v>
      </c>
      <c r="X474" s="12">
        <f t="shared" si="112"/>
        <v>0</v>
      </c>
      <c r="Y474" s="12">
        <f t="shared" si="113"/>
        <v>0</v>
      </c>
    </row>
    <row r="475" spans="1:25" x14ac:dyDescent="0.3">
      <c r="A475" s="1" t="s">
        <v>473</v>
      </c>
      <c r="B475" s="6">
        <v>0</v>
      </c>
      <c r="C475">
        <v>80</v>
      </c>
      <c r="D475">
        <v>80</v>
      </c>
      <c r="E475">
        <v>110</v>
      </c>
      <c r="F475">
        <v>168</v>
      </c>
      <c r="G475">
        <v>203</v>
      </c>
      <c r="H475">
        <v>203</v>
      </c>
      <c r="I475">
        <v>339</v>
      </c>
      <c r="J475" s="7"/>
      <c r="K475" s="6">
        <f t="shared" si="100"/>
        <v>80</v>
      </c>
      <c r="L475">
        <f t="shared" si="101"/>
        <v>0</v>
      </c>
      <c r="M475">
        <f t="shared" si="102"/>
        <v>30</v>
      </c>
      <c r="N475">
        <f t="shared" si="103"/>
        <v>58</v>
      </c>
      <c r="O475">
        <f t="shared" si="104"/>
        <v>35</v>
      </c>
      <c r="P475">
        <f t="shared" si="105"/>
        <v>0</v>
      </c>
      <c r="Q475">
        <f t="shared" si="106"/>
        <v>136</v>
      </c>
      <c r="R475" s="7"/>
      <c r="S475" s="12">
        <f t="shared" si="107"/>
        <v>1</v>
      </c>
      <c r="T475" s="12">
        <f t="shared" si="108"/>
        <v>0</v>
      </c>
      <c r="U475" s="12">
        <f t="shared" si="109"/>
        <v>0.27272727272727271</v>
      </c>
      <c r="V475" s="12">
        <f t="shared" si="110"/>
        <v>0.34523809523809523</v>
      </c>
      <c r="W475" s="12">
        <f t="shared" si="111"/>
        <v>0.17241379310344829</v>
      </c>
      <c r="X475" s="12">
        <f t="shared" si="112"/>
        <v>0</v>
      </c>
      <c r="Y475" s="12">
        <f t="shared" si="113"/>
        <v>0.40117994100294985</v>
      </c>
    </row>
    <row r="476" spans="1:25" x14ac:dyDescent="0.3">
      <c r="A476" s="1" t="s">
        <v>474</v>
      </c>
      <c r="B476" s="6">
        <v>88</v>
      </c>
      <c r="C476">
        <v>103</v>
      </c>
      <c r="D476">
        <v>103</v>
      </c>
      <c r="E476">
        <v>145</v>
      </c>
      <c r="F476">
        <v>188</v>
      </c>
      <c r="G476">
        <v>188</v>
      </c>
      <c r="H476">
        <v>188</v>
      </c>
      <c r="I476">
        <v>191</v>
      </c>
      <c r="J476" s="7"/>
      <c r="K476" s="6">
        <f t="shared" si="100"/>
        <v>15</v>
      </c>
      <c r="L476">
        <f t="shared" si="101"/>
        <v>0</v>
      </c>
      <c r="M476">
        <f t="shared" si="102"/>
        <v>42</v>
      </c>
      <c r="N476">
        <f t="shared" si="103"/>
        <v>43</v>
      </c>
      <c r="O476">
        <f t="shared" si="104"/>
        <v>0</v>
      </c>
      <c r="P476">
        <f t="shared" si="105"/>
        <v>0</v>
      </c>
      <c r="Q476">
        <f t="shared" si="106"/>
        <v>3</v>
      </c>
      <c r="R476" s="7"/>
      <c r="S476" s="12">
        <f t="shared" si="107"/>
        <v>0.14563106796116504</v>
      </c>
      <c r="T476" s="12">
        <f t="shared" si="108"/>
        <v>0</v>
      </c>
      <c r="U476" s="12">
        <f t="shared" si="109"/>
        <v>0.28965517241379313</v>
      </c>
      <c r="V476" s="12">
        <f t="shared" si="110"/>
        <v>0.22872340425531915</v>
      </c>
      <c r="W476" s="12">
        <f t="shared" si="111"/>
        <v>0</v>
      </c>
      <c r="X476" s="12">
        <f t="shared" si="112"/>
        <v>0</v>
      </c>
      <c r="Y476" s="12">
        <f t="shared" si="113"/>
        <v>1.5706806282722512E-2</v>
      </c>
    </row>
    <row r="477" spans="1:25" x14ac:dyDescent="0.3">
      <c r="A477" s="1" t="s">
        <v>475</v>
      </c>
      <c r="B477" s="6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7"/>
      <c r="K477" s="6">
        <f t="shared" si="100"/>
        <v>0</v>
      </c>
      <c r="L477">
        <f t="shared" si="101"/>
        <v>0</v>
      </c>
      <c r="M477">
        <f t="shared" si="102"/>
        <v>0</v>
      </c>
      <c r="N477">
        <f t="shared" si="103"/>
        <v>0</v>
      </c>
      <c r="O477">
        <f t="shared" si="104"/>
        <v>0</v>
      </c>
      <c r="P477">
        <f t="shared" si="105"/>
        <v>0</v>
      </c>
      <c r="Q477">
        <f t="shared" si="106"/>
        <v>0</v>
      </c>
      <c r="R477" s="7"/>
      <c r="S477" s="12">
        <f t="shared" si="107"/>
        <v>0</v>
      </c>
      <c r="T477" s="12">
        <f t="shared" si="108"/>
        <v>0</v>
      </c>
      <c r="U477" s="12">
        <f t="shared" si="109"/>
        <v>0</v>
      </c>
      <c r="V477" s="12">
        <f t="shared" si="110"/>
        <v>0</v>
      </c>
      <c r="W477" s="12">
        <f t="shared" si="111"/>
        <v>0</v>
      </c>
      <c r="X477" s="12">
        <f t="shared" si="112"/>
        <v>0</v>
      </c>
      <c r="Y477" s="12">
        <f t="shared" si="113"/>
        <v>0</v>
      </c>
    </row>
    <row r="478" spans="1:25" x14ac:dyDescent="0.3">
      <c r="A478" s="1" t="s">
        <v>476</v>
      </c>
      <c r="B478" s="6">
        <v>89</v>
      </c>
      <c r="C478">
        <v>125</v>
      </c>
      <c r="D478">
        <v>125</v>
      </c>
      <c r="E478">
        <v>125</v>
      </c>
      <c r="F478">
        <v>146</v>
      </c>
      <c r="G478">
        <v>172</v>
      </c>
      <c r="H478">
        <v>172</v>
      </c>
      <c r="I478">
        <v>200</v>
      </c>
      <c r="J478" s="7"/>
      <c r="K478" s="6">
        <f t="shared" si="100"/>
        <v>36</v>
      </c>
      <c r="L478">
        <f t="shared" si="101"/>
        <v>0</v>
      </c>
      <c r="M478">
        <f t="shared" si="102"/>
        <v>0</v>
      </c>
      <c r="N478">
        <f t="shared" si="103"/>
        <v>21</v>
      </c>
      <c r="O478">
        <f t="shared" si="104"/>
        <v>26</v>
      </c>
      <c r="P478">
        <f t="shared" si="105"/>
        <v>0</v>
      </c>
      <c r="Q478">
        <f t="shared" si="106"/>
        <v>28</v>
      </c>
      <c r="R478" s="7"/>
      <c r="S478" s="12">
        <f t="shared" si="107"/>
        <v>0.28799999999999998</v>
      </c>
      <c r="T478" s="12">
        <f t="shared" si="108"/>
        <v>0</v>
      </c>
      <c r="U478" s="12">
        <f t="shared" si="109"/>
        <v>0</v>
      </c>
      <c r="V478" s="12">
        <f t="shared" si="110"/>
        <v>0.14383561643835616</v>
      </c>
      <c r="W478" s="12">
        <f t="shared" si="111"/>
        <v>0.15116279069767441</v>
      </c>
      <c r="X478" s="12">
        <f t="shared" si="112"/>
        <v>0</v>
      </c>
      <c r="Y478" s="12">
        <f t="shared" si="113"/>
        <v>0.14000000000000001</v>
      </c>
    </row>
    <row r="479" spans="1:25" x14ac:dyDescent="0.3">
      <c r="A479" s="1" t="s">
        <v>477</v>
      </c>
      <c r="B479" s="6">
        <v>0</v>
      </c>
      <c r="C479">
        <v>67</v>
      </c>
      <c r="D479">
        <v>67</v>
      </c>
      <c r="E479">
        <v>67</v>
      </c>
      <c r="F479">
        <v>67</v>
      </c>
      <c r="G479">
        <v>67</v>
      </c>
      <c r="H479">
        <v>200</v>
      </c>
      <c r="I479">
        <v>200</v>
      </c>
      <c r="J479" s="7"/>
      <c r="K479" s="6">
        <f t="shared" si="100"/>
        <v>67</v>
      </c>
      <c r="L479">
        <f t="shared" si="101"/>
        <v>0</v>
      </c>
      <c r="M479">
        <f t="shared" si="102"/>
        <v>0</v>
      </c>
      <c r="N479">
        <f t="shared" si="103"/>
        <v>0</v>
      </c>
      <c r="O479">
        <f t="shared" si="104"/>
        <v>0</v>
      </c>
      <c r="P479">
        <f t="shared" si="105"/>
        <v>133</v>
      </c>
      <c r="Q479">
        <f t="shared" si="106"/>
        <v>0</v>
      </c>
      <c r="R479" s="7"/>
      <c r="S479" s="12">
        <f t="shared" si="107"/>
        <v>1</v>
      </c>
      <c r="T479" s="12">
        <f t="shared" si="108"/>
        <v>0</v>
      </c>
      <c r="U479" s="12">
        <f t="shared" si="109"/>
        <v>0</v>
      </c>
      <c r="V479" s="12">
        <f t="shared" si="110"/>
        <v>0</v>
      </c>
      <c r="W479" s="12">
        <f t="shared" si="111"/>
        <v>0</v>
      </c>
      <c r="X479" s="12">
        <f t="shared" si="112"/>
        <v>0.66500000000000004</v>
      </c>
      <c r="Y479" s="12">
        <f t="shared" si="113"/>
        <v>0</v>
      </c>
    </row>
    <row r="480" spans="1:25" x14ac:dyDescent="0.3">
      <c r="A480" s="1" t="s">
        <v>478</v>
      </c>
      <c r="B480" s="6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7"/>
      <c r="K480" s="6">
        <f t="shared" si="100"/>
        <v>0</v>
      </c>
      <c r="L480">
        <f t="shared" si="101"/>
        <v>0</v>
      </c>
      <c r="M480">
        <f t="shared" si="102"/>
        <v>0</v>
      </c>
      <c r="N480">
        <f t="shared" si="103"/>
        <v>0</v>
      </c>
      <c r="O480">
        <f t="shared" si="104"/>
        <v>0</v>
      </c>
      <c r="P480">
        <f t="shared" si="105"/>
        <v>0</v>
      </c>
      <c r="Q480">
        <f t="shared" si="106"/>
        <v>0</v>
      </c>
      <c r="R480" s="7"/>
      <c r="S480" s="12">
        <f t="shared" si="107"/>
        <v>0</v>
      </c>
      <c r="T480" s="12">
        <f t="shared" si="108"/>
        <v>0</v>
      </c>
      <c r="U480" s="12">
        <f t="shared" si="109"/>
        <v>0</v>
      </c>
      <c r="V480" s="12">
        <f t="shared" si="110"/>
        <v>0</v>
      </c>
      <c r="W480" s="12">
        <f t="shared" si="111"/>
        <v>0</v>
      </c>
      <c r="X480" s="12">
        <f t="shared" si="112"/>
        <v>0</v>
      </c>
      <c r="Y480" s="12">
        <f t="shared" si="113"/>
        <v>0</v>
      </c>
    </row>
    <row r="481" spans="1:25" x14ac:dyDescent="0.3">
      <c r="A481" s="1" t="s">
        <v>479</v>
      </c>
      <c r="B481" s="6">
        <v>0</v>
      </c>
      <c r="C481">
        <v>38</v>
      </c>
      <c r="D481">
        <v>39</v>
      </c>
      <c r="E481">
        <v>43</v>
      </c>
      <c r="F481">
        <v>57</v>
      </c>
      <c r="G481">
        <v>60</v>
      </c>
      <c r="H481">
        <v>67</v>
      </c>
      <c r="I481">
        <v>116</v>
      </c>
      <c r="J481" s="7"/>
      <c r="K481" s="6">
        <f t="shared" si="100"/>
        <v>38</v>
      </c>
      <c r="L481">
        <f t="shared" si="101"/>
        <v>1</v>
      </c>
      <c r="M481">
        <f t="shared" si="102"/>
        <v>4</v>
      </c>
      <c r="N481">
        <f t="shared" si="103"/>
        <v>14</v>
      </c>
      <c r="O481">
        <f t="shared" si="104"/>
        <v>3</v>
      </c>
      <c r="P481">
        <f t="shared" si="105"/>
        <v>7</v>
      </c>
      <c r="Q481">
        <f t="shared" si="106"/>
        <v>49</v>
      </c>
      <c r="R481" s="7"/>
      <c r="S481" s="12">
        <f t="shared" si="107"/>
        <v>1</v>
      </c>
      <c r="T481" s="12">
        <f t="shared" si="108"/>
        <v>2.564102564102564E-2</v>
      </c>
      <c r="U481" s="12">
        <f t="shared" si="109"/>
        <v>9.3023255813953487E-2</v>
      </c>
      <c r="V481" s="12">
        <f t="shared" si="110"/>
        <v>0.24561403508771928</v>
      </c>
      <c r="W481" s="12">
        <f t="shared" si="111"/>
        <v>0.05</v>
      </c>
      <c r="X481" s="12">
        <f t="shared" si="112"/>
        <v>0.1044776119402985</v>
      </c>
      <c r="Y481" s="12">
        <f t="shared" si="113"/>
        <v>0.42241379310344829</v>
      </c>
    </row>
    <row r="482" spans="1:25" x14ac:dyDescent="0.3">
      <c r="A482" s="1" t="s">
        <v>480</v>
      </c>
      <c r="B482" s="6">
        <v>0</v>
      </c>
      <c r="C482">
        <v>21</v>
      </c>
      <c r="D482">
        <v>24</v>
      </c>
      <c r="E482">
        <v>32</v>
      </c>
      <c r="F482">
        <v>32</v>
      </c>
      <c r="G482">
        <v>32</v>
      </c>
      <c r="H482">
        <v>32</v>
      </c>
      <c r="I482">
        <v>32</v>
      </c>
      <c r="J482" s="7"/>
      <c r="K482" s="6">
        <f t="shared" si="100"/>
        <v>21</v>
      </c>
      <c r="L482">
        <f t="shared" si="101"/>
        <v>3</v>
      </c>
      <c r="M482">
        <f t="shared" si="102"/>
        <v>8</v>
      </c>
      <c r="N482">
        <f t="shared" si="103"/>
        <v>0</v>
      </c>
      <c r="O482">
        <f t="shared" si="104"/>
        <v>0</v>
      </c>
      <c r="P482">
        <f t="shared" si="105"/>
        <v>0</v>
      </c>
      <c r="Q482">
        <f t="shared" si="106"/>
        <v>0</v>
      </c>
      <c r="R482" s="7"/>
      <c r="S482" s="12">
        <f t="shared" si="107"/>
        <v>1</v>
      </c>
      <c r="T482" s="12">
        <f t="shared" si="108"/>
        <v>0.125</v>
      </c>
      <c r="U482" s="12">
        <f t="shared" si="109"/>
        <v>0.25</v>
      </c>
      <c r="V482" s="12">
        <f t="shared" si="110"/>
        <v>0</v>
      </c>
      <c r="W482" s="12">
        <f t="shared" si="111"/>
        <v>0</v>
      </c>
      <c r="X482" s="12">
        <f t="shared" si="112"/>
        <v>0</v>
      </c>
      <c r="Y482" s="12">
        <f t="shared" si="113"/>
        <v>0</v>
      </c>
    </row>
    <row r="483" spans="1:25" x14ac:dyDescent="0.3">
      <c r="A483" s="1" t="s">
        <v>481</v>
      </c>
      <c r="B483" s="6">
        <v>0</v>
      </c>
      <c r="C483">
        <v>55</v>
      </c>
      <c r="D483">
        <v>107</v>
      </c>
      <c r="E483">
        <v>122</v>
      </c>
      <c r="F483">
        <v>122</v>
      </c>
      <c r="G483">
        <v>122</v>
      </c>
      <c r="H483">
        <v>163</v>
      </c>
      <c r="I483">
        <v>208</v>
      </c>
      <c r="J483" s="7"/>
      <c r="K483" s="6">
        <f t="shared" si="100"/>
        <v>55</v>
      </c>
      <c r="L483">
        <f t="shared" si="101"/>
        <v>52</v>
      </c>
      <c r="M483">
        <f t="shared" si="102"/>
        <v>15</v>
      </c>
      <c r="N483">
        <f t="shared" si="103"/>
        <v>0</v>
      </c>
      <c r="O483">
        <f t="shared" si="104"/>
        <v>0</v>
      </c>
      <c r="P483">
        <f t="shared" si="105"/>
        <v>41</v>
      </c>
      <c r="Q483">
        <f t="shared" si="106"/>
        <v>45</v>
      </c>
      <c r="R483" s="7"/>
      <c r="S483" s="12">
        <f t="shared" si="107"/>
        <v>1</v>
      </c>
      <c r="T483" s="12">
        <f t="shared" si="108"/>
        <v>0.48598130841121495</v>
      </c>
      <c r="U483" s="12">
        <f t="shared" si="109"/>
        <v>0.12295081967213115</v>
      </c>
      <c r="V483" s="12">
        <f t="shared" si="110"/>
        <v>0</v>
      </c>
      <c r="W483" s="12">
        <f t="shared" si="111"/>
        <v>0</v>
      </c>
      <c r="X483" s="12">
        <f t="shared" si="112"/>
        <v>0.25153374233128833</v>
      </c>
      <c r="Y483" s="12">
        <f t="shared" si="113"/>
        <v>0.21634615384615385</v>
      </c>
    </row>
    <row r="484" spans="1:25" x14ac:dyDescent="0.3">
      <c r="A484" s="1" t="s">
        <v>482</v>
      </c>
      <c r="B484" s="6">
        <v>50</v>
      </c>
      <c r="C484">
        <v>86</v>
      </c>
      <c r="D484">
        <v>112</v>
      </c>
      <c r="E484">
        <v>113</v>
      </c>
      <c r="F484">
        <v>113</v>
      </c>
      <c r="G484">
        <v>179</v>
      </c>
      <c r="H484">
        <v>247</v>
      </c>
      <c r="I484">
        <v>311</v>
      </c>
      <c r="J484" s="7"/>
      <c r="K484" s="6">
        <f t="shared" si="100"/>
        <v>36</v>
      </c>
      <c r="L484">
        <f t="shared" si="101"/>
        <v>26</v>
      </c>
      <c r="M484">
        <f t="shared" si="102"/>
        <v>1</v>
      </c>
      <c r="N484">
        <f t="shared" si="103"/>
        <v>0</v>
      </c>
      <c r="O484">
        <f t="shared" si="104"/>
        <v>66</v>
      </c>
      <c r="P484">
        <f t="shared" si="105"/>
        <v>68</v>
      </c>
      <c r="Q484">
        <f t="shared" si="106"/>
        <v>64</v>
      </c>
      <c r="R484" s="7"/>
      <c r="S484" s="12">
        <f t="shared" si="107"/>
        <v>0.41860465116279072</v>
      </c>
      <c r="T484" s="12">
        <f t="shared" si="108"/>
        <v>0.23214285714285715</v>
      </c>
      <c r="U484" s="12">
        <f t="shared" si="109"/>
        <v>8.8495575221238937E-3</v>
      </c>
      <c r="V484" s="12">
        <f t="shared" si="110"/>
        <v>0</v>
      </c>
      <c r="W484" s="12">
        <f t="shared" si="111"/>
        <v>0.36871508379888268</v>
      </c>
      <c r="X484" s="12">
        <f t="shared" si="112"/>
        <v>0.27530364372469635</v>
      </c>
      <c r="Y484" s="12">
        <f t="shared" si="113"/>
        <v>0.20578778135048231</v>
      </c>
    </row>
    <row r="485" spans="1:25" x14ac:dyDescent="0.3">
      <c r="A485" s="1" t="s">
        <v>483</v>
      </c>
      <c r="B485" s="6">
        <v>0</v>
      </c>
      <c r="C485">
        <v>5</v>
      </c>
      <c r="D485">
        <v>6</v>
      </c>
      <c r="E485">
        <v>10</v>
      </c>
      <c r="F485">
        <v>10</v>
      </c>
      <c r="G485">
        <v>10</v>
      </c>
      <c r="H485">
        <v>10</v>
      </c>
      <c r="I485">
        <v>10</v>
      </c>
      <c r="J485" s="7"/>
      <c r="K485" s="6">
        <f t="shared" si="100"/>
        <v>5</v>
      </c>
      <c r="L485">
        <f t="shared" si="101"/>
        <v>1</v>
      </c>
      <c r="M485">
        <f t="shared" si="102"/>
        <v>4</v>
      </c>
      <c r="N485">
        <f t="shared" si="103"/>
        <v>0</v>
      </c>
      <c r="O485">
        <f t="shared" si="104"/>
        <v>0</v>
      </c>
      <c r="P485">
        <f t="shared" si="105"/>
        <v>0</v>
      </c>
      <c r="Q485">
        <f t="shared" si="106"/>
        <v>0</v>
      </c>
      <c r="R485" s="7"/>
      <c r="S485" s="12">
        <f t="shared" si="107"/>
        <v>1</v>
      </c>
      <c r="T485" s="12">
        <f t="shared" si="108"/>
        <v>0.16666666666666666</v>
      </c>
      <c r="U485" s="12">
        <f t="shared" si="109"/>
        <v>0.4</v>
      </c>
      <c r="V485" s="12">
        <f t="shared" si="110"/>
        <v>0</v>
      </c>
      <c r="W485" s="12">
        <f t="shared" si="111"/>
        <v>0</v>
      </c>
      <c r="X485" s="12">
        <f t="shared" si="112"/>
        <v>0</v>
      </c>
      <c r="Y485" s="12">
        <f t="shared" si="113"/>
        <v>0</v>
      </c>
    </row>
    <row r="486" spans="1:25" x14ac:dyDescent="0.3">
      <c r="A486" s="1" t="s">
        <v>484</v>
      </c>
      <c r="B486" s="6">
        <v>1</v>
      </c>
      <c r="C486">
        <v>1</v>
      </c>
      <c r="D486">
        <v>2</v>
      </c>
      <c r="E486">
        <v>2</v>
      </c>
      <c r="F486">
        <v>2</v>
      </c>
      <c r="G486">
        <v>5</v>
      </c>
      <c r="H486">
        <v>11</v>
      </c>
      <c r="I486">
        <v>44</v>
      </c>
      <c r="J486" s="7"/>
      <c r="K486" s="6">
        <f t="shared" si="100"/>
        <v>0</v>
      </c>
      <c r="L486">
        <f t="shared" si="101"/>
        <v>1</v>
      </c>
      <c r="M486">
        <f t="shared" si="102"/>
        <v>0</v>
      </c>
      <c r="N486">
        <f t="shared" si="103"/>
        <v>0</v>
      </c>
      <c r="O486">
        <f t="shared" si="104"/>
        <v>3</v>
      </c>
      <c r="P486">
        <f t="shared" si="105"/>
        <v>6</v>
      </c>
      <c r="Q486">
        <f t="shared" si="106"/>
        <v>33</v>
      </c>
      <c r="R486" s="7"/>
      <c r="S486" s="12">
        <f t="shared" si="107"/>
        <v>0</v>
      </c>
      <c r="T486" s="12">
        <f t="shared" si="108"/>
        <v>0.5</v>
      </c>
      <c r="U486" s="12">
        <f t="shared" si="109"/>
        <v>0</v>
      </c>
      <c r="V486" s="12">
        <f t="shared" si="110"/>
        <v>0</v>
      </c>
      <c r="W486" s="12">
        <f t="shared" si="111"/>
        <v>0.6</v>
      </c>
      <c r="X486" s="12">
        <f t="shared" si="112"/>
        <v>0.54545454545454541</v>
      </c>
      <c r="Y486" s="12">
        <f t="shared" si="113"/>
        <v>0.75</v>
      </c>
    </row>
    <row r="487" spans="1:25" x14ac:dyDescent="0.3">
      <c r="A487" s="1" t="s">
        <v>485</v>
      </c>
      <c r="B487" s="6">
        <v>0</v>
      </c>
      <c r="C487">
        <v>3</v>
      </c>
      <c r="D487">
        <v>3</v>
      </c>
      <c r="E487">
        <v>3</v>
      </c>
      <c r="F487">
        <v>53</v>
      </c>
      <c r="G487">
        <v>53</v>
      </c>
      <c r="H487">
        <v>53</v>
      </c>
      <c r="I487">
        <v>53</v>
      </c>
      <c r="J487" s="7"/>
      <c r="K487" s="6">
        <f t="shared" si="100"/>
        <v>3</v>
      </c>
      <c r="L487">
        <f t="shared" si="101"/>
        <v>0</v>
      </c>
      <c r="M487">
        <f t="shared" si="102"/>
        <v>0</v>
      </c>
      <c r="N487">
        <f t="shared" si="103"/>
        <v>50</v>
      </c>
      <c r="O487">
        <f t="shared" si="104"/>
        <v>0</v>
      </c>
      <c r="P487">
        <f t="shared" si="105"/>
        <v>0</v>
      </c>
      <c r="Q487">
        <f t="shared" si="106"/>
        <v>0</v>
      </c>
      <c r="R487" s="7"/>
      <c r="S487" s="12">
        <f t="shared" si="107"/>
        <v>1</v>
      </c>
      <c r="T487" s="12">
        <f t="shared" si="108"/>
        <v>0</v>
      </c>
      <c r="U487" s="12">
        <f t="shared" si="109"/>
        <v>0</v>
      </c>
      <c r="V487" s="12">
        <f t="shared" si="110"/>
        <v>0.94339622641509435</v>
      </c>
      <c r="W487" s="12">
        <f t="shared" si="111"/>
        <v>0</v>
      </c>
      <c r="X487" s="12">
        <f t="shared" si="112"/>
        <v>0</v>
      </c>
      <c r="Y487" s="12">
        <f t="shared" si="113"/>
        <v>0</v>
      </c>
    </row>
    <row r="488" spans="1:25" x14ac:dyDescent="0.3">
      <c r="A488" s="1" t="s">
        <v>486</v>
      </c>
      <c r="B488" s="6">
        <v>0</v>
      </c>
      <c r="C488">
        <v>25</v>
      </c>
      <c r="D488">
        <v>25</v>
      </c>
      <c r="E488">
        <v>25</v>
      </c>
      <c r="F488">
        <v>25</v>
      </c>
      <c r="G488">
        <v>25</v>
      </c>
      <c r="H488">
        <v>25</v>
      </c>
      <c r="I488">
        <v>39</v>
      </c>
      <c r="J488" s="7"/>
      <c r="K488" s="6">
        <f t="shared" si="100"/>
        <v>25</v>
      </c>
      <c r="L488">
        <f t="shared" si="101"/>
        <v>0</v>
      </c>
      <c r="M488">
        <f t="shared" si="102"/>
        <v>0</v>
      </c>
      <c r="N488">
        <f t="shared" si="103"/>
        <v>0</v>
      </c>
      <c r="O488">
        <f t="shared" si="104"/>
        <v>0</v>
      </c>
      <c r="P488">
        <f t="shared" si="105"/>
        <v>0</v>
      </c>
      <c r="Q488">
        <f t="shared" si="106"/>
        <v>14</v>
      </c>
      <c r="R488" s="7"/>
      <c r="S488" s="12">
        <f t="shared" si="107"/>
        <v>1</v>
      </c>
      <c r="T488" s="12">
        <f t="shared" si="108"/>
        <v>0</v>
      </c>
      <c r="U488" s="12">
        <f t="shared" si="109"/>
        <v>0</v>
      </c>
      <c r="V488" s="12">
        <f t="shared" si="110"/>
        <v>0</v>
      </c>
      <c r="W488" s="12">
        <f t="shared" si="111"/>
        <v>0</v>
      </c>
      <c r="X488" s="12">
        <f t="shared" si="112"/>
        <v>0</v>
      </c>
      <c r="Y488" s="12">
        <f t="shared" si="113"/>
        <v>0.35897435897435898</v>
      </c>
    </row>
    <row r="489" spans="1:25" x14ac:dyDescent="0.3">
      <c r="A489" s="1" t="s">
        <v>487</v>
      </c>
      <c r="B489" s="6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7"/>
      <c r="K489" s="6">
        <f t="shared" si="100"/>
        <v>0</v>
      </c>
      <c r="L489">
        <f t="shared" si="101"/>
        <v>0</v>
      </c>
      <c r="M489">
        <f t="shared" si="102"/>
        <v>0</v>
      </c>
      <c r="N489">
        <f t="shared" si="103"/>
        <v>0</v>
      </c>
      <c r="O489">
        <f t="shared" si="104"/>
        <v>0</v>
      </c>
      <c r="P489">
        <f t="shared" si="105"/>
        <v>0</v>
      </c>
      <c r="Q489">
        <f t="shared" si="106"/>
        <v>0</v>
      </c>
      <c r="R489" s="7"/>
      <c r="S489" s="12">
        <f t="shared" si="107"/>
        <v>0</v>
      </c>
      <c r="T489" s="12">
        <f t="shared" si="108"/>
        <v>0</v>
      </c>
      <c r="U489" s="12">
        <f t="shared" si="109"/>
        <v>0</v>
      </c>
      <c r="V489" s="12">
        <f t="shared" si="110"/>
        <v>0</v>
      </c>
      <c r="W489" s="12">
        <f t="shared" si="111"/>
        <v>0</v>
      </c>
      <c r="X489" s="12">
        <f t="shared" si="112"/>
        <v>0</v>
      </c>
      <c r="Y489" s="12">
        <f t="shared" si="113"/>
        <v>0</v>
      </c>
    </row>
    <row r="490" spans="1:25" x14ac:dyDescent="0.3">
      <c r="A490" s="1" t="s">
        <v>488</v>
      </c>
      <c r="B490" s="6">
        <v>0</v>
      </c>
      <c r="C490">
        <v>0</v>
      </c>
      <c r="D490">
        <v>0</v>
      </c>
      <c r="E490">
        <v>0</v>
      </c>
      <c r="F490">
        <v>10</v>
      </c>
      <c r="G490">
        <v>10</v>
      </c>
      <c r="H490">
        <v>10</v>
      </c>
      <c r="I490">
        <v>10</v>
      </c>
      <c r="J490" s="7"/>
      <c r="K490" s="6">
        <f t="shared" si="100"/>
        <v>0</v>
      </c>
      <c r="L490">
        <f t="shared" si="101"/>
        <v>0</v>
      </c>
      <c r="M490">
        <f t="shared" si="102"/>
        <v>0</v>
      </c>
      <c r="N490">
        <f t="shared" si="103"/>
        <v>10</v>
      </c>
      <c r="O490">
        <f t="shared" si="104"/>
        <v>0</v>
      </c>
      <c r="P490">
        <f t="shared" si="105"/>
        <v>0</v>
      </c>
      <c r="Q490">
        <f t="shared" si="106"/>
        <v>0</v>
      </c>
      <c r="R490" s="7"/>
      <c r="S490" s="12">
        <f t="shared" si="107"/>
        <v>0</v>
      </c>
      <c r="T490" s="12">
        <f t="shared" si="108"/>
        <v>0</v>
      </c>
      <c r="U490" s="12">
        <f t="shared" si="109"/>
        <v>0</v>
      </c>
      <c r="V490" s="12">
        <f t="shared" si="110"/>
        <v>1</v>
      </c>
      <c r="W490" s="12">
        <f t="shared" si="111"/>
        <v>0</v>
      </c>
      <c r="X490" s="12">
        <f t="shared" si="112"/>
        <v>0</v>
      </c>
      <c r="Y490" s="12">
        <f t="shared" si="113"/>
        <v>0</v>
      </c>
    </row>
    <row r="491" spans="1:25" x14ac:dyDescent="0.3">
      <c r="A491" s="1" t="s">
        <v>489</v>
      </c>
      <c r="B491" s="6">
        <v>0</v>
      </c>
      <c r="C491">
        <v>140</v>
      </c>
      <c r="D491">
        <v>140</v>
      </c>
      <c r="E491">
        <v>140</v>
      </c>
      <c r="F491">
        <v>140</v>
      </c>
      <c r="G491">
        <v>193</v>
      </c>
      <c r="H491">
        <v>234</v>
      </c>
      <c r="I491">
        <v>234</v>
      </c>
      <c r="J491" s="7"/>
      <c r="K491" s="6">
        <f t="shared" si="100"/>
        <v>140</v>
      </c>
      <c r="L491">
        <f t="shared" si="101"/>
        <v>0</v>
      </c>
      <c r="M491">
        <f t="shared" si="102"/>
        <v>0</v>
      </c>
      <c r="N491">
        <f t="shared" si="103"/>
        <v>0</v>
      </c>
      <c r="O491">
        <f t="shared" si="104"/>
        <v>53</v>
      </c>
      <c r="P491">
        <f t="shared" si="105"/>
        <v>41</v>
      </c>
      <c r="Q491">
        <f t="shared" si="106"/>
        <v>0</v>
      </c>
      <c r="R491" s="7"/>
      <c r="S491" s="12">
        <f t="shared" si="107"/>
        <v>1</v>
      </c>
      <c r="T491" s="12">
        <f t="shared" si="108"/>
        <v>0</v>
      </c>
      <c r="U491" s="12">
        <f t="shared" si="109"/>
        <v>0</v>
      </c>
      <c r="V491" s="12">
        <f t="shared" si="110"/>
        <v>0</v>
      </c>
      <c r="W491" s="12">
        <f t="shared" si="111"/>
        <v>0.27461139896373055</v>
      </c>
      <c r="X491" s="12">
        <f t="shared" si="112"/>
        <v>0.1752136752136752</v>
      </c>
      <c r="Y491" s="12">
        <f t="shared" si="113"/>
        <v>0</v>
      </c>
    </row>
    <row r="492" spans="1:25" x14ac:dyDescent="0.3">
      <c r="A492" s="1" t="s">
        <v>490</v>
      </c>
      <c r="B492" s="6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s="7"/>
      <c r="K492" s="6">
        <f t="shared" si="100"/>
        <v>0</v>
      </c>
      <c r="L492">
        <f t="shared" si="101"/>
        <v>0</v>
      </c>
      <c r="M492">
        <f t="shared" si="102"/>
        <v>0</v>
      </c>
      <c r="N492">
        <f t="shared" si="103"/>
        <v>0</v>
      </c>
      <c r="O492">
        <f t="shared" si="104"/>
        <v>0</v>
      </c>
      <c r="P492">
        <f t="shared" si="105"/>
        <v>0</v>
      </c>
      <c r="Q492">
        <f t="shared" si="106"/>
        <v>0</v>
      </c>
      <c r="R492" s="7"/>
      <c r="S492" s="12">
        <f t="shared" si="107"/>
        <v>0</v>
      </c>
      <c r="T492" s="12">
        <f t="shared" si="108"/>
        <v>0</v>
      </c>
      <c r="U492" s="12">
        <f t="shared" si="109"/>
        <v>0</v>
      </c>
      <c r="V492" s="12">
        <f t="shared" si="110"/>
        <v>0</v>
      </c>
      <c r="W492" s="12">
        <f t="shared" si="111"/>
        <v>0</v>
      </c>
      <c r="X492" s="12">
        <f t="shared" si="112"/>
        <v>0</v>
      </c>
      <c r="Y492" s="12">
        <f t="shared" si="113"/>
        <v>0</v>
      </c>
    </row>
    <row r="493" spans="1:25" x14ac:dyDescent="0.3">
      <c r="A493" s="1" t="s">
        <v>491</v>
      </c>
      <c r="B493" s="6">
        <v>153</v>
      </c>
      <c r="C493">
        <v>166</v>
      </c>
      <c r="D493">
        <v>166</v>
      </c>
      <c r="E493">
        <v>166</v>
      </c>
      <c r="F493">
        <v>198</v>
      </c>
      <c r="G493">
        <v>213</v>
      </c>
      <c r="H493">
        <v>226</v>
      </c>
      <c r="I493">
        <v>318</v>
      </c>
      <c r="J493" s="7"/>
      <c r="K493" s="6">
        <f t="shared" si="100"/>
        <v>13</v>
      </c>
      <c r="L493">
        <f t="shared" si="101"/>
        <v>0</v>
      </c>
      <c r="M493">
        <f t="shared" si="102"/>
        <v>0</v>
      </c>
      <c r="N493">
        <f t="shared" si="103"/>
        <v>32</v>
      </c>
      <c r="O493">
        <f t="shared" si="104"/>
        <v>15</v>
      </c>
      <c r="P493">
        <f t="shared" si="105"/>
        <v>13</v>
      </c>
      <c r="Q493">
        <f t="shared" si="106"/>
        <v>92</v>
      </c>
      <c r="R493" s="7"/>
      <c r="S493" s="12">
        <f t="shared" si="107"/>
        <v>7.8313253012048195E-2</v>
      </c>
      <c r="T493" s="12">
        <f t="shared" si="108"/>
        <v>0</v>
      </c>
      <c r="U493" s="12">
        <f t="shared" si="109"/>
        <v>0</v>
      </c>
      <c r="V493" s="12">
        <f t="shared" si="110"/>
        <v>0.16161616161616163</v>
      </c>
      <c r="W493" s="12">
        <f t="shared" si="111"/>
        <v>7.0422535211267609E-2</v>
      </c>
      <c r="X493" s="12">
        <f t="shared" si="112"/>
        <v>5.7522123893805309E-2</v>
      </c>
      <c r="Y493" s="12">
        <f t="shared" si="113"/>
        <v>0.28930817610062892</v>
      </c>
    </row>
    <row r="494" spans="1:25" x14ac:dyDescent="0.3">
      <c r="A494" s="1" t="s">
        <v>492</v>
      </c>
      <c r="B494" s="6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</v>
      </c>
      <c r="J494" s="7"/>
      <c r="K494" s="6">
        <f t="shared" si="100"/>
        <v>0</v>
      </c>
      <c r="L494">
        <f t="shared" si="101"/>
        <v>0</v>
      </c>
      <c r="M494">
        <f t="shared" si="102"/>
        <v>0</v>
      </c>
      <c r="N494">
        <f t="shared" si="103"/>
        <v>0</v>
      </c>
      <c r="O494">
        <f t="shared" si="104"/>
        <v>0</v>
      </c>
      <c r="P494">
        <f t="shared" si="105"/>
        <v>0</v>
      </c>
      <c r="Q494">
        <f t="shared" si="106"/>
        <v>2</v>
      </c>
      <c r="R494" s="7"/>
      <c r="S494" s="12">
        <f t="shared" si="107"/>
        <v>0</v>
      </c>
      <c r="T494" s="12">
        <f t="shared" si="108"/>
        <v>0</v>
      </c>
      <c r="U494" s="12">
        <f t="shared" si="109"/>
        <v>0</v>
      </c>
      <c r="V494" s="12">
        <f t="shared" si="110"/>
        <v>0</v>
      </c>
      <c r="W494" s="12">
        <f t="shared" si="111"/>
        <v>0</v>
      </c>
      <c r="X494" s="12">
        <f t="shared" si="112"/>
        <v>0</v>
      </c>
      <c r="Y494" s="12">
        <f t="shared" si="113"/>
        <v>1</v>
      </c>
    </row>
    <row r="495" spans="1:25" x14ac:dyDescent="0.3">
      <c r="A495" s="1" t="s">
        <v>493</v>
      </c>
      <c r="B495" s="6">
        <v>75</v>
      </c>
      <c r="C495">
        <v>127</v>
      </c>
      <c r="D495">
        <v>189</v>
      </c>
      <c r="E495">
        <v>189</v>
      </c>
      <c r="F495">
        <v>283</v>
      </c>
      <c r="G495">
        <v>346</v>
      </c>
      <c r="H495">
        <v>346</v>
      </c>
      <c r="I495">
        <v>346</v>
      </c>
      <c r="J495" s="7"/>
      <c r="K495" s="6">
        <f t="shared" si="100"/>
        <v>52</v>
      </c>
      <c r="L495">
        <f t="shared" si="101"/>
        <v>62</v>
      </c>
      <c r="M495">
        <f t="shared" si="102"/>
        <v>0</v>
      </c>
      <c r="N495">
        <f t="shared" si="103"/>
        <v>94</v>
      </c>
      <c r="O495">
        <f t="shared" si="104"/>
        <v>63</v>
      </c>
      <c r="P495">
        <f t="shared" si="105"/>
        <v>0</v>
      </c>
      <c r="Q495">
        <f t="shared" si="106"/>
        <v>0</v>
      </c>
      <c r="R495" s="7"/>
      <c r="S495" s="12">
        <f t="shared" si="107"/>
        <v>0.40944881889763779</v>
      </c>
      <c r="T495" s="12">
        <f t="shared" si="108"/>
        <v>0.32804232804232802</v>
      </c>
      <c r="U495" s="12">
        <f t="shared" si="109"/>
        <v>0</v>
      </c>
      <c r="V495" s="12">
        <f t="shared" si="110"/>
        <v>0.33215547703180209</v>
      </c>
      <c r="W495" s="12">
        <f t="shared" si="111"/>
        <v>0.18208092485549132</v>
      </c>
      <c r="X495" s="12">
        <f t="shared" si="112"/>
        <v>0</v>
      </c>
      <c r="Y495" s="12">
        <f t="shared" si="113"/>
        <v>0</v>
      </c>
    </row>
    <row r="496" spans="1:25" x14ac:dyDescent="0.3">
      <c r="A496" s="1" t="s">
        <v>494</v>
      </c>
      <c r="B496" s="6">
        <v>0</v>
      </c>
      <c r="C496">
        <v>15</v>
      </c>
      <c r="D496">
        <v>15</v>
      </c>
      <c r="E496">
        <v>15</v>
      </c>
      <c r="F496">
        <v>15</v>
      </c>
      <c r="G496">
        <v>15</v>
      </c>
      <c r="H496">
        <v>15</v>
      </c>
      <c r="I496">
        <v>15</v>
      </c>
      <c r="J496" s="7"/>
      <c r="K496" s="6">
        <f t="shared" si="100"/>
        <v>15</v>
      </c>
      <c r="L496">
        <f t="shared" si="101"/>
        <v>0</v>
      </c>
      <c r="M496">
        <f t="shared" si="102"/>
        <v>0</v>
      </c>
      <c r="N496">
        <f t="shared" si="103"/>
        <v>0</v>
      </c>
      <c r="O496">
        <f t="shared" si="104"/>
        <v>0</v>
      </c>
      <c r="P496">
        <f t="shared" si="105"/>
        <v>0</v>
      </c>
      <c r="Q496">
        <f t="shared" si="106"/>
        <v>0</v>
      </c>
      <c r="R496" s="7"/>
      <c r="S496" s="12">
        <f t="shared" si="107"/>
        <v>1</v>
      </c>
      <c r="T496" s="12">
        <f t="shared" si="108"/>
        <v>0</v>
      </c>
      <c r="U496" s="12">
        <f t="shared" si="109"/>
        <v>0</v>
      </c>
      <c r="V496" s="12">
        <f t="shared" si="110"/>
        <v>0</v>
      </c>
      <c r="W496" s="12">
        <f t="shared" si="111"/>
        <v>0</v>
      </c>
      <c r="X496" s="12">
        <f t="shared" si="112"/>
        <v>0</v>
      </c>
      <c r="Y496" s="12">
        <f t="shared" si="113"/>
        <v>0</v>
      </c>
    </row>
    <row r="497" spans="1:25" x14ac:dyDescent="0.3">
      <c r="A497" s="1" t="s">
        <v>495</v>
      </c>
      <c r="B497" s="6">
        <v>0</v>
      </c>
      <c r="C497">
        <v>0</v>
      </c>
      <c r="D497">
        <v>0</v>
      </c>
      <c r="E497">
        <v>53</v>
      </c>
      <c r="F497">
        <v>89</v>
      </c>
      <c r="G497">
        <v>89</v>
      </c>
      <c r="H497">
        <v>98</v>
      </c>
      <c r="I497">
        <v>101</v>
      </c>
      <c r="J497" s="7"/>
      <c r="K497" s="6">
        <f t="shared" si="100"/>
        <v>0</v>
      </c>
      <c r="L497">
        <f t="shared" si="101"/>
        <v>0</v>
      </c>
      <c r="M497">
        <f t="shared" si="102"/>
        <v>53</v>
      </c>
      <c r="N497">
        <f t="shared" si="103"/>
        <v>36</v>
      </c>
      <c r="O497">
        <f t="shared" si="104"/>
        <v>0</v>
      </c>
      <c r="P497">
        <f t="shared" si="105"/>
        <v>9</v>
      </c>
      <c r="Q497">
        <f t="shared" si="106"/>
        <v>3</v>
      </c>
      <c r="R497" s="7"/>
      <c r="S497" s="12">
        <f t="shared" si="107"/>
        <v>0</v>
      </c>
      <c r="T497" s="12">
        <f t="shared" si="108"/>
        <v>0</v>
      </c>
      <c r="U497" s="12">
        <f t="shared" si="109"/>
        <v>1</v>
      </c>
      <c r="V497" s="12">
        <f t="shared" si="110"/>
        <v>0.4044943820224719</v>
      </c>
      <c r="W497" s="12">
        <f t="shared" si="111"/>
        <v>0</v>
      </c>
      <c r="X497" s="12">
        <f t="shared" si="112"/>
        <v>9.1836734693877556E-2</v>
      </c>
      <c r="Y497" s="12">
        <f t="shared" si="113"/>
        <v>2.9702970297029702E-2</v>
      </c>
    </row>
    <row r="498" spans="1:25" x14ac:dyDescent="0.3">
      <c r="A498" s="1" t="s">
        <v>496</v>
      </c>
      <c r="B498" s="6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s="7"/>
      <c r="K498" s="6">
        <f t="shared" si="100"/>
        <v>0</v>
      </c>
      <c r="L498">
        <f t="shared" si="101"/>
        <v>0</v>
      </c>
      <c r="M498">
        <f t="shared" si="102"/>
        <v>0</v>
      </c>
      <c r="N498">
        <f t="shared" si="103"/>
        <v>0</v>
      </c>
      <c r="O498">
        <f t="shared" si="104"/>
        <v>0</v>
      </c>
      <c r="P498">
        <f t="shared" si="105"/>
        <v>0</v>
      </c>
      <c r="Q498">
        <f t="shared" si="106"/>
        <v>0</v>
      </c>
      <c r="R498" s="7"/>
      <c r="S498" s="12">
        <f t="shared" si="107"/>
        <v>0</v>
      </c>
      <c r="T498" s="12">
        <f t="shared" si="108"/>
        <v>0</v>
      </c>
      <c r="U498" s="12">
        <f t="shared" si="109"/>
        <v>0</v>
      </c>
      <c r="V498" s="12">
        <f t="shared" si="110"/>
        <v>0</v>
      </c>
      <c r="W498" s="12">
        <f t="shared" si="111"/>
        <v>0</v>
      </c>
      <c r="X498" s="12">
        <f t="shared" si="112"/>
        <v>0</v>
      </c>
      <c r="Y498" s="12">
        <f t="shared" si="113"/>
        <v>0</v>
      </c>
    </row>
    <row r="499" spans="1:25" x14ac:dyDescent="0.3">
      <c r="A499" s="1" t="s">
        <v>497</v>
      </c>
      <c r="B499" s="6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7"/>
      <c r="K499" s="6">
        <f t="shared" si="100"/>
        <v>0</v>
      </c>
      <c r="L499">
        <f t="shared" si="101"/>
        <v>0</v>
      </c>
      <c r="M499">
        <f t="shared" si="102"/>
        <v>0</v>
      </c>
      <c r="N499">
        <f t="shared" si="103"/>
        <v>0</v>
      </c>
      <c r="O499">
        <f t="shared" si="104"/>
        <v>0</v>
      </c>
      <c r="P499">
        <f t="shared" si="105"/>
        <v>0</v>
      </c>
      <c r="Q499">
        <f t="shared" si="106"/>
        <v>0</v>
      </c>
      <c r="R499" s="7"/>
      <c r="S499" s="12">
        <f t="shared" si="107"/>
        <v>0</v>
      </c>
      <c r="T499" s="12">
        <f t="shared" si="108"/>
        <v>0</v>
      </c>
      <c r="U499" s="12">
        <f t="shared" si="109"/>
        <v>0</v>
      </c>
      <c r="V499" s="12">
        <f t="shared" si="110"/>
        <v>0</v>
      </c>
      <c r="W499" s="12">
        <f t="shared" si="111"/>
        <v>0</v>
      </c>
      <c r="X499" s="12">
        <f t="shared" si="112"/>
        <v>0</v>
      </c>
      <c r="Y499" s="12">
        <f t="shared" si="113"/>
        <v>0</v>
      </c>
    </row>
    <row r="500" spans="1:25" x14ac:dyDescent="0.3">
      <c r="A500" s="1" t="s">
        <v>498</v>
      </c>
      <c r="B500" s="6">
        <v>52</v>
      </c>
      <c r="C500">
        <v>63</v>
      </c>
      <c r="D500">
        <v>63</v>
      </c>
      <c r="E500">
        <v>69</v>
      </c>
      <c r="F500">
        <v>71</v>
      </c>
      <c r="G500">
        <v>165</v>
      </c>
      <c r="H500">
        <v>171</v>
      </c>
      <c r="I500">
        <v>239</v>
      </c>
      <c r="J500" s="7"/>
      <c r="K500" s="6">
        <f t="shared" si="100"/>
        <v>11</v>
      </c>
      <c r="L500">
        <f t="shared" si="101"/>
        <v>0</v>
      </c>
      <c r="M500">
        <f t="shared" si="102"/>
        <v>6</v>
      </c>
      <c r="N500">
        <f t="shared" si="103"/>
        <v>2</v>
      </c>
      <c r="O500">
        <f t="shared" si="104"/>
        <v>94</v>
      </c>
      <c r="P500">
        <f t="shared" si="105"/>
        <v>6</v>
      </c>
      <c r="Q500">
        <f t="shared" si="106"/>
        <v>68</v>
      </c>
      <c r="R500" s="7"/>
      <c r="S500" s="12">
        <f t="shared" si="107"/>
        <v>0.17460317460317459</v>
      </c>
      <c r="T500" s="12">
        <f t="shared" si="108"/>
        <v>0</v>
      </c>
      <c r="U500" s="12">
        <f t="shared" si="109"/>
        <v>8.6956521739130432E-2</v>
      </c>
      <c r="V500" s="12">
        <f t="shared" si="110"/>
        <v>2.8169014084507043E-2</v>
      </c>
      <c r="W500" s="12">
        <f t="shared" si="111"/>
        <v>0.5696969696969697</v>
      </c>
      <c r="X500" s="12">
        <f t="shared" si="112"/>
        <v>3.5087719298245612E-2</v>
      </c>
      <c r="Y500" s="12">
        <f t="shared" si="113"/>
        <v>0.28451882845188287</v>
      </c>
    </row>
    <row r="501" spans="1:25" x14ac:dyDescent="0.3">
      <c r="A501" s="1" t="s">
        <v>499</v>
      </c>
      <c r="B501" s="6">
        <v>66</v>
      </c>
      <c r="C501">
        <v>96</v>
      </c>
      <c r="D501">
        <v>96</v>
      </c>
      <c r="E501">
        <v>142</v>
      </c>
      <c r="F501">
        <v>161</v>
      </c>
      <c r="G501">
        <v>161</v>
      </c>
      <c r="H501">
        <v>161</v>
      </c>
      <c r="I501">
        <v>223</v>
      </c>
      <c r="J501" s="7"/>
      <c r="K501" s="6">
        <f t="shared" si="100"/>
        <v>30</v>
      </c>
      <c r="L501">
        <f t="shared" si="101"/>
        <v>0</v>
      </c>
      <c r="M501">
        <f t="shared" si="102"/>
        <v>46</v>
      </c>
      <c r="N501">
        <f t="shared" si="103"/>
        <v>19</v>
      </c>
      <c r="O501">
        <f t="shared" si="104"/>
        <v>0</v>
      </c>
      <c r="P501">
        <f t="shared" si="105"/>
        <v>0</v>
      </c>
      <c r="Q501">
        <f t="shared" si="106"/>
        <v>62</v>
      </c>
      <c r="R501" s="7"/>
      <c r="S501" s="12">
        <f t="shared" si="107"/>
        <v>0.3125</v>
      </c>
      <c r="T501" s="12">
        <f t="shared" si="108"/>
        <v>0</v>
      </c>
      <c r="U501" s="12">
        <f t="shared" si="109"/>
        <v>0.323943661971831</v>
      </c>
      <c r="V501" s="12">
        <f t="shared" si="110"/>
        <v>0.11801242236024845</v>
      </c>
      <c r="W501" s="12">
        <f t="shared" si="111"/>
        <v>0</v>
      </c>
      <c r="X501" s="12">
        <f t="shared" si="112"/>
        <v>0</v>
      </c>
      <c r="Y501" s="12">
        <f t="shared" si="113"/>
        <v>0.27802690582959644</v>
      </c>
    </row>
    <row r="502" spans="1:25" x14ac:dyDescent="0.3">
      <c r="A502" s="1" t="s">
        <v>500</v>
      </c>
      <c r="B502" s="6">
        <v>0</v>
      </c>
      <c r="C502">
        <v>16</v>
      </c>
      <c r="D502">
        <v>28</v>
      </c>
      <c r="E502">
        <v>28</v>
      </c>
      <c r="F502">
        <v>28</v>
      </c>
      <c r="G502">
        <v>28</v>
      </c>
      <c r="H502">
        <v>28</v>
      </c>
      <c r="I502">
        <v>28</v>
      </c>
      <c r="J502" s="7"/>
      <c r="K502" s="6">
        <f t="shared" si="100"/>
        <v>16</v>
      </c>
      <c r="L502">
        <f t="shared" si="101"/>
        <v>12</v>
      </c>
      <c r="M502">
        <f t="shared" si="102"/>
        <v>0</v>
      </c>
      <c r="N502">
        <f t="shared" si="103"/>
        <v>0</v>
      </c>
      <c r="O502">
        <f t="shared" si="104"/>
        <v>0</v>
      </c>
      <c r="P502">
        <f t="shared" si="105"/>
        <v>0</v>
      </c>
      <c r="Q502">
        <f t="shared" si="106"/>
        <v>0</v>
      </c>
      <c r="R502" s="7"/>
      <c r="S502" s="12">
        <f t="shared" si="107"/>
        <v>1</v>
      </c>
      <c r="T502" s="12">
        <f t="shared" si="108"/>
        <v>0.42857142857142855</v>
      </c>
      <c r="U502" s="12">
        <f t="shared" si="109"/>
        <v>0</v>
      </c>
      <c r="V502" s="12">
        <f t="shared" si="110"/>
        <v>0</v>
      </c>
      <c r="W502" s="12">
        <f t="shared" si="111"/>
        <v>0</v>
      </c>
      <c r="X502" s="12">
        <f t="shared" si="112"/>
        <v>0</v>
      </c>
      <c r="Y502" s="12">
        <f t="shared" si="113"/>
        <v>0</v>
      </c>
    </row>
    <row r="503" spans="1:25" x14ac:dyDescent="0.3">
      <c r="A503" s="1" t="s">
        <v>501</v>
      </c>
      <c r="B503" s="6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s="7"/>
      <c r="K503" s="6">
        <f t="shared" si="100"/>
        <v>0</v>
      </c>
      <c r="L503">
        <f t="shared" si="101"/>
        <v>0</v>
      </c>
      <c r="M503">
        <f t="shared" si="102"/>
        <v>0</v>
      </c>
      <c r="N503">
        <f t="shared" si="103"/>
        <v>0</v>
      </c>
      <c r="O503">
        <f t="shared" si="104"/>
        <v>0</v>
      </c>
      <c r="P503">
        <f t="shared" si="105"/>
        <v>0</v>
      </c>
      <c r="Q503">
        <f t="shared" si="106"/>
        <v>0</v>
      </c>
      <c r="R503" s="7"/>
      <c r="S503" s="12">
        <f t="shared" si="107"/>
        <v>0</v>
      </c>
      <c r="T503" s="12">
        <f t="shared" si="108"/>
        <v>0</v>
      </c>
      <c r="U503" s="12">
        <f t="shared" si="109"/>
        <v>0</v>
      </c>
      <c r="V503" s="12">
        <f t="shared" si="110"/>
        <v>0</v>
      </c>
      <c r="W503" s="12">
        <f t="shared" si="111"/>
        <v>0</v>
      </c>
      <c r="X503" s="12">
        <f t="shared" si="112"/>
        <v>0</v>
      </c>
      <c r="Y503" s="12">
        <f t="shared" si="113"/>
        <v>0</v>
      </c>
    </row>
    <row r="504" spans="1:25" x14ac:dyDescent="0.3">
      <c r="A504" s="1" t="s">
        <v>502</v>
      </c>
      <c r="B504" s="6">
        <v>9</v>
      </c>
      <c r="C504">
        <v>10</v>
      </c>
      <c r="D504">
        <v>10</v>
      </c>
      <c r="E504">
        <v>19</v>
      </c>
      <c r="F504">
        <v>26</v>
      </c>
      <c r="G504">
        <v>34</v>
      </c>
      <c r="H504">
        <v>51</v>
      </c>
      <c r="I504">
        <v>70</v>
      </c>
      <c r="J504" s="7"/>
      <c r="K504" s="6">
        <f t="shared" si="100"/>
        <v>1</v>
      </c>
      <c r="L504">
        <f t="shared" si="101"/>
        <v>0</v>
      </c>
      <c r="M504">
        <f t="shared" si="102"/>
        <v>9</v>
      </c>
      <c r="N504">
        <f t="shared" si="103"/>
        <v>7</v>
      </c>
      <c r="O504">
        <f t="shared" si="104"/>
        <v>8</v>
      </c>
      <c r="P504">
        <f t="shared" si="105"/>
        <v>17</v>
      </c>
      <c r="Q504">
        <f t="shared" si="106"/>
        <v>19</v>
      </c>
      <c r="R504" s="7"/>
      <c r="S504" s="12">
        <f t="shared" si="107"/>
        <v>0.1</v>
      </c>
      <c r="T504" s="12">
        <f t="shared" si="108"/>
        <v>0</v>
      </c>
      <c r="U504" s="12">
        <f t="shared" si="109"/>
        <v>0.47368421052631576</v>
      </c>
      <c r="V504" s="12">
        <f t="shared" si="110"/>
        <v>0.26923076923076922</v>
      </c>
      <c r="W504" s="12">
        <f t="shared" si="111"/>
        <v>0.23529411764705882</v>
      </c>
      <c r="X504" s="12">
        <f t="shared" si="112"/>
        <v>0.33333333333333331</v>
      </c>
      <c r="Y504" s="12">
        <f t="shared" si="113"/>
        <v>0.27142857142857141</v>
      </c>
    </row>
    <row r="505" spans="1:25" x14ac:dyDescent="0.3">
      <c r="A505" s="1" t="s">
        <v>503</v>
      </c>
      <c r="B505" s="6">
        <v>13</v>
      </c>
      <c r="C505">
        <v>14</v>
      </c>
      <c r="D505">
        <v>30</v>
      </c>
      <c r="E505">
        <v>51</v>
      </c>
      <c r="F505">
        <v>51</v>
      </c>
      <c r="G505">
        <v>75</v>
      </c>
      <c r="H505">
        <v>75</v>
      </c>
      <c r="I505">
        <v>75</v>
      </c>
      <c r="J505" s="7"/>
      <c r="K505" s="6">
        <f t="shared" si="100"/>
        <v>1</v>
      </c>
      <c r="L505">
        <f t="shared" si="101"/>
        <v>16</v>
      </c>
      <c r="M505">
        <f t="shared" si="102"/>
        <v>21</v>
      </c>
      <c r="N505">
        <f t="shared" si="103"/>
        <v>0</v>
      </c>
      <c r="O505">
        <f t="shared" si="104"/>
        <v>24</v>
      </c>
      <c r="P505">
        <f t="shared" si="105"/>
        <v>0</v>
      </c>
      <c r="Q505">
        <f t="shared" si="106"/>
        <v>0</v>
      </c>
      <c r="R505" s="7"/>
      <c r="S505" s="12">
        <f t="shared" si="107"/>
        <v>7.1428571428571425E-2</v>
      </c>
      <c r="T505" s="12">
        <f t="shared" si="108"/>
        <v>0.53333333333333333</v>
      </c>
      <c r="U505" s="12">
        <f t="shared" si="109"/>
        <v>0.41176470588235292</v>
      </c>
      <c r="V505" s="12">
        <f t="shared" si="110"/>
        <v>0</v>
      </c>
      <c r="W505" s="12">
        <f t="shared" si="111"/>
        <v>0.32</v>
      </c>
      <c r="X505" s="12">
        <f t="shared" si="112"/>
        <v>0</v>
      </c>
      <c r="Y505" s="12">
        <f t="shared" si="113"/>
        <v>0</v>
      </c>
    </row>
    <row r="506" spans="1:25" x14ac:dyDescent="0.3">
      <c r="A506" s="1" t="s">
        <v>504</v>
      </c>
      <c r="B506" s="6">
        <v>0</v>
      </c>
      <c r="C506">
        <v>46</v>
      </c>
      <c r="D506">
        <v>46</v>
      </c>
      <c r="E506">
        <v>46</v>
      </c>
      <c r="F506">
        <v>46</v>
      </c>
      <c r="G506">
        <v>46</v>
      </c>
      <c r="H506">
        <v>52</v>
      </c>
      <c r="I506">
        <v>52</v>
      </c>
      <c r="J506" s="7"/>
      <c r="K506" s="6">
        <f t="shared" si="100"/>
        <v>46</v>
      </c>
      <c r="L506">
        <f t="shared" si="101"/>
        <v>0</v>
      </c>
      <c r="M506">
        <f t="shared" si="102"/>
        <v>0</v>
      </c>
      <c r="N506">
        <f t="shared" si="103"/>
        <v>0</v>
      </c>
      <c r="O506">
        <f t="shared" si="104"/>
        <v>0</v>
      </c>
      <c r="P506">
        <f t="shared" si="105"/>
        <v>6</v>
      </c>
      <c r="Q506">
        <f t="shared" si="106"/>
        <v>0</v>
      </c>
      <c r="R506" s="7"/>
      <c r="S506" s="12">
        <f t="shared" si="107"/>
        <v>1</v>
      </c>
      <c r="T506" s="12">
        <f t="shared" si="108"/>
        <v>0</v>
      </c>
      <c r="U506" s="12">
        <f t="shared" si="109"/>
        <v>0</v>
      </c>
      <c r="V506" s="12">
        <f t="shared" si="110"/>
        <v>0</v>
      </c>
      <c r="W506" s="12">
        <f t="shared" si="111"/>
        <v>0</v>
      </c>
      <c r="X506" s="12">
        <f t="shared" si="112"/>
        <v>0.11538461538461539</v>
      </c>
      <c r="Y506" s="12">
        <f t="shared" si="113"/>
        <v>0</v>
      </c>
    </row>
    <row r="507" spans="1:25" x14ac:dyDescent="0.3">
      <c r="A507" s="1" t="s">
        <v>505</v>
      </c>
      <c r="B507" s="6">
        <v>0</v>
      </c>
      <c r="C507">
        <v>6</v>
      </c>
      <c r="D507">
        <v>6</v>
      </c>
      <c r="E507">
        <v>6</v>
      </c>
      <c r="F507">
        <v>7</v>
      </c>
      <c r="G507">
        <v>24</v>
      </c>
      <c r="H507">
        <v>24</v>
      </c>
      <c r="I507">
        <v>24</v>
      </c>
      <c r="J507" s="7"/>
      <c r="K507" s="6">
        <f t="shared" si="100"/>
        <v>6</v>
      </c>
      <c r="L507">
        <f t="shared" si="101"/>
        <v>0</v>
      </c>
      <c r="M507">
        <f t="shared" si="102"/>
        <v>0</v>
      </c>
      <c r="N507">
        <f t="shared" si="103"/>
        <v>1</v>
      </c>
      <c r="O507">
        <f t="shared" si="104"/>
        <v>17</v>
      </c>
      <c r="P507">
        <f t="shared" si="105"/>
        <v>0</v>
      </c>
      <c r="Q507">
        <f t="shared" si="106"/>
        <v>0</v>
      </c>
      <c r="R507" s="7"/>
      <c r="S507" s="12">
        <f t="shared" si="107"/>
        <v>1</v>
      </c>
      <c r="T507" s="12">
        <f t="shared" si="108"/>
        <v>0</v>
      </c>
      <c r="U507" s="12">
        <f t="shared" si="109"/>
        <v>0</v>
      </c>
      <c r="V507" s="12">
        <f t="shared" si="110"/>
        <v>0.14285714285714285</v>
      </c>
      <c r="W507" s="12">
        <f t="shared" si="111"/>
        <v>0.70833333333333337</v>
      </c>
      <c r="X507" s="12">
        <f t="shared" si="112"/>
        <v>0</v>
      </c>
      <c r="Y507" s="12">
        <f t="shared" si="113"/>
        <v>0</v>
      </c>
    </row>
    <row r="508" spans="1:25" x14ac:dyDescent="0.3">
      <c r="A508" s="1" t="s">
        <v>506</v>
      </c>
      <c r="B508" s="6">
        <v>74</v>
      </c>
      <c r="C508">
        <v>99</v>
      </c>
      <c r="D508">
        <v>155</v>
      </c>
      <c r="E508">
        <v>213</v>
      </c>
      <c r="F508">
        <v>314</v>
      </c>
      <c r="G508">
        <v>335</v>
      </c>
      <c r="H508">
        <v>352</v>
      </c>
      <c r="I508">
        <v>507</v>
      </c>
      <c r="J508" s="7"/>
      <c r="K508" s="6">
        <f t="shared" si="100"/>
        <v>25</v>
      </c>
      <c r="L508">
        <f t="shared" si="101"/>
        <v>56</v>
      </c>
      <c r="M508">
        <f t="shared" si="102"/>
        <v>58</v>
      </c>
      <c r="N508">
        <f t="shared" si="103"/>
        <v>101</v>
      </c>
      <c r="O508">
        <f t="shared" si="104"/>
        <v>21</v>
      </c>
      <c r="P508">
        <f t="shared" si="105"/>
        <v>17</v>
      </c>
      <c r="Q508">
        <f t="shared" si="106"/>
        <v>155</v>
      </c>
      <c r="R508" s="7"/>
      <c r="S508" s="12">
        <f t="shared" si="107"/>
        <v>0.25252525252525254</v>
      </c>
      <c r="T508" s="12">
        <f t="shared" si="108"/>
        <v>0.36129032258064514</v>
      </c>
      <c r="U508" s="12">
        <f t="shared" si="109"/>
        <v>0.27230046948356806</v>
      </c>
      <c r="V508" s="12">
        <f t="shared" si="110"/>
        <v>0.321656050955414</v>
      </c>
      <c r="W508" s="12">
        <f t="shared" si="111"/>
        <v>6.2686567164179099E-2</v>
      </c>
      <c r="X508" s="12">
        <f t="shared" si="112"/>
        <v>4.8295454545454544E-2</v>
      </c>
      <c r="Y508" s="12">
        <f t="shared" si="113"/>
        <v>0.3057199211045365</v>
      </c>
    </row>
    <row r="509" spans="1:25" x14ac:dyDescent="0.3">
      <c r="A509" s="1" t="s">
        <v>507</v>
      </c>
      <c r="B509" s="6">
        <v>75</v>
      </c>
      <c r="C509">
        <v>89</v>
      </c>
      <c r="D509">
        <v>89</v>
      </c>
      <c r="E509">
        <v>118</v>
      </c>
      <c r="F509">
        <v>118</v>
      </c>
      <c r="G509">
        <v>118</v>
      </c>
      <c r="H509">
        <v>118</v>
      </c>
      <c r="I509">
        <v>118</v>
      </c>
      <c r="J509" s="7"/>
      <c r="K509" s="6">
        <f t="shared" si="100"/>
        <v>14</v>
      </c>
      <c r="L509">
        <f t="shared" si="101"/>
        <v>0</v>
      </c>
      <c r="M509">
        <f t="shared" si="102"/>
        <v>29</v>
      </c>
      <c r="N509">
        <f t="shared" si="103"/>
        <v>0</v>
      </c>
      <c r="O509">
        <f t="shared" si="104"/>
        <v>0</v>
      </c>
      <c r="P509">
        <f t="shared" si="105"/>
        <v>0</v>
      </c>
      <c r="Q509">
        <f t="shared" si="106"/>
        <v>0</v>
      </c>
      <c r="R509" s="7"/>
      <c r="S509" s="12">
        <f t="shared" si="107"/>
        <v>0.15730337078651685</v>
      </c>
      <c r="T509" s="12">
        <f t="shared" si="108"/>
        <v>0</v>
      </c>
      <c r="U509" s="12">
        <f t="shared" si="109"/>
        <v>0.24576271186440679</v>
      </c>
      <c r="V509" s="12">
        <f t="shared" si="110"/>
        <v>0</v>
      </c>
      <c r="W509" s="12">
        <f t="shared" si="111"/>
        <v>0</v>
      </c>
      <c r="X509" s="12">
        <f t="shared" si="112"/>
        <v>0</v>
      </c>
      <c r="Y509" s="12">
        <f t="shared" si="113"/>
        <v>0</v>
      </c>
    </row>
    <row r="510" spans="1:25" x14ac:dyDescent="0.3">
      <c r="A510" s="1" t="s">
        <v>508</v>
      </c>
      <c r="B510" s="6">
        <v>0</v>
      </c>
      <c r="C510">
        <v>8</v>
      </c>
      <c r="D510">
        <v>8</v>
      </c>
      <c r="E510">
        <v>8</v>
      </c>
      <c r="F510">
        <v>19</v>
      </c>
      <c r="G510">
        <v>23</v>
      </c>
      <c r="H510">
        <v>27</v>
      </c>
      <c r="I510">
        <v>27</v>
      </c>
      <c r="J510" s="7"/>
      <c r="K510" s="6">
        <f t="shared" si="100"/>
        <v>8</v>
      </c>
      <c r="L510">
        <f t="shared" si="101"/>
        <v>0</v>
      </c>
      <c r="M510">
        <f t="shared" si="102"/>
        <v>0</v>
      </c>
      <c r="N510">
        <f t="shared" si="103"/>
        <v>11</v>
      </c>
      <c r="O510">
        <f t="shared" si="104"/>
        <v>4</v>
      </c>
      <c r="P510">
        <f t="shared" si="105"/>
        <v>4</v>
      </c>
      <c r="Q510">
        <f t="shared" si="106"/>
        <v>0</v>
      </c>
      <c r="R510" s="7"/>
      <c r="S510" s="12">
        <f t="shared" si="107"/>
        <v>1</v>
      </c>
      <c r="T510" s="12">
        <f t="shared" si="108"/>
        <v>0</v>
      </c>
      <c r="U510" s="12">
        <f t="shared" si="109"/>
        <v>0</v>
      </c>
      <c r="V510" s="12">
        <f t="shared" si="110"/>
        <v>0.57894736842105265</v>
      </c>
      <c r="W510" s="12">
        <f t="shared" si="111"/>
        <v>0.17391304347826086</v>
      </c>
      <c r="X510" s="12">
        <f t="shared" si="112"/>
        <v>0.14814814814814814</v>
      </c>
      <c r="Y510" s="12">
        <f t="shared" si="113"/>
        <v>0</v>
      </c>
    </row>
    <row r="511" spans="1:25" x14ac:dyDescent="0.3">
      <c r="A511" s="1" t="s">
        <v>509</v>
      </c>
      <c r="B511" s="6">
        <v>0</v>
      </c>
      <c r="C511">
        <v>34</v>
      </c>
      <c r="D511">
        <v>44</v>
      </c>
      <c r="E511">
        <v>47</v>
      </c>
      <c r="F511">
        <v>47</v>
      </c>
      <c r="G511">
        <v>47</v>
      </c>
      <c r="H511">
        <v>47</v>
      </c>
      <c r="I511">
        <v>47</v>
      </c>
      <c r="J511" s="7"/>
      <c r="K511" s="6">
        <f t="shared" si="100"/>
        <v>34</v>
      </c>
      <c r="L511">
        <f t="shared" si="101"/>
        <v>10</v>
      </c>
      <c r="M511">
        <f t="shared" si="102"/>
        <v>3</v>
      </c>
      <c r="N511">
        <f t="shared" si="103"/>
        <v>0</v>
      </c>
      <c r="O511">
        <f t="shared" si="104"/>
        <v>0</v>
      </c>
      <c r="P511">
        <f t="shared" si="105"/>
        <v>0</v>
      </c>
      <c r="Q511">
        <f t="shared" si="106"/>
        <v>0</v>
      </c>
      <c r="R511" s="7"/>
      <c r="S511" s="12">
        <f t="shared" si="107"/>
        <v>1</v>
      </c>
      <c r="T511" s="12">
        <f t="shared" si="108"/>
        <v>0.22727272727272727</v>
      </c>
      <c r="U511" s="12">
        <f t="shared" si="109"/>
        <v>6.3829787234042548E-2</v>
      </c>
      <c r="V511" s="12">
        <f t="shared" si="110"/>
        <v>0</v>
      </c>
      <c r="W511" s="12">
        <f t="shared" si="111"/>
        <v>0</v>
      </c>
      <c r="X511" s="12">
        <f t="shared" si="112"/>
        <v>0</v>
      </c>
      <c r="Y511" s="12">
        <f t="shared" si="113"/>
        <v>0</v>
      </c>
    </row>
    <row r="512" spans="1:25" x14ac:dyDescent="0.3">
      <c r="A512" s="1" t="s">
        <v>510</v>
      </c>
      <c r="B512" s="6">
        <v>0</v>
      </c>
      <c r="C512">
        <v>39</v>
      </c>
      <c r="D512">
        <v>39</v>
      </c>
      <c r="E512">
        <v>39</v>
      </c>
      <c r="F512">
        <v>39</v>
      </c>
      <c r="G512">
        <v>39</v>
      </c>
      <c r="H512">
        <v>39</v>
      </c>
      <c r="I512">
        <v>39</v>
      </c>
      <c r="J512" s="7"/>
      <c r="K512" s="6">
        <f t="shared" si="100"/>
        <v>39</v>
      </c>
      <c r="L512">
        <f t="shared" si="101"/>
        <v>0</v>
      </c>
      <c r="M512">
        <f t="shared" si="102"/>
        <v>0</v>
      </c>
      <c r="N512">
        <f t="shared" si="103"/>
        <v>0</v>
      </c>
      <c r="O512">
        <f t="shared" si="104"/>
        <v>0</v>
      </c>
      <c r="P512">
        <f t="shared" si="105"/>
        <v>0</v>
      </c>
      <c r="Q512">
        <f t="shared" si="106"/>
        <v>0</v>
      </c>
      <c r="R512" s="7"/>
      <c r="S512" s="12">
        <f t="shared" si="107"/>
        <v>1</v>
      </c>
      <c r="T512" s="12">
        <f t="shared" si="108"/>
        <v>0</v>
      </c>
      <c r="U512" s="12">
        <f t="shared" si="109"/>
        <v>0</v>
      </c>
      <c r="V512" s="12">
        <f t="shared" si="110"/>
        <v>0</v>
      </c>
      <c r="W512" s="12">
        <f t="shared" si="111"/>
        <v>0</v>
      </c>
      <c r="X512" s="12">
        <f t="shared" si="112"/>
        <v>0</v>
      </c>
      <c r="Y512" s="12">
        <f t="shared" si="113"/>
        <v>0</v>
      </c>
    </row>
    <row r="513" spans="1:25" x14ac:dyDescent="0.3">
      <c r="A513" s="1" t="s">
        <v>511</v>
      </c>
      <c r="B513" s="6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7"/>
      <c r="K513" s="6">
        <f t="shared" si="100"/>
        <v>0</v>
      </c>
      <c r="L513">
        <f t="shared" si="101"/>
        <v>0</v>
      </c>
      <c r="M513">
        <f t="shared" si="102"/>
        <v>0</v>
      </c>
      <c r="N513">
        <f t="shared" si="103"/>
        <v>0</v>
      </c>
      <c r="O513">
        <f t="shared" si="104"/>
        <v>0</v>
      </c>
      <c r="P513">
        <f t="shared" si="105"/>
        <v>0</v>
      </c>
      <c r="Q513">
        <f t="shared" si="106"/>
        <v>0</v>
      </c>
      <c r="R513" s="7"/>
      <c r="S513" s="12">
        <f t="shared" si="107"/>
        <v>0</v>
      </c>
      <c r="T513" s="12">
        <f t="shared" si="108"/>
        <v>0</v>
      </c>
      <c r="U513" s="12">
        <f t="shared" si="109"/>
        <v>0</v>
      </c>
      <c r="V513" s="12">
        <f t="shared" si="110"/>
        <v>0</v>
      </c>
      <c r="W513" s="12">
        <f t="shared" si="111"/>
        <v>0</v>
      </c>
      <c r="X513" s="12">
        <f t="shared" si="112"/>
        <v>0</v>
      </c>
      <c r="Y513" s="12">
        <f t="shared" si="113"/>
        <v>0</v>
      </c>
    </row>
    <row r="514" spans="1:25" x14ac:dyDescent="0.3">
      <c r="A514" s="1" t="s">
        <v>512</v>
      </c>
      <c r="B514" s="6">
        <v>0</v>
      </c>
      <c r="C514">
        <v>4</v>
      </c>
      <c r="D514">
        <v>4</v>
      </c>
      <c r="E514">
        <v>4</v>
      </c>
      <c r="F514">
        <v>9</v>
      </c>
      <c r="G514">
        <v>9</v>
      </c>
      <c r="H514">
        <v>9</v>
      </c>
      <c r="I514">
        <v>9</v>
      </c>
      <c r="J514" s="7"/>
      <c r="K514" s="6">
        <f t="shared" si="100"/>
        <v>4</v>
      </c>
      <c r="L514">
        <f t="shared" si="101"/>
        <v>0</v>
      </c>
      <c r="M514">
        <f t="shared" si="102"/>
        <v>0</v>
      </c>
      <c r="N514">
        <f t="shared" si="103"/>
        <v>5</v>
      </c>
      <c r="O514">
        <f t="shared" si="104"/>
        <v>0</v>
      </c>
      <c r="P514">
        <f t="shared" si="105"/>
        <v>0</v>
      </c>
      <c r="Q514">
        <f t="shared" si="106"/>
        <v>0</v>
      </c>
      <c r="R514" s="7"/>
      <c r="S514" s="12">
        <f t="shared" si="107"/>
        <v>1</v>
      </c>
      <c r="T514" s="12">
        <f t="shared" si="108"/>
        <v>0</v>
      </c>
      <c r="U514" s="12">
        <f t="shared" si="109"/>
        <v>0</v>
      </c>
      <c r="V514" s="12">
        <f t="shared" si="110"/>
        <v>0.55555555555555558</v>
      </c>
      <c r="W514" s="12">
        <f t="shared" si="111"/>
        <v>0</v>
      </c>
      <c r="X514" s="12">
        <f t="shared" si="112"/>
        <v>0</v>
      </c>
      <c r="Y514" s="12">
        <f t="shared" si="113"/>
        <v>0</v>
      </c>
    </row>
    <row r="515" spans="1:25" x14ac:dyDescent="0.3">
      <c r="A515" s="1" t="s">
        <v>513</v>
      </c>
      <c r="B515" s="6">
        <v>0</v>
      </c>
      <c r="C515">
        <v>0</v>
      </c>
      <c r="D515">
        <v>0</v>
      </c>
      <c r="E515">
        <v>0</v>
      </c>
      <c r="F515">
        <v>60</v>
      </c>
      <c r="G515">
        <v>60</v>
      </c>
      <c r="H515">
        <v>60</v>
      </c>
      <c r="I515">
        <v>60</v>
      </c>
      <c r="J515" s="7"/>
      <c r="K515" s="6">
        <f t="shared" ref="K515:K578" si="114">C515-B515</f>
        <v>0</v>
      </c>
      <c r="L515">
        <f t="shared" ref="L515:L578" si="115">D515-C515</f>
        <v>0</v>
      </c>
      <c r="M515">
        <f t="shared" ref="M515:M578" si="116">E515-D515</f>
        <v>0</v>
      </c>
      <c r="N515">
        <f t="shared" ref="N515:N578" si="117">F515-E515</f>
        <v>60</v>
      </c>
      <c r="O515">
        <f t="shared" ref="O515:O578" si="118">G515-F515</f>
        <v>0</v>
      </c>
      <c r="P515">
        <f t="shared" ref="P515:P578" si="119">H515-G515</f>
        <v>0</v>
      </c>
      <c r="Q515">
        <f t="shared" ref="Q515:Q578" si="120">I515-H515</f>
        <v>0</v>
      </c>
      <c r="R515" s="7"/>
      <c r="S515" s="12">
        <f t="shared" ref="S515:S578" si="121">IFERROR(((C515-B515)/C515),0)</f>
        <v>0</v>
      </c>
      <c r="T515" s="12">
        <f t="shared" ref="T515:T578" si="122">IFERROR(((D515-C515)/D515),0)</f>
        <v>0</v>
      </c>
      <c r="U515" s="12">
        <f t="shared" ref="U515:U578" si="123">IFERROR(((E515-D515)/E515),0)</f>
        <v>0</v>
      </c>
      <c r="V515" s="12">
        <f t="shared" ref="V515:V578" si="124">IFERROR(((F515-E515)/F515),0)</f>
        <v>1</v>
      </c>
      <c r="W515" s="12">
        <f t="shared" ref="W515:W578" si="125">IFERROR(((G515-F515)/G515),0)</f>
        <v>0</v>
      </c>
      <c r="X515" s="12">
        <f t="shared" ref="X515:X578" si="126">IFERROR(((H515-G515)/H515),0)</f>
        <v>0</v>
      </c>
      <c r="Y515" s="12">
        <f t="shared" ref="Y515:Y578" si="127">IFERROR(((I515-H515)/I515),0)</f>
        <v>0</v>
      </c>
    </row>
    <row r="516" spans="1:25" x14ac:dyDescent="0.3">
      <c r="A516" s="1" t="s">
        <v>514</v>
      </c>
      <c r="B516" s="6">
        <v>0</v>
      </c>
      <c r="C516">
        <v>11</v>
      </c>
      <c r="D516">
        <v>11</v>
      </c>
      <c r="E516">
        <v>11</v>
      </c>
      <c r="F516">
        <v>25</v>
      </c>
      <c r="G516">
        <v>26</v>
      </c>
      <c r="H516">
        <v>26</v>
      </c>
      <c r="I516">
        <v>26</v>
      </c>
      <c r="J516" s="7"/>
      <c r="K516" s="6">
        <f t="shared" si="114"/>
        <v>11</v>
      </c>
      <c r="L516">
        <f t="shared" si="115"/>
        <v>0</v>
      </c>
      <c r="M516">
        <f t="shared" si="116"/>
        <v>0</v>
      </c>
      <c r="N516">
        <f t="shared" si="117"/>
        <v>14</v>
      </c>
      <c r="O516">
        <f t="shared" si="118"/>
        <v>1</v>
      </c>
      <c r="P516">
        <f t="shared" si="119"/>
        <v>0</v>
      </c>
      <c r="Q516">
        <f t="shared" si="120"/>
        <v>0</v>
      </c>
      <c r="R516" s="7"/>
      <c r="S516" s="12">
        <f t="shared" si="121"/>
        <v>1</v>
      </c>
      <c r="T516" s="12">
        <f t="shared" si="122"/>
        <v>0</v>
      </c>
      <c r="U516" s="12">
        <f t="shared" si="123"/>
        <v>0</v>
      </c>
      <c r="V516" s="12">
        <f t="shared" si="124"/>
        <v>0.56000000000000005</v>
      </c>
      <c r="W516" s="12">
        <f t="shared" si="125"/>
        <v>3.8461538461538464E-2</v>
      </c>
      <c r="X516" s="12">
        <f t="shared" si="126"/>
        <v>0</v>
      </c>
      <c r="Y516" s="12">
        <f t="shared" si="127"/>
        <v>0</v>
      </c>
    </row>
    <row r="517" spans="1:25" x14ac:dyDescent="0.3">
      <c r="A517" s="1" t="s">
        <v>515</v>
      </c>
      <c r="B517" s="6">
        <v>0</v>
      </c>
      <c r="C517">
        <v>3</v>
      </c>
      <c r="D517">
        <v>3</v>
      </c>
      <c r="E517">
        <v>10</v>
      </c>
      <c r="F517">
        <v>10</v>
      </c>
      <c r="G517">
        <v>10</v>
      </c>
      <c r="H517">
        <v>10</v>
      </c>
      <c r="I517">
        <v>10</v>
      </c>
      <c r="J517" s="7"/>
      <c r="K517" s="6">
        <f t="shared" si="114"/>
        <v>3</v>
      </c>
      <c r="L517">
        <f t="shared" si="115"/>
        <v>0</v>
      </c>
      <c r="M517">
        <f t="shared" si="116"/>
        <v>7</v>
      </c>
      <c r="N517">
        <f t="shared" si="117"/>
        <v>0</v>
      </c>
      <c r="O517">
        <f t="shared" si="118"/>
        <v>0</v>
      </c>
      <c r="P517">
        <f t="shared" si="119"/>
        <v>0</v>
      </c>
      <c r="Q517">
        <f t="shared" si="120"/>
        <v>0</v>
      </c>
      <c r="R517" s="7"/>
      <c r="S517" s="12">
        <f t="shared" si="121"/>
        <v>1</v>
      </c>
      <c r="T517" s="12">
        <f t="shared" si="122"/>
        <v>0</v>
      </c>
      <c r="U517" s="12">
        <f t="shared" si="123"/>
        <v>0.7</v>
      </c>
      <c r="V517" s="12">
        <f t="shared" si="124"/>
        <v>0</v>
      </c>
      <c r="W517" s="12">
        <f t="shared" si="125"/>
        <v>0</v>
      </c>
      <c r="X517" s="12">
        <f t="shared" si="126"/>
        <v>0</v>
      </c>
      <c r="Y517" s="12">
        <f t="shared" si="127"/>
        <v>0</v>
      </c>
    </row>
    <row r="518" spans="1:25" x14ac:dyDescent="0.3">
      <c r="A518" s="1" t="s">
        <v>516</v>
      </c>
      <c r="B518" s="6">
        <v>0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2</v>
      </c>
      <c r="J518" s="7"/>
      <c r="K518" s="6">
        <f t="shared" si="114"/>
        <v>0</v>
      </c>
      <c r="L518">
        <f t="shared" si="115"/>
        <v>1</v>
      </c>
      <c r="M518">
        <f t="shared" si="116"/>
        <v>0</v>
      </c>
      <c r="N518">
        <f t="shared" si="117"/>
        <v>0</v>
      </c>
      <c r="O518">
        <f t="shared" si="118"/>
        <v>0</v>
      </c>
      <c r="P518">
        <f t="shared" si="119"/>
        <v>1</v>
      </c>
      <c r="Q518">
        <f t="shared" si="120"/>
        <v>0</v>
      </c>
      <c r="R518" s="7"/>
      <c r="S518" s="12">
        <f t="shared" si="121"/>
        <v>0</v>
      </c>
      <c r="T518" s="12">
        <f t="shared" si="122"/>
        <v>1</v>
      </c>
      <c r="U518" s="12">
        <f t="shared" si="123"/>
        <v>0</v>
      </c>
      <c r="V518" s="12">
        <f t="shared" si="124"/>
        <v>0</v>
      </c>
      <c r="W518" s="12">
        <f t="shared" si="125"/>
        <v>0</v>
      </c>
      <c r="X518" s="12">
        <f t="shared" si="126"/>
        <v>0.5</v>
      </c>
      <c r="Y518" s="12">
        <f t="shared" si="127"/>
        <v>0</v>
      </c>
    </row>
    <row r="519" spans="1:25" x14ac:dyDescent="0.3">
      <c r="A519" s="1" t="s">
        <v>517</v>
      </c>
      <c r="B519" s="6">
        <v>8</v>
      </c>
      <c r="C519">
        <v>8</v>
      </c>
      <c r="D519">
        <v>8</v>
      </c>
      <c r="E519">
        <v>14</v>
      </c>
      <c r="F519">
        <v>14</v>
      </c>
      <c r="G519">
        <v>17</v>
      </c>
      <c r="H519">
        <v>17</v>
      </c>
      <c r="I519">
        <v>17</v>
      </c>
      <c r="J519" s="7"/>
      <c r="K519" s="6">
        <f t="shared" si="114"/>
        <v>0</v>
      </c>
      <c r="L519">
        <f t="shared" si="115"/>
        <v>0</v>
      </c>
      <c r="M519">
        <f t="shared" si="116"/>
        <v>6</v>
      </c>
      <c r="N519">
        <f t="shared" si="117"/>
        <v>0</v>
      </c>
      <c r="O519">
        <f t="shared" si="118"/>
        <v>3</v>
      </c>
      <c r="P519">
        <f t="shared" si="119"/>
        <v>0</v>
      </c>
      <c r="Q519">
        <f t="shared" si="120"/>
        <v>0</v>
      </c>
      <c r="R519" s="7"/>
      <c r="S519" s="12">
        <f t="shared" si="121"/>
        <v>0</v>
      </c>
      <c r="T519" s="12">
        <f t="shared" si="122"/>
        <v>0</v>
      </c>
      <c r="U519" s="12">
        <f t="shared" si="123"/>
        <v>0.42857142857142855</v>
      </c>
      <c r="V519" s="12">
        <f t="shared" si="124"/>
        <v>0</v>
      </c>
      <c r="W519" s="12">
        <f t="shared" si="125"/>
        <v>0.17647058823529413</v>
      </c>
      <c r="X519" s="12">
        <f t="shared" si="126"/>
        <v>0</v>
      </c>
      <c r="Y519" s="12">
        <f t="shared" si="127"/>
        <v>0</v>
      </c>
    </row>
    <row r="520" spans="1:25" x14ac:dyDescent="0.3">
      <c r="A520" s="1" t="s">
        <v>518</v>
      </c>
      <c r="B520" s="6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7"/>
      <c r="K520" s="6">
        <f t="shared" si="114"/>
        <v>0</v>
      </c>
      <c r="L520">
        <f t="shared" si="115"/>
        <v>0</v>
      </c>
      <c r="M520">
        <f t="shared" si="116"/>
        <v>0</v>
      </c>
      <c r="N520">
        <f t="shared" si="117"/>
        <v>0</v>
      </c>
      <c r="O520">
        <f t="shared" si="118"/>
        <v>0</v>
      </c>
      <c r="P520">
        <f t="shared" si="119"/>
        <v>0</v>
      </c>
      <c r="Q520">
        <f t="shared" si="120"/>
        <v>0</v>
      </c>
      <c r="R520" s="7"/>
      <c r="S520" s="12">
        <f t="shared" si="121"/>
        <v>0</v>
      </c>
      <c r="T520" s="12">
        <f t="shared" si="122"/>
        <v>0</v>
      </c>
      <c r="U520" s="12">
        <f t="shared" si="123"/>
        <v>0</v>
      </c>
      <c r="V520" s="12">
        <f t="shared" si="124"/>
        <v>0</v>
      </c>
      <c r="W520" s="12">
        <f t="shared" si="125"/>
        <v>0</v>
      </c>
      <c r="X520" s="12">
        <f t="shared" si="126"/>
        <v>0</v>
      </c>
      <c r="Y520" s="12">
        <f t="shared" si="127"/>
        <v>0</v>
      </c>
    </row>
    <row r="521" spans="1:25" x14ac:dyDescent="0.3">
      <c r="A521" s="1" t="s">
        <v>519</v>
      </c>
      <c r="B521" s="6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7"/>
      <c r="K521" s="6">
        <f t="shared" si="114"/>
        <v>0</v>
      </c>
      <c r="L521">
        <f t="shared" si="115"/>
        <v>0</v>
      </c>
      <c r="M521">
        <f t="shared" si="116"/>
        <v>0</v>
      </c>
      <c r="N521">
        <f t="shared" si="117"/>
        <v>0</v>
      </c>
      <c r="O521">
        <f t="shared" si="118"/>
        <v>0</v>
      </c>
      <c r="P521">
        <f t="shared" si="119"/>
        <v>0</v>
      </c>
      <c r="Q521">
        <f t="shared" si="120"/>
        <v>0</v>
      </c>
      <c r="R521" s="7"/>
      <c r="S521" s="12">
        <f t="shared" si="121"/>
        <v>0</v>
      </c>
      <c r="T521" s="12">
        <f t="shared" si="122"/>
        <v>0</v>
      </c>
      <c r="U521" s="12">
        <f t="shared" si="123"/>
        <v>0</v>
      </c>
      <c r="V521" s="12">
        <f t="shared" si="124"/>
        <v>0</v>
      </c>
      <c r="W521" s="12">
        <f t="shared" si="125"/>
        <v>0</v>
      </c>
      <c r="X521" s="12">
        <f t="shared" si="126"/>
        <v>0</v>
      </c>
      <c r="Y521" s="12">
        <f t="shared" si="127"/>
        <v>0</v>
      </c>
    </row>
    <row r="522" spans="1:25" x14ac:dyDescent="0.3">
      <c r="A522" s="1" t="s">
        <v>520</v>
      </c>
      <c r="B522" s="6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7"/>
      <c r="K522" s="6">
        <f t="shared" si="114"/>
        <v>0</v>
      </c>
      <c r="L522">
        <f t="shared" si="115"/>
        <v>0</v>
      </c>
      <c r="M522">
        <f t="shared" si="116"/>
        <v>0</v>
      </c>
      <c r="N522">
        <f t="shared" si="117"/>
        <v>0</v>
      </c>
      <c r="O522">
        <f t="shared" si="118"/>
        <v>0</v>
      </c>
      <c r="P522">
        <f t="shared" si="119"/>
        <v>0</v>
      </c>
      <c r="Q522">
        <f t="shared" si="120"/>
        <v>0</v>
      </c>
      <c r="R522" s="7"/>
      <c r="S522" s="12">
        <f t="shared" si="121"/>
        <v>0</v>
      </c>
      <c r="T522" s="12">
        <f t="shared" si="122"/>
        <v>0</v>
      </c>
      <c r="U522" s="12">
        <f t="shared" si="123"/>
        <v>0</v>
      </c>
      <c r="V522" s="12">
        <f t="shared" si="124"/>
        <v>0</v>
      </c>
      <c r="W522" s="12">
        <f t="shared" si="125"/>
        <v>0</v>
      </c>
      <c r="X522" s="12">
        <f t="shared" si="126"/>
        <v>0</v>
      </c>
      <c r="Y522" s="12">
        <f t="shared" si="127"/>
        <v>0</v>
      </c>
    </row>
    <row r="523" spans="1:25" x14ac:dyDescent="0.3">
      <c r="A523" s="1" t="s">
        <v>521</v>
      </c>
      <c r="B523" s="6">
        <v>0</v>
      </c>
      <c r="C523">
        <v>7</v>
      </c>
      <c r="D523">
        <v>7</v>
      </c>
      <c r="E523">
        <v>7</v>
      </c>
      <c r="F523">
        <v>7</v>
      </c>
      <c r="G523">
        <v>7</v>
      </c>
      <c r="H523">
        <v>7</v>
      </c>
      <c r="I523">
        <v>11</v>
      </c>
      <c r="J523" s="7"/>
      <c r="K523" s="6">
        <f t="shared" si="114"/>
        <v>7</v>
      </c>
      <c r="L523">
        <f t="shared" si="115"/>
        <v>0</v>
      </c>
      <c r="M523">
        <f t="shared" si="116"/>
        <v>0</v>
      </c>
      <c r="N523">
        <f t="shared" si="117"/>
        <v>0</v>
      </c>
      <c r="O523">
        <f t="shared" si="118"/>
        <v>0</v>
      </c>
      <c r="P523">
        <f t="shared" si="119"/>
        <v>0</v>
      </c>
      <c r="Q523">
        <f t="shared" si="120"/>
        <v>4</v>
      </c>
      <c r="R523" s="7"/>
      <c r="S523" s="12">
        <f t="shared" si="121"/>
        <v>1</v>
      </c>
      <c r="T523" s="12">
        <f t="shared" si="122"/>
        <v>0</v>
      </c>
      <c r="U523" s="12">
        <f t="shared" si="123"/>
        <v>0</v>
      </c>
      <c r="V523" s="12">
        <f t="shared" si="124"/>
        <v>0</v>
      </c>
      <c r="W523" s="12">
        <f t="shared" si="125"/>
        <v>0</v>
      </c>
      <c r="X523" s="12">
        <f t="shared" si="126"/>
        <v>0</v>
      </c>
      <c r="Y523" s="12">
        <f t="shared" si="127"/>
        <v>0.36363636363636365</v>
      </c>
    </row>
    <row r="524" spans="1:25" x14ac:dyDescent="0.3">
      <c r="A524" s="1" t="s">
        <v>522</v>
      </c>
      <c r="B524" s="6">
        <v>0</v>
      </c>
      <c r="C524">
        <v>25</v>
      </c>
      <c r="D524">
        <v>25</v>
      </c>
      <c r="E524">
        <v>25</v>
      </c>
      <c r="F524">
        <v>55</v>
      </c>
      <c r="G524">
        <v>74</v>
      </c>
      <c r="H524">
        <v>74</v>
      </c>
      <c r="I524">
        <v>74</v>
      </c>
      <c r="J524" s="7"/>
      <c r="K524" s="6">
        <f t="shared" si="114"/>
        <v>25</v>
      </c>
      <c r="L524">
        <f t="shared" si="115"/>
        <v>0</v>
      </c>
      <c r="M524">
        <f t="shared" si="116"/>
        <v>0</v>
      </c>
      <c r="N524">
        <f t="shared" si="117"/>
        <v>30</v>
      </c>
      <c r="O524">
        <f t="shared" si="118"/>
        <v>19</v>
      </c>
      <c r="P524">
        <f t="shared" si="119"/>
        <v>0</v>
      </c>
      <c r="Q524">
        <f t="shared" si="120"/>
        <v>0</v>
      </c>
      <c r="R524" s="7"/>
      <c r="S524" s="12">
        <f t="shared" si="121"/>
        <v>1</v>
      </c>
      <c r="T524" s="12">
        <f t="shared" si="122"/>
        <v>0</v>
      </c>
      <c r="U524" s="12">
        <f t="shared" si="123"/>
        <v>0</v>
      </c>
      <c r="V524" s="12">
        <f t="shared" si="124"/>
        <v>0.54545454545454541</v>
      </c>
      <c r="W524" s="12">
        <f t="shared" si="125"/>
        <v>0.25675675675675674</v>
      </c>
      <c r="X524" s="12">
        <f t="shared" si="126"/>
        <v>0</v>
      </c>
      <c r="Y524" s="12">
        <f t="shared" si="127"/>
        <v>0</v>
      </c>
    </row>
    <row r="525" spans="1:25" x14ac:dyDescent="0.3">
      <c r="A525" s="1" t="s">
        <v>523</v>
      </c>
      <c r="B525" s="6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12</v>
      </c>
      <c r="I525">
        <v>12</v>
      </c>
      <c r="J525" s="7"/>
      <c r="K525" s="6">
        <f t="shared" si="114"/>
        <v>0</v>
      </c>
      <c r="L525">
        <f t="shared" si="115"/>
        <v>0</v>
      </c>
      <c r="M525">
        <f t="shared" si="116"/>
        <v>0</v>
      </c>
      <c r="N525">
        <f t="shared" si="117"/>
        <v>0</v>
      </c>
      <c r="O525">
        <f t="shared" si="118"/>
        <v>0</v>
      </c>
      <c r="P525">
        <f t="shared" si="119"/>
        <v>12</v>
      </c>
      <c r="Q525">
        <f t="shared" si="120"/>
        <v>0</v>
      </c>
      <c r="R525" s="7"/>
      <c r="S525" s="12">
        <f t="shared" si="121"/>
        <v>0</v>
      </c>
      <c r="T525" s="12">
        <f t="shared" si="122"/>
        <v>0</v>
      </c>
      <c r="U525" s="12">
        <f t="shared" si="123"/>
        <v>0</v>
      </c>
      <c r="V525" s="12">
        <f t="shared" si="124"/>
        <v>0</v>
      </c>
      <c r="W525" s="12">
        <f t="shared" si="125"/>
        <v>0</v>
      </c>
      <c r="X525" s="12">
        <f t="shared" si="126"/>
        <v>1</v>
      </c>
      <c r="Y525" s="12">
        <f t="shared" si="127"/>
        <v>0</v>
      </c>
    </row>
    <row r="526" spans="1:25" x14ac:dyDescent="0.3">
      <c r="A526" s="1" t="s">
        <v>524</v>
      </c>
      <c r="B526" s="6">
        <v>13</v>
      </c>
      <c r="C526">
        <v>33</v>
      </c>
      <c r="D526">
        <v>77</v>
      </c>
      <c r="E526">
        <v>88</v>
      </c>
      <c r="F526">
        <v>141</v>
      </c>
      <c r="G526">
        <v>141</v>
      </c>
      <c r="H526">
        <v>141</v>
      </c>
      <c r="I526">
        <v>186</v>
      </c>
      <c r="J526" s="7"/>
      <c r="K526" s="6">
        <f t="shared" si="114"/>
        <v>20</v>
      </c>
      <c r="L526">
        <f t="shared" si="115"/>
        <v>44</v>
      </c>
      <c r="M526">
        <f t="shared" si="116"/>
        <v>11</v>
      </c>
      <c r="N526">
        <f t="shared" si="117"/>
        <v>53</v>
      </c>
      <c r="O526">
        <f t="shared" si="118"/>
        <v>0</v>
      </c>
      <c r="P526">
        <f t="shared" si="119"/>
        <v>0</v>
      </c>
      <c r="Q526">
        <f t="shared" si="120"/>
        <v>45</v>
      </c>
      <c r="R526" s="7"/>
      <c r="S526" s="12">
        <f t="shared" si="121"/>
        <v>0.60606060606060608</v>
      </c>
      <c r="T526" s="12">
        <f t="shared" si="122"/>
        <v>0.5714285714285714</v>
      </c>
      <c r="U526" s="12">
        <f t="shared" si="123"/>
        <v>0.125</v>
      </c>
      <c r="V526" s="12">
        <f t="shared" si="124"/>
        <v>0.37588652482269502</v>
      </c>
      <c r="W526" s="12">
        <f t="shared" si="125"/>
        <v>0</v>
      </c>
      <c r="X526" s="12">
        <f t="shared" si="126"/>
        <v>0</v>
      </c>
      <c r="Y526" s="12">
        <f t="shared" si="127"/>
        <v>0.24193548387096775</v>
      </c>
    </row>
    <row r="527" spans="1:25" x14ac:dyDescent="0.3">
      <c r="A527" s="1" t="s">
        <v>525</v>
      </c>
      <c r="B527" s="6">
        <v>0</v>
      </c>
      <c r="C527">
        <v>61</v>
      </c>
      <c r="D527">
        <v>61</v>
      </c>
      <c r="E527">
        <v>61</v>
      </c>
      <c r="F527">
        <v>61</v>
      </c>
      <c r="G527">
        <v>61</v>
      </c>
      <c r="H527">
        <v>61</v>
      </c>
      <c r="I527">
        <v>61</v>
      </c>
      <c r="J527" s="7"/>
      <c r="K527" s="6">
        <f t="shared" si="114"/>
        <v>61</v>
      </c>
      <c r="L527">
        <f t="shared" si="115"/>
        <v>0</v>
      </c>
      <c r="M527">
        <f t="shared" si="116"/>
        <v>0</v>
      </c>
      <c r="N527">
        <f t="shared" si="117"/>
        <v>0</v>
      </c>
      <c r="O527">
        <f t="shared" si="118"/>
        <v>0</v>
      </c>
      <c r="P527">
        <f t="shared" si="119"/>
        <v>0</v>
      </c>
      <c r="Q527">
        <f t="shared" si="120"/>
        <v>0</v>
      </c>
      <c r="R527" s="7"/>
      <c r="S527" s="12">
        <f t="shared" si="121"/>
        <v>1</v>
      </c>
      <c r="T527" s="12">
        <f t="shared" si="122"/>
        <v>0</v>
      </c>
      <c r="U527" s="12">
        <f t="shared" si="123"/>
        <v>0</v>
      </c>
      <c r="V527" s="12">
        <f t="shared" si="124"/>
        <v>0</v>
      </c>
      <c r="W527" s="12">
        <f t="shared" si="125"/>
        <v>0</v>
      </c>
      <c r="X527" s="12">
        <f t="shared" si="126"/>
        <v>0</v>
      </c>
      <c r="Y527" s="12">
        <f t="shared" si="127"/>
        <v>0</v>
      </c>
    </row>
    <row r="528" spans="1:25" x14ac:dyDescent="0.3">
      <c r="A528" s="1" t="s">
        <v>526</v>
      </c>
      <c r="B528" s="6">
        <v>0</v>
      </c>
      <c r="C528">
        <v>0</v>
      </c>
      <c r="D528">
        <v>0</v>
      </c>
      <c r="E528">
        <v>0</v>
      </c>
      <c r="F528">
        <v>3</v>
      </c>
      <c r="G528">
        <v>5</v>
      </c>
      <c r="H528">
        <v>5</v>
      </c>
      <c r="I528">
        <v>5</v>
      </c>
      <c r="J528" s="7"/>
      <c r="K528" s="6">
        <f t="shared" si="114"/>
        <v>0</v>
      </c>
      <c r="L528">
        <f t="shared" si="115"/>
        <v>0</v>
      </c>
      <c r="M528">
        <f t="shared" si="116"/>
        <v>0</v>
      </c>
      <c r="N528">
        <f t="shared" si="117"/>
        <v>3</v>
      </c>
      <c r="O528">
        <f t="shared" si="118"/>
        <v>2</v>
      </c>
      <c r="P528">
        <f t="shared" si="119"/>
        <v>0</v>
      </c>
      <c r="Q528">
        <f t="shared" si="120"/>
        <v>0</v>
      </c>
      <c r="R528" s="7"/>
      <c r="S528" s="12">
        <f t="shared" si="121"/>
        <v>0</v>
      </c>
      <c r="T528" s="12">
        <f t="shared" si="122"/>
        <v>0</v>
      </c>
      <c r="U528" s="12">
        <f t="shared" si="123"/>
        <v>0</v>
      </c>
      <c r="V528" s="12">
        <f t="shared" si="124"/>
        <v>1</v>
      </c>
      <c r="W528" s="12">
        <f t="shared" si="125"/>
        <v>0.4</v>
      </c>
      <c r="X528" s="12">
        <f t="shared" si="126"/>
        <v>0</v>
      </c>
      <c r="Y528" s="12">
        <f t="shared" si="127"/>
        <v>0</v>
      </c>
    </row>
    <row r="529" spans="1:25" x14ac:dyDescent="0.3">
      <c r="A529" s="1" t="s">
        <v>527</v>
      </c>
      <c r="B529" s="6">
        <v>0</v>
      </c>
      <c r="C529">
        <v>3</v>
      </c>
      <c r="D529">
        <v>3</v>
      </c>
      <c r="E529">
        <v>4</v>
      </c>
      <c r="F529">
        <v>4</v>
      </c>
      <c r="G529">
        <v>4</v>
      </c>
      <c r="H529">
        <v>4</v>
      </c>
      <c r="I529">
        <v>10</v>
      </c>
      <c r="J529" s="7"/>
      <c r="K529" s="6">
        <f t="shared" si="114"/>
        <v>3</v>
      </c>
      <c r="L529">
        <f t="shared" si="115"/>
        <v>0</v>
      </c>
      <c r="M529">
        <f t="shared" si="116"/>
        <v>1</v>
      </c>
      <c r="N529">
        <f t="shared" si="117"/>
        <v>0</v>
      </c>
      <c r="O529">
        <f t="shared" si="118"/>
        <v>0</v>
      </c>
      <c r="P529">
        <f t="shared" si="119"/>
        <v>0</v>
      </c>
      <c r="Q529">
        <f t="shared" si="120"/>
        <v>6</v>
      </c>
      <c r="R529" s="7"/>
      <c r="S529" s="12">
        <f t="shared" si="121"/>
        <v>1</v>
      </c>
      <c r="T529" s="12">
        <f t="shared" si="122"/>
        <v>0</v>
      </c>
      <c r="U529" s="12">
        <f t="shared" si="123"/>
        <v>0.25</v>
      </c>
      <c r="V529" s="12">
        <f t="shared" si="124"/>
        <v>0</v>
      </c>
      <c r="W529" s="12">
        <f t="shared" si="125"/>
        <v>0</v>
      </c>
      <c r="X529" s="12">
        <f t="shared" si="126"/>
        <v>0</v>
      </c>
      <c r="Y529" s="12">
        <f t="shared" si="127"/>
        <v>0.6</v>
      </c>
    </row>
    <row r="530" spans="1:25" x14ac:dyDescent="0.3">
      <c r="A530" s="1" t="s">
        <v>528</v>
      </c>
      <c r="B530" s="6">
        <v>0</v>
      </c>
      <c r="C530">
        <v>186</v>
      </c>
      <c r="D530">
        <v>186</v>
      </c>
      <c r="E530">
        <v>186</v>
      </c>
      <c r="F530">
        <v>186</v>
      </c>
      <c r="G530">
        <v>186</v>
      </c>
      <c r="H530">
        <v>186</v>
      </c>
      <c r="I530">
        <v>186</v>
      </c>
      <c r="J530" s="7"/>
      <c r="K530" s="6">
        <f t="shared" si="114"/>
        <v>186</v>
      </c>
      <c r="L530">
        <f t="shared" si="115"/>
        <v>0</v>
      </c>
      <c r="M530">
        <f t="shared" si="116"/>
        <v>0</v>
      </c>
      <c r="N530">
        <f t="shared" si="117"/>
        <v>0</v>
      </c>
      <c r="O530">
        <f t="shared" si="118"/>
        <v>0</v>
      </c>
      <c r="P530">
        <f t="shared" si="119"/>
        <v>0</v>
      </c>
      <c r="Q530">
        <f t="shared" si="120"/>
        <v>0</v>
      </c>
      <c r="R530" s="7"/>
      <c r="S530" s="12">
        <f t="shared" si="121"/>
        <v>1</v>
      </c>
      <c r="T530" s="12">
        <f t="shared" si="122"/>
        <v>0</v>
      </c>
      <c r="U530" s="12">
        <f t="shared" si="123"/>
        <v>0</v>
      </c>
      <c r="V530" s="12">
        <f t="shared" si="124"/>
        <v>0</v>
      </c>
      <c r="W530" s="12">
        <f t="shared" si="125"/>
        <v>0</v>
      </c>
      <c r="X530" s="12">
        <f t="shared" si="126"/>
        <v>0</v>
      </c>
      <c r="Y530" s="12">
        <f t="shared" si="127"/>
        <v>0</v>
      </c>
    </row>
    <row r="531" spans="1:25" x14ac:dyDescent="0.3">
      <c r="A531" s="1" t="s">
        <v>529</v>
      </c>
      <c r="B531" s="6">
        <v>8</v>
      </c>
      <c r="C531">
        <v>20</v>
      </c>
      <c r="D531">
        <v>20</v>
      </c>
      <c r="E531">
        <v>20</v>
      </c>
      <c r="F531">
        <v>20</v>
      </c>
      <c r="G531">
        <v>24</v>
      </c>
      <c r="H531">
        <v>40</v>
      </c>
      <c r="I531">
        <v>55</v>
      </c>
      <c r="J531" s="7"/>
      <c r="K531" s="6">
        <f t="shared" si="114"/>
        <v>12</v>
      </c>
      <c r="L531">
        <f t="shared" si="115"/>
        <v>0</v>
      </c>
      <c r="M531">
        <f t="shared" si="116"/>
        <v>0</v>
      </c>
      <c r="N531">
        <f t="shared" si="117"/>
        <v>0</v>
      </c>
      <c r="O531">
        <f t="shared" si="118"/>
        <v>4</v>
      </c>
      <c r="P531">
        <f t="shared" si="119"/>
        <v>16</v>
      </c>
      <c r="Q531">
        <f t="shared" si="120"/>
        <v>15</v>
      </c>
      <c r="R531" s="7"/>
      <c r="S531" s="12">
        <f t="shared" si="121"/>
        <v>0.6</v>
      </c>
      <c r="T531" s="12">
        <f t="shared" si="122"/>
        <v>0</v>
      </c>
      <c r="U531" s="12">
        <f t="shared" si="123"/>
        <v>0</v>
      </c>
      <c r="V531" s="12">
        <f t="shared" si="124"/>
        <v>0</v>
      </c>
      <c r="W531" s="12">
        <f t="shared" si="125"/>
        <v>0.16666666666666666</v>
      </c>
      <c r="X531" s="12">
        <f t="shared" si="126"/>
        <v>0.4</v>
      </c>
      <c r="Y531" s="12">
        <f t="shared" si="127"/>
        <v>0.27272727272727271</v>
      </c>
    </row>
    <row r="532" spans="1:25" x14ac:dyDescent="0.3">
      <c r="A532" s="1" t="s">
        <v>530</v>
      </c>
      <c r="B532" s="6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s="7"/>
      <c r="K532" s="6">
        <f t="shared" si="114"/>
        <v>0</v>
      </c>
      <c r="L532">
        <f t="shared" si="115"/>
        <v>0</v>
      </c>
      <c r="M532">
        <f t="shared" si="116"/>
        <v>0</v>
      </c>
      <c r="N532">
        <f t="shared" si="117"/>
        <v>0</v>
      </c>
      <c r="O532">
        <f t="shared" si="118"/>
        <v>0</v>
      </c>
      <c r="P532">
        <f t="shared" si="119"/>
        <v>0</v>
      </c>
      <c r="Q532">
        <f t="shared" si="120"/>
        <v>0</v>
      </c>
      <c r="R532" s="7"/>
      <c r="S532" s="12">
        <f t="shared" si="121"/>
        <v>0</v>
      </c>
      <c r="T532" s="12">
        <f t="shared" si="122"/>
        <v>0</v>
      </c>
      <c r="U532" s="12">
        <f t="shared" si="123"/>
        <v>0</v>
      </c>
      <c r="V532" s="12">
        <f t="shared" si="124"/>
        <v>0</v>
      </c>
      <c r="W532" s="12">
        <f t="shared" si="125"/>
        <v>0</v>
      </c>
      <c r="X532" s="12">
        <f t="shared" si="126"/>
        <v>0</v>
      </c>
      <c r="Y532" s="12">
        <f t="shared" si="127"/>
        <v>0</v>
      </c>
    </row>
    <row r="533" spans="1:25" x14ac:dyDescent="0.3">
      <c r="A533" s="1" t="s">
        <v>531</v>
      </c>
      <c r="B533" s="6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7"/>
      <c r="K533" s="6">
        <f t="shared" si="114"/>
        <v>0</v>
      </c>
      <c r="L533">
        <f t="shared" si="115"/>
        <v>0</v>
      </c>
      <c r="M533">
        <f t="shared" si="116"/>
        <v>0</v>
      </c>
      <c r="N533">
        <f t="shared" si="117"/>
        <v>0</v>
      </c>
      <c r="O533">
        <f t="shared" si="118"/>
        <v>0</v>
      </c>
      <c r="P533">
        <f t="shared" si="119"/>
        <v>0</v>
      </c>
      <c r="Q533">
        <f t="shared" si="120"/>
        <v>0</v>
      </c>
      <c r="R533" s="7"/>
      <c r="S533" s="12">
        <f t="shared" si="121"/>
        <v>0</v>
      </c>
      <c r="T533" s="12">
        <f t="shared" si="122"/>
        <v>0</v>
      </c>
      <c r="U533" s="12">
        <f t="shared" si="123"/>
        <v>0</v>
      </c>
      <c r="V533" s="12">
        <f t="shared" si="124"/>
        <v>0</v>
      </c>
      <c r="W533" s="12">
        <f t="shared" si="125"/>
        <v>0</v>
      </c>
      <c r="X533" s="12">
        <f t="shared" si="126"/>
        <v>0</v>
      </c>
      <c r="Y533" s="12">
        <f t="shared" si="127"/>
        <v>0</v>
      </c>
    </row>
    <row r="534" spans="1:25" x14ac:dyDescent="0.3">
      <c r="A534" s="1" t="s">
        <v>532</v>
      </c>
      <c r="B534" s="6">
        <v>3</v>
      </c>
      <c r="C534">
        <v>19</v>
      </c>
      <c r="D534">
        <v>20</v>
      </c>
      <c r="E534">
        <v>36</v>
      </c>
      <c r="F534">
        <v>36</v>
      </c>
      <c r="G534">
        <v>46</v>
      </c>
      <c r="H534">
        <v>54</v>
      </c>
      <c r="I534">
        <v>79</v>
      </c>
      <c r="J534" s="7"/>
      <c r="K534" s="6">
        <f t="shared" si="114"/>
        <v>16</v>
      </c>
      <c r="L534">
        <f t="shared" si="115"/>
        <v>1</v>
      </c>
      <c r="M534">
        <f t="shared" si="116"/>
        <v>16</v>
      </c>
      <c r="N534">
        <f t="shared" si="117"/>
        <v>0</v>
      </c>
      <c r="O534">
        <f t="shared" si="118"/>
        <v>10</v>
      </c>
      <c r="P534">
        <f t="shared" si="119"/>
        <v>8</v>
      </c>
      <c r="Q534">
        <f t="shared" si="120"/>
        <v>25</v>
      </c>
      <c r="R534" s="7"/>
      <c r="S534" s="12">
        <f t="shared" si="121"/>
        <v>0.84210526315789469</v>
      </c>
      <c r="T534" s="12">
        <f t="shared" si="122"/>
        <v>0.05</v>
      </c>
      <c r="U534" s="12">
        <f t="shared" si="123"/>
        <v>0.44444444444444442</v>
      </c>
      <c r="V534" s="12">
        <f t="shared" si="124"/>
        <v>0</v>
      </c>
      <c r="W534" s="12">
        <f t="shared" si="125"/>
        <v>0.21739130434782608</v>
      </c>
      <c r="X534" s="12">
        <f t="shared" si="126"/>
        <v>0.14814814814814814</v>
      </c>
      <c r="Y534" s="12">
        <f t="shared" si="127"/>
        <v>0.31645569620253167</v>
      </c>
    </row>
    <row r="535" spans="1:25" x14ac:dyDescent="0.3">
      <c r="A535" s="1" t="s">
        <v>533</v>
      </c>
      <c r="B535" s="6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135</v>
      </c>
      <c r="J535" s="7"/>
      <c r="K535" s="6">
        <f t="shared" si="114"/>
        <v>0</v>
      </c>
      <c r="L535">
        <f t="shared" si="115"/>
        <v>0</v>
      </c>
      <c r="M535">
        <f t="shared" si="116"/>
        <v>0</v>
      </c>
      <c r="N535">
        <f t="shared" si="117"/>
        <v>0</v>
      </c>
      <c r="O535">
        <f t="shared" si="118"/>
        <v>0</v>
      </c>
      <c r="P535">
        <f t="shared" si="119"/>
        <v>0</v>
      </c>
      <c r="Q535">
        <f t="shared" si="120"/>
        <v>135</v>
      </c>
      <c r="R535" s="7"/>
      <c r="S535" s="12">
        <f t="shared" si="121"/>
        <v>0</v>
      </c>
      <c r="T535" s="12">
        <f t="shared" si="122"/>
        <v>0</v>
      </c>
      <c r="U535" s="12">
        <f t="shared" si="123"/>
        <v>0</v>
      </c>
      <c r="V535" s="12">
        <f t="shared" si="124"/>
        <v>0</v>
      </c>
      <c r="W535" s="12">
        <f t="shared" si="125"/>
        <v>0</v>
      </c>
      <c r="X535" s="12">
        <f t="shared" si="126"/>
        <v>0</v>
      </c>
      <c r="Y535" s="12">
        <f t="shared" si="127"/>
        <v>1</v>
      </c>
    </row>
    <row r="536" spans="1:25" x14ac:dyDescent="0.3">
      <c r="A536" s="1" t="s">
        <v>534</v>
      </c>
      <c r="B536" s="6">
        <v>0</v>
      </c>
      <c r="C536">
        <v>124</v>
      </c>
      <c r="D536">
        <v>124</v>
      </c>
      <c r="E536">
        <v>124</v>
      </c>
      <c r="F536">
        <v>160</v>
      </c>
      <c r="G536">
        <v>160</v>
      </c>
      <c r="H536">
        <v>160</v>
      </c>
      <c r="I536">
        <v>160</v>
      </c>
      <c r="J536" s="7"/>
      <c r="K536" s="6">
        <f t="shared" si="114"/>
        <v>124</v>
      </c>
      <c r="L536">
        <f t="shared" si="115"/>
        <v>0</v>
      </c>
      <c r="M536">
        <f t="shared" si="116"/>
        <v>0</v>
      </c>
      <c r="N536">
        <f t="shared" si="117"/>
        <v>36</v>
      </c>
      <c r="O536">
        <f t="shared" si="118"/>
        <v>0</v>
      </c>
      <c r="P536">
        <f t="shared" si="119"/>
        <v>0</v>
      </c>
      <c r="Q536">
        <f t="shared" si="120"/>
        <v>0</v>
      </c>
      <c r="R536" s="7"/>
      <c r="S536" s="12">
        <f t="shared" si="121"/>
        <v>1</v>
      </c>
      <c r="T536" s="12">
        <f t="shared" si="122"/>
        <v>0</v>
      </c>
      <c r="U536" s="12">
        <f t="shared" si="123"/>
        <v>0</v>
      </c>
      <c r="V536" s="12">
        <f t="shared" si="124"/>
        <v>0.22500000000000001</v>
      </c>
      <c r="W536" s="12">
        <f t="shared" si="125"/>
        <v>0</v>
      </c>
      <c r="X536" s="12">
        <f t="shared" si="126"/>
        <v>0</v>
      </c>
      <c r="Y536" s="12">
        <f t="shared" si="127"/>
        <v>0</v>
      </c>
    </row>
    <row r="537" spans="1:25" x14ac:dyDescent="0.3">
      <c r="A537" s="1" t="s">
        <v>535</v>
      </c>
      <c r="B537" s="6">
        <v>2</v>
      </c>
      <c r="C537">
        <v>2</v>
      </c>
      <c r="D537">
        <v>5</v>
      </c>
      <c r="E537">
        <v>5</v>
      </c>
      <c r="F537">
        <v>5</v>
      </c>
      <c r="G537">
        <v>5</v>
      </c>
      <c r="H537">
        <v>11</v>
      </c>
      <c r="I537">
        <v>11</v>
      </c>
      <c r="J537" s="7"/>
      <c r="K537" s="6">
        <f t="shared" si="114"/>
        <v>0</v>
      </c>
      <c r="L537">
        <f t="shared" si="115"/>
        <v>3</v>
      </c>
      <c r="M537">
        <f t="shared" si="116"/>
        <v>0</v>
      </c>
      <c r="N537">
        <f t="shared" si="117"/>
        <v>0</v>
      </c>
      <c r="O537">
        <f t="shared" si="118"/>
        <v>0</v>
      </c>
      <c r="P537">
        <f t="shared" si="119"/>
        <v>6</v>
      </c>
      <c r="Q537">
        <f t="shared" si="120"/>
        <v>0</v>
      </c>
      <c r="R537" s="7"/>
      <c r="S537" s="12">
        <f t="shared" si="121"/>
        <v>0</v>
      </c>
      <c r="T537" s="12">
        <f t="shared" si="122"/>
        <v>0.6</v>
      </c>
      <c r="U537" s="12">
        <f t="shared" si="123"/>
        <v>0</v>
      </c>
      <c r="V537" s="12">
        <f t="shared" si="124"/>
        <v>0</v>
      </c>
      <c r="W537" s="12">
        <f t="shared" si="125"/>
        <v>0</v>
      </c>
      <c r="X537" s="12">
        <f t="shared" si="126"/>
        <v>0.54545454545454541</v>
      </c>
      <c r="Y537" s="12">
        <f t="shared" si="127"/>
        <v>0</v>
      </c>
    </row>
    <row r="538" spans="1:25" x14ac:dyDescent="0.3">
      <c r="A538" s="1" t="s">
        <v>536</v>
      </c>
      <c r="B538" s="6">
        <v>118</v>
      </c>
      <c r="C538">
        <v>146</v>
      </c>
      <c r="D538">
        <v>181</v>
      </c>
      <c r="E538">
        <v>216</v>
      </c>
      <c r="F538">
        <v>264</v>
      </c>
      <c r="G538">
        <v>288</v>
      </c>
      <c r="H538">
        <v>309</v>
      </c>
      <c r="I538">
        <v>325</v>
      </c>
      <c r="J538" s="7"/>
      <c r="K538" s="6">
        <f t="shared" si="114"/>
        <v>28</v>
      </c>
      <c r="L538">
        <f t="shared" si="115"/>
        <v>35</v>
      </c>
      <c r="M538">
        <f t="shared" si="116"/>
        <v>35</v>
      </c>
      <c r="N538">
        <f t="shared" si="117"/>
        <v>48</v>
      </c>
      <c r="O538">
        <f t="shared" si="118"/>
        <v>24</v>
      </c>
      <c r="P538">
        <f t="shared" si="119"/>
        <v>21</v>
      </c>
      <c r="Q538">
        <f t="shared" si="120"/>
        <v>16</v>
      </c>
      <c r="R538" s="7"/>
      <c r="S538" s="12">
        <f t="shared" si="121"/>
        <v>0.19178082191780821</v>
      </c>
      <c r="T538" s="12">
        <f t="shared" si="122"/>
        <v>0.19337016574585636</v>
      </c>
      <c r="U538" s="12">
        <f t="shared" si="123"/>
        <v>0.16203703703703703</v>
      </c>
      <c r="V538" s="12">
        <f t="shared" si="124"/>
        <v>0.18181818181818182</v>
      </c>
      <c r="W538" s="12">
        <f t="shared" si="125"/>
        <v>8.3333333333333329E-2</v>
      </c>
      <c r="X538" s="12">
        <f t="shared" si="126"/>
        <v>6.7961165048543687E-2</v>
      </c>
      <c r="Y538" s="12">
        <f t="shared" si="127"/>
        <v>4.9230769230769231E-2</v>
      </c>
    </row>
    <row r="539" spans="1:25" x14ac:dyDescent="0.3">
      <c r="A539" s="1" t="s">
        <v>537</v>
      </c>
      <c r="B539" s="6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 s="7"/>
      <c r="K539" s="6">
        <f t="shared" si="114"/>
        <v>0</v>
      </c>
      <c r="L539">
        <f t="shared" si="115"/>
        <v>0</v>
      </c>
      <c r="M539">
        <f t="shared" si="116"/>
        <v>0</v>
      </c>
      <c r="N539">
        <f t="shared" si="117"/>
        <v>0</v>
      </c>
      <c r="O539">
        <f t="shared" si="118"/>
        <v>0</v>
      </c>
      <c r="P539">
        <f t="shared" si="119"/>
        <v>1</v>
      </c>
      <c r="Q539">
        <f t="shared" si="120"/>
        <v>0</v>
      </c>
      <c r="R539" s="7"/>
      <c r="S539" s="12">
        <f t="shared" si="121"/>
        <v>0</v>
      </c>
      <c r="T539" s="12">
        <f t="shared" si="122"/>
        <v>0</v>
      </c>
      <c r="U539" s="12">
        <f t="shared" si="123"/>
        <v>0</v>
      </c>
      <c r="V539" s="12">
        <f t="shared" si="124"/>
        <v>0</v>
      </c>
      <c r="W539" s="12">
        <f t="shared" si="125"/>
        <v>0</v>
      </c>
      <c r="X539" s="12">
        <f t="shared" si="126"/>
        <v>1</v>
      </c>
      <c r="Y539" s="12">
        <f t="shared" si="127"/>
        <v>0</v>
      </c>
    </row>
    <row r="540" spans="1:25" x14ac:dyDescent="0.3">
      <c r="A540" s="1" t="s">
        <v>538</v>
      </c>
      <c r="B540" s="6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s="7"/>
      <c r="K540" s="6">
        <f t="shared" si="114"/>
        <v>0</v>
      </c>
      <c r="L540">
        <f t="shared" si="115"/>
        <v>0</v>
      </c>
      <c r="M540">
        <f t="shared" si="116"/>
        <v>0</v>
      </c>
      <c r="N540">
        <f t="shared" si="117"/>
        <v>0</v>
      </c>
      <c r="O540">
        <f t="shared" si="118"/>
        <v>0</v>
      </c>
      <c r="P540">
        <f t="shared" si="119"/>
        <v>0</v>
      </c>
      <c r="Q540">
        <f t="shared" si="120"/>
        <v>0</v>
      </c>
      <c r="R540" s="7"/>
      <c r="S540" s="12">
        <f t="shared" si="121"/>
        <v>0</v>
      </c>
      <c r="T540" s="12">
        <f t="shared" si="122"/>
        <v>0</v>
      </c>
      <c r="U540" s="12">
        <f t="shared" si="123"/>
        <v>0</v>
      </c>
      <c r="V540" s="12">
        <f t="shared" si="124"/>
        <v>0</v>
      </c>
      <c r="W540" s="12">
        <f t="shared" si="125"/>
        <v>0</v>
      </c>
      <c r="X540" s="12">
        <f t="shared" si="126"/>
        <v>0</v>
      </c>
      <c r="Y540" s="12">
        <f t="shared" si="127"/>
        <v>0</v>
      </c>
    </row>
    <row r="541" spans="1:25" x14ac:dyDescent="0.3">
      <c r="A541" s="1" t="s">
        <v>539</v>
      </c>
      <c r="B541" s="6">
        <v>0</v>
      </c>
      <c r="C541">
        <v>106</v>
      </c>
      <c r="D541">
        <v>106</v>
      </c>
      <c r="E541">
        <v>106</v>
      </c>
      <c r="F541">
        <v>112</v>
      </c>
      <c r="G541">
        <v>123</v>
      </c>
      <c r="H541">
        <v>123</v>
      </c>
      <c r="I541">
        <v>123</v>
      </c>
      <c r="J541" s="7"/>
      <c r="K541" s="6">
        <f t="shared" si="114"/>
        <v>106</v>
      </c>
      <c r="L541">
        <f t="shared" si="115"/>
        <v>0</v>
      </c>
      <c r="M541">
        <f t="shared" si="116"/>
        <v>0</v>
      </c>
      <c r="N541">
        <f t="shared" si="117"/>
        <v>6</v>
      </c>
      <c r="O541">
        <f t="shared" si="118"/>
        <v>11</v>
      </c>
      <c r="P541">
        <f t="shared" si="119"/>
        <v>0</v>
      </c>
      <c r="Q541">
        <f t="shared" si="120"/>
        <v>0</v>
      </c>
      <c r="R541" s="7"/>
      <c r="S541" s="12">
        <f t="shared" si="121"/>
        <v>1</v>
      </c>
      <c r="T541" s="12">
        <f t="shared" si="122"/>
        <v>0</v>
      </c>
      <c r="U541" s="12">
        <f t="shared" si="123"/>
        <v>0</v>
      </c>
      <c r="V541" s="12">
        <f t="shared" si="124"/>
        <v>5.3571428571428568E-2</v>
      </c>
      <c r="W541" s="12">
        <f t="shared" si="125"/>
        <v>8.943089430894309E-2</v>
      </c>
      <c r="X541" s="12">
        <f t="shared" si="126"/>
        <v>0</v>
      </c>
      <c r="Y541" s="12">
        <f t="shared" si="127"/>
        <v>0</v>
      </c>
    </row>
    <row r="542" spans="1:25" x14ac:dyDescent="0.3">
      <c r="A542" s="1" t="s">
        <v>540</v>
      </c>
      <c r="B542" s="6">
        <v>0</v>
      </c>
      <c r="C542">
        <v>14</v>
      </c>
      <c r="D542">
        <v>14</v>
      </c>
      <c r="E542">
        <v>14</v>
      </c>
      <c r="F542">
        <v>16</v>
      </c>
      <c r="G542">
        <v>32</v>
      </c>
      <c r="H542">
        <v>32</v>
      </c>
      <c r="I542">
        <v>32</v>
      </c>
      <c r="J542" s="7"/>
      <c r="K542" s="6">
        <f t="shared" si="114"/>
        <v>14</v>
      </c>
      <c r="L542">
        <f t="shared" si="115"/>
        <v>0</v>
      </c>
      <c r="M542">
        <f t="shared" si="116"/>
        <v>0</v>
      </c>
      <c r="N542">
        <f t="shared" si="117"/>
        <v>2</v>
      </c>
      <c r="O542">
        <f t="shared" si="118"/>
        <v>16</v>
      </c>
      <c r="P542">
        <f t="shared" si="119"/>
        <v>0</v>
      </c>
      <c r="Q542">
        <f t="shared" si="120"/>
        <v>0</v>
      </c>
      <c r="R542" s="7"/>
      <c r="S542" s="12">
        <f t="shared" si="121"/>
        <v>1</v>
      </c>
      <c r="T542" s="12">
        <f t="shared" si="122"/>
        <v>0</v>
      </c>
      <c r="U542" s="12">
        <f t="shared" si="123"/>
        <v>0</v>
      </c>
      <c r="V542" s="12">
        <f t="shared" si="124"/>
        <v>0.125</v>
      </c>
      <c r="W542" s="12">
        <f t="shared" si="125"/>
        <v>0.5</v>
      </c>
      <c r="X542" s="12">
        <f t="shared" si="126"/>
        <v>0</v>
      </c>
      <c r="Y542" s="12">
        <f t="shared" si="127"/>
        <v>0</v>
      </c>
    </row>
    <row r="543" spans="1:25" x14ac:dyDescent="0.3">
      <c r="A543" s="1" t="s">
        <v>541</v>
      </c>
      <c r="B543" s="6">
        <v>172</v>
      </c>
      <c r="C543">
        <v>180</v>
      </c>
      <c r="D543">
        <v>230</v>
      </c>
      <c r="E543">
        <v>332</v>
      </c>
      <c r="F543">
        <v>356</v>
      </c>
      <c r="G543">
        <v>411</v>
      </c>
      <c r="H543">
        <v>487</v>
      </c>
      <c r="I543">
        <v>551</v>
      </c>
      <c r="J543" s="7"/>
      <c r="K543" s="6">
        <f t="shared" si="114"/>
        <v>8</v>
      </c>
      <c r="L543">
        <f t="shared" si="115"/>
        <v>50</v>
      </c>
      <c r="M543">
        <f t="shared" si="116"/>
        <v>102</v>
      </c>
      <c r="N543">
        <f t="shared" si="117"/>
        <v>24</v>
      </c>
      <c r="O543">
        <f t="shared" si="118"/>
        <v>55</v>
      </c>
      <c r="P543">
        <f t="shared" si="119"/>
        <v>76</v>
      </c>
      <c r="Q543">
        <f t="shared" si="120"/>
        <v>64</v>
      </c>
      <c r="R543" s="7"/>
      <c r="S543" s="12">
        <f t="shared" si="121"/>
        <v>4.4444444444444446E-2</v>
      </c>
      <c r="T543" s="12">
        <f t="shared" si="122"/>
        <v>0.21739130434782608</v>
      </c>
      <c r="U543" s="12">
        <f t="shared" si="123"/>
        <v>0.30722891566265059</v>
      </c>
      <c r="V543" s="12">
        <f t="shared" si="124"/>
        <v>6.741573033707865E-2</v>
      </c>
      <c r="W543" s="12">
        <f t="shared" si="125"/>
        <v>0.13381995133819952</v>
      </c>
      <c r="X543" s="12">
        <f t="shared" si="126"/>
        <v>0.15605749486652978</v>
      </c>
      <c r="Y543" s="12">
        <f t="shared" si="127"/>
        <v>0.1161524500907441</v>
      </c>
    </row>
    <row r="544" spans="1:25" x14ac:dyDescent="0.3">
      <c r="A544" s="1" t="s">
        <v>542</v>
      </c>
      <c r="B544" s="6">
        <v>0</v>
      </c>
      <c r="C544">
        <v>38</v>
      </c>
      <c r="D544">
        <v>82</v>
      </c>
      <c r="E544">
        <v>82</v>
      </c>
      <c r="F544">
        <v>177</v>
      </c>
      <c r="G544">
        <v>220</v>
      </c>
      <c r="H544">
        <v>220</v>
      </c>
      <c r="I544">
        <v>220</v>
      </c>
      <c r="J544" s="7"/>
      <c r="K544" s="6">
        <f t="shared" si="114"/>
        <v>38</v>
      </c>
      <c r="L544">
        <f t="shared" si="115"/>
        <v>44</v>
      </c>
      <c r="M544">
        <f t="shared" si="116"/>
        <v>0</v>
      </c>
      <c r="N544">
        <f t="shared" si="117"/>
        <v>95</v>
      </c>
      <c r="O544">
        <f t="shared" si="118"/>
        <v>43</v>
      </c>
      <c r="P544">
        <f t="shared" si="119"/>
        <v>0</v>
      </c>
      <c r="Q544">
        <f t="shared" si="120"/>
        <v>0</v>
      </c>
      <c r="R544" s="7"/>
      <c r="S544" s="12">
        <f t="shared" si="121"/>
        <v>1</v>
      </c>
      <c r="T544" s="12">
        <f t="shared" si="122"/>
        <v>0.53658536585365857</v>
      </c>
      <c r="U544" s="12">
        <f t="shared" si="123"/>
        <v>0</v>
      </c>
      <c r="V544" s="12">
        <f t="shared" si="124"/>
        <v>0.53672316384180796</v>
      </c>
      <c r="W544" s="12">
        <f t="shared" si="125"/>
        <v>0.19545454545454546</v>
      </c>
      <c r="X544" s="12">
        <f t="shared" si="126"/>
        <v>0</v>
      </c>
      <c r="Y544" s="12">
        <f t="shared" si="127"/>
        <v>0</v>
      </c>
    </row>
    <row r="545" spans="1:25" x14ac:dyDescent="0.3">
      <c r="A545" s="1" t="s">
        <v>543</v>
      </c>
      <c r="B545" s="6">
        <v>90</v>
      </c>
      <c r="C545">
        <v>106</v>
      </c>
      <c r="D545">
        <v>120</v>
      </c>
      <c r="E545">
        <v>147</v>
      </c>
      <c r="F545">
        <v>147</v>
      </c>
      <c r="G545">
        <v>147</v>
      </c>
      <c r="H545">
        <v>333</v>
      </c>
      <c r="I545">
        <v>372</v>
      </c>
      <c r="J545" s="7"/>
      <c r="K545" s="6">
        <f t="shared" si="114"/>
        <v>16</v>
      </c>
      <c r="L545">
        <f t="shared" si="115"/>
        <v>14</v>
      </c>
      <c r="M545">
        <f t="shared" si="116"/>
        <v>27</v>
      </c>
      <c r="N545">
        <f t="shared" si="117"/>
        <v>0</v>
      </c>
      <c r="O545">
        <f t="shared" si="118"/>
        <v>0</v>
      </c>
      <c r="P545">
        <f t="shared" si="119"/>
        <v>186</v>
      </c>
      <c r="Q545">
        <f t="shared" si="120"/>
        <v>39</v>
      </c>
      <c r="R545" s="7"/>
      <c r="S545" s="12">
        <f t="shared" si="121"/>
        <v>0.15094339622641509</v>
      </c>
      <c r="T545" s="12">
        <f t="shared" si="122"/>
        <v>0.11666666666666667</v>
      </c>
      <c r="U545" s="12">
        <f t="shared" si="123"/>
        <v>0.18367346938775511</v>
      </c>
      <c r="V545" s="12">
        <f t="shared" si="124"/>
        <v>0</v>
      </c>
      <c r="W545" s="12">
        <f t="shared" si="125"/>
        <v>0</v>
      </c>
      <c r="X545" s="12">
        <f t="shared" si="126"/>
        <v>0.55855855855855852</v>
      </c>
      <c r="Y545" s="12">
        <f t="shared" si="127"/>
        <v>0.10483870967741936</v>
      </c>
    </row>
    <row r="546" spans="1:25" x14ac:dyDescent="0.3">
      <c r="A546" s="1" t="s">
        <v>544</v>
      </c>
      <c r="B546" s="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7"/>
      <c r="K546" s="6">
        <f t="shared" si="114"/>
        <v>0</v>
      </c>
      <c r="L546">
        <f t="shared" si="115"/>
        <v>0</v>
      </c>
      <c r="M546">
        <f t="shared" si="116"/>
        <v>0</v>
      </c>
      <c r="N546">
        <f t="shared" si="117"/>
        <v>0</v>
      </c>
      <c r="O546">
        <f t="shared" si="118"/>
        <v>0</v>
      </c>
      <c r="P546">
        <f t="shared" si="119"/>
        <v>0</v>
      </c>
      <c r="Q546">
        <f t="shared" si="120"/>
        <v>0</v>
      </c>
      <c r="R546" s="7"/>
      <c r="S546" s="12">
        <f t="shared" si="121"/>
        <v>0</v>
      </c>
      <c r="T546" s="12">
        <f t="shared" si="122"/>
        <v>0</v>
      </c>
      <c r="U546" s="12">
        <f t="shared" si="123"/>
        <v>0</v>
      </c>
      <c r="V546" s="12">
        <f t="shared" si="124"/>
        <v>0</v>
      </c>
      <c r="W546" s="12">
        <f t="shared" si="125"/>
        <v>0</v>
      </c>
      <c r="X546" s="12">
        <f t="shared" si="126"/>
        <v>0</v>
      </c>
      <c r="Y546" s="12">
        <f t="shared" si="127"/>
        <v>0</v>
      </c>
    </row>
    <row r="547" spans="1:25" x14ac:dyDescent="0.3">
      <c r="A547" s="1" t="s">
        <v>545</v>
      </c>
      <c r="B547" s="6">
        <v>0</v>
      </c>
      <c r="C547">
        <v>0</v>
      </c>
      <c r="D547">
        <v>0</v>
      </c>
      <c r="E547">
        <v>5</v>
      </c>
      <c r="F547">
        <v>5</v>
      </c>
      <c r="G547">
        <v>5</v>
      </c>
      <c r="H547">
        <v>5</v>
      </c>
      <c r="I547">
        <v>5</v>
      </c>
      <c r="J547" s="7"/>
      <c r="K547" s="6">
        <f t="shared" si="114"/>
        <v>0</v>
      </c>
      <c r="L547">
        <f t="shared" si="115"/>
        <v>0</v>
      </c>
      <c r="M547">
        <f t="shared" si="116"/>
        <v>5</v>
      </c>
      <c r="N547">
        <f t="shared" si="117"/>
        <v>0</v>
      </c>
      <c r="O547">
        <f t="shared" si="118"/>
        <v>0</v>
      </c>
      <c r="P547">
        <f t="shared" si="119"/>
        <v>0</v>
      </c>
      <c r="Q547">
        <f t="shared" si="120"/>
        <v>0</v>
      </c>
      <c r="R547" s="7"/>
      <c r="S547" s="12">
        <f t="shared" si="121"/>
        <v>0</v>
      </c>
      <c r="T547" s="12">
        <f t="shared" si="122"/>
        <v>0</v>
      </c>
      <c r="U547" s="12">
        <f t="shared" si="123"/>
        <v>1</v>
      </c>
      <c r="V547" s="12">
        <f t="shared" si="124"/>
        <v>0</v>
      </c>
      <c r="W547" s="12">
        <f t="shared" si="125"/>
        <v>0</v>
      </c>
      <c r="X547" s="12">
        <f t="shared" si="126"/>
        <v>0</v>
      </c>
      <c r="Y547" s="12">
        <f t="shared" si="127"/>
        <v>0</v>
      </c>
    </row>
    <row r="548" spans="1:25" x14ac:dyDescent="0.3">
      <c r="A548" s="1" t="s">
        <v>546</v>
      </c>
      <c r="B548" s="6">
        <v>0</v>
      </c>
      <c r="C548">
        <v>0</v>
      </c>
      <c r="D548">
        <v>0</v>
      </c>
      <c r="E548">
        <v>8</v>
      </c>
      <c r="F548">
        <v>8</v>
      </c>
      <c r="G548">
        <v>8</v>
      </c>
      <c r="H548">
        <v>8</v>
      </c>
      <c r="I548">
        <v>13</v>
      </c>
      <c r="J548" s="7"/>
      <c r="K548" s="6">
        <f t="shared" si="114"/>
        <v>0</v>
      </c>
      <c r="L548">
        <f t="shared" si="115"/>
        <v>0</v>
      </c>
      <c r="M548">
        <f t="shared" si="116"/>
        <v>8</v>
      </c>
      <c r="N548">
        <f t="shared" si="117"/>
        <v>0</v>
      </c>
      <c r="O548">
        <f t="shared" si="118"/>
        <v>0</v>
      </c>
      <c r="P548">
        <f t="shared" si="119"/>
        <v>0</v>
      </c>
      <c r="Q548">
        <f t="shared" si="120"/>
        <v>5</v>
      </c>
      <c r="R548" s="7"/>
      <c r="S548" s="12">
        <f t="shared" si="121"/>
        <v>0</v>
      </c>
      <c r="T548" s="12">
        <f t="shared" si="122"/>
        <v>0</v>
      </c>
      <c r="U548" s="12">
        <f t="shared" si="123"/>
        <v>1</v>
      </c>
      <c r="V548" s="12">
        <f t="shared" si="124"/>
        <v>0</v>
      </c>
      <c r="W548" s="12">
        <f t="shared" si="125"/>
        <v>0</v>
      </c>
      <c r="X548" s="12">
        <f t="shared" si="126"/>
        <v>0</v>
      </c>
      <c r="Y548" s="12">
        <f t="shared" si="127"/>
        <v>0.38461538461538464</v>
      </c>
    </row>
    <row r="549" spans="1:25" x14ac:dyDescent="0.3">
      <c r="A549" s="1" t="s">
        <v>547</v>
      </c>
      <c r="B549" s="6">
        <v>186</v>
      </c>
      <c r="C549">
        <v>233</v>
      </c>
      <c r="D549">
        <v>233</v>
      </c>
      <c r="E549">
        <v>345</v>
      </c>
      <c r="F549">
        <v>345</v>
      </c>
      <c r="G549">
        <v>345</v>
      </c>
      <c r="H549">
        <v>369</v>
      </c>
      <c r="I549">
        <v>369</v>
      </c>
      <c r="J549" s="7"/>
      <c r="K549" s="6">
        <f t="shared" si="114"/>
        <v>47</v>
      </c>
      <c r="L549">
        <f t="shared" si="115"/>
        <v>0</v>
      </c>
      <c r="M549">
        <f t="shared" si="116"/>
        <v>112</v>
      </c>
      <c r="N549">
        <f t="shared" si="117"/>
        <v>0</v>
      </c>
      <c r="O549">
        <f t="shared" si="118"/>
        <v>0</v>
      </c>
      <c r="P549">
        <f t="shared" si="119"/>
        <v>24</v>
      </c>
      <c r="Q549">
        <f t="shared" si="120"/>
        <v>0</v>
      </c>
      <c r="R549" s="7"/>
      <c r="S549" s="12">
        <f t="shared" si="121"/>
        <v>0.20171673819742489</v>
      </c>
      <c r="T549" s="12">
        <f t="shared" si="122"/>
        <v>0</v>
      </c>
      <c r="U549" s="12">
        <f t="shared" si="123"/>
        <v>0.32463768115942027</v>
      </c>
      <c r="V549" s="12">
        <f t="shared" si="124"/>
        <v>0</v>
      </c>
      <c r="W549" s="12">
        <f t="shared" si="125"/>
        <v>0</v>
      </c>
      <c r="X549" s="12">
        <f t="shared" si="126"/>
        <v>6.5040650406504072E-2</v>
      </c>
      <c r="Y549" s="12">
        <f t="shared" si="127"/>
        <v>0</v>
      </c>
    </row>
    <row r="550" spans="1:25" x14ac:dyDescent="0.3">
      <c r="A550" s="1" t="s">
        <v>548</v>
      </c>
      <c r="B550" s="6">
        <v>0</v>
      </c>
      <c r="C550">
        <v>107</v>
      </c>
      <c r="D550">
        <v>107</v>
      </c>
      <c r="E550">
        <v>107</v>
      </c>
      <c r="F550">
        <v>198</v>
      </c>
      <c r="G550">
        <v>222</v>
      </c>
      <c r="H550">
        <v>234</v>
      </c>
      <c r="I550">
        <v>234</v>
      </c>
      <c r="J550" s="7"/>
      <c r="K550" s="6">
        <f t="shared" si="114"/>
        <v>107</v>
      </c>
      <c r="L550">
        <f t="shared" si="115"/>
        <v>0</v>
      </c>
      <c r="M550">
        <f t="shared" si="116"/>
        <v>0</v>
      </c>
      <c r="N550">
        <f t="shared" si="117"/>
        <v>91</v>
      </c>
      <c r="O550">
        <f t="shared" si="118"/>
        <v>24</v>
      </c>
      <c r="P550">
        <f t="shared" si="119"/>
        <v>12</v>
      </c>
      <c r="Q550">
        <f t="shared" si="120"/>
        <v>0</v>
      </c>
      <c r="R550" s="7"/>
      <c r="S550" s="12">
        <f t="shared" si="121"/>
        <v>1</v>
      </c>
      <c r="T550" s="12">
        <f t="shared" si="122"/>
        <v>0</v>
      </c>
      <c r="U550" s="12">
        <f t="shared" si="123"/>
        <v>0</v>
      </c>
      <c r="V550" s="12">
        <f t="shared" si="124"/>
        <v>0.45959595959595961</v>
      </c>
      <c r="W550" s="12">
        <f t="shared" si="125"/>
        <v>0.10810810810810811</v>
      </c>
      <c r="X550" s="12">
        <f t="shared" si="126"/>
        <v>5.128205128205128E-2</v>
      </c>
      <c r="Y550" s="12">
        <f t="shared" si="127"/>
        <v>0</v>
      </c>
    </row>
    <row r="551" spans="1:25" x14ac:dyDescent="0.3">
      <c r="A551" s="1" t="s">
        <v>549</v>
      </c>
      <c r="B551" s="6">
        <v>105</v>
      </c>
      <c r="C551">
        <v>178</v>
      </c>
      <c r="D551">
        <v>220</v>
      </c>
      <c r="E551">
        <v>252</v>
      </c>
      <c r="F551">
        <v>258</v>
      </c>
      <c r="G551">
        <v>293</v>
      </c>
      <c r="H551">
        <v>339</v>
      </c>
      <c r="I551">
        <v>385</v>
      </c>
      <c r="J551" s="7"/>
      <c r="K551" s="6">
        <f t="shared" si="114"/>
        <v>73</v>
      </c>
      <c r="L551">
        <f t="shared" si="115"/>
        <v>42</v>
      </c>
      <c r="M551">
        <f t="shared" si="116"/>
        <v>32</v>
      </c>
      <c r="N551">
        <f t="shared" si="117"/>
        <v>6</v>
      </c>
      <c r="O551">
        <f t="shared" si="118"/>
        <v>35</v>
      </c>
      <c r="P551">
        <f t="shared" si="119"/>
        <v>46</v>
      </c>
      <c r="Q551">
        <f t="shared" si="120"/>
        <v>46</v>
      </c>
      <c r="R551" s="7"/>
      <c r="S551" s="12">
        <f t="shared" si="121"/>
        <v>0.4101123595505618</v>
      </c>
      <c r="T551" s="12">
        <f t="shared" si="122"/>
        <v>0.19090909090909092</v>
      </c>
      <c r="U551" s="12">
        <f t="shared" si="123"/>
        <v>0.12698412698412698</v>
      </c>
      <c r="V551" s="12">
        <f t="shared" si="124"/>
        <v>2.3255813953488372E-2</v>
      </c>
      <c r="W551" s="12">
        <f t="shared" si="125"/>
        <v>0.11945392491467577</v>
      </c>
      <c r="X551" s="12">
        <f t="shared" si="126"/>
        <v>0.13569321533923304</v>
      </c>
      <c r="Y551" s="12">
        <f t="shared" si="127"/>
        <v>0.11948051948051948</v>
      </c>
    </row>
    <row r="552" spans="1:25" x14ac:dyDescent="0.3">
      <c r="A552" s="1" t="s">
        <v>550</v>
      </c>
      <c r="B552" s="6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7"/>
      <c r="K552" s="6">
        <f t="shared" si="114"/>
        <v>0</v>
      </c>
      <c r="L552">
        <f t="shared" si="115"/>
        <v>0</v>
      </c>
      <c r="M552">
        <f t="shared" si="116"/>
        <v>0</v>
      </c>
      <c r="N552">
        <f t="shared" si="117"/>
        <v>0</v>
      </c>
      <c r="O552">
        <f t="shared" si="118"/>
        <v>0</v>
      </c>
      <c r="P552">
        <f t="shared" si="119"/>
        <v>0</v>
      </c>
      <c r="Q552">
        <f t="shared" si="120"/>
        <v>0</v>
      </c>
      <c r="R552" s="7"/>
      <c r="S552" s="12">
        <f t="shared" si="121"/>
        <v>0</v>
      </c>
      <c r="T552" s="12">
        <f t="shared" si="122"/>
        <v>0</v>
      </c>
      <c r="U552" s="12">
        <f t="shared" si="123"/>
        <v>0</v>
      </c>
      <c r="V552" s="12">
        <f t="shared" si="124"/>
        <v>0</v>
      </c>
      <c r="W552" s="12">
        <f t="shared" si="125"/>
        <v>0</v>
      </c>
      <c r="X552" s="12">
        <f t="shared" si="126"/>
        <v>0</v>
      </c>
      <c r="Y552" s="12">
        <f t="shared" si="127"/>
        <v>0</v>
      </c>
    </row>
    <row r="553" spans="1:25" x14ac:dyDescent="0.3">
      <c r="A553" s="1" t="s">
        <v>551</v>
      </c>
      <c r="B553" s="6">
        <v>0</v>
      </c>
      <c r="C553">
        <v>37</v>
      </c>
      <c r="D553">
        <v>37</v>
      </c>
      <c r="E553">
        <v>37</v>
      </c>
      <c r="F553">
        <v>40</v>
      </c>
      <c r="G553">
        <v>50</v>
      </c>
      <c r="H553">
        <v>51</v>
      </c>
      <c r="I553">
        <v>62</v>
      </c>
      <c r="J553" s="7"/>
      <c r="K553" s="6">
        <f t="shared" si="114"/>
        <v>37</v>
      </c>
      <c r="L553">
        <f t="shared" si="115"/>
        <v>0</v>
      </c>
      <c r="M553">
        <f t="shared" si="116"/>
        <v>0</v>
      </c>
      <c r="N553">
        <f t="shared" si="117"/>
        <v>3</v>
      </c>
      <c r="O553">
        <f t="shared" si="118"/>
        <v>10</v>
      </c>
      <c r="P553">
        <f t="shared" si="119"/>
        <v>1</v>
      </c>
      <c r="Q553">
        <f t="shared" si="120"/>
        <v>11</v>
      </c>
      <c r="R553" s="7"/>
      <c r="S553" s="12">
        <f t="shared" si="121"/>
        <v>1</v>
      </c>
      <c r="T553" s="12">
        <f t="shared" si="122"/>
        <v>0</v>
      </c>
      <c r="U553" s="12">
        <f t="shared" si="123"/>
        <v>0</v>
      </c>
      <c r="V553" s="12">
        <f t="shared" si="124"/>
        <v>7.4999999999999997E-2</v>
      </c>
      <c r="W553" s="12">
        <f t="shared" si="125"/>
        <v>0.2</v>
      </c>
      <c r="X553" s="12">
        <f t="shared" si="126"/>
        <v>1.9607843137254902E-2</v>
      </c>
      <c r="Y553" s="12">
        <f t="shared" si="127"/>
        <v>0.17741935483870969</v>
      </c>
    </row>
    <row r="554" spans="1:25" x14ac:dyDescent="0.3">
      <c r="A554" s="1" t="s">
        <v>552</v>
      </c>
      <c r="B554" s="6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s="7"/>
      <c r="K554" s="6">
        <f t="shared" si="114"/>
        <v>0</v>
      </c>
      <c r="L554">
        <f t="shared" si="115"/>
        <v>0</v>
      </c>
      <c r="M554">
        <f t="shared" si="116"/>
        <v>0</v>
      </c>
      <c r="N554">
        <f t="shared" si="117"/>
        <v>0</v>
      </c>
      <c r="O554">
        <f t="shared" si="118"/>
        <v>0</v>
      </c>
      <c r="P554">
        <f t="shared" si="119"/>
        <v>0</v>
      </c>
      <c r="Q554">
        <f t="shared" si="120"/>
        <v>0</v>
      </c>
      <c r="R554" s="7"/>
      <c r="S554" s="12">
        <f t="shared" si="121"/>
        <v>0</v>
      </c>
      <c r="T554" s="12">
        <f t="shared" si="122"/>
        <v>0</v>
      </c>
      <c r="U554" s="12">
        <f t="shared" si="123"/>
        <v>0</v>
      </c>
      <c r="V554" s="12">
        <f t="shared" si="124"/>
        <v>0</v>
      </c>
      <c r="W554" s="12">
        <f t="shared" si="125"/>
        <v>0</v>
      </c>
      <c r="X554" s="12">
        <f t="shared" si="126"/>
        <v>0</v>
      </c>
      <c r="Y554" s="12">
        <f t="shared" si="127"/>
        <v>0</v>
      </c>
    </row>
    <row r="555" spans="1:25" x14ac:dyDescent="0.3">
      <c r="A555" s="1" t="s">
        <v>553</v>
      </c>
      <c r="B555" s="6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123</v>
      </c>
      <c r="J555" s="7"/>
      <c r="K555" s="6">
        <f t="shared" si="114"/>
        <v>0</v>
      </c>
      <c r="L555">
        <f t="shared" si="115"/>
        <v>0</v>
      </c>
      <c r="M555">
        <f t="shared" si="116"/>
        <v>0</v>
      </c>
      <c r="N555">
        <f t="shared" si="117"/>
        <v>0</v>
      </c>
      <c r="O555">
        <f t="shared" si="118"/>
        <v>0</v>
      </c>
      <c r="P555">
        <f t="shared" si="119"/>
        <v>0</v>
      </c>
      <c r="Q555">
        <f t="shared" si="120"/>
        <v>123</v>
      </c>
      <c r="R555" s="7"/>
      <c r="S555" s="12">
        <f t="shared" si="121"/>
        <v>0</v>
      </c>
      <c r="T555" s="12">
        <f t="shared" si="122"/>
        <v>0</v>
      </c>
      <c r="U555" s="12">
        <f t="shared" si="123"/>
        <v>0</v>
      </c>
      <c r="V555" s="12">
        <f t="shared" si="124"/>
        <v>0</v>
      </c>
      <c r="W555" s="12">
        <f t="shared" si="125"/>
        <v>0</v>
      </c>
      <c r="X555" s="12">
        <f t="shared" si="126"/>
        <v>0</v>
      </c>
      <c r="Y555" s="12">
        <f t="shared" si="127"/>
        <v>1</v>
      </c>
    </row>
    <row r="556" spans="1:25" x14ac:dyDescent="0.3">
      <c r="A556" s="1" t="s">
        <v>554</v>
      </c>
      <c r="B556" s="6">
        <v>44</v>
      </c>
      <c r="C556">
        <v>53</v>
      </c>
      <c r="D556">
        <v>60</v>
      </c>
      <c r="E556">
        <v>60</v>
      </c>
      <c r="F556">
        <v>73</v>
      </c>
      <c r="G556">
        <v>116</v>
      </c>
      <c r="H556">
        <v>134</v>
      </c>
      <c r="I556">
        <v>134</v>
      </c>
      <c r="J556" s="7"/>
      <c r="K556" s="6">
        <f t="shared" si="114"/>
        <v>9</v>
      </c>
      <c r="L556">
        <f t="shared" si="115"/>
        <v>7</v>
      </c>
      <c r="M556">
        <f t="shared" si="116"/>
        <v>0</v>
      </c>
      <c r="N556">
        <f t="shared" si="117"/>
        <v>13</v>
      </c>
      <c r="O556">
        <f t="shared" si="118"/>
        <v>43</v>
      </c>
      <c r="P556">
        <f t="shared" si="119"/>
        <v>18</v>
      </c>
      <c r="Q556">
        <f t="shared" si="120"/>
        <v>0</v>
      </c>
      <c r="R556" s="7"/>
      <c r="S556" s="12">
        <f t="shared" si="121"/>
        <v>0.16981132075471697</v>
      </c>
      <c r="T556" s="12">
        <f t="shared" si="122"/>
        <v>0.11666666666666667</v>
      </c>
      <c r="U556" s="12">
        <f t="shared" si="123"/>
        <v>0</v>
      </c>
      <c r="V556" s="12">
        <f t="shared" si="124"/>
        <v>0.17808219178082191</v>
      </c>
      <c r="W556" s="12">
        <f t="shared" si="125"/>
        <v>0.37068965517241381</v>
      </c>
      <c r="X556" s="12">
        <f t="shared" si="126"/>
        <v>0.13432835820895522</v>
      </c>
      <c r="Y556" s="12">
        <f t="shared" si="127"/>
        <v>0</v>
      </c>
    </row>
    <row r="557" spans="1:25" x14ac:dyDescent="0.3">
      <c r="A557" s="1" t="s">
        <v>555</v>
      </c>
      <c r="B557" s="6">
        <v>21</v>
      </c>
      <c r="C557">
        <v>28</v>
      </c>
      <c r="D557">
        <v>28</v>
      </c>
      <c r="E557">
        <v>28</v>
      </c>
      <c r="F557">
        <v>31</v>
      </c>
      <c r="G557">
        <v>34</v>
      </c>
      <c r="H557">
        <v>34</v>
      </c>
      <c r="I557">
        <v>44</v>
      </c>
      <c r="J557" s="7"/>
      <c r="K557" s="6">
        <f t="shared" si="114"/>
        <v>7</v>
      </c>
      <c r="L557">
        <f t="shared" si="115"/>
        <v>0</v>
      </c>
      <c r="M557">
        <f t="shared" si="116"/>
        <v>0</v>
      </c>
      <c r="N557">
        <f t="shared" si="117"/>
        <v>3</v>
      </c>
      <c r="O557">
        <f t="shared" si="118"/>
        <v>3</v>
      </c>
      <c r="P557">
        <f t="shared" si="119"/>
        <v>0</v>
      </c>
      <c r="Q557">
        <f t="shared" si="120"/>
        <v>10</v>
      </c>
      <c r="R557" s="7"/>
      <c r="S557" s="12">
        <f t="shared" si="121"/>
        <v>0.25</v>
      </c>
      <c r="T557" s="12">
        <f t="shared" si="122"/>
        <v>0</v>
      </c>
      <c r="U557" s="12">
        <f t="shared" si="123"/>
        <v>0</v>
      </c>
      <c r="V557" s="12">
        <f t="shared" si="124"/>
        <v>9.6774193548387094E-2</v>
      </c>
      <c r="W557" s="12">
        <f t="shared" si="125"/>
        <v>8.8235294117647065E-2</v>
      </c>
      <c r="X557" s="12">
        <f t="shared" si="126"/>
        <v>0</v>
      </c>
      <c r="Y557" s="12">
        <f t="shared" si="127"/>
        <v>0.22727272727272727</v>
      </c>
    </row>
    <row r="558" spans="1:25" x14ac:dyDescent="0.3">
      <c r="A558" s="1" t="s">
        <v>556</v>
      </c>
      <c r="B558" s="6">
        <v>8</v>
      </c>
      <c r="C558">
        <v>12</v>
      </c>
      <c r="D558">
        <v>17</v>
      </c>
      <c r="E558">
        <v>35</v>
      </c>
      <c r="F558">
        <v>35</v>
      </c>
      <c r="G558">
        <v>35</v>
      </c>
      <c r="H558">
        <v>37</v>
      </c>
      <c r="I558">
        <v>42</v>
      </c>
      <c r="J558" s="7"/>
      <c r="K558" s="6">
        <f t="shared" si="114"/>
        <v>4</v>
      </c>
      <c r="L558">
        <f t="shared" si="115"/>
        <v>5</v>
      </c>
      <c r="M558">
        <f t="shared" si="116"/>
        <v>18</v>
      </c>
      <c r="N558">
        <f t="shared" si="117"/>
        <v>0</v>
      </c>
      <c r="O558">
        <f t="shared" si="118"/>
        <v>0</v>
      </c>
      <c r="P558">
        <f t="shared" si="119"/>
        <v>2</v>
      </c>
      <c r="Q558">
        <f t="shared" si="120"/>
        <v>5</v>
      </c>
      <c r="R558" s="7"/>
      <c r="S558" s="12">
        <f t="shared" si="121"/>
        <v>0.33333333333333331</v>
      </c>
      <c r="T558" s="12">
        <f t="shared" si="122"/>
        <v>0.29411764705882354</v>
      </c>
      <c r="U558" s="12">
        <f t="shared" si="123"/>
        <v>0.51428571428571423</v>
      </c>
      <c r="V558" s="12">
        <f t="shared" si="124"/>
        <v>0</v>
      </c>
      <c r="W558" s="12">
        <f t="shared" si="125"/>
        <v>0</v>
      </c>
      <c r="X558" s="12">
        <f t="shared" si="126"/>
        <v>5.4054054054054057E-2</v>
      </c>
      <c r="Y558" s="12">
        <f t="shared" si="127"/>
        <v>0.11904761904761904</v>
      </c>
    </row>
    <row r="559" spans="1:25" x14ac:dyDescent="0.3">
      <c r="A559" s="1" t="s">
        <v>557</v>
      </c>
      <c r="B559" s="6">
        <v>0</v>
      </c>
      <c r="C559">
        <v>38</v>
      </c>
      <c r="D559">
        <v>41</v>
      </c>
      <c r="E559">
        <v>41</v>
      </c>
      <c r="F559">
        <v>119</v>
      </c>
      <c r="G559">
        <v>119</v>
      </c>
      <c r="H559">
        <v>119</v>
      </c>
      <c r="I559">
        <v>119</v>
      </c>
      <c r="J559" s="7"/>
      <c r="K559" s="6">
        <f t="shared" si="114"/>
        <v>38</v>
      </c>
      <c r="L559">
        <f t="shared" si="115"/>
        <v>3</v>
      </c>
      <c r="M559">
        <f t="shared" si="116"/>
        <v>0</v>
      </c>
      <c r="N559">
        <f t="shared" si="117"/>
        <v>78</v>
      </c>
      <c r="O559">
        <f t="shared" si="118"/>
        <v>0</v>
      </c>
      <c r="P559">
        <f t="shared" si="119"/>
        <v>0</v>
      </c>
      <c r="Q559">
        <f t="shared" si="120"/>
        <v>0</v>
      </c>
      <c r="R559" s="7"/>
      <c r="S559" s="12">
        <f t="shared" si="121"/>
        <v>1</v>
      </c>
      <c r="T559" s="12">
        <f t="shared" si="122"/>
        <v>7.3170731707317069E-2</v>
      </c>
      <c r="U559" s="12">
        <f t="shared" si="123"/>
        <v>0</v>
      </c>
      <c r="V559" s="12">
        <f t="shared" si="124"/>
        <v>0.65546218487394958</v>
      </c>
      <c r="W559" s="12">
        <f t="shared" si="125"/>
        <v>0</v>
      </c>
      <c r="X559" s="12">
        <f t="shared" si="126"/>
        <v>0</v>
      </c>
      <c r="Y559" s="12">
        <f t="shared" si="127"/>
        <v>0</v>
      </c>
    </row>
    <row r="560" spans="1:25" x14ac:dyDescent="0.3">
      <c r="A560" s="1" t="s">
        <v>558</v>
      </c>
      <c r="B560" s="6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s="7"/>
      <c r="K560" s="6">
        <f t="shared" si="114"/>
        <v>0</v>
      </c>
      <c r="L560">
        <f t="shared" si="115"/>
        <v>0</v>
      </c>
      <c r="M560">
        <f t="shared" si="116"/>
        <v>0</v>
      </c>
      <c r="N560">
        <f t="shared" si="117"/>
        <v>0</v>
      </c>
      <c r="O560">
        <f t="shared" si="118"/>
        <v>0</v>
      </c>
      <c r="P560">
        <f t="shared" si="119"/>
        <v>0</v>
      </c>
      <c r="Q560">
        <f t="shared" si="120"/>
        <v>0</v>
      </c>
      <c r="R560" s="7"/>
      <c r="S560" s="12">
        <f t="shared" si="121"/>
        <v>0</v>
      </c>
      <c r="T560" s="12">
        <f t="shared" si="122"/>
        <v>0</v>
      </c>
      <c r="U560" s="12">
        <f t="shared" si="123"/>
        <v>0</v>
      </c>
      <c r="V560" s="12">
        <f t="shared" si="124"/>
        <v>0</v>
      </c>
      <c r="W560" s="12">
        <f t="shared" si="125"/>
        <v>0</v>
      </c>
      <c r="X560" s="12">
        <f t="shared" si="126"/>
        <v>0</v>
      </c>
      <c r="Y560" s="12">
        <f t="shared" si="127"/>
        <v>0</v>
      </c>
    </row>
    <row r="561" spans="1:25" x14ac:dyDescent="0.3">
      <c r="A561" s="1" t="s">
        <v>559</v>
      </c>
      <c r="B561" s="6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7"/>
      <c r="K561" s="6">
        <f t="shared" si="114"/>
        <v>0</v>
      </c>
      <c r="L561">
        <f t="shared" si="115"/>
        <v>0</v>
      </c>
      <c r="M561">
        <f t="shared" si="116"/>
        <v>0</v>
      </c>
      <c r="N561">
        <f t="shared" si="117"/>
        <v>0</v>
      </c>
      <c r="O561">
        <f t="shared" si="118"/>
        <v>0</v>
      </c>
      <c r="P561">
        <f t="shared" si="119"/>
        <v>0</v>
      </c>
      <c r="Q561">
        <f t="shared" si="120"/>
        <v>0</v>
      </c>
      <c r="R561" s="7"/>
      <c r="S561" s="12">
        <f t="shared" si="121"/>
        <v>0</v>
      </c>
      <c r="T561" s="12">
        <f t="shared" si="122"/>
        <v>0</v>
      </c>
      <c r="U561" s="12">
        <f t="shared" si="123"/>
        <v>0</v>
      </c>
      <c r="V561" s="12">
        <f t="shared" si="124"/>
        <v>0</v>
      </c>
      <c r="W561" s="12">
        <f t="shared" si="125"/>
        <v>0</v>
      </c>
      <c r="X561" s="12">
        <f t="shared" si="126"/>
        <v>0</v>
      </c>
      <c r="Y561" s="12">
        <f t="shared" si="127"/>
        <v>0</v>
      </c>
    </row>
    <row r="562" spans="1:25" x14ac:dyDescent="0.3">
      <c r="A562" s="1" t="s">
        <v>560</v>
      </c>
      <c r="B562" s="6">
        <v>0</v>
      </c>
      <c r="C562">
        <v>6</v>
      </c>
      <c r="D562">
        <v>21</v>
      </c>
      <c r="E562">
        <v>24</v>
      </c>
      <c r="F562">
        <v>28</v>
      </c>
      <c r="G562">
        <v>28</v>
      </c>
      <c r="H562">
        <v>28</v>
      </c>
      <c r="I562">
        <v>42</v>
      </c>
      <c r="J562" s="7"/>
      <c r="K562" s="6">
        <f t="shared" si="114"/>
        <v>6</v>
      </c>
      <c r="L562">
        <f t="shared" si="115"/>
        <v>15</v>
      </c>
      <c r="M562">
        <f t="shared" si="116"/>
        <v>3</v>
      </c>
      <c r="N562">
        <f t="shared" si="117"/>
        <v>4</v>
      </c>
      <c r="O562">
        <f t="shared" si="118"/>
        <v>0</v>
      </c>
      <c r="P562">
        <f t="shared" si="119"/>
        <v>0</v>
      </c>
      <c r="Q562">
        <f t="shared" si="120"/>
        <v>14</v>
      </c>
      <c r="R562" s="7"/>
      <c r="S562" s="12">
        <f t="shared" si="121"/>
        <v>1</v>
      </c>
      <c r="T562" s="12">
        <f t="shared" si="122"/>
        <v>0.7142857142857143</v>
      </c>
      <c r="U562" s="12">
        <f t="shared" si="123"/>
        <v>0.125</v>
      </c>
      <c r="V562" s="12">
        <f t="shared" si="124"/>
        <v>0.14285714285714285</v>
      </c>
      <c r="W562" s="12">
        <f t="shared" si="125"/>
        <v>0</v>
      </c>
      <c r="X562" s="12">
        <f t="shared" si="126"/>
        <v>0</v>
      </c>
      <c r="Y562" s="12">
        <f t="shared" si="127"/>
        <v>0.33333333333333331</v>
      </c>
    </row>
    <row r="563" spans="1:25" x14ac:dyDescent="0.3">
      <c r="A563" s="1" t="s">
        <v>561</v>
      </c>
      <c r="B563" s="6">
        <v>19</v>
      </c>
      <c r="C563">
        <v>22</v>
      </c>
      <c r="D563">
        <v>35</v>
      </c>
      <c r="E563">
        <v>35</v>
      </c>
      <c r="F563">
        <v>35</v>
      </c>
      <c r="G563">
        <v>39</v>
      </c>
      <c r="H563">
        <v>39</v>
      </c>
      <c r="I563">
        <v>39</v>
      </c>
      <c r="J563" s="7"/>
      <c r="K563" s="6">
        <f t="shared" si="114"/>
        <v>3</v>
      </c>
      <c r="L563">
        <f t="shared" si="115"/>
        <v>13</v>
      </c>
      <c r="M563">
        <f t="shared" si="116"/>
        <v>0</v>
      </c>
      <c r="N563">
        <f t="shared" si="117"/>
        <v>0</v>
      </c>
      <c r="O563">
        <f t="shared" si="118"/>
        <v>4</v>
      </c>
      <c r="P563">
        <f t="shared" si="119"/>
        <v>0</v>
      </c>
      <c r="Q563">
        <f t="shared" si="120"/>
        <v>0</v>
      </c>
      <c r="R563" s="7"/>
      <c r="S563" s="12">
        <f t="shared" si="121"/>
        <v>0.13636363636363635</v>
      </c>
      <c r="T563" s="12">
        <f t="shared" si="122"/>
        <v>0.37142857142857144</v>
      </c>
      <c r="U563" s="12">
        <f t="shared" si="123"/>
        <v>0</v>
      </c>
      <c r="V563" s="12">
        <f t="shared" si="124"/>
        <v>0</v>
      </c>
      <c r="W563" s="12">
        <f t="shared" si="125"/>
        <v>0.10256410256410256</v>
      </c>
      <c r="X563" s="12">
        <f t="shared" si="126"/>
        <v>0</v>
      </c>
      <c r="Y563" s="12">
        <f t="shared" si="127"/>
        <v>0</v>
      </c>
    </row>
    <row r="564" spans="1:25" x14ac:dyDescent="0.3">
      <c r="A564" s="1" t="s">
        <v>562</v>
      </c>
      <c r="B564" s="6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7"/>
      <c r="K564" s="6">
        <f t="shared" si="114"/>
        <v>0</v>
      </c>
      <c r="L564">
        <f t="shared" si="115"/>
        <v>0</v>
      </c>
      <c r="M564">
        <f t="shared" si="116"/>
        <v>0</v>
      </c>
      <c r="N564">
        <f t="shared" si="117"/>
        <v>0</v>
      </c>
      <c r="O564">
        <f t="shared" si="118"/>
        <v>0</v>
      </c>
      <c r="P564">
        <f t="shared" si="119"/>
        <v>0</v>
      </c>
      <c r="Q564">
        <f t="shared" si="120"/>
        <v>0</v>
      </c>
      <c r="R564" s="7"/>
      <c r="S564" s="12">
        <f t="shared" si="121"/>
        <v>0</v>
      </c>
      <c r="T564" s="12">
        <f t="shared" si="122"/>
        <v>0</v>
      </c>
      <c r="U564" s="12">
        <f t="shared" si="123"/>
        <v>0</v>
      </c>
      <c r="V564" s="12">
        <f t="shared" si="124"/>
        <v>0</v>
      </c>
      <c r="W564" s="12">
        <f t="shared" si="125"/>
        <v>0</v>
      </c>
      <c r="X564" s="12">
        <f t="shared" si="126"/>
        <v>0</v>
      </c>
      <c r="Y564" s="12">
        <f t="shared" si="127"/>
        <v>0</v>
      </c>
    </row>
    <row r="565" spans="1:25" x14ac:dyDescent="0.3">
      <c r="A565" s="1" t="s">
        <v>563</v>
      </c>
      <c r="B565" s="6">
        <v>0</v>
      </c>
      <c r="C565">
        <v>11</v>
      </c>
      <c r="D565">
        <v>22</v>
      </c>
      <c r="E565">
        <v>34</v>
      </c>
      <c r="F565">
        <v>34</v>
      </c>
      <c r="G565">
        <v>34</v>
      </c>
      <c r="H565">
        <v>84</v>
      </c>
      <c r="I565">
        <v>84</v>
      </c>
      <c r="J565" s="7"/>
      <c r="K565" s="6">
        <f t="shared" si="114"/>
        <v>11</v>
      </c>
      <c r="L565">
        <f t="shared" si="115"/>
        <v>11</v>
      </c>
      <c r="M565">
        <f t="shared" si="116"/>
        <v>12</v>
      </c>
      <c r="N565">
        <f t="shared" si="117"/>
        <v>0</v>
      </c>
      <c r="O565">
        <f t="shared" si="118"/>
        <v>0</v>
      </c>
      <c r="P565">
        <f t="shared" si="119"/>
        <v>50</v>
      </c>
      <c r="Q565">
        <f t="shared" si="120"/>
        <v>0</v>
      </c>
      <c r="R565" s="7"/>
      <c r="S565" s="12">
        <f t="shared" si="121"/>
        <v>1</v>
      </c>
      <c r="T565" s="12">
        <f t="shared" si="122"/>
        <v>0.5</v>
      </c>
      <c r="U565" s="12">
        <f t="shared" si="123"/>
        <v>0.35294117647058826</v>
      </c>
      <c r="V565" s="12">
        <f t="shared" si="124"/>
        <v>0</v>
      </c>
      <c r="W565" s="12">
        <f t="shared" si="125"/>
        <v>0</v>
      </c>
      <c r="X565" s="12">
        <f t="shared" si="126"/>
        <v>0.59523809523809523</v>
      </c>
      <c r="Y565" s="12">
        <f t="shared" si="127"/>
        <v>0</v>
      </c>
    </row>
    <row r="566" spans="1:25" x14ac:dyDescent="0.3">
      <c r="A566" s="1" t="s">
        <v>564</v>
      </c>
      <c r="B566" s="6">
        <v>1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3</v>
      </c>
      <c r="I566">
        <v>4</v>
      </c>
      <c r="J566" s="7"/>
      <c r="K566" s="6">
        <f t="shared" si="114"/>
        <v>1</v>
      </c>
      <c r="L566">
        <f t="shared" si="115"/>
        <v>0</v>
      </c>
      <c r="M566">
        <f t="shared" si="116"/>
        <v>0</v>
      </c>
      <c r="N566">
        <f t="shared" si="117"/>
        <v>0</v>
      </c>
      <c r="O566">
        <f t="shared" si="118"/>
        <v>1</v>
      </c>
      <c r="P566">
        <f t="shared" si="119"/>
        <v>0</v>
      </c>
      <c r="Q566">
        <f t="shared" si="120"/>
        <v>1</v>
      </c>
      <c r="R566" s="7"/>
      <c r="S566" s="12">
        <f t="shared" si="121"/>
        <v>0.5</v>
      </c>
      <c r="T566" s="12">
        <f t="shared" si="122"/>
        <v>0</v>
      </c>
      <c r="U566" s="12">
        <f t="shared" si="123"/>
        <v>0</v>
      </c>
      <c r="V566" s="12">
        <f t="shared" si="124"/>
        <v>0</v>
      </c>
      <c r="W566" s="12">
        <f t="shared" si="125"/>
        <v>0.33333333333333331</v>
      </c>
      <c r="X566" s="12">
        <f t="shared" si="126"/>
        <v>0</v>
      </c>
      <c r="Y566" s="12">
        <f t="shared" si="127"/>
        <v>0.25</v>
      </c>
    </row>
    <row r="567" spans="1:25" x14ac:dyDescent="0.3">
      <c r="A567" s="1" t="s">
        <v>565</v>
      </c>
      <c r="B567" s="6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7"/>
      <c r="K567" s="6">
        <f t="shared" si="114"/>
        <v>0</v>
      </c>
      <c r="L567">
        <f t="shared" si="115"/>
        <v>0</v>
      </c>
      <c r="M567">
        <f t="shared" si="116"/>
        <v>0</v>
      </c>
      <c r="N567">
        <f t="shared" si="117"/>
        <v>0</v>
      </c>
      <c r="O567">
        <f t="shared" si="118"/>
        <v>0</v>
      </c>
      <c r="P567">
        <f t="shared" si="119"/>
        <v>0</v>
      </c>
      <c r="Q567">
        <f t="shared" si="120"/>
        <v>0</v>
      </c>
      <c r="R567" s="7"/>
      <c r="S567" s="12">
        <f t="shared" si="121"/>
        <v>0</v>
      </c>
      <c r="T567" s="12">
        <f t="shared" si="122"/>
        <v>0</v>
      </c>
      <c r="U567" s="12">
        <f t="shared" si="123"/>
        <v>0</v>
      </c>
      <c r="V567" s="12">
        <f t="shared" si="124"/>
        <v>0</v>
      </c>
      <c r="W567" s="12">
        <f t="shared" si="125"/>
        <v>0</v>
      </c>
      <c r="X567" s="12">
        <f t="shared" si="126"/>
        <v>0</v>
      </c>
      <c r="Y567" s="12">
        <f t="shared" si="127"/>
        <v>0</v>
      </c>
    </row>
    <row r="568" spans="1:25" x14ac:dyDescent="0.3">
      <c r="A568" s="1" t="s">
        <v>566</v>
      </c>
      <c r="B568" s="6">
        <v>0</v>
      </c>
      <c r="C568">
        <v>1</v>
      </c>
      <c r="D568">
        <v>1</v>
      </c>
      <c r="E568">
        <v>1</v>
      </c>
      <c r="F568">
        <v>5</v>
      </c>
      <c r="G568">
        <v>5</v>
      </c>
      <c r="H568">
        <v>5</v>
      </c>
      <c r="I568">
        <v>5</v>
      </c>
      <c r="J568" s="7"/>
      <c r="K568" s="6">
        <f t="shared" si="114"/>
        <v>1</v>
      </c>
      <c r="L568">
        <f t="shared" si="115"/>
        <v>0</v>
      </c>
      <c r="M568">
        <f t="shared" si="116"/>
        <v>0</v>
      </c>
      <c r="N568">
        <f t="shared" si="117"/>
        <v>4</v>
      </c>
      <c r="O568">
        <f t="shared" si="118"/>
        <v>0</v>
      </c>
      <c r="P568">
        <f t="shared" si="119"/>
        <v>0</v>
      </c>
      <c r="Q568">
        <f t="shared" si="120"/>
        <v>0</v>
      </c>
      <c r="R568" s="7"/>
      <c r="S568" s="12">
        <f t="shared" si="121"/>
        <v>1</v>
      </c>
      <c r="T568" s="12">
        <f t="shared" si="122"/>
        <v>0</v>
      </c>
      <c r="U568" s="12">
        <f t="shared" si="123"/>
        <v>0</v>
      </c>
      <c r="V568" s="12">
        <f t="shared" si="124"/>
        <v>0.8</v>
      </c>
      <c r="W568" s="12">
        <f t="shared" si="125"/>
        <v>0</v>
      </c>
      <c r="X568" s="12">
        <f t="shared" si="126"/>
        <v>0</v>
      </c>
      <c r="Y568" s="12">
        <f t="shared" si="127"/>
        <v>0</v>
      </c>
    </row>
    <row r="569" spans="1:25" x14ac:dyDescent="0.3">
      <c r="A569" s="1" t="s">
        <v>567</v>
      </c>
      <c r="B569" s="6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7"/>
      <c r="K569" s="6">
        <f t="shared" si="114"/>
        <v>0</v>
      </c>
      <c r="L569">
        <f t="shared" si="115"/>
        <v>0</v>
      </c>
      <c r="M569">
        <f t="shared" si="116"/>
        <v>0</v>
      </c>
      <c r="N569">
        <f t="shared" si="117"/>
        <v>0</v>
      </c>
      <c r="O569">
        <f t="shared" si="118"/>
        <v>0</v>
      </c>
      <c r="P569">
        <f t="shared" si="119"/>
        <v>0</v>
      </c>
      <c r="Q569">
        <f t="shared" si="120"/>
        <v>0</v>
      </c>
      <c r="R569" s="7"/>
      <c r="S569" s="12">
        <f t="shared" si="121"/>
        <v>0</v>
      </c>
      <c r="T569" s="12">
        <f t="shared" si="122"/>
        <v>0</v>
      </c>
      <c r="U569" s="12">
        <f t="shared" si="123"/>
        <v>0</v>
      </c>
      <c r="V569" s="12">
        <f t="shared" si="124"/>
        <v>0</v>
      </c>
      <c r="W569" s="12">
        <f t="shared" si="125"/>
        <v>0</v>
      </c>
      <c r="X569" s="12">
        <f t="shared" si="126"/>
        <v>0</v>
      </c>
      <c r="Y569" s="12">
        <f t="shared" si="127"/>
        <v>0</v>
      </c>
    </row>
    <row r="570" spans="1:25" x14ac:dyDescent="0.3">
      <c r="A570" s="1" t="s">
        <v>568</v>
      </c>
      <c r="B570" s="6">
        <v>0</v>
      </c>
      <c r="C570">
        <v>25</v>
      </c>
      <c r="D570">
        <v>25</v>
      </c>
      <c r="E570">
        <v>25</v>
      </c>
      <c r="F570">
        <v>25</v>
      </c>
      <c r="G570">
        <v>25</v>
      </c>
      <c r="H570">
        <v>25</v>
      </c>
      <c r="I570">
        <v>25</v>
      </c>
      <c r="J570" s="7"/>
      <c r="K570" s="6">
        <f t="shared" si="114"/>
        <v>25</v>
      </c>
      <c r="L570">
        <f t="shared" si="115"/>
        <v>0</v>
      </c>
      <c r="M570">
        <f t="shared" si="116"/>
        <v>0</v>
      </c>
      <c r="N570">
        <f t="shared" si="117"/>
        <v>0</v>
      </c>
      <c r="O570">
        <f t="shared" si="118"/>
        <v>0</v>
      </c>
      <c r="P570">
        <f t="shared" si="119"/>
        <v>0</v>
      </c>
      <c r="Q570">
        <f t="shared" si="120"/>
        <v>0</v>
      </c>
      <c r="R570" s="7"/>
      <c r="S570" s="12">
        <f t="shared" si="121"/>
        <v>1</v>
      </c>
      <c r="T570" s="12">
        <f t="shared" si="122"/>
        <v>0</v>
      </c>
      <c r="U570" s="12">
        <f t="shared" si="123"/>
        <v>0</v>
      </c>
      <c r="V570" s="12">
        <f t="shared" si="124"/>
        <v>0</v>
      </c>
      <c r="W570" s="12">
        <f t="shared" si="125"/>
        <v>0</v>
      </c>
      <c r="X570" s="12">
        <f t="shared" si="126"/>
        <v>0</v>
      </c>
      <c r="Y570" s="12">
        <f t="shared" si="127"/>
        <v>0</v>
      </c>
    </row>
    <row r="571" spans="1:25" x14ac:dyDescent="0.3">
      <c r="A571" s="1" t="s">
        <v>569</v>
      </c>
      <c r="B571" s="6">
        <v>0</v>
      </c>
      <c r="C571">
        <v>0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 s="7"/>
      <c r="K571" s="6">
        <f t="shared" si="114"/>
        <v>0</v>
      </c>
      <c r="L571">
        <f t="shared" si="115"/>
        <v>2</v>
      </c>
      <c r="M571">
        <f t="shared" si="116"/>
        <v>0</v>
      </c>
      <c r="N571">
        <f t="shared" si="117"/>
        <v>0</v>
      </c>
      <c r="O571">
        <f t="shared" si="118"/>
        <v>0</v>
      </c>
      <c r="P571">
        <f t="shared" si="119"/>
        <v>0</v>
      </c>
      <c r="Q571">
        <f t="shared" si="120"/>
        <v>0</v>
      </c>
      <c r="R571" s="7"/>
      <c r="S571" s="12">
        <f t="shared" si="121"/>
        <v>0</v>
      </c>
      <c r="T571" s="12">
        <f t="shared" si="122"/>
        <v>1</v>
      </c>
      <c r="U571" s="12">
        <f t="shared" si="123"/>
        <v>0</v>
      </c>
      <c r="V571" s="12">
        <f t="shared" si="124"/>
        <v>0</v>
      </c>
      <c r="W571" s="12">
        <f t="shared" si="125"/>
        <v>0</v>
      </c>
      <c r="X571" s="12">
        <f t="shared" si="126"/>
        <v>0</v>
      </c>
      <c r="Y571" s="12">
        <f t="shared" si="127"/>
        <v>0</v>
      </c>
    </row>
    <row r="572" spans="1:25" x14ac:dyDescent="0.3">
      <c r="A572" s="1" t="s">
        <v>570</v>
      </c>
      <c r="B572" s="6">
        <v>0</v>
      </c>
      <c r="C572">
        <v>3</v>
      </c>
      <c r="D572">
        <v>21</v>
      </c>
      <c r="E572">
        <v>27</v>
      </c>
      <c r="F572">
        <v>58</v>
      </c>
      <c r="G572">
        <v>64</v>
      </c>
      <c r="H572">
        <v>66</v>
      </c>
      <c r="I572">
        <v>66</v>
      </c>
      <c r="J572" s="7"/>
      <c r="K572" s="6">
        <f t="shared" si="114"/>
        <v>3</v>
      </c>
      <c r="L572">
        <f t="shared" si="115"/>
        <v>18</v>
      </c>
      <c r="M572">
        <f t="shared" si="116"/>
        <v>6</v>
      </c>
      <c r="N572">
        <f t="shared" si="117"/>
        <v>31</v>
      </c>
      <c r="O572">
        <f t="shared" si="118"/>
        <v>6</v>
      </c>
      <c r="P572">
        <f t="shared" si="119"/>
        <v>2</v>
      </c>
      <c r="Q572">
        <f t="shared" si="120"/>
        <v>0</v>
      </c>
      <c r="R572" s="7"/>
      <c r="S572" s="12">
        <f t="shared" si="121"/>
        <v>1</v>
      </c>
      <c r="T572" s="12">
        <f t="shared" si="122"/>
        <v>0.8571428571428571</v>
      </c>
      <c r="U572" s="12">
        <f t="shared" si="123"/>
        <v>0.22222222222222221</v>
      </c>
      <c r="V572" s="12">
        <f t="shared" si="124"/>
        <v>0.53448275862068961</v>
      </c>
      <c r="W572" s="12">
        <f t="shared" si="125"/>
        <v>9.375E-2</v>
      </c>
      <c r="X572" s="12">
        <f t="shared" si="126"/>
        <v>3.0303030303030304E-2</v>
      </c>
      <c r="Y572" s="12">
        <f t="shared" si="127"/>
        <v>0</v>
      </c>
    </row>
    <row r="573" spans="1:25" x14ac:dyDescent="0.3">
      <c r="A573" s="1" t="s">
        <v>571</v>
      </c>
      <c r="B573" s="6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7"/>
      <c r="K573" s="6">
        <f t="shared" si="114"/>
        <v>0</v>
      </c>
      <c r="L573">
        <f t="shared" si="115"/>
        <v>0</v>
      </c>
      <c r="M573">
        <f t="shared" si="116"/>
        <v>0</v>
      </c>
      <c r="N573">
        <f t="shared" si="117"/>
        <v>0</v>
      </c>
      <c r="O573">
        <f t="shared" si="118"/>
        <v>0</v>
      </c>
      <c r="P573">
        <f t="shared" si="119"/>
        <v>0</v>
      </c>
      <c r="Q573">
        <f t="shared" si="120"/>
        <v>0</v>
      </c>
      <c r="R573" s="7"/>
      <c r="S573" s="12">
        <f t="shared" si="121"/>
        <v>0</v>
      </c>
      <c r="T573" s="12">
        <f t="shared" si="122"/>
        <v>0</v>
      </c>
      <c r="U573" s="12">
        <f t="shared" si="123"/>
        <v>0</v>
      </c>
      <c r="V573" s="12">
        <f t="shared" si="124"/>
        <v>0</v>
      </c>
      <c r="W573" s="12">
        <f t="shared" si="125"/>
        <v>0</v>
      </c>
      <c r="X573" s="12">
        <f t="shared" si="126"/>
        <v>0</v>
      </c>
      <c r="Y573" s="12">
        <f t="shared" si="127"/>
        <v>0</v>
      </c>
    </row>
    <row r="574" spans="1:25" x14ac:dyDescent="0.3">
      <c r="A574" s="1" t="s">
        <v>572</v>
      </c>
      <c r="B574" s="6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s="7"/>
      <c r="K574" s="6">
        <f t="shared" si="114"/>
        <v>0</v>
      </c>
      <c r="L574">
        <f t="shared" si="115"/>
        <v>0</v>
      </c>
      <c r="M574">
        <f t="shared" si="116"/>
        <v>0</v>
      </c>
      <c r="N574">
        <f t="shared" si="117"/>
        <v>0</v>
      </c>
      <c r="O574">
        <f t="shared" si="118"/>
        <v>0</v>
      </c>
      <c r="P574">
        <f t="shared" si="119"/>
        <v>0</v>
      </c>
      <c r="Q574">
        <f t="shared" si="120"/>
        <v>0</v>
      </c>
      <c r="R574" s="7"/>
      <c r="S574" s="12">
        <f t="shared" si="121"/>
        <v>0</v>
      </c>
      <c r="T574" s="12">
        <f t="shared" si="122"/>
        <v>0</v>
      </c>
      <c r="U574" s="12">
        <f t="shared" si="123"/>
        <v>0</v>
      </c>
      <c r="V574" s="12">
        <f t="shared" si="124"/>
        <v>0</v>
      </c>
      <c r="W574" s="12">
        <f t="shared" si="125"/>
        <v>0</v>
      </c>
      <c r="X574" s="12">
        <f t="shared" si="126"/>
        <v>0</v>
      </c>
      <c r="Y574" s="12">
        <f t="shared" si="127"/>
        <v>0</v>
      </c>
    </row>
    <row r="575" spans="1:25" x14ac:dyDescent="0.3">
      <c r="A575" s="1" t="s">
        <v>573</v>
      </c>
      <c r="B575" s="6">
        <v>0</v>
      </c>
      <c r="C575">
        <v>78</v>
      </c>
      <c r="D575">
        <v>87</v>
      </c>
      <c r="E575">
        <v>106</v>
      </c>
      <c r="F575">
        <v>106</v>
      </c>
      <c r="G575">
        <v>106</v>
      </c>
      <c r="H575">
        <v>106</v>
      </c>
      <c r="I575">
        <v>106</v>
      </c>
      <c r="J575" s="7"/>
      <c r="K575" s="6">
        <f t="shared" si="114"/>
        <v>78</v>
      </c>
      <c r="L575">
        <f t="shared" si="115"/>
        <v>9</v>
      </c>
      <c r="M575">
        <f t="shared" si="116"/>
        <v>19</v>
      </c>
      <c r="N575">
        <f t="shared" si="117"/>
        <v>0</v>
      </c>
      <c r="O575">
        <f t="shared" si="118"/>
        <v>0</v>
      </c>
      <c r="P575">
        <f t="shared" si="119"/>
        <v>0</v>
      </c>
      <c r="Q575">
        <f t="shared" si="120"/>
        <v>0</v>
      </c>
      <c r="R575" s="7"/>
      <c r="S575" s="12">
        <f t="shared" si="121"/>
        <v>1</v>
      </c>
      <c r="T575" s="12">
        <f t="shared" si="122"/>
        <v>0.10344827586206896</v>
      </c>
      <c r="U575" s="12">
        <f t="shared" si="123"/>
        <v>0.17924528301886791</v>
      </c>
      <c r="V575" s="12">
        <f t="shared" si="124"/>
        <v>0</v>
      </c>
      <c r="W575" s="12">
        <f t="shared" si="125"/>
        <v>0</v>
      </c>
      <c r="X575" s="12">
        <f t="shared" si="126"/>
        <v>0</v>
      </c>
      <c r="Y575" s="12">
        <f t="shared" si="127"/>
        <v>0</v>
      </c>
    </row>
    <row r="576" spans="1:25" x14ac:dyDescent="0.3">
      <c r="A576" s="1" t="s">
        <v>574</v>
      </c>
      <c r="B576" s="6">
        <v>0</v>
      </c>
      <c r="C576">
        <v>0</v>
      </c>
      <c r="D576">
        <v>0</v>
      </c>
      <c r="E576">
        <v>0</v>
      </c>
      <c r="F576">
        <v>3</v>
      </c>
      <c r="G576">
        <v>38</v>
      </c>
      <c r="H576">
        <v>38</v>
      </c>
      <c r="I576">
        <v>41</v>
      </c>
      <c r="J576" s="7"/>
      <c r="K576" s="6">
        <f t="shared" si="114"/>
        <v>0</v>
      </c>
      <c r="L576">
        <f t="shared" si="115"/>
        <v>0</v>
      </c>
      <c r="M576">
        <f t="shared" si="116"/>
        <v>0</v>
      </c>
      <c r="N576">
        <f t="shared" si="117"/>
        <v>3</v>
      </c>
      <c r="O576">
        <f t="shared" si="118"/>
        <v>35</v>
      </c>
      <c r="P576">
        <f t="shared" si="119"/>
        <v>0</v>
      </c>
      <c r="Q576">
        <f t="shared" si="120"/>
        <v>3</v>
      </c>
      <c r="R576" s="7"/>
      <c r="S576" s="12">
        <f t="shared" si="121"/>
        <v>0</v>
      </c>
      <c r="T576" s="12">
        <f t="shared" si="122"/>
        <v>0</v>
      </c>
      <c r="U576" s="12">
        <f t="shared" si="123"/>
        <v>0</v>
      </c>
      <c r="V576" s="12">
        <f t="shared" si="124"/>
        <v>1</v>
      </c>
      <c r="W576" s="12">
        <f t="shared" si="125"/>
        <v>0.92105263157894735</v>
      </c>
      <c r="X576" s="12">
        <f t="shared" si="126"/>
        <v>0</v>
      </c>
      <c r="Y576" s="12">
        <f t="shared" si="127"/>
        <v>7.3170731707317069E-2</v>
      </c>
    </row>
    <row r="577" spans="1:25" x14ac:dyDescent="0.3">
      <c r="A577" s="1" t="s">
        <v>575</v>
      </c>
      <c r="B577" s="6">
        <v>110</v>
      </c>
      <c r="C577">
        <v>110</v>
      </c>
      <c r="D577">
        <v>110</v>
      </c>
      <c r="E577">
        <v>110</v>
      </c>
      <c r="F577">
        <v>110</v>
      </c>
      <c r="G577">
        <v>110</v>
      </c>
      <c r="H577">
        <v>110</v>
      </c>
      <c r="I577">
        <v>110</v>
      </c>
      <c r="J577" s="7"/>
      <c r="K577" s="6">
        <f t="shared" si="114"/>
        <v>0</v>
      </c>
      <c r="L577">
        <f t="shared" si="115"/>
        <v>0</v>
      </c>
      <c r="M577">
        <f t="shared" si="116"/>
        <v>0</v>
      </c>
      <c r="N577">
        <f t="shared" si="117"/>
        <v>0</v>
      </c>
      <c r="O577">
        <f t="shared" si="118"/>
        <v>0</v>
      </c>
      <c r="P577">
        <f t="shared" si="119"/>
        <v>0</v>
      </c>
      <c r="Q577">
        <f t="shared" si="120"/>
        <v>0</v>
      </c>
      <c r="R577" s="7"/>
      <c r="S577" s="12">
        <f t="shared" si="121"/>
        <v>0</v>
      </c>
      <c r="T577" s="12">
        <f t="shared" si="122"/>
        <v>0</v>
      </c>
      <c r="U577" s="12">
        <f t="shared" si="123"/>
        <v>0</v>
      </c>
      <c r="V577" s="12">
        <f t="shared" si="124"/>
        <v>0</v>
      </c>
      <c r="W577" s="12">
        <f t="shared" si="125"/>
        <v>0</v>
      </c>
      <c r="X577" s="12">
        <f t="shared" si="126"/>
        <v>0</v>
      </c>
      <c r="Y577" s="12">
        <f t="shared" si="127"/>
        <v>0</v>
      </c>
    </row>
    <row r="578" spans="1:25" x14ac:dyDescent="0.3">
      <c r="A578" s="1" t="s">
        <v>576</v>
      </c>
      <c r="B578" s="6">
        <v>10</v>
      </c>
      <c r="C578">
        <v>15</v>
      </c>
      <c r="D578">
        <v>24</v>
      </c>
      <c r="E578">
        <v>24</v>
      </c>
      <c r="F578">
        <v>24</v>
      </c>
      <c r="G578">
        <v>24</v>
      </c>
      <c r="H578">
        <v>41</v>
      </c>
      <c r="I578">
        <v>41</v>
      </c>
      <c r="J578" s="7"/>
      <c r="K578" s="6">
        <f t="shared" si="114"/>
        <v>5</v>
      </c>
      <c r="L578">
        <f t="shared" si="115"/>
        <v>9</v>
      </c>
      <c r="M578">
        <f t="shared" si="116"/>
        <v>0</v>
      </c>
      <c r="N578">
        <f t="shared" si="117"/>
        <v>0</v>
      </c>
      <c r="O578">
        <f t="shared" si="118"/>
        <v>0</v>
      </c>
      <c r="P578">
        <f t="shared" si="119"/>
        <v>17</v>
      </c>
      <c r="Q578">
        <f t="shared" si="120"/>
        <v>0</v>
      </c>
      <c r="R578" s="7"/>
      <c r="S578" s="12">
        <f t="shared" si="121"/>
        <v>0.33333333333333331</v>
      </c>
      <c r="T578" s="12">
        <f t="shared" si="122"/>
        <v>0.375</v>
      </c>
      <c r="U578" s="12">
        <f t="shared" si="123"/>
        <v>0</v>
      </c>
      <c r="V578" s="12">
        <f t="shared" si="124"/>
        <v>0</v>
      </c>
      <c r="W578" s="12">
        <f t="shared" si="125"/>
        <v>0</v>
      </c>
      <c r="X578" s="12">
        <f t="shared" si="126"/>
        <v>0.41463414634146339</v>
      </c>
      <c r="Y578" s="12">
        <f t="shared" si="127"/>
        <v>0</v>
      </c>
    </row>
    <row r="579" spans="1:25" x14ac:dyDescent="0.3">
      <c r="A579" s="1" t="s">
        <v>577</v>
      </c>
      <c r="B579" s="6">
        <v>0</v>
      </c>
      <c r="C579">
        <v>0</v>
      </c>
      <c r="D579">
        <v>17</v>
      </c>
      <c r="E579">
        <v>23</v>
      </c>
      <c r="F579">
        <v>46</v>
      </c>
      <c r="G579">
        <v>92</v>
      </c>
      <c r="H579">
        <v>130</v>
      </c>
      <c r="I579">
        <v>169</v>
      </c>
      <c r="J579" s="7"/>
      <c r="K579" s="6">
        <f t="shared" ref="K579:K642" si="128">C579-B579</f>
        <v>0</v>
      </c>
      <c r="L579">
        <f t="shared" ref="L579:L642" si="129">D579-C579</f>
        <v>17</v>
      </c>
      <c r="M579">
        <f t="shared" ref="M579:M642" si="130">E579-D579</f>
        <v>6</v>
      </c>
      <c r="N579">
        <f t="shared" ref="N579:N642" si="131">F579-E579</f>
        <v>23</v>
      </c>
      <c r="O579">
        <f t="shared" ref="O579:O642" si="132">G579-F579</f>
        <v>46</v>
      </c>
      <c r="P579">
        <f t="shared" ref="P579:P642" si="133">H579-G579</f>
        <v>38</v>
      </c>
      <c r="Q579">
        <f t="shared" ref="Q579:Q642" si="134">I579-H579</f>
        <v>39</v>
      </c>
      <c r="R579" s="7"/>
      <c r="S579" s="12">
        <f t="shared" ref="S579:S642" si="135">IFERROR(((C579-B579)/C579),0)</f>
        <v>0</v>
      </c>
      <c r="T579" s="12">
        <f t="shared" ref="T579:T642" si="136">IFERROR(((D579-C579)/D579),0)</f>
        <v>1</v>
      </c>
      <c r="U579" s="12">
        <f t="shared" ref="U579:U642" si="137">IFERROR(((E579-D579)/E579),0)</f>
        <v>0.2608695652173913</v>
      </c>
      <c r="V579" s="12">
        <f t="shared" ref="V579:V642" si="138">IFERROR(((F579-E579)/F579),0)</f>
        <v>0.5</v>
      </c>
      <c r="W579" s="12">
        <f t="shared" ref="W579:W642" si="139">IFERROR(((G579-F579)/G579),0)</f>
        <v>0.5</v>
      </c>
      <c r="X579" s="12">
        <f t="shared" ref="X579:X642" si="140">IFERROR(((H579-G579)/H579),0)</f>
        <v>0.29230769230769232</v>
      </c>
      <c r="Y579" s="12">
        <f t="shared" ref="Y579:Y642" si="141">IFERROR(((I579-H579)/I579),0)</f>
        <v>0.23076923076923078</v>
      </c>
    </row>
    <row r="580" spans="1:25" x14ac:dyDescent="0.3">
      <c r="A580" s="1" t="s">
        <v>578</v>
      </c>
      <c r="B580" s="6">
        <v>6</v>
      </c>
      <c r="C580">
        <v>19</v>
      </c>
      <c r="D580">
        <v>24</v>
      </c>
      <c r="E580">
        <v>24</v>
      </c>
      <c r="F580">
        <v>27</v>
      </c>
      <c r="G580">
        <v>27</v>
      </c>
      <c r="H580">
        <v>27</v>
      </c>
      <c r="I580">
        <v>35</v>
      </c>
      <c r="J580" s="7"/>
      <c r="K580" s="6">
        <f t="shared" si="128"/>
        <v>13</v>
      </c>
      <c r="L580">
        <f t="shared" si="129"/>
        <v>5</v>
      </c>
      <c r="M580">
        <f t="shared" si="130"/>
        <v>0</v>
      </c>
      <c r="N580">
        <f t="shared" si="131"/>
        <v>3</v>
      </c>
      <c r="O580">
        <f t="shared" si="132"/>
        <v>0</v>
      </c>
      <c r="P580">
        <f t="shared" si="133"/>
        <v>0</v>
      </c>
      <c r="Q580">
        <f t="shared" si="134"/>
        <v>8</v>
      </c>
      <c r="R580" s="7"/>
      <c r="S580" s="12">
        <f t="shared" si="135"/>
        <v>0.68421052631578949</v>
      </c>
      <c r="T580" s="12">
        <f t="shared" si="136"/>
        <v>0.20833333333333334</v>
      </c>
      <c r="U580" s="12">
        <f t="shared" si="137"/>
        <v>0</v>
      </c>
      <c r="V580" s="12">
        <f t="shared" si="138"/>
        <v>0.1111111111111111</v>
      </c>
      <c r="W580" s="12">
        <f t="shared" si="139"/>
        <v>0</v>
      </c>
      <c r="X580" s="12">
        <f t="shared" si="140"/>
        <v>0</v>
      </c>
      <c r="Y580" s="12">
        <f t="shared" si="141"/>
        <v>0.22857142857142856</v>
      </c>
    </row>
    <row r="581" spans="1:25" x14ac:dyDescent="0.3">
      <c r="A581" s="1" t="s">
        <v>579</v>
      </c>
      <c r="B581" s="6">
        <v>0</v>
      </c>
      <c r="C581">
        <v>29</v>
      </c>
      <c r="D581">
        <v>29</v>
      </c>
      <c r="E581">
        <v>71</v>
      </c>
      <c r="F581">
        <v>96</v>
      </c>
      <c r="G581">
        <v>131</v>
      </c>
      <c r="H581">
        <v>145</v>
      </c>
      <c r="I581">
        <v>164</v>
      </c>
      <c r="J581" s="7"/>
      <c r="K581" s="6">
        <f t="shared" si="128"/>
        <v>29</v>
      </c>
      <c r="L581">
        <f t="shared" si="129"/>
        <v>0</v>
      </c>
      <c r="M581">
        <f t="shared" si="130"/>
        <v>42</v>
      </c>
      <c r="N581">
        <f t="shared" si="131"/>
        <v>25</v>
      </c>
      <c r="O581">
        <f t="shared" si="132"/>
        <v>35</v>
      </c>
      <c r="P581">
        <f t="shared" si="133"/>
        <v>14</v>
      </c>
      <c r="Q581">
        <f t="shared" si="134"/>
        <v>19</v>
      </c>
      <c r="R581" s="7"/>
      <c r="S581" s="12">
        <f t="shared" si="135"/>
        <v>1</v>
      </c>
      <c r="T581" s="12">
        <f t="shared" si="136"/>
        <v>0</v>
      </c>
      <c r="U581" s="12">
        <f t="shared" si="137"/>
        <v>0.59154929577464788</v>
      </c>
      <c r="V581" s="12">
        <f t="shared" si="138"/>
        <v>0.26041666666666669</v>
      </c>
      <c r="W581" s="12">
        <f t="shared" si="139"/>
        <v>0.26717557251908397</v>
      </c>
      <c r="X581" s="12">
        <f t="shared" si="140"/>
        <v>9.6551724137931033E-2</v>
      </c>
      <c r="Y581" s="12">
        <f t="shared" si="141"/>
        <v>0.11585365853658537</v>
      </c>
    </row>
    <row r="582" spans="1:25" x14ac:dyDescent="0.3">
      <c r="A582" s="1" t="s">
        <v>580</v>
      </c>
      <c r="B582" s="6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7"/>
      <c r="K582" s="6">
        <f t="shared" si="128"/>
        <v>0</v>
      </c>
      <c r="L582">
        <f t="shared" si="129"/>
        <v>0</v>
      </c>
      <c r="M582">
        <f t="shared" si="130"/>
        <v>0</v>
      </c>
      <c r="N582">
        <f t="shared" si="131"/>
        <v>0</v>
      </c>
      <c r="O582">
        <f t="shared" si="132"/>
        <v>0</v>
      </c>
      <c r="P582">
        <f t="shared" si="133"/>
        <v>0</v>
      </c>
      <c r="Q582">
        <f t="shared" si="134"/>
        <v>0</v>
      </c>
      <c r="R582" s="7"/>
      <c r="S582" s="12">
        <f t="shared" si="135"/>
        <v>0</v>
      </c>
      <c r="T582" s="12">
        <f t="shared" si="136"/>
        <v>0</v>
      </c>
      <c r="U582" s="12">
        <f t="shared" si="137"/>
        <v>0</v>
      </c>
      <c r="V582" s="12">
        <f t="shared" si="138"/>
        <v>0</v>
      </c>
      <c r="W582" s="12">
        <f t="shared" si="139"/>
        <v>0</v>
      </c>
      <c r="X582" s="12">
        <f t="shared" si="140"/>
        <v>0</v>
      </c>
      <c r="Y582" s="12">
        <f t="shared" si="141"/>
        <v>0</v>
      </c>
    </row>
    <row r="583" spans="1:25" x14ac:dyDescent="0.3">
      <c r="A583" s="1" t="s">
        <v>581</v>
      </c>
      <c r="B583" s="6">
        <v>81</v>
      </c>
      <c r="C583">
        <v>122</v>
      </c>
      <c r="D583">
        <v>160</v>
      </c>
      <c r="E583">
        <v>165</v>
      </c>
      <c r="F583">
        <v>165</v>
      </c>
      <c r="G583">
        <v>189</v>
      </c>
      <c r="H583">
        <v>211</v>
      </c>
      <c r="I583">
        <v>275</v>
      </c>
      <c r="J583" s="7"/>
      <c r="K583" s="6">
        <f t="shared" si="128"/>
        <v>41</v>
      </c>
      <c r="L583">
        <f t="shared" si="129"/>
        <v>38</v>
      </c>
      <c r="M583">
        <f t="shared" si="130"/>
        <v>5</v>
      </c>
      <c r="N583">
        <f t="shared" si="131"/>
        <v>0</v>
      </c>
      <c r="O583">
        <f t="shared" si="132"/>
        <v>24</v>
      </c>
      <c r="P583">
        <f t="shared" si="133"/>
        <v>22</v>
      </c>
      <c r="Q583">
        <f t="shared" si="134"/>
        <v>64</v>
      </c>
      <c r="R583" s="7"/>
      <c r="S583" s="12">
        <f t="shared" si="135"/>
        <v>0.33606557377049179</v>
      </c>
      <c r="T583" s="12">
        <f t="shared" si="136"/>
        <v>0.23749999999999999</v>
      </c>
      <c r="U583" s="12">
        <f t="shared" si="137"/>
        <v>3.0303030303030304E-2</v>
      </c>
      <c r="V583" s="12">
        <f t="shared" si="138"/>
        <v>0</v>
      </c>
      <c r="W583" s="12">
        <f t="shared" si="139"/>
        <v>0.12698412698412698</v>
      </c>
      <c r="X583" s="12">
        <f t="shared" si="140"/>
        <v>0.10426540284360189</v>
      </c>
      <c r="Y583" s="12">
        <f t="shared" si="141"/>
        <v>0.23272727272727273</v>
      </c>
    </row>
    <row r="584" spans="1:25" x14ac:dyDescent="0.3">
      <c r="A584" s="1" t="s">
        <v>582</v>
      </c>
      <c r="B584" s="6">
        <v>5</v>
      </c>
      <c r="C584">
        <v>13</v>
      </c>
      <c r="D584">
        <v>13</v>
      </c>
      <c r="E584">
        <v>13</v>
      </c>
      <c r="F584">
        <v>13</v>
      </c>
      <c r="G584">
        <v>13</v>
      </c>
      <c r="H584">
        <v>13</v>
      </c>
      <c r="I584">
        <v>13</v>
      </c>
      <c r="J584" s="7"/>
      <c r="K584" s="6">
        <f t="shared" si="128"/>
        <v>8</v>
      </c>
      <c r="L584">
        <f t="shared" si="129"/>
        <v>0</v>
      </c>
      <c r="M584">
        <f t="shared" si="130"/>
        <v>0</v>
      </c>
      <c r="N584">
        <f t="shared" si="131"/>
        <v>0</v>
      </c>
      <c r="O584">
        <f t="shared" si="132"/>
        <v>0</v>
      </c>
      <c r="P584">
        <f t="shared" si="133"/>
        <v>0</v>
      </c>
      <c r="Q584">
        <f t="shared" si="134"/>
        <v>0</v>
      </c>
      <c r="R584" s="7"/>
      <c r="S584" s="12">
        <f t="shared" si="135"/>
        <v>0.61538461538461542</v>
      </c>
      <c r="T584" s="12">
        <f t="shared" si="136"/>
        <v>0</v>
      </c>
      <c r="U584" s="12">
        <f t="shared" si="137"/>
        <v>0</v>
      </c>
      <c r="V584" s="12">
        <f t="shared" si="138"/>
        <v>0</v>
      </c>
      <c r="W584" s="12">
        <f t="shared" si="139"/>
        <v>0</v>
      </c>
      <c r="X584" s="12">
        <f t="shared" si="140"/>
        <v>0</v>
      </c>
      <c r="Y584" s="12">
        <f t="shared" si="141"/>
        <v>0</v>
      </c>
    </row>
    <row r="585" spans="1:25" x14ac:dyDescent="0.3">
      <c r="A585" s="1" t="s">
        <v>583</v>
      </c>
      <c r="B585" s="6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s="7"/>
      <c r="K585" s="6">
        <f t="shared" si="128"/>
        <v>0</v>
      </c>
      <c r="L585">
        <f t="shared" si="129"/>
        <v>0</v>
      </c>
      <c r="M585">
        <f t="shared" si="130"/>
        <v>0</v>
      </c>
      <c r="N585">
        <f t="shared" si="131"/>
        <v>0</v>
      </c>
      <c r="O585">
        <f t="shared" si="132"/>
        <v>0</v>
      </c>
      <c r="P585">
        <f t="shared" si="133"/>
        <v>0</v>
      </c>
      <c r="Q585">
        <f t="shared" si="134"/>
        <v>0</v>
      </c>
      <c r="R585" s="7"/>
      <c r="S585" s="12">
        <f t="shared" si="135"/>
        <v>0</v>
      </c>
      <c r="T585" s="12">
        <f t="shared" si="136"/>
        <v>0</v>
      </c>
      <c r="U585" s="12">
        <f t="shared" si="137"/>
        <v>0</v>
      </c>
      <c r="V585" s="12">
        <f t="shared" si="138"/>
        <v>0</v>
      </c>
      <c r="W585" s="12">
        <f t="shared" si="139"/>
        <v>0</v>
      </c>
      <c r="X585" s="12">
        <f t="shared" si="140"/>
        <v>0</v>
      </c>
      <c r="Y585" s="12">
        <f t="shared" si="141"/>
        <v>0</v>
      </c>
    </row>
    <row r="586" spans="1:25" x14ac:dyDescent="0.3">
      <c r="A586" s="1" t="s">
        <v>584</v>
      </c>
      <c r="B586" s="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s="7"/>
      <c r="K586" s="6">
        <f t="shared" si="128"/>
        <v>0</v>
      </c>
      <c r="L586">
        <f t="shared" si="129"/>
        <v>0</v>
      </c>
      <c r="M586">
        <f t="shared" si="130"/>
        <v>0</v>
      </c>
      <c r="N586">
        <f t="shared" si="131"/>
        <v>0</v>
      </c>
      <c r="O586">
        <f t="shared" si="132"/>
        <v>0</v>
      </c>
      <c r="P586">
        <f t="shared" si="133"/>
        <v>0</v>
      </c>
      <c r="Q586">
        <f t="shared" si="134"/>
        <v>0</v>
      </c>
      <c r="R586" s="7"/>
      <c r="S586" s="12">
        <f t="shared" si="135"/>
        <v>0</v>
      </c>
      <c r="T586" s="12">
        <f t="shared" si="136"/>
        <v>0</v>
      </c>
      <c r="U586" s="12">
        <f t="shared" si="137"/>
        <v>0</v>
      </c>
      <c r="V586" s="12">
        <f t="shared" si="138"/>
        <v>0</v>
      </c>
      <c r="W586" s="12">
        <f t="shared" si="139"/>
        <v>0</v>
      </c>
      <c r="X586" s="12">
        <f t="shared" si="140"/>
        <v>0</v>
      </c>
      <c r="Y586" s="12">
        <f t="shared" si="141"/>
        <v>0</v>
      </c>
    </row>
    <row r="587" spans="1:25" x14ac:dyDescent="0.3">
      <c r="A587" s="1" t="s">
        <v>585</v>
      </c>
      <c r="B587" s="6">
        <v>0</v>
      </c>
      <c r="C587">
        <v>30</v>
      </c>
      <c r="D587">
        <v>30</v>
      </c>
      <c r="E587">
        <v>30</v>
      </c>
      <c r="F587">
        <v>30</v>
      </c>
      <c r="G587">
        <v>41</v>
      </c>
      <c r="H587">
        <v>51</v>
      </c>
      <c r="I587">
        <v>131</v>
      </c>
      <c r="J587" s="7"/>
      <c r="K587" s="6">
        <f t="shared" si="128"/>
        <v>30</v>
      </c>
      <c r="L587">
        <f t="shared" si="129"/>
        <v>0</v>
      </c>
      <c r="M587">
        <f t="shared" si="130"/>
        <v>0</v>
      </c>
      <c r="N587">
        <f t="shared" si="131"/>
        <v>0</v>
      </c>
      <c r="O587">
        <f t="shared" si="132"/>
        <v>11</v>
      </c>
      <c r="P587">
        <f t="shared" si="133"/>
        <v>10</v>
      </c>
      <c r="Q587">
        <f t="shared" si="134"/>
        <v>80</v>
      </c>
      <c r="R587" s="7"/>
      <c r="S587" s="12">
        <f t="shared" si="135"/>
        <v>1</v>
      </c>
      <c r="T587" s="12">
        <f t="shared" si="136"/>
        <v>0</v>
      </c>
      <c r="U587" s="12">
        <f t="shared" si="137"/>
        <v>0</v>
      </c>
      <c r="V587" s="12">
        <f t="shared" si="138"/>
        <v>0</v>
      </c>
      <c r="W587" s="12">
        <f t="shared" si="139"/>
        <v>0.26829268292682928</v>
      </c>
      <c r="X587" s="12">
        <f t="shared" si="140"/>
        <v>0.19607843137254902</v>
      </c>
      <c r="Y587" s="12">
        <f t="shared" si="141"/>
        <v>0.61068702290076338</v>
      </c>
    </row>
    <row r="588" spans="1:25" x14ac:dyDescent="0.3">
      <c r="A588" s="1" t="s">
        <v>586</v>
      </c>
      <c r="B588" s="6">
        <v>0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 s="7"/>
      <c r="K588" s="6">
        <f t="shared" si="128"/>
        <v>3</v>
      </c>
      <c r="L588">
        <f t="shared" si="129"/>
        <v>0</v>
      </c>
      <c r="M588">
        <f t="shared" si="130"/>
        <v>0</v>
      </c>
      <c r="N588">
        <f t="shared" si="131"/>
        <v>0</v>
      </c>
      <c r="O588">
        <f t="shared" si="132"/>
        <v>0</v>
      </c>
      <c r="P588">
        <f t="shared" si="133"/>
        <v>0</v>
      </c>
      <c r="Q588">
        <f t="shared" si="134"/>
        <v>0</v>
      </c>
      <c r="R588" s="7"/>
      <c r="S588" s="12">
        <f t="shared" si="135"/>
        <v>1</v>
      </c>
      <c r="T588" s="12">
        <f t="shared" si="136"/>
        <v>0</v>
      </c>
      <c r="U588" s="12">
        <f t="shared" si="137"/>
        <v>0</v>
      </c>
      <c r="V588" s="12">
        <f t="shared" si="138"/>
        <v>0</v>
      </c>
      <c r="W588" s="12">
        <f t="shared" si="139"/>
        <v>0</v>
      </c>
      <c r="X588" s="12">
        <f t="shared" si="140"/>
        <v>0</v>
      </c>
      <c r="Y588" s="12">
        <f t="shared" si="141"/>
        <v>0</v>
      </c>
    </row>
    <row r="589" spans="1:25" x14ac:dyDescent="0.3">
      <c r="A589" s="1" t="s">
        <v>587</v>
      </c>
      <c r="B589" s="6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 s="7"/>
      <c r="K589" s="6">
        <f t="shared" si="128"/>
        <v>0</v>
      </c>
      <c r="L589">
        <f t="shared" si="129"/>
        <v>0</v>
      </c>
      <c r="M589">
        <f t="shared" si="130"/>
        <v>0</v>
      </c>
      <c r="N589">
        <f t="shared" si="131"/>
        <v>0</v>
      </c>
      <c r="O589">
        <f t="shared" si="132"/>
        <v>0</v>
      </c>
      <c r="P589">
        <f t="shared" si="133"/>
        <v>0</v>
      </c>
      <c r="Q589">
        <f t="shared" si="134"/>
        <v>0</v>
      </c>
      <c r="R589" s="7"/>
      <c r="S589" s="12">
        <f t="shared" si="135"/>
        <v>0</v>
      </c>
      <c r="T589" s="12">
        <f t="shared" si="136"/>
        <v>0</v>
      </c>
      <c r="U589" s="12">
        <f t="shared" si="137"/>
        <v>0</v>
      </c>
      <c r="V589" s="12">
        <f t="shared" si="138"/>
        <v>0</v>
      </c>
      <c r="W589" s="12">
        <f t="shared" si="139"/>
        <v>0</v>
      </c>
      <c r="X589" s="12">
        <f t="shared" si="140"/>
        <v>0</v>
      </c>
      <c r="Y589" s="12">
        <f t="shared" si="141"/>
        <v>0</v>
      </c>
    </row>
    <row r="590" spans="1:25" x14ac:dyDescent="0.3">
      <c r="A590" s="1" t="s">
        <v>588</v>
      </c>
      <c r="B590" s="6">
        <v>0</v>
      </c>
      <c r="C590">
        <v>4</v>
      </c>
      <c r="D590">
        <v>4</v>
      </c>
      <c r="E590">
        <v>5</v>
      </c>
      <c r="F590">
        <v>5</v>
      </c>
      <c r="G590">
        <v>18</v>
      </c>
      <c r="H590">
        <v>18</v>
      </c>
      <c r="I590">
        <v>37</v>
      </c>
      <c r="J590" s="7"/>
      <c r="K590" s="6">
        <f t="shared" si="128"/>
        <v>4</v>
      </c>
      <c r="L590">
        <f t="shared" si="129"/>
        <v>0</v>
      </c>
      <c r="M590">
        <f t="shared" si="130"/>
        <v>1</v>
      </c>
      <c r="N590">
        <f t="shared" si="131"/>
        <v>0</v>
      </c>
      <c r="O590">
        <f t="shared" si="132"/>
        <v>13</v>
      </c>
      <c r="P590">
        <f t="shared" si="133"/>
        <v>0</v>
      </c>
      <c r="Q590">
        <f t="shared" si="134"/>
        <v>19</v>
      </c>
      <c r="R590" s="7"/>
      <c r="S590" s="12">
        <f t="shared" si="135"/>
        <v>1</v>
      </c>
      <c r="T590" s="12">
        <f t="shared" si="136"/>
        <v>0</v>
      </c>
      <c r="U590" s="12">
        <f t="shared" si="137"/>
        <v>0.2</v>
      </c>
      <c r="V590" s="12">
        <f t="shared" si="138"/>
        <v>0</v>
      </c>
      <c r="W590" s="12">
        <f t="shared" si="139"/>
        <v>0.72222222222222221</v>
      </c>
      <c r="X590" s="12">
        <f t="shared" si="140"/>
        <v>0</v>
      </c>
      <c r="Y590" s="12">
        <f t="shared" si="141"/>
        <v>0.51351351351351349</v>
      </c>
    </row>
    <row r="591" spans="1:25" x14ac:dyDescent="0.3">
      <c r="A591" s="1" t="s">
        <v>589</v>
      </c>
      <c r="B591" s="6">
        <v>0</v>
      </c>
      <c r="C591">
        <v>0</v>
      </c>
      <c r="D591">
        <v>0</v>
      </c>
      <c r="E591">
        <v>0</v>
      </c>
      <c r="F591">
        <v>48</v>
      </c>
      <c r="G591">
        <v>92</v>
      </c>
      <c r="H591">
        <v>119</v>
      </c>
      <c r="I591">
        <v>179</v>
      </c>
      <c r="J591" s="7"/>
      <c r="K591" s="6">
        <f t="shared" si="128"/>
        <v>0</v>
      </c>
      <c r="L591">
        <f t="shared" si="129"/>
        <v>0</v>
      </c>
      <c r="M591">
        <f t="shared" si="130"/>
        <v>0</v>
      </c>
      <c r="N591">
        <f t="shared" si="131"/>
        <v>48</v>
      </c>
      <c r="O591">
        <f t="shared" si="132"/>
        <v>44</v>
      </c>
      <c r="P591">
        <f t="shared" si="133"/>
        <v>27</v>
      </c>
      <c r="Q591">
        <f t="shared" si="134"/>
        <v>60</v>
      </c>
      <c r="R591" s="7"/>
      <c r="S591" s="12">
        <f t="shared" si="135"/>
        <v>0</v>
      </c>
      <c r="T591" s="12">
        <f t="shared" si="136"/>
        <v>0</v>
      </c>
      <c r="U591" s="12">
        <f t="shared" si="137"/>
        <v>0</v>
      </c>
      <c r="V591" s="12">
        <f t="shared" si="138"/>
        <v>1</v>
      </c>
      <c r="W591" s="12">
        <f t="shared" si="139"/>
        <v>0.47826086956521741</v>
      </c>
      <c r="X591" s="12">
        <f t="shared" si="140"/>
        <v>0.22689075630252101</v>
      </c>
      <c r="Y591" s="12">
        <f t="shared" si="141"/>
        <v>0.33519553072625696</v>
      </c>
    </row>
    <row r="592" spans="1:25" x14ac:dyDescent="0.3">
      <c r="A592" s="1" t="s">
        <v>590</v>
      </c>
      <c r="B592" s="6">
        <v>171</v>
      </c>
      <c r="C592">
        <v>236</v>
      </c>
      <c r="D592">
        <v>343</v>
      </c>
      <c r="E592">
        <v>487</v>
      </c>
      <c r="F592">
        <v>607</v>
      </c>
      <c r="G592">
        <v>695</v>
      </c>
      <c r="H592">
        <v>765</v>
      </c>
      <c r="I592">
        <v>819</v>
      </c>
      <c r="J592" s="7"/>
      <c r="K592" s="6">
        <f t="shared" si="128"/>
        <v>65</v>
      </c>
      <c r="L592">
        <f t="shared" si="129"/>
        <v>107</v>
      </c>
      <c r="M592">
        <f t="shared" si="130"/>
        <v>144</v>
      </c>
      <c r="N592">
        <f t="shared" si="131"/>
        <v>120</v>
      </c>
      <c r="O592">
        <f t="shared" si="132"/>
        <v>88</v>
      </c>
      <c r="P592">
        <f t="shared" si="133"/>
        <v>70</v>
      </c>
      <c r="Q592">
        <f t="shared" si="134"/>
        <v>54</v>
      </c>
      <c r="R592" s="7"/>
      <c r="S592" s="12">
        <f>IFERROR(((C592-B592)/C592),0)</f>
        <v>0.27542372881355931</v>
      </c>
      <c r="T592" s="12">
        <f t="shared" si="136"/>
        <v>0.31195335276967928</v>
      </c>
      <c r="U592" s="12">
        <f t="shared" si="137"/>
        <v>0.29568788501026694</v>
      </c>
      <c r="V592" s="12">
        <f t="shared" si="138"/>
        <v>0.19769357495881384</v>
      </c>
      <c r="W592" s="12">
        <f t="shared" si="139"/>
        <v>0.12661870503597122</v>
      </c>
      <c r="X592" s="12">
        <f t="shared" si="140"/>
        <v>9.1503267973856203E-2</v>
      </c>
      <c r="Y592" s="12">
        <f t="shared" si="141"/>
        <v>6.5934065934065936E-2</v>
      </c>
    </row>
    <row r="593" spans="1:25" x14ac:dyDescent="0.3">
      <c r="A593" s="1" t="s">
        <v>591</v>
      </c>
      <c r="B593" s="6">
        <v>0</v>
      </c>
      <c r="C593">
        <v>144</v>
      </c>
      <c r="D593">
        <v>144</v>
      </c>
      <c r="E593">
        <v>144</v>
      </c>
      <c r="F593">
        <v>144</v>
      </c>
      <c r="G593">
        <v>144</v>
      </c>
      <c r="H593">
        <v>144</v>
      </c>
      <c r="I593">
        <v>237</v>
      </c>
      <c r="J593" s="7"/>
      <c r="K593" s="6">
        <f t="shared" si="128"/>
        <v>144</v>
      </c>
      <c r="L593">
        <f t="shared" si="129"/>
        <v>0</v>
      </c>
      <c r="M593">
        <f t="shared" si="130"/>
        <v>0</v>
      </c>
      <c r="N593">
        <f t="shared" si="131"/>
        <v>0</v>
      </c>
      <c r="O593">
        <f t="shared" si="132"/>
        <v>0</v>
      </c>
      <c r="P593">
        <f t="shared" si="133"/>
        <v>0</v>
      </c>
      <c r="Q593">
        <f t="shared" si="134"/>
        <v>93</v>
      </c>
      <c r="R593" s="7"/>
      <c r="S593" s="12">
        <f t="shared" si="135"/>
        <v>1</v>
      </c>
      <c r="T593" s="12">
        <f t="shared" si="136"/>
        <v>0</v>
      </c>
      <c r="U593" s="12">
        <f t="shared" si="137"/>
        <v>0</v>
      </c>
      <c r="V593" s="12">
        <f t="shared" si="138"/>
        <v>0</v>
      </c>
      <c r="W593" s="12">
        <f t="shared" si="139"/>
        <v>0</v>
      </c>
      <c r="X593" s="12">
        <f t="shared" si="140"/>
        <v>0</v>
      </c>
      <c r="Y593" s="12">
        <f t="shared" si="141"/>
        <v>0.39240506329113922</v>
      </c>
    </row>
    <row r="594" spans="1:25" x14ac:dyDescent="0.3">
      <c r="A594" s="1" t="s">
        <v>592</v>
      </c>
      <c r="B594" s="6">
        <v>129</v>
      </c>
      <c r="C594">
        <v>161</v>
      </c>
      <c r="D594">
        <v>190</v>
      </c>
      <c r="E594">
        <v>199</v>
      </c>
      <c r="F594">
        <v>207</v>
      </c>
      <c r="G594">
        <v>210</v>
      </c>
      <c r="H594">
        <v>210</v>
      </c>
      <c r="I594">
        <v>210</v>
      </c>
      <c r="J594" s="7"/>
      <c r="K594" s="6">
        <f t="shared" si="128"/>
        <v>32</v>
      </c>
      <c r="L594">
        <f t="shared" si="129"/>
        <v>29</v>
      </c>
      <c r="M594">
        <f t="shared" si="130"/>
        <v>9</v>
      </c>
      <c r="N594">
        <f t="shared" si="131"/>
        <v>8</v>
      </c>
      <c r="O594">
        <f t="shared" si="132"/>
        <v>3</v>
      </c>
      <c r="P594">
        <f t="shared" si="133"/>
        <v>0</v>
      </c>
      <c r="Q594">
        <f t="shared" si="134"/>
        <v>0</v>
      </c>
      <c r="R594" s="7"/>
      <c r="S594" s="12">
        <f t="shared" si="135"/>
        <v>0.19875776397515527</v>
      </c>
      <c r="T594" s="12">
        <f t="shared" si="136"/>
        <v>0.15263157894736842</v>
      </c>
      <c r="U594" s="12">
        <f t="shared" si="137"/>
        <v>4.5226130653266333E-2</v>
      </c>
      <c r="V594" s="12">
        <f t="shared" si="138"/>
        <v>3.864734299516908E-2</v>
      </c>
      <c r="W594" s="12">
        <f t="shared" si="139"/>
        <v>1.4285714285714285E-2</v>
      </c>
      <c r="X594" s="12">
        <f t="shared" si="140"/>
        <v>0</v>
      </c>
      <c r="Y594" s="12">
        <f t="shared" si="141"/>
        <v>0</v>
      </c>
    </row>
    <row r="595" spans="1:25" x14ac:dyDescent="0.3">
      <c r="A595" s="1" t="s">
        <v>593</v>
      </c>
      <c r="B595" s="6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s="7"/>
      <c r="K595" s="6">
        <f t="shared" si="128"/>
        <v>0</v>
      </c>
      <c r="L595">
        <f t="shared" si="129"/>
        <v>0</v>
      </c>
      <c r="M595">
        <f t="shared" si="130"/>
        <v>0</v>
      </c>
      <c r="N595">
        <f t="shared" si="131"/>
        <v>0</v>
      </c>
      <c r="O595">
        <f t="shared" si="132"/>
        <v>0</v>
      </c>
      <c r="P595">
        <f t="shared" si="133"/>
        <v>0</v>
      </c>
      <c r="Q595">
        <f t="shared" si="134"/>
        <v>0</v>
      </c>
      <c r="R595" s="7"/>
      <c r="S595" s="12">
        <f t="shared" si="135"/>
        <v>0</v>
      </c>
      <c r="T595" s="12">
        <f t="shared" si="136"/>
        <v>0</v>
      </c>
      <c r="U595" s="12">
        <f t="shared" si="137"/>
        <v>0</v>
      </c>
      <c r="V595" s="12">
        <f t="shared" si="138"/>
        <v>0</v>
      </c>
      <c r="W595" s="12">
        <f t="shared" si="139"/>
        <v>0</v>
      </c>
      <c r="X595" s="12">
        <f t="shared" si="140"/>
        <v>0</v>
      </c>
      <c r="Y595" s="12">
        <f t="shared" si="141"/>
        <v>0</v>
      </c>
    </row>
    <row r="596" spans="1:25" x14ac:dyDescent="0.3">
      <c r="A596" s="1" t="s">
        <v>594</v>
      </c>
      <c r="B596" s="6">
        <v>0</v>
      </c>
      <c r="C596">
        <v>30</v>
      </c>
      <c r="D596">
        <v>30</v>
      </c>
      <c r="E596">
        <v>30</v>
      </c>
      <c r="F596">
        <v>30</v>
      </c>
      <c r="G596">
        <v>30</v>
      </c>
      <c r="H596">
        <v>30</v>
      </c>
      <c r="I596">
        <v>48</v>
      </c>
      <c r="J596" s="7"/>
      <c r="K596" s="6">
        <f t="shared" si="128"/>
        <v>30</v>
      </c>
      <c r="L596">
        <f t="shared" si="129"/>
        <v>0</v>
      </c>
      <c r="M596">
        <f t="shared" si="130"/>
        <v>0</v>
      </c>
      <c r="N596">
        <f t="shared" si="131"/>
        <v>0</v>
      </c>
      <c r="O596">
        <f t="shared" si="132"/>
        <v>0</v>
      </c>
      <c r="P596">
        <f t="shared" si="133"/>
        <v>0</v>
      </c>
      <c r="Q596">
        <f t="shared" si="134"/>
        <v>18</v>
      </c>
      <c r="R596" s="7"/>
      <c r="S596" s="12">
        <f t="shared" si="135"/>
        <v>1</v>
      </c>
      <c r="T596" s="12">
        <f t="shared" si="136"/>
        <v>0</v>
      </c>
      <c r="U596" s="12">
        <f t="shared" si="137"/>
        <v>0</v>
      </c>
      <c r="V596" s="12">
        <f t="shared" si="138"/>
        <v>0</v>
      </c>
      <c r="W596" s="12">
        <f t="shared" si="139"/>
        <v>0</v>
      </c>
      <c r="X596" s="12">
        <f t="shared" si="140"/>
        <v>0</v>
      </c>
      <c r="Y596" s="12">
        <f t="shared" si="141"/>
        <v>0.375</v>
      </c>
    </row>
    <row r="597" spans="1:25" x14ac:dyDescent="0.3">
      <c r="A597" s="1" t="s">
        <v>595</v>
      </c>
      <c r="B597" s="6">
        <v>0</v>
      </c>
      <c r="C597">
        <v>6</v>
      </c>
      <c r="D597">
        <v>6</v>
      </c>
      <c r="E597">
        <v>6</v>
      </c>
      <c r="F597">
        <v>9</v>
      </c>
      <c r="G597">
        <v>11</v>
      </c>
      <c r="H597">
        <v>14</v>
      </c>
      <c r="I597">
        <v>22</v>
      </c>
      <c r="J597" s="7"/>
      <c r="K597" s="6">
        <f t="shared" si="128"/>
        <v>6</v>
      </c>
      <c r="L597">
        <f t="shared" si="129"/>
        <v>0</v>
      </c>
      <c r="M597">
        <f t="shared" si="130"/>
        <v>0</v>
      </c>
      <c r="N597">
        <f t="shared" si="131"/>
        <v>3</v>
      </c>
      <c r="O597">
        <f t="shared" si="132"/>
        <v>2</v>
      </c>
      <c r="P597">
        <f t="shared" si="133"/>
        <v>3</v>
      </c>
      <c r="Q597">
        <f t="shared" si="134"/>
        <v>8</v>
      </c>
      <c r="R597" s="7"/>
      <c r="S597" s="12">
        <f t="shared" si="135"/>
        <v>1</v>
      </c>
      <c r="T597" s="12">
        <f t="shared" si="136"/>
        <v>0</v>
      </c>
      <c r="U597" s="12">
        <f t="shared" si="137"/>
        <v>0</v>
      </c>
      <c r="V597" s="12">
        <f t="shared" si="138"/>
        <v>0.33333333333333331</v>
      </c>
      <c r="W597" s="12">
        <f t="shared" si="139"/>
        <v>0.18181818181818182</v>
      </c>
      <c r="X597" s="12">
        <f t="shared" si="140"/>
        <v>0.21428571428571427</v>
      </c>
      <c r="Y597" s="12">
        <f t="shared" si="141"/>
        <v>0.36363636363636365</v>
      </c>
    </row>
    <row r="598" spans="1:25" x14ac:dyDescent="0.3">
      <c r="A598" s="1" t="s">
        <v>596</v>
      </c>
      <c r="B598" s="6">
        <v>0</v>
      </c>
      <c r="C598">
        <v>27</v>
      </c>
      <c r="D598">
        <v>27</v>
      </c>
      <c r="E598">
        <v>27</v>
      </c>
      <c r="F598">
        <v>38</v>
      </c>
      <c r="G598">
        <v>48</v>
      </c>
      <c r="H598">
        <v>48</v>
      </c>
      <c r="I598">
        <v>48</v>
      </c>
      <c r="J598" s="7"/>
      <c r="K598" s="6">
        <f t="shared" si="128"/>
        <v>27</v>
      </c>
      <c r="L598">
        <f t="shared" si="129"/>
        <v>0</v>
      </c>
      <c r="M598">
        <f t="shared" si="130"/>
        <v>0</v>
      </c>
      <c r="N598">
        <f t="shared" si="131"/>
        <v>11</v>
      </c>
      <c r="O598">
        <f t="shared" si="132"/>
        <v>10</v>
      </c>
      <c r="P598">
        <f t="shared" si="133"/>
        <v>0</v>
      </c>
      <c r="Q598">
        <f t="shared" si="134"/>
        <v>0</v>
      </c>
      <c r="R598" s="7"/>
      <c r="S598" s="12">
        <f t="shared" si="135"/>
        <v>1</v>
      </c>
      <c r="T598" s="12">
        <f t="shared" si="136"/>
        <v>0</v>
      </c>
      <c r="U598" s="12">
        <f t="shared" si="137"/>
        <v>0</v>
      </c>
      <c r="V598" s="12">
        <f t="shared" si="138"/>
        <v>0.28947368421052633</v>
      </c>
      <c r="W598" s="12">
        <f t="shared" si="139"/>
        <v>0.20833333333333334</v>
      </c>
      <c r="X598" s="12">
        <f t="shared" si="140"/>
        <v>0</v>
      </c>
      <c r="Y598" s="12">
        <f t="shared" si="141"/>
        <v>0</v>
      </c>
    </row>
    <row r="599" spans="1:25" x14ac:dyDescent="0.3">
      <c r="A599" s="1" t="s">
        <v>597</v>
      </c>
      <c r="B599" s="6">
        <v>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100</v>
      </c>
      <c r="I599">
        <v>100</v>
      </c>
      <c r="J599" s="7"/>
      <c r="K599" s="6">
        <f t="shared" si="128"/>
        <v>100</v>
      </c>
      <c r="L599">
        <f t="shared" si="129"/>
        <v>0</v>
      </c>
      <c r="M599">
        <f t="shared" si="130"/>
        <v>0</v>
      </c>
      <c r="N599">
        <f t="shared" si="131"/>
        <v>0</v>
      </c>
      <c r="O599">
        <f t="shared" si="132"/>
        <v>0</v>
      </c>
      <c r="P599">
        <f t="shared" si="133"/>
        <v>0</v>
      </c>
      <c r="Q599">
        <f t="shared" si="134"/>
        <v>0</v>
      </c>
      <c r="R599" s="7"/>
      <c r="S599" s="12">
        <f t="shared" si="135"/>
        <v>1</v>
      </c>
      <c r="T599" s="12">
        <f t="shared" si="136"/>
        <v>0</v>
      </c>
      <c r="U599" s="12">
        <f t="shared" si="137"/>
        <v>0</v>
      </c>
      <c r="V599" s="12">
        <f t="shared" si="138"/>
        <v>0</v>
      </c>
      <c r="W599" s="12">
        <f t="shared" si="139"/>
        <v>0</v>
      </c>
      <c r="X599" s="12">
        <f t="shared" si="140"/>
        <v>0</v>
      </c>
      <c r="Y599" s="12">
        <f t="shared" si="141"/>
        <v>0</v>
      </c>
    </row>
    <row r="600" spans="1:25" x14ac:dyDescent="0.3">
      <c r="A600" s="1" t="s">
        <v>598</v>
      </c>
      <c r="B600" s="6">
        <v>0</v>
      </c>
      <c r="C600">
        <v>139</v>
      </c>
      <c r="D600">
        <v>139</v>
      </c>
      <c r="E600">
        <v>139</v>
      </c>
      <c r="F600">
        <v>152</v>
      </c>
      <c r="G600">
        <v>198</v>
      </c>
      <c r="H600">
        <v>198</v>
      </c>
      <c r="I600">
        <v>198</v>
      </c>
      <c r="J600" s="7"/>
      <c r="K600" s="6">
        <f t="shared" si="128"/>
        <v>139</v>
      </c>
      <c r="L600">
        <f t="shared" si="129"/>
        <v>0</v>
      </c>
      <c r="M600">
        <f t="shared" si="130"/>
        <v>0</v>
      </c>
      <c r="N600">
        <f t="shared" si="131"/>
        <v>13</v>
      </c>
      <c r="O600">
        <f t="shared" si="132"/>
        <v>46</v>
      </c>
      <c r="P600">
        <f t="shared" si="133"/>
        <v>0</v>
      </c>
      <c r="Q600">
        <f t="shared" si="134"/>
        <v>0</v>
      </c>
      <c r="R600" s="7"/>
      <c r="S600" s="12">
        <f t="shared" si="135"/>
        <v>1</v>
      </c>
      <c r="T600" s="12">
        <f t="shared" si="136"/>
        <v>0</v>
      </c>
      <c r="U600" s="12">
        <f t="shared" si="137"/>
        <v>0</v>
      </c>
      <c r="V600" s="12">
        <f t="shared" si="138"/>
        <v>8.5526315789473686E-2</v>
      </c>
      <c r="W600" s="12">
        <f t="shared" si="139"/>
        <v>0.23232323232323232</v>
      </c>
      <c r="X600" s="12">
        <f t="shared" si="140"/>
        <v>0</v>
      </c>
      <c r="Y600" s="12">
        <f t="shared" si="141"/>
        <v>0</v>
      </c>
    </row>
    <row r="601" spans="1:25" x14ac:dyDescent="0.3">
      <c r="A601" s="1" t="s">
        <v>599</v>
      </c>
      <c r="B601" s="6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7"/>
      <c r="K601" s="6">
        <f t="shared" si="128"/>
        <v>0</v>
      </c>
      <c r="L601">
        <f t="shared" si="129"/>
        <v>0</v>
      </c>
      <c r="M601">
        <f t="shared" si="130"/>
        <v>0</v>
      </c>
      <c r="N601">
        <f t="shared" si="131"/>
        <v>0</v>
      </c>
      <c r="O601">
        <f t="shared" si="132"/>
        <v>0</v>
      </c>
      <c r="P601">
        <f t="shared" si="133"/>
        <v>0</v>
      </c>
      <c r="Q601">
        <f t="shared" si="134"/>
        <v>0</v>
      </c>
      <c r="R601" s="7"/>
      <c r="S601" s="12">
        <f t="shared" si="135"/>
        <v>0</v>
      </c>
      <c r="T601" s="12">
        <f t="shared" si="136"/>
        <v>0</v>
      </c>
      <c r="U601" s="12">
        <f t="shared" si="137"/>
        <v>0</v>
      </c>
      <c r="V601" s="12">
        <f t="shared" si="138"/>
        <v>0</v>
      </c>
      <c r="W601" s="12">
        <f t="shared" si="139"/>
        <v>0</v>
      </c>
      <c r="X601" s="12">
        <f t="shared" si="140"/>
        <v>0</v>
      </c>
      <c r="Y601" s="12">
        <f t="shared" si="141"/>
        <v>0</v>
      </c>
    </row>
    <row r="602" spans="1:25" x14ac:dyDescent="0.3">
      <c r="A602" s="1" t="s">
        <v>600</v>
      </c>
      <c r="B602" s="6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7"/>
      <c r="K602" s="6">
        <f t="shared" si="128"/>
        <v>0</v>
      </c>
      <c r="L602">
        <f t="shared" si="129"/>
        <v>0</v>
      </c>
      <c r="M602">
        <f t="shared" si="130"/>
        <v>0</v>
      </c>
      <c r="N602">
        <f t="shared" si="131"/>
        <v>0</v>
      </c>
      <c r="O602">
        <f t="shared" si="132"/>
        <v>0</v>
      </c>
      <c r="P602">
        <f t="shared" si="133"/>
        <v>0</v>
      </c>
      <c r="Q602">
        <f t="shared" si="134"/>
        <v>0</v>
      </c>
      <c r="R602" s="7"/>
      <c r="S602" s="12">
        <f t="shared" si="135"/>
        <v>0</v>
      </c>
      <c r="T602" s="12">
        <f t="shared" si="136"/>
        <v>0</v>
      </c>
      <c r="U602" s="12">
        <f t="shared" si="137"/>
        <v>0</v>
      </c>
      <c r="V602" s="12">
        <f t="shared" si="138"/>
        <v>0</v>
      </c>
      <c r="W602" s="12">
        <f t="shared" si="139"/>
        <v>0</v>
      </c>
      <c r="X602" s="12">
        <f t="shared" si="140"/>
        <v>0</v>
      </c>
      <c r="Y602" s="12">
        <f t="shared" si="141"/>
        <v>0</v>
      </c>
    </row>
    <row r="603" spans="1:25" x14ac:dyDescent="0.3">
      <c r="A603" s="1" t="s">
        <v>601</v>
      </c>
      <c r="B603" s="6">
        <v>4</v>
      </c>
      <c r="C603">
        <v>9</v>
      </c>
      <c r="D603">
        <v>9</v>
      </c>
      <c r="E603">
        <v>9</v>
      </c>
      <c r="F603">
        <v>9</v>
      </c>
      <c r="G603">
        <v>9</v>
      </c>
      <c r="H603">
        <v>11</v>
      </c>
      <c r="I603">
        <v>14</v>
      </c>
      <c r="J603" s="7"/>
      <c r="K603" s="6">
        <f t="shared" si="128"/>
        <v>5</v>
      </c>
      <c r="L603">
        <f t="shared" si="129"/>
        <v>0</v>
      </c>
      <c r="M603">
        <f t="shared" si="130"/>
        <v>0</v>
      </c>
      <c r="N603">
        <f t="shared" si="131"/>
        <v>0</v>
      </c>
      <c r="O603">
        <f t="shared" si="132"/>
        <v>0</v>
      </c>
      <c r="P603">
        <f t="shared" si="133"/>
        <v>2</v>
      </c>
      <c r="Q603">
        <f t="shared" si="134"/>
        <v>3</v>
      </c>
      <c r="R603" s="7"/>
      <c r="S603" s="12">
        <f t="shared" si="135"/>
        <v>0.55555555555555558</v>
      </c>
      <c r="T603" s="12">
        <f t="shared" si="136"/>
        <v>0</v>
      </c>
      <c r="U603" s="12">
        <f t="shared" si="137"/>
        <v>0</v>
      </c>
      <c r="V603" s="12">
        <f t="shared" si="138"/>
        <v>0</v>
      </c>
      <c r="W603" s="12">
        <f t="shared" si="139"/>
        <v>0</v>
      </c>
      <c r="X603" s="12">
        <f t="shared" si="140"/>
        <v>0.18181818181818182</v>
      </c>
      <c r="Y603" s="12">
        <f t="shared" si="141"/>
        <v>0.21428571428571427</v>
      </c>
    </row>
    <row r="604" spans="1:25" x14ac:dyDescent="0.3">
      <c r="A604" s="1" t="s">
        <v>602</v>
      </c>
      <c r="B604" s="6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s="7"/>
      <c r="K604" s="6">
        <f t="shared" si="128"/>
        <v>0</v>
      </c>
      <c r="L604">
        <f t="shared" si="129"/>
        <v>0</v>
      </c>
      <c r="M604">
        <f t="shared" si="130"/>
        <v>0</v>
      </c>
      <c r="N604">
        <f t="shared" si="131"/>
        <v>0</v>
      </c>
      <c r="O604">
        <f t="shared" si="132"/>
        <v>0</v>
      </c>
      <c r="P604">
        <f t="shared" si="133"/>
        <v>0</v>
      </c>
      <c r="Q604">
        <f t="shared" si="134"/>
        <v>0</v>
      </c>
      <c r="R604" s="7"/>
      <c r="S604" s="12">
        <f t="shared" si="135"/>
        <v>0</v>
      </c>
      <c r="T604" s="12">
        <f t="shared" si="136"/>
        <v>0</v>
      </c>
      <c r="U604" s="12">
        <f t="shared" si="137"/>
        <v>0</v>
      </c>
      <c r="V604" s="12">
        <f t="shared" si="138"/>
        <v>0</v>
      </c>
      <c r="W604" s="12">
        <f t="shared" si="139"/>
        <v>0</v>
      </c>
      <c r="X604" s="12">
        <f t="shared" si="140"/>
        <v>0</v>
      </c>
      <c r="Y604" s="12">
        <f t="shared" si="141"/>
        <v>0</v>
      </c>
    </row>
    <row r="605" spans="1:25" x14ac:dyDescent="0.3">
      <c r="A605" s="1" t="s">
        <v>603</v>
      </c>
      <c r="B605" s="6">
        <v>29</v>
      </c>
      <c r="C605">
        <v>29</v>
      </c>
      <c r="D605">
        <v>34</v>
      </c>
      <c r="E605">
        <v>45</v>
      </c>
      <c r="F605">
        <v>91</v>
      </c>
      <c r="G605">
        <v>119</v>
      </c>
      <c r="H605">
        <v>119</v>
      </c>
      <c r="I605">
        <v>119</v>
      </c>
      <c r="J605" s="7"/>
      <c r="K605" s="6">
        <f t="shared" si="128"/>
        <v>0</v>
      </c>
      <c r="L605">
        <f t="shared" si="129"/>
        <v>5</v>
      </c>
      <c r="M605">
        <f t="shared" si="130"/>
        <v>11</v>
      </c>
      <c r="N605">
        <f t="shared" si="131"/>
        <v>46</v>
      </c>
      <c r="O605">
        <f t="shared" si="132"/>
        <v>28</v>
      </c>
      <c r="P605">
        <f t="shared" si="133"/>
        <v>0</v>
      </c>
      <c r="Q605">
        <f t="shared" si="134"/>
        <v>0</v>
      </c>
      <c r="R605" s="7"/>
      <c r="S605" s="12">
        <f t="shared" si="135"/>
        <v>0</v>
      </c>
      <c r="T605" s="12">
        <f t="shared" si="136"/>
        <v>0.14705882352941177</v>
      </c>
      <c r="U605" s="12">
        <f t="shared" si="137"/>
        <v>0.24444444444444444</v>
      </c>
      <c r="V605" s="12">
        <f t="shared" si="138"/>
        <v>0.50549450549450547</v>
      </c>
      <c r="W605" s="12">
        <f t="shared" si="139"/>
        <v>0.23529411764705882</v>
      </c>
      <c r="X605" s="12">
        <f t="shared" si="140"/>
        <v>0</v>
      </c>
      <c r="Y605" s="12">
        <f t="shared" si="141"/>
        <v>0</v>
      </c>
    </row>
    <row r="606" spans="1:25" x14ac:dyDescent="0.3">
      <c r="A606" s="1" t="s">
        <v>604</v>
      </c>
      <c r="B606" s="6">
        <v>220</v>
      </c>
      <c r="C606">
        <v>327</v>
      </c>
      <c r="D606">
        <v>400</v>
      </c>
      <c r="E606">
        <v>439</v>
      </c>
      <c r="F606">
        <v>439</v>
      </c>
      <c r="G606">
        <v>439</v>
      </c>
      <c r="H606">
        <v>527</v>
      </c>
      <c r="I606">
        <v>527</v>
      </c>
      <c r="J606" s="7"/>
      <c r="K606" s="6">
        <f t="shared" si="128"/>
        <v>107</v>
      </c>
      <c r="L606">
        <f t="shared" si="129"/>
        <v>73</v>
      </c>
      <c r="M606">
        <f t="shared" si="130"/>
        <v>39</v>
      </c>
      <c r="N606">
        <f t="shared" si="131"/>
        <v>0</v>
      </c>
      <c r="O606">
        <f t="shared" si="132"/>
        <v>0</v>
      </c>
      <c r="P606">
        <f t="shared" si="133"/>
        <v>88</v>
      </c>
      <c r="Q606">
        <f t="shared" si="134"/>
        <v>0</v>
      </c>
      <c r="R606" s="7"/>
      <c r="S606" s="12">
        <f t="shared" si="135"/>
        <v>0.327217125382263</v>
      </c>
      <c r="T606" s="12">
        <f t="shared" si="136"/>
        <v>0.1825</v>
      </c>
      <c r="U606" s="12">
        <f t="shared" si="137"/>
        <v>8.8838268792710701E-2</v>
      </c>
      <c r="V606" s="12">
        <f t="shared" si="138"/>
        <v>0</v>
      </c>
      <c r="W606" s="12">
        <f t="shared" si="139"/>
        <v>0</v>
      </c>
      <c r="X606" s="12">
        <f t="shared" si="140"/>
        <v>0.16698292220113853</v>
      </c>
      <c r="Y606" s="12">
        <f t="shared" si="141"/>
        <v>0</v>
      </c>
    </row>
    <row r="607" spans="1:25" x14ac:dyDescent="0.3">
      <c r="A607" s="1" t="s">
        <v>605</v>
      </c>
      <c r="B607" s="6">
        <v>0</v>
      </c>
      <c r="C607">
        <v>31</v>
      </c>
      <c r="D607">
        <v>31</v>
      </c>
      <c r="E607">
        <v>31</v>
      </c>
      <c r="F607">
        <v>31</v>
      </c>
      <c r="G607">
        <v>31</v>
      </c>
      <c r="H607">
        <v>31</v>
      </c>
      <c r="I607">
        <v>31</v>
      </c>
      <c r="J607" s="7"/>
      <c r="K607" s="6">
        <f t="shared" si="128"/>
        <v>31</v>
      </c>
      <c r="L607">
        <f t="shared" si="129"/>
        <v>0</v>
      </c>
      <c r="M607">
        <f t="shared" si="130"/>
        <v>0</v>
      </c>
      <c r="N607">
        <f t="shared" si="131"/>
        <v>0</v>
      </c>
      <c r="O607">
        <f t="shared" si="132"/>
        <v>0</v>
      </c>
      <c r="P607">
        <f t="shared" si="133"/>
        <v>0</v>
      </c>
      <c r="Q607">
        <f t="shared" si="134"/>
        <v>0</v>
      </c>
      <c r="R607" s="7"/>
      <c r="S607" s="12">
        <f t="shared" si="135"/>
        <v>1</v>
      </c>
      <c r="T607" s="12">
        <f t="shared" si="136"/>
        <v>0</v>
      </c>
      <c r="U607" s="12">
        <f t="shared" si="137"/>
        <v>0</v>
      </c>
      <c r="V607" s="12">
        <f t="shared" si="138"/>
        <v>0</v>
      </c>
      <c r="W607" s="12">
        <f t="shared" si="139"/>
        <v>0</v>
      </c>
      <c r="X607" s="12">
        <f t="shared" si="140"/>
        <v>0</v>
      </c>
      <c r="Y607" s="12">
        <f t="shared" si="141"/>
        <v>0</v>
      </c>
    </row>
    <row r="608" spans="1:25" x14ac:dyDescent="0.3">
      <c r="A608" s="1" t="s">
        <v>606</v>
      </c>
      <c r="B608" s="6">
        <v>0</v>
      </c>
      <c r="C608">
        <v>179</v>
      </c>
      <c r="D608">
        <v>179</v>
      </c>
      <c r="E608">
        <v>235</v>
      </c>
      <c r="F608">
        <v>235</v>
      </c>
      <c r="G608">
        <v>235</v>
      </c>
      <c r="H608">
        <v>299</v>
      </c>
      <c r="I608">
        <v>386</v>
      </c>
      <c r="J608" s="7"/>
      <c r="K608" s="6">
        <f t="shared" si="128"/>
        <v>179</v>
      </c>
      <c r="L608">
        <f t="shared" si="129"/>
        <v>0</v>
      </c>
      <c r="M608">
        <f t="shared" si="130"/>
        <v>56</v>
      </c>
      <c r="N608">
        <f t="shared" si="131"/>
        <v>0</v>
      </c>
      <c r="O608">
        <f t="shared" si="132"/>
        <v>0</v>
      </c>
      <c r="P608">
        <f t="shared" si="133"/>
        <v>64</v>
      </c>
      <c r="Q608">
        <f t="shared" si="134"/>
        <v>87</v>
      </c>
      <c r="R608" s="7"/>
      <c r="S608" s="12">
        <f t="shared" si="135"/>
        <v>1</v>
      </c>
      <c r="T608" s="12">
        <f t="shared" si="136"/>
        <v>0</v>
      </c>
      <c r="U608" s="12">
        <f t="shared" si="137"/>
        <v>0.23829787234042554</v>
      </c>
      <c r="V608" s="12">
        <f t="shared" si="138"/>
        <v>0</v>
      </c>
      <c r="W608" s="12">
        <f t="shared" si="139"/>
        <v>0</v>
      </c>
      <c r="X608" s="12">
        <f t="shared" si="140"/>
        <v>0.21404682274247491</v>
      </c>
      <c r="Y608" s="12">
        <f t="shared" si="141"/>
        <v>0.22538860103626943</v>
      </c>
    </row>
    <row r="609" spans="1:25" x14ac:dyDescent="0.3">
      <c r="A609" s="1" t="s">
        <v>607</v>
      </c>
      <c r="B609" s="6">
        <v>0</v>
      </c>
      <c r="C609">
        <v>88</v>
      </c>
      <c r="D609">
        <v>121</v>
      </c>
      <c r="E609">
        <v>148</v>
      </c>
      <c r="F609">
        <v>156</v>
      </c>
      <c r="G609">
        <v>170</v>
      </c>
      <c r="H609">
        <v>176</v>
      </c>
      <c r="I609">
        <v>221</v>
      </c>
      <c r="J609" s="7"/>
      <c r="K609" s="6">
        <f t="shared" si="128"/>
        <v>88</v>
      </c>
      <c r="L609">
        <f t="shared" si="129"/>
        <v>33</v>
      </c>
      <c r="M609">
        <f t="shared" si="130"/>
        <v>27</v>
      </c>
      <c r="N609">
        <f t="shared" si="131"/>
        <v>8</v>
      </c>
      <c r="O609">
        <f t="shared" si="132"/>
        <v>14</v>
      </c>
      <c r="P609">
        <f t="shared" si="133"/>
        <v>6</v>
      </c>
      <c r="Q609">
        <f t="shared" si="134"/>
        <v>45</v>
      </c>
      <c r="R609" s="7"/>
      <c r="S609" s="12">
        <f t="shared" si="135"/>
        <v>1</v>
      </c>
      <c r="T609" s="12">
        <f t="shared" si="136"/>
        <v>0.27272727272727271</v>
      </c>
      <c r="U609" s="12">
        <f t="shared" si="137"/>
        <v>0.18243243243243243</v>
      </c>
      <c r="V609" s="12">
        <f t="shared" si="138"/>
        <v>5.128205128205128E-2</v>
      </c>
      <c r="W609" s="12">
        <f t="shared" si="139"/>
        <v>8.2352941176470587E-2</v>
      </c>
      <c r="X609" s="12">
        <f t="shared" si="140"/>
        <v>3.4090909090909088E-2</v>
      </c>
      <c r="Y609" s="12">
        <f t="shared" si="141"/>
        <v>0.20361990950226244</v>
      </c>
    </row>
    <row r="610" spans="1:25" x14ac:dyDescent="0.3">
      <c r="A610" s="1" t="s">
        <v>608</v>
      </c>
      <c r="B610" s="6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7"/>
      <c r="K610" s="6">
        <f t="shared" si="128"/>
        <v>0</v>
      </c>
      <c r="L610">
        <f t="shared" si="129"/>
        <v>0</v>
      </c>
      <c r="M610">
        <f t="shared" si="130"/>
        <v>0</v>
      </c>
      <c r="N610">
        <f t="shared" si="131"/>
        <v>0</v>
      </c>
      <c r="O610">
        <f t="shared" si="132"/>
        <v>0</v>
      </c>
      <c r="P610">
        <f t="shared" si="133"/>
        <v>0</v>
      </c>
      <c r="Q610">
        <f t="shared" si="134"/>
        <v>0</v>
      </c>
      <c r="R610" s="7"/>
      <c r="S610" s="12">
        <f t="shared" si="135"/>
        <v>0</v>
      </c>
      <c r="T610" s="12">
        <f t="shared" si="136"/>
        <v>0</v>
      </c>
      <c r="U610" s="12">
        <f t="shared" si="137"/>
        <v>0</v>
      </c>
      <c r="V610" s="12">
        <f t="shared" si="138"/>
        <v>0</v>
      </c>
      <c r="W610" s="12">
        <f t="shared" si="139"/>
        <v>0</v>
      </c>
      <c r="X610" s="12">
        <f t="shared" si="140"/>
        <v>0</v>
      </c>
      <c r="Y610" s="12">
        <f t="shared" si="141"/>
        <v>0</v>
      </c>
    </row>
    <row r="611" spans="1:25" x14ac:dyDescent="0.3">
      <c r="A611" s="1" t="s">
        <v>609</v>
      </c>
      <c r="B611" s="6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7"/>
      <c r="K611" s="6">
        <f t="shared" si="128"/>
        <v>0</v>
      </c>
      <c r="L611">
        <f t="shared" si="129"/>
        <v>0</v>
      </c>
      <c r="M611">
        <f t="shared" si="130"/>
        <v>0</v>
      </c>
      <c r="N611">
        <f t="shared" si="131"/>
        <v>0</v>
      </c>
      <c r="O611">
        <f t="shared" si="132"/>
        <v>0</v>
      </c>
      <c r="P611">
        <f t="shared" si="133"/>
        <v>0</v>
      </c>
      <c r="Q611">
        <f t="shared" si="134"/>
        <v>0</v>
      </c>
      <c r="R611" s="7"/>
      <c r="S611" s="12">
        <f t="shared" si="135"/>
        <v>0</v>
      </c>
      <c r="T611" s="12">
        <f t="shared" si="136"/>
        <v>0</v>
      </c>
      <c r="U611" s="12">
        <f t="shared" si="137"/>
        <v>0</v>
      </c>
      <c r="V611" s="12">
        <f t="shared" si="138"/>
        <v>0</v>
      </c>
      <c r="W611" s="12">
        <f t="shared" si="139"/>
        <v>0</v>
      </c>
      <c r="X611" s="12">
        <f t="shared" si="140"/>
        <v>0</v>
      </c>
      <c r="Y611" s="12">
        <f t="shared" si="141"/>
        <v>0</v>
      </c>
    </row>
    <row r="612" spans="1:25" x14ac:dyDescent="0.3">
      <c r="A612" s="1" t="s">
        <v>610</v>
      </c>
      <c r="B612" s="6">
        <v>0</v>
      </c>
      <c r="C612">
        <v>13</v>
      </c>
      <c r="D612">
        <v>25</v>
      </c>
      <c r="E612">
        <v>25</v>
      </c>
      <c r="F612">
        <v>54</v>
      </c>
      <c r="G612">
        <v>54</v>
      </c>
      <c r="H612">
        <v>54</v>
      </c>
      <c r="I612">
        <v>54</v>
      </c>
      <c r="J612" s="7"/>
      <c r="K612" s="6">
        <f t="shared" si="128"/>
        <v>13</v>
      </c>
      <c r="L612">
        <f t="shared" si="129"/>
        <v>12</v>
      </c>
      <c r="M612">
        <f t="shared" si="130"/>
        <v>0</v>
      </c>
      <c r="N612">
        <f t="shared" si="131"/>
        <v>29</v>
      </c>
      <c r="O612">
        <f t="shared" si="132"/>
        <v>0</v>
      </c>
      <c r="P612">
        <f t="shared" si="133"/>
        <v>0</v>
      </c>
      <c r="Q612">
        <f t="shared" si="134"/>
        <v>0</v>
      </c>
      <c r="R612" s="7"/>
      <c r="S612" s="12">
        <f t="shared" si="135"/>
        <v>1</v>
      </c>
      <c r="T612" s="12">
        <f t="shared" si="136"/>
        <v>0.48</v>
      </c>
      <c r="U612" s="12">
        <f t="shared" si="137"/>
        <v>0</v>
      </c>
      <c r="V612" s="12">
        <f t="shared" si="138"/>
        <v>0.53703703703703709</v>
      </c>
      <c r="W612" s="12">
        <f t="shared" si="139"/>
        <v>0</v>
      </c>
      <c r="X612" s="12">
        <f t="shared" si="140"/>
        <v>0</v>
      </c>
      <c r="Y612" s="12">
        <f t="shared" si="141"/>
        <v>0</v>
      </c>
    </row>
    <row r="613" spans="1:25" x14ac:dyDescent="0.3">
      <c r="A613" s="1" t="s">
        <v>611</v>
      </c>
      <c r="B613" s="6">
        <v>5</v>
      </c>
      <c r="C613">
        <v>10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20</v>
      </c>
      <c r="J613" s="7"/>
      <c r="K613" s="6">
        <f t="shared" si="128"/>
        <v>5</v>
      </c>
      <c r="L613">
        <f t="shared" si="129"/>
        <v>0</v>
      </c>
      <c r="M613">
        <f t="shared" si="130"/>
        <v>0</v>
      </c>
      <c r="N613">
        <f t="shared" si="131"/>
        <v>0</v>
      </c>
      <c r="O613">
        <f t="shared" si="132"/>
        <v>0</v>
      </c>
      <c r="P613">
        <f t="shared" si="133"/>
        <v>0</v>
      </c>
      <c r="Q613">
        <f t="shared" si="134"/>
        <v>10</v>
      </c>
      <c r="R613" s="7"/>
      <c r="S613" s="12">
        <f t="shared" si="135"/>
        <v>0.5</v>
      </c>
      <c r="T613" s="12">
        <f t="shared" si="136"/>
        <v>0</v>
      </c>
      <c r="U613" s="12">
        <f t="shared" si="137"/>
        <v>0</v>
      </c>
      <c r="V613" s="12">
        <f t="shared" si="138"/>
        <v>0</v>
      </c>
      <c r="W613" s="12">
        <f t="shared" si="139"/>
        <v>0</v>
      </c>
      <c r="X613" s="12">
        <f t="shared" si="140"/>
        <v>0</v>
      </c>
      <c r="Y613" s="12">
        <f t="shared" si="141"/>
        <v>0.5</v>
      </c>
    </row>
    <row r="614" spans="1:25" x14ac:dyDescent="0.3">
      <c r="A614" s="1" t="s">
        <v>612</v>
      </c>
      <c r="B614" s="6">
        <v>321</v>
      </c>
      <c r="C614">
        <v>367</v>
      </c>
      <c r="D614">
        <v>375</v>
      </c>
      <c r="E614">
        <v>375</v>
      </c>
      <c r="F614">
        <v>426</v>
      </c>
      <c r="G614">
        <v>426</v>
      </c>
      <c r="H614">
        <v>446</v>
      </c>
      <c r="I614">
        <v>489</v>
      </c>
      <c r="J614" s="7"/>
      <c r="K614" s="6">
        <f t="shared" si="128"/>
        <v>46</v>
      </c>
      <c r="L614">
        <f t="shared" si="129"/>
        <v>8</v>
      </c>
      <c r="M614">
        <f t="shared" si="130"/>
        <v>0</v>
      </c>
      <c r="N614">
        <f t="shared" si="131"/>
        <v>51</v>
      </c>
      <c r="O614">
        <f t="shared" si="132"/>
        <v>0</v>
      </c>
      <c r="P614">
        <f t="shared" si="133"/>
        <v>20</v>
      </c>
      <c r="Q614">
        <f t="shared" si="134"/>
        <v>43</v>
      </c>
      <c r="R614" s="7"/>
      <c r="S614" s="12">
        <f t="shared" si="135"/>
        <v>0.12534059945504086</v>
      </c>
      <c r="T614" s="12">
        <f t="shared" si="136"/>
        <v>2.1333333333333333E-2</v>
      </c>
      <c r="U614" s="12">
        <f t="shared" si="137"/>
        <v>0</v>
      </c>
      <c r="V614" s="12">
        <f t="shared" si="138"/>
        <v>0.11971830985915492</v>
      </c>
      <c r="W614" s="12">
        <f t="shared" si="139"/>
        <v>0</v>
      </c>
      <c r="X614" s="12">
        <f t="shared" si="140"/>
        <v>4.4843049327354258E-2</v>
      </c>
      <c r="Y614" s="12">
        <f t="shared" si="141"/>
        <v>8.7934560327198361E-2</v>
      </c>
    </row>
    <row r="615" spans="1:25" x14ac:dyDescent="0.3">
      <c r="A615" s="1" t="s">
        <v>613</v>
      </c>
      <c r="B615" s="6">
        <v>96</v>
      </c>
      <c r="C615">
        <v>124</v>
      </c>
      <c r="D615">
        <v>127</v>
      </c>
      <c r="E615">
        <v>184</v>
      </c>
      <c r="F615">
        <v>226</v>
      </c>
      <c r="G615">
        <v>277</v>
      </c>
      <c r="H615">
        <v>284</v>
      </c>
      <c r="I615">
        <v>27</v>
      </c>
      <c r="J615" s="7"/>
      <c r="K615" s="6">
        <f t="shared" si="128"/>
        <v>28</v>
      </c>
      <c r="L615">
        <f t="shared" si="129"/>
        <v>3</v>
      </c>
      <c r="M615">
        <f t="shared" si="130"/>
        <v>57</v>
      </c>
      <c r="N615">
        <f t="shared" si="131"/>
        <v>42</v>
      </c>
      <c r="O615">
        <f t="shared" si="132"/>
        <v>51</v>
      </c>
      <c r="P615">
        <f t="shared" si="133"/>
        <v>7</v>
      </c>
      <c r="Q615">
        <f t="shared" si="134"/>
        <v>-257</v>
      </c>
      <c r="R615" s="7"/>
      <c r="S615" s="12">
        <f t="shared" si="135"/>
        <v>0.22580645161290322</v>
      </c>
      <c r="T615" s="12">
        <f t="shared" si="136"/>
        <v>2.3622047244094488E-2</v>
      </c>
      <c r="U615" s="12">
        <f t="shared" si="137"/>
        <v>0.30978260869565216</v>
      </c>
      <c r="V615" s="12">
        <f t="shared" si="138"/>
        <v>0.18584070796460178</v>
      </c>
      <c r="W615" s="12">
        <f t="shared" si="139"/>
        <v>0.18411552346570398</v>
      </c>
      <c r="X615" s="12">
        <f t="shared" si="140"/>
        <v>2.464788732394366E-2</v>
      </c>
      <c r="Y615" s="12">
        <f t="shared" si="141"/>
        <v>-9.518518518518519</v>
      </c>
    </row>
    <row r="616" spans="1:25" x14ac:dyDescent="0.3">
      <c r="A616" s="1" t="s">
        <v>614</v>
      </c>
      <c r="B616" s="6">
        <v>19</v>
      </c>
      <c r="C616">
        <v>22</v>
      </c>
      <c r="D616">
        <v>22</v>
      </c>
      <c r="E616">
        <v>22</v>
      </c>
      <c r="F616">
        <v>22</v>
      </c>
      <c r="G616">
        <v>25</v>
      </c>
      <c r="H616">
        <v>27</v>
      </c>
      <c r="I616">
        <v>27</v>
      </c>
      <c r="J616" s="7"/>
      <c r="K616" s="6">
        <f t="shared" si="128"/>
        <v>3</v>
      </c>
      <c r="L616">
        <f t="shared" si="129"/>
        <v>0</v>
      </c>
      <c r="M616">
        <f t="shared" si="130"/>
        <v>0</v>
      </c>
      <c r="N616">
        <f t="shared" si="131"/>
        <v>0</v>
      </c>
      <c r="O616">
        <f t="shared" si="132"/>
        <v>3</v>
      </c>
      <c r="P616">
        <f t="shared" si="133"/>
        <v>2</v>
      </c>
      <c r="Q616">
        <f t="shared" si="134"/>
        <v>0</v>
      </c>
      <c r="R616" s="7"/>
      <c r="S616" s="12">
        <f t="shared" si="135"/>
        <v>0.13636363636363635</v>
      </c>
      <c r="T616" s="12">
        <f t="shared" si="136"/>
        <v>0</v>
      </c>
      <c r="U616" s="12">
        <f t="shared" si="137"/>
        <v>0</v>
      </c>
      <c r="V616" s="12">
        <f t="shared" si="138"/>
        <v>0</v>
      </c>
      <c r="W616" s="12">
        <f t="shared" si="139"/>
        <v>0.12</v>
      </c>
      <c r="X616" s="12">
        <f t="shared" si="140"/>
        <v>7.407407407407407E-2</v>
      </c>
      <c r="Y616" s="12">
        <f t="shared" si="141"/>
        <v>0</v>
      </c>
    </row>
    <row r="617" spans="1:25" x14ac:dyDescent="0.3">
      <c r="A617" s="1" t="s">
        <v>615</v>
      </c>
      <c r="B617" s="6">
        <v>0</v>
      </c>
      <c r="C617">
        <v>0</v>
      </c>
      <c r="D617">
        <v>12</v>
      </c>
      <c r="E617">
        <v>16</v>
      </c>
      <c r="F617">
        <v>16</v>
      </c>
      <c r="G617">
        <v>16</v>
      </c>
      <c r="H617">
        <v>16</v>
      </c>
      <c r="I617">
        <v>16</v>
      </c>
      <c r="J617" s="7"/>
      <c r="K617" s="6">
        <f t="shared" si="128"/>
        <v>0</v>
      </c>
      <c r="L617">
        <f t="shared" si="129"/>
        <v>12</v>
      </c>
      <c r="M617">
        <f t="shared" si="130"/>
        <v>4</v>
      </c>
      <c r="N617">
        <f t="shared" si="131"/>
        <v>0</v>
      </c>
      <c r="O617">
        <f t="shared" si="132"/>
        <v>0</v>
      </c>
      <c r="P617">
        <f t="shared" si="133"/>
        <v>0</v>
      </c>
      <c r="Q617">
        <f t="shared" si="134"/>
        <v>0</v>
      </c>
      <c r="R617" s="7"/>
      <c r="S617" s="12">
        <f t="shared" si="135"/>
        <v>0</v>
      </c>
      <c r="T617" s="12">
        <f t="shared" si="136"/>
        <v>1</v>
      </c>
      <c r="U617" s="12">
        <f t="shared" si="137"/>
        <v>0.25</v>
      </c>
      <c r="V617" s="12">
        <f t="shared" si="138"/>
        <v>0</v>
      </c>
      <c r="W617" s="12">
        <f t="shared" si="139"/>
        <v>0</v>
      </c>
      <c r="X617" s="12">
        <f t="shared" si="140"/>
        <v>0</v>
      </c>
      <c r="Y617" s="12">
        <f t="shared" si="141"/>
        <v>0</v>
      </c>
    </row>
    <row r="618" spans="1:25" x14ac:dyDescent="0.3">
      <c r="A618" s="1" t="s">
        <v>616</v>
      </c>
      <c r="B618" s="6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 s="7"/>
      <c r="K618" s="6">
        <f t="shared" si="128"/>
        <v>0</v>
      </c>
      <c r="L618">
        <f t="shared" si="129"/>
        <v>0</v>
      </c>
      <c r="M618">
        <f t="shared" si="130"/>
        <v>0</v>
      </c>
      <c r="N618">
        <f t="shared" si="131"/>
        <v>0</v>
      </c>
      <c r="O618">
        <f t="shared" si="132"/>
        <v>0</v>
      </c>
      <c r="P618">
        <f t="shared" si="133"/>
        <v>0</v>
      </c>
      <c r="Q618">
        <f t="shared" si="134"/>
        <v>0</v>
      </c>
      <c r="R618" s="7"/>
      <c r="S618" s="12">
        <f t="shared" si="135"/>
        <v>0</v>
      </c>
      <c r="T618" s="12">
        <f t="shared" si="136"/>
        <v>0</v>
      </c>
      <c r="U618" s="12">
        <f t="shared" si="137"/>
        <v>0</v>
      </c>
      <c r="V618" s="12">
        <f t="shared" si="138"/>
        <v>0</v>
      </c>
      <c r="W618" s="12">
        <f t="shared" si="139"/>
        <v>0</v>
      </c>
      <c r="X618" s="12">
        <f t="shared" si="140"/>
        <v>0</v>
      </c>
      <c r="Y618" s="12">
        <f t="shared" si="141"/>
        <v>0</v>
      </c>
    </row>
    <row r="619" spans="1:25" x14ac:dyDescent="0.3">
      <c r="A619" s="1" t="s">
        <v>617</v>
      </c>
      <c r="B619" s="6">
        <v>66</v>
      </c>
      <c r="C619">
        <v>125</v>
      </c>
      <c r="D619">
        <v>176</v>
      </c>
      <c r="E619">
        <v>246</v>
      </c>
      <c r="F619">
        <v>246</v>
      </c>
      <c r="G619">
        <v>246</v>
      </c>
      <c r="H619">
        <v>246</v>
      </c>
      <c r="I619">
        <v>267</v>
      </c>
      <c r="J619" s="7"/>
      <c r="K619" s="6">
        <f t="shared" si="128"/>
        <v>59</v>
      </c>
      <c r="L619">
        <f t="shared" si="129"/>
        <v>51</v>
      </c>
      <c r="M619">
        <f t="shared" si="130"/>
        <v>70</v>
      </c>
      <c r="N619">
        <f t="shared" si="131"/>
        <v>0</v>
      </c>
      <c r="O619">
        <f t="shared" si="132"/>
        <v>0</v>
      </c>
      <c r="P619">
        <f t="shared" si="133"/>
        <v>0</v>
      </c>
      <c r="Q619">
        <f t="shared" si="134"/>
        <v>21</v>
      </c>
      <c r="R619" s="7"/>
      <c r="S619" s="12">
        <f t="shared" si="135"/>
        <v>0.47199999999999998</v>
      </c>
      <c r="T619" s="12">
        <f t="shared" si="136"/>
        <v>0.28977272727272729</v>
      </c>
      <c r="U619" s="12">
        <f t="shared" si="137"/>
        <v>0.28455284552845528</v>
      </c>
      <c r="V619" s="12">
        <f t="shared" si="138"/>
        <v>0</v>
      </c>
      <c r="W619" s="12">
        <f t="shared" si="139"/>
        <v>0</v>
      </c>
      <c r="X619" s="12">
        <f t="shared" si="140"/>
        <v>0</v>
      </c>
      <c r="Y619" s="12">
        <f t="shared" si="141"/>
        <v>7.8651685393258425E-2</v>
      </c>
    </row>
    <row r="620" spans="1:25" x14ac:dyDescent="0.3">
      <c r="A620" s="1" t="s">
        <v>618</v>
      </c>
      <c r="B620" s="6">
        <v>0</v>
      </c>
      <c r="C620">
        <v>0</v>
      </c>
      <c r="D620">
        <v>4</v>
      </c>
      <c r="E620">
        <v>4</v>
      </c>
      <c r="F620">
        <v>4</v>
      </c>
      <c r="G620">
        <v>13</v>
      </c>
      <c r="H620">
        <v>13</v>
      </c>
      <c r="I620">
        <v>13</v>
      </c>
      <c r="J620" s="7"/>
      <c r="K620" s="6">
        <f t="shared" si="128"/>
        <v>0</v>
      </c>
      <c r="L620">
        <f t="shared" si="129"/>
        <v>4</v>
      </c>
      <c r="M620">
        <f t="shared" si="130"/>
        <v>0</v>
      </c>
      <c r="N620">
        <f t="shared" si="131"/>
        <v>0</v>
      </c>
      <c r="O620">
        <f t="shared" si="132"/>
        <v>9</v>
      </c>
      <c r="P620">
        <f t="shared" si="133"/>
        <v>0</v>
      </c>
      <c r="Q620">
        <f t="shared" si="134"/>
        <v>0</v>
      </c>
      <c r="R620" s="7"/>
      <c r="S620" s="12">
        <f t="shared" si="135"/>
        <v>0</v>
      </c>
      <c r="T620" s="12">
        <f t="shared" si="136"/>
        <v>1</v>
      </c>
      <c r="U620" s="12">
        <f t="shared" si="137"/>
        <v>0</v>
      </c>
      <c r="V620" s="12">
        <f t="shared" si="138"/>
        <v>0</v>
      </c>
      <c r="W620" s="12">
        <f t="shared" si="139"/>
        <v>0.69230769230769229</v>
      </c>
      <c r="X620" s="12">
        <f t="shared" si="140"/>
        <v>0</v>
      </c>
      <c r="Y620" s="12">
        <f t="shared" si="141"/>
        <v>0</v>
      </c>
    </row>
    <row r="621" spans="1:25" x14ac:dyDescent="0.3">
      <c r="A621" s="1" t="s">
        <v>619</v>
      </c>
      <c r="B621" s="6">
        <v>0</v>
      </c>
      <c r="C621">
        <v>84</v>
      </c>
      <c r="D621">
        <v>84</v>
      </c>
      <c r="E621">
        <v>94</v>
      </c>
      <c r="F621">
        <v>125</v>
      </c>
      <c r="G621">
        <v>143</v>
      </c>
      <c r="H621">
        <v>153</v>
      </c>
      <c r="I621">
        <v>321</v>
      </c>
      <c r="J621" s="7"/>
      <c r="K621" s="6">
        <f t="shared" si="128"/>
        <v>84</v>
      </c>
      <c r="L621">
        <f t="shared" si="129"/>
        <v>0</v>
      </c>
      <c r="M621">
        <f t="shared" si="130"/>
        <v>10</v>
      </c>
      <c r="N621">
        <f t="shared" si="131"/>
        <v>31</v>
      </c>
      <c r="O621">
        <f t="shared" si="132"/>
        <v>18</v>
      </c>
      <c r="P621">
        <f t="shared" si="133"/>
        <v>10</v>
      </c>
      <c r="Q621">
        <f t="shared" si="134"/>
        <v>168</v>
      </c>
      <c r="R621" s="7"/>
      <c r="S621" s="12">
        <f t="shared" si="135"/>
        <v>1</v>
      </c>
      <c r="T621" s="12">
        <f t="shared" si="136"/>
        <v>0</v>
      </c>
      <c r="U621" s="12">
        <f t="shared" si="137"/>
        <v>0.10638297872340426</v>
      </c>
      <c r="V621" s="12">
        <f t="shared" si="138"/>
        <v>0.248</v>
      </c>
      <c r="W621" s="12">
        <f t="shared" si="139"/>
        <v>0.12587412587412589</v>
      </c>
      <c r="X621" s="12">
        <f t="shared" si="140"/>
        <v>6.535947712418301E-2</v>
      </c>
      <c r="Y621" s="12">
        <f t="shared" si="141"/>
        <v>0.52336448598130836</v>
      </c>
    </row>
    <row r="622" spans="1:25" x14ac:dyDescent="0.3">
      <c r="A622" s="1" t="s">
        <v>620</v>
      </c>
      <c r="B622" s="6">
        <v>0</v>
      </c>
      <c r="C622">
        <v>0</v>
      </c>
      <c r="D622">
        <v>0</v>
      </c>
      <c r="E622">
        <v>0</v>
      </c>
      <c r="F622">
        <v>7</v>
      </c>
      <c r="G622">
        <v>7</v>
      </c>
      <c r="H622">
        <v>7</v>
      </c>
      <c r="I622">
        <v>7</v>
      </c>
      <c r="J622" s="7"/>
      <c r="K622" s="6">
        <f t="shared" si="128"/>
        <v>0</v>
      </c>
      <c r="L622">
        <f t="shared" si="129"/>
        <v>0</v>
      </c>
      <c r="M622">
        <f t="shared" si="130"/>
        <v>0</v>
      </c>
      <c r="N622">
        <f t="shared" si="131"/>
        <v>7</v>
      </c>
      <c r="O622">
        <f t="shared" si="132"/>
        <v>0</v>
      </c>
      <c r="P622">
        <f t="shared" si="133"/>
        <v>0</v>
      </c>
      <c r="Q622">
        <f t="shared" si="134"/>
        <v>0</v>
      </c>
      <c r="R622" s="7"/>
      <c r="S622" s="12">
        <f t="shared" si="135"/>
        <v>0</v>
      </c>
      <c r="T622" s="12">
        <f t="shared" si="136"/>
        <v>0</v>
      </c>
      <c r="U622" s="12">
        <f t="shared" si="137"/>
        <v>0</v>
      </c>
      <c r="V622" s="12">
        <f t="shared" si="138"/>
        <v>1</v>
      </c>
      <c r="W622" s="12">
        <f t="shared" si="139"/>
        <v>0</v>
      </c>
      <c r="X622" s="12">
        <f t="shared" si="140"/>
        <v>0</v>
      </c>
      <c r="Y622" s="12">
        <f t="shared" si="141"/>
        <v>0</v>
      </c>
    </row>
    <row r="623" spans="1:25" x14ac:dyDescent="0.3">
      <c r="A623" s="1" t="s">
        <v>621</v>
      </c>
      <c r="B623" s="6">
        <v>0</v>
      </c>
      <c r="C623">
        <v>8</v>
      </c>
      <c r="D623">
        <v>8</v>
      </c>
      <c r="E623">
        <v>8</v>
      </c>
      <c r="F623">
        <v>8</v>
      </c>
      <c r="G623">
        <v>8</v>
      </c>
      <c r="H623">
        <v>8</v>
      </c>
      <c r="I623">
        <v>8</v>
      </c>
      <c r="J623" s="7"/>
      <c r="K623" s="6">
        <f t="shared" si="128"/>
        <v>8</v>
      </c>
      <c r="L623">
        <f t="shared" si="129"/>
        <v>0</v>
      </c>
      <c r="M623">
        <f t="shared" si="130"/>
        <v>0</v>
      </c>
      <c r="N623">
        <f t="shared" si="131"/>
        <v>0</v>
      </c>
      <c r="O623">
        <f t="shared" si="132"/>
        <v>0</v>
      </c>
      <c r="P623">
        <f t="shared" si="133"/>
        <v>0</v>
      </c>
      <c r="Q623">
        <f t="shared" si="134"/>
        <v>0</v>
      </c>
      <c r="R623" s="7"/>
      <c r="S623" s="12">
        <f t="shared" si="135"/>
        <v>1</v>
      </c>
      <c r="T623" s="12">
        <f t="shared" si="136"/>
        <v>0</v>
      </c>
      <c r="U623" s="12">
        <f t="shared" si="137"/>
        <v>0</v>
      </c>
      <c r="V623" s="12">
        <f t="shared" si="138"/>
        <v>0</v>
      </c>
      <c r="W623" s="12">
        <f t="shared" si="139"/>
        <v>0</v>
      </c>
      <c r="X623" s="12">
        <f t="shared" si="140"/>
        <v>0</v>
      </c>
      <c r="Y623" s="12">
        <f t="shared" si="141"/>
        <v>0</v>
      </c>
    </row>
    <row r="624" spans="1:25" x14ac:dyDescent="0.3">
      <c r="A624" s="1" t="s">
        <v>622</v>
      </c>
      <c r="B624" s="6">
        <v>0</v>
      </c>
      <c r="C624">
        <v>54</v>
      </c>
      <c r="D624">
        <v>104</v>
      </c>
      <c r="E624">
        <v>104</v>
      </c>
      <c r="F624">
        <v>104</v>
      </c>
      <c r="G624">
        <v>148</v>
      </c>
      <c r="H624">
        <v>148</v>
      </c>
      <c r="I624">
        <v>148</v>
      </c>
      <c r="J624" s="7"/>
      <c r="K624" s="6">
        <f t="shared" si="128"/>
        <v>54</v>
      </c>
      <c r="L624">
        <f t="shared" si="129"/>
        <v>50</v>
      </c>
      <c r="M624">
        <f t="shared" si="130"/>
        <v>0</v>
      </c>
      <c r="N624">
        <f t="shared" si="131"/>
        <v>0</v>
      </c>
      <c r="O624">
        <f t="shared" si="132"/>
        <v>44</v>
      </c>
      <c r="P624">
        <f t="shared" si="133"/>
        <v>0</v>
      </c>
      <c r="Q624">
        <f t="shared" si="134"/>
        <v>0</v>
      </c>
      <c r="R624" s="7"/>
      <c r="S624" s="12">
        <f t="shared" si="135"/>
        <v>1</v>
      </c>
      <c r="T624" s="12">
        <f t="shared" si="136"/>
        <v>0.48076923076923078</v>
      </c>
      <c r="U624" s="12">
        <f t="shared" si="137"/>
        <v>0</v>
      </c>
      <c r="V624" s="12">
        <f t="shared" si="138"/>
        <v>0</v>
      </c>
      <c r="W624" s="12">
        <f t="shared" si="139"/>
        <v>0.29729729729729731</v>
      </c>
      <c r="X624" s="12">
        <f t="shared" si="140"/>
        <v>0</v>
      </c>
      <c r="Y624" s="12">
        <f t="shared" si="141"/>
        <v>0</v>
      </c>
    </row>
    <row r="625" spans="1:25" x14ac:dyDescent="0.3">
      <c r="A625" s="1" t="s">
        <v>623</v>
      </c>
      <c r="B625" s="6">
        <v>186</v>
      </c>
      <c r="C625">
        <v>260</v>
      </c>
      <c r="D625">
        <v>260</v>
      </c>
      <c r="E625">
        <v>260</v>
      </c>
      <c r="F625">
        <v>260</v>
      </c>
      <c r="G625">
        <v>260</v>
      </c>
      <c r="H625">
        <v>305</v>
      </c>
      <c r="I625">
        <v>360</v>
      </c>
      <c r="J625" s="7"/>
      <c r="K625" s="6">
        <f t="shared" si="128"/>
        <v>74</v>
      </c>
      <c r="L625">
        <f t="shared" si="129"/>
        <v>0</v>
      </c>
      <c r="M625">
        <f t="shared" si="130"/>
        <v>0</v>
      </c>
      <c r="N625">
        <f t="shared" si="131"/>
        <v>0</v>
      </c>
      <c r="O625">
        <f t="shared" si="132"/>
        <v>0</v>
      </c>
      <c r="P625">
        <f t="shared" si="133"/>
        <v>45</v>
      </c>
      <c r="Q625">
        <f t="shared" si="134"/>
        <v>55</v>
      </c>
      <c r="R625" s="7"/>
      <c r="S625" s="12">
        <f t="shared" si="135"/>
        <v>0.2846153846153846</v>
      </c>
      <c r="T625" s="12">
        <f t="shared" si="136"/>
        <v>0</v>
      </c>
      <c r="U625" s="12">
        <f t="shared" si="137"/>
        <v>0</v>
      </c>
      <c r="V625" s="12">
        <f t="shared" si="138"/>
        <v>0</v>
      </c>
      <c r="W625" s="12">
        <f t="shared" si="139"/>
        <v>0</v>
      </c>
      <c r="X625" s="12">
        <f t="shared" si="140"/>
        <v>0.14754098360655737</v>
      </c>
      <c r="Y625" s="12">
        <f t="shared" si="141"/>
        <v>0.15277777777777779</v>
      </c>
    </row>
    <row r="626" spans="1:25" x14ac:dyDescent="0.3">
      <c r="A626" s="1" t="s">
        <v>624</v>
      </c>
      <c r="B626" s="6">
        <v>68</v>
      </c>
      <c r="C626">
        <v>68</v>
      </c>
      <c r="D626">
        <v>68</v>
      </c>
      <c r="E626">
        <v>105</v>
      </c>
      <c r="F626">
        <v>105</v>
      </c>
      <c r="G626">
        <v>105</v>
      </c>
      <c r="H626">
        <v>134</v>
      </c>
      <c r="I626">
        <v>134</v>
      </c>
      <c r="J626" s="7"/>
      <c r="K626" s="6">
        <f t="shared" si="128"/>
        <v>0</v>
      </c>
      <c r="L626">
        <f t="shared" si="129"/>
        <v>0</v>
      </c>
      <c r="M626">
        <f t="shared" si="130"/>
        <v>37</v>
      </c>
      <c r="N626">
        <f t="shared" si="131"/>
        <v>0</v>
      </c>
      <c r="O626">
        <f t="shared" si="132"/>
        <v>0</v>
      </c>
      <c r="P626">
        <f t="shared" si="133"/>
        <v>29</v>
      </c>
      <c r="Q626">
        <f t="shared" si="134"/>
        <v>0</v>
      </c>
      <c r="R626" s="7"/>
      <c r="S626" s="12">
        <f t="shared" si="135"/>
        <v>0</v>
      </c>
      <c r="T626" s="12">
        <f t="shared" si="136"/>
        <v>0</v>
      </c>
      <c r="U626" s="12">
        <f t="shared" si="137"/>
        <v>0.35238095238095241</v>
      </c>
      <c r="V626" s="12">
        <f t="shared" si="138"/>
        <v>0</v>
      </c>
      <c r="W626" s="12">
        <f t="shared" si="139"/>
        <v>0</v>
      </c>
      <c r="X626" s="12">
        <f t="shared" si="140"/>
        <v>0.21641791044776118</v>
      </c>
      <c r="Y626" s="12">
        <f t="shared" si="141"/>
        <v>0</v>
      </c>
    </row>
    <row r="627" spans="1:25" x14ac:dyDescent="0.3">
      <c r="A627" s="1" t="s">
        <v>625</v>
      </c>
      <c r="B627" s="6">
        <v>110</v>
      </c>
      <c r="C627">
        <v>155</v>
      </c>
      <c r="D627">
        <v>197</v>
      </c>
      <c r="E627">
        <v>202</v>
      </c>
      <c r="F627">
        <v>370</v>
      </c>
      <c r="G627">
        <v>370</v>
      </c>
      <c r="H627">
        <v>370</v>
      </c>
      <c r="I627">
        <v>477</v>
      </c>
      <c r="J627" s="7"/>
      <c r="K627" s="6">
        <f t="shared" si="128"/>
        <v>45</v>
      </c>
      <c r="L627">
        <f t="shared" si="129"/>
        <v>42</v>
      </c>
      <c r="M627">
        <f t="shared" si="130"/>
        <v>5</v>
      </c>
      <c r="N627">
        <f t="shared" si="131"/>
        <v>168</v>
      </c>
      <c r="O627">
        <f t="shared" si="132"/>
        <v>0</v>
      </c>
      <c r="P627">
        <f t="shared" si="133"/>
        <v>0</v>
      </c>
      <c r="Q627">
        <f t="shared" si="134"/>
        <v>107</v>
      </c>
      <c r="R627" s="7"/>
      <c r="S627" s="12">
        <f t="shared" si="135"/>
        <v>0.29032258064516131</v>
      </c>
      <c r="T627" s="12">
        <f t="shared" si="136"/>
        <v>0.21319796954314721</v>
      </c>
      <c r="U627" s="12">
        <f t="shared" si="137"/>
        <v>2.4752475247524754E-2</v>
      </c>
      <c r="V627" s="12">
        <f t="shared" si="138"/>
        <v>0.45405405405405408</v>
      </c>
      <c r="W627" s="12">
        <f t="shared" si="139"/>
        <v>0</v>
      </c>
      <c r="X627" s="12">
        <f t="shared" si="140"/>
        <v>0</v>
      </c>
      <c r="Y627" s="12">
        <f t="shared" si="141"/>
        <v>0.22431865828092243</v>
      </c>
    </row>
    <row r="628" spans="1:25" x14ac:dyDescent="0.3">
      <c r="A628" s="1" t="s">
        <v>626</v>
      </c>
      <c r="B628" s="6">
        <v>0</v>
      </c>
      <c r="C628">
        <v>14</v>
      </c>
      <c r="D628">
        <v>14</v>
      </c>
      <c r="E628">
        <v>22</v>
      </c>
      <c r="F628">
        <v>34</v>
      </c>
      <c r="G628">
        <v>34</v>
      </c>
      <c r="H628">
        <v>34</v>
      </c>
      <c r="I628">
        <v>34</v>
      </c>
      <c r="J628" s="7"/>
      <c r="K628" s="6">
        <f t="shared" si="128"/>
        <v>14</v>
      </c>
      <c r="L628">
        <f t="shared" si="129"/>
        <v>0</v>
      </c>
      <c r="M628">
        <f t="shared" si="130"/>
        <v>8</v>
      </c>
      <c r="N628">
        <f t="shared" si="131"/>
        <v>12</v>
      </c>
      <c r="O628">
        <f t="shared" si="132"/>
        <v>0</v>
      </c>
      <c r="P628">
        <f t="shared" si="133"/>
        <v>0</v>
      </c>
      <c r="Q628">
        <f t="shared" si="134"/>
        <v>0</v>
      </c>
      <c r="R628" s="7"/>
      <c r="S628" s="12">
        <f t="shared" si="135"/>
        <v>1</v>
      </c>
      <c r="T628" s="12">
        <f t="shared" si="136"/>
        <v>0</v>
      </c>
      <c r="U628" s="12">
        <f t="shared" si="137"/>
        <v>0.36363636363636365</v>
      </c>
      <c r="V628" s="12">
        <f t="shared" si="138"/>
        <v>0.35294117647058826</v>
      </c>
      <c r="W628" s="12">
        <f t="shared" si="139"/>
        <v>0</v>
      </c>
      <c r="X628" s="12">
        <f t="shared" si="140"/>
        <v>0</v>
      </c>
      <c r="Y628" s="12">
        <f t="shared" si="141"/>
        <v>0</v>
      </c>
    </row>
    <row r="629" spans="1:25" x14ac:dyDescent="0.3">
      <c r="A629" s="1" t="s">
        <v>627</v>
      </c>
      <c r="B629" s="6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7"/>
      <c r="K629" s="6">
        <f t="shared" si="128"/>
        <v>0</v>
      </c>
      <c r="L629">
        <f t="shared" si="129"/>
        <v>0</v>
      </c>
      <c r="M629">
        <f t="shared" si="130"/>
        <v>0</v>
      </c>
      <c r="N629">
        <f t="shared" si="131"/>
        <v>0</v>
      </c>
      <c r="O629">
        <f t="shared" si="132"/>
        <v>0</v>
      </c>
      <c r="P629">
        <f t="shared" si="133"/>
        <v>0</v>
      </c>
      <c r="Q629">
        <f t="shared" si="134"/>
        <v>0</v>
      </c>
      <c r="R629" s="7"/>
      <c r="S629" s="12">
        <f t="shared" si="135"/>
        <v>0</v>
      </c>
      <c r="T629" s="12">
        <f t="shared" si="136"/>
        <v>0</v>
      </c>
      <c r="U629" s="12">
        <f t="shared" si="137"/>
        <v>0</v>
      </c>
      <c r="V629" s="12">
        <f t="shared" si="138"/>
        <v>0</v>
      </c>
      <c r="W629" s="12">
        <f t="shared" si="139"/>
        <v>0</v>
      </c>
      <c r="X629" s="12">
        <f t="shared" si="140"/>
        <v>0</v>
      </c>
      <c r="Y629" s="12">
        <f t="shared" si="141"/>
        <v>0</v>
      </c>
    </row>
    <row r="630" spans="1:25" x14ac:dyDescent="0.3">
      <c r="A630" s="1" t="s">
        <v>628</v>
      </c>
      <c r="B630" s="6">
        <v>1</v>
      </c>
      <c r="C630">
        <v>30</v>
      </c>
      <c r="D630">
        <v>39</v>
      </c>
      <c r="E630">
        <v>39</v>
      </c>
      <c r="F630">
        <v>39</v>
      </c>
      <c r="G630">
        <v>54</v>
      </c>
      <c r="H630">
        <v>75</v>
      </c>
      <c r="I630">
        <v>81</v>
      </c>
      <c r="J630" s="7"/>
      <c r="K630" s="6">
        <f t="shared" si="128"/>
        <v>29</v>
      </c>
      <c r="L630">
        <f t="shared" si="129"/>
        <v>9</v>
      </c>
      <c r="M630">
        <f t="shared" si="130"/>
        <v>0</v>
      </c>
      <c r="N630">
        <f t="shared" si="131"/>
        <v>0</v>
      </c>
      <c r="O630">
        <f t="shared" si="132"/>
        <v>15</v>
      </c>
      <c r="P630">
        <f t="shared" si="133"/>
        <v>21</v>
      </c>
      <c r="Q630">
        <f t="shared" si="134"/>
        <v>6</v>
      </c>
      <c r="R630" s="7"/>
      <c r="S630" s="12">
        <f t="shared" si="135"/>
        <v>0.96666666666666667</v>
      </c>
      <c r="T630" s="12">
        <f t="shared" si="136"/>
        <v>0.23076923076923078</v>
      </c>
      <c r="U630" s="12">
        <f t="shared" si="137"/>
        <v>0</v>
      </c>
      <c r="V630" s="12">
        <f t="shared" si="138"/>
        <v>0</v>
      </c>
      <c r="W630" s="12">
        <f t="shared" si="139"/>
        <v>0.27777777777777779</v>
      </c>
      <c r="X630" s="12">
        <f t="shared" si="140"/>
        <v>0.28000000000000003</v>
      </c>
      <c r="Y630" s="12">
        <f t="shared" si="141"/>
        <v>7.407407407407407E-2</v>
      </c>
    </row>
    <row r="631" spans="1:25" x14ac:dyDescent="0.3">
      <c r="A631" s="1" t="s">
        <v>629</v>
      </c>
      <c r="B631" s="6">
        <v>8</v>
      </c>
      <c r="C631">
        <v>12</v>
      </c>
      <c r="D631">
        <v>14</v>
      </c>
      <c r="E631">
        <v>16</v>
      </c>
      <c r="F631">
        <v>19</v>
      </c>
      <c r="G631">
        <v>22</v>
      </c>
      <c r="H631">
        <v>22</v>
      </c>
      <c r="I631">
        <v>22</v>
      </c>
      <c r="J631" s="7"/>
      <c r="K631" s="6">
        <f t="shared" si="128"/>
        <v>4</v>
      </c>
      <c r="L631">
        <f t="shared" si="129"/>
        <v>2</v>
      </c>
      <c r="M631">
        <f t="shared" si="130"/>
        <v>2</v>
      </c>
      <c r="N631">
        <f t="shared" si="131"/>
        <v>3</v>
      </c>
      <c r="O631">
        <f t="shared" si="132"/>
        <v>3</v>
      </c>
      <c r="P631">
        <f t="shared" si="133"/>
        <v>0</v>
      </c>
      <c r="Q631">
        <f t="shared" si="134"/>
        <v>0</v>
      </c>
      <c r="R631" s="7"/>
      <c r="S631" s="12">
        <f t="shared" si="135"/>
        <v>0.33333333333333331</v>
      </c>
      <c r="T631" s="12">
        <f t="shared" si="136"/>
        <v>0.14285714285714285</v>
      </c>
      <c r="U631" s="12">
        <f t="shared" si="137"/>
        <v>0.125</v>
      </c>
      <c r="V631" s="12">
        <f t="shared" si="138"/>
        <v>0.15789473684210525</v>
      </c>
      <c r="W631" s="12">
        <f t="shared" si="139"/>
        <v>0.13636363636363635</v>
      </c>
      <c r="X631" s="12">
        <f t="shared" si="140"/>
        <v>0</v>
      </c>
      <c r="Y631" s="12">
        <f t="shared" si="141"/>
        <v>0</v>
      </c>
    </row>
    <row r="632" spans="1:25" x14ac:dyDescent="0.3">
      <c r="A632" s="1" t="s">
        <v>630</v>
      </c>
      <c r="B632" s="6">
        <v>0</v>
      </c>
      <c r="C632">
        <v>0</v>
      </c>
      <c r="D632">
        <v>0</v>
      </c>
      <c r="E632">
        <v>24</v>
      </c>
      <c r="F632">
        <v>49</v>
      </c>
      <c r="G632">
        <v>49</v>
      </c>
      <c r="H632">
        <v>79</v>
      </c>
      <c r="I632">
        <v>278</v>
      </c>
      <c r="J632" s="7"/>
      <c r="K632" s="6">
        <f t="shared" si="128"/>
        <v>0</v>
      </c>
      <c r="L632">
        <f t="shared" si="129"/>
        <v>0</v>
      </c>
      <c r="M632">
        <f t="shared" si="130"/>
        <v>24</v>
      </c>
      <c r="N632">
        <f t="shared" si="131"/>
        <v>25</v>
      </c>
      <c r="O632">
        <f t="shared" si="132"/>
        <v>0</v>
      </c>
      <c r="P632">
        <f t="shared" si="133"/>
        <v>30</v>
      </c>
      <c r="Q632">
        <f t="shared" si="134"/>
        <v>199</v>
      </c>
      <c r="R632" s="7"/>
      <c r="S632" s="12">
        <f t="shared" si="135"/>
        <v>0</v>
      </c>
      <c r="T632" s="12">
        <f t="shared" si="136"/>
        <v>0</v>
      </c>
      <c r="U632" s="12">
        <f t="shared" si="137"/>
        <v>1</v>
      </c>
      <c r="V632" s="12">
        <f t="shared" si="138"/>
        <v>0.51020408163265307</v>
      </c>
      <c r="W632" s="12">
        <f t="shared" si="139"/>
        <v>0</v>
      </c>
      <c r="X632" s="12">
        <f t="shared" si="140"/>
        <v>0.379746835443038</v>
      </c>
      <c r="Y632" s="12">
        <f t="shared" si="141"/>
        <v>0.71582733812949639</v>
      </c>
    </row>
    <row r="633" spans="1:25" x14ac:dyDescent="0.3">
      <c r="A633" s="1" t="s">
        <v>631</v>
      </c>
      <c r="B633" s="6">
        <v>4</v>
      </c>
      <c r="C633">
        <v>4</v>
      </c>
      <c r="D633">
        <v>4</v>
      </c>
      <c r="E633">
        <v>18</v>
      </c>
      <c r="F633">
        <v>18</v>
      </c>
      <c r="G633">
        <v>18</v>
      </c>
      <c r="H633">
        <v>28</v>
      </c>
      <c r="I633">
        <v>28</v>
      </c>
      <c r="J633" s="7"/>
      <c r="K633" s="6">
        <f t="shared" si="128"/>
        <v>0</v>
      </c>
      <c r="L633">
        <f t="shared" si="129"/>
        <v>0</v>
      </c>
      <c r="M633">
        <f t="shared" si="130"/>
        <v>14</v>
      </c>
      <c r="N633">
        <f t="shared" si="131"/>
        <v>0</v>
      </c>
      <c r="O633">
        <f t="shared" si="132"/>
        <v>0</v>
      </c>
      <c r="P633">
        <f t="shared" si="133"/>
        <v>10</v>
      </c>
      <c r="Q633">
        <f t="shared" si="134"/>
        <v>0</v>
      </c>
      <c r="R633" s="7"/>
      <c r="S633" s="12">
        <f t="shared" si="135"/>
        <v>0</v>
      </c>
      <c r="T633" s="12">
        <f t="shared" si="136"/>
        <v>0</v>
      </c>
      <c r="U633" s="12">
        <f t="shared" si="137"/>
        <v>0.77777777777777779</v>
      </c>
      <c r="V633" s="12">
        <f t="shared" si="138"/>
        <v>0</v>
      </c>
      <c r="W633" s="12">
        <f t="shared" si="139"/>
        <v>0</v>
      </c>
      <c r="X633" s="12">
        <f t="shared" si="140"/>
        <v>0.35714285714285715</v>
      </c>
      <c r="Y633" s="12">
        <f t="shared" si="141"/>
        <v>0</v>
      </c>
    </row>
    <row r="634" spans="1:25" x14ac:dyDescent="0.3">
      <c r="A634" s="1" t="s">
        <v>632</v>
      </c>
      <c r="B634" s="6">
        <v>0</v>
      </c>
      <c r="C634">
        <v>2</v>
      </c>
      <c r="D634">
        <v>2</v>
      </c>
      <c r="E634">
        <v>2</v>
      </c>
      <c r="F634">
        <v>2</v>
      </c>
      <c r="G634">
        <v>7</v>
      </c>
      <c r="H634">
        <v>7</v>
      </c>
      <c r="I634">
        <v>12</v>
      </c>
      <c r="J634" s="7"/>
      <c r="K634" s="6">
        <f t="shared" si="128"/>
        <v>2</v>
      </c>
      <c r="L634">
        <f t="shared" si="129"/>
        <v>0</v>
      </c>
      <c r="M634">
        <f t="shared" si="130"/>
        <v>0</v>
      </c>
      <c r="N634">
        <f t="shared" si="131"/>
        <v>0</v>
      </c>
      <c r="O634">
        <f t="shared" si="132"/>
        <v>5</v>
      </c>
      <c r="P634">
        <f t="shared" si="133"/>
        <v>0</v>
      </c>
      <c r="Q634">
        <f t="shared" si="134"/>
        <v>5</v>
      </c>
      <c r="R634" s="7"/>
      <c r="S634" s="12">
        <f t="shared" si="135"/>
        <v>1</v>
      </c>
      <c r="T634" s="12">
        <f t="shared" si="136"/>
        <v>0</v>
      </c>
      <c r="U634" s="12">
        <f t="shared" si="137"/>
        <v>0</v>
      </c>
      <c r="V634" s="12">
        <f t="shared" si="138"/>
        <v>0</v>
      </c>
      <c r="W634" s="12">
        <f t="shared" si="139"/>
        <v>0.7142857142857143</v>
      </c>
      <c r="X634" s="12">
        <f t="shared" si="140"/>
        <v>0</v>
      </c>
      <c r="Y634" s="12">
        <f t="shared" si="141"/>
        <v>0.41666666666666669</v>
      </c>
    </row>
    <row r="635" spans="1:25" x14ac:dyDescent="0.3">
      <c r="A635" s="1" t="s">
        <v>633</v>
      </c>
      <c r="B635" s="6">
        <v>74</v>
      </c>
      <c r="C635">
        <v>75</v>
      </c>
      <c r="D635">
        <v>75</v>
      </c>
      <c r="E635">
        <v>75</v>
      </c>
      <c r="F635">
        <v>75</v>
      </c>
      <c r="G635">
        <v>75</v>
      </c>
      <c r="H635">
        <v>75</v>
      </c>
      <c r="I635">
        <v>75</v>
      </c>
      <c r="J635" s="7"/>
      <c r="K635" s="6">
        <f t="shared" si="128"/>
        <v>1</v>
      </c>
      <c r="L635">
        <f t="shared" si="129"/>
        <v>0</v>
      </c>
      <c r="M635">
        <f t="shared" si="130"/>
        <v>0</v>
      </c>
      <c r="N635">
        <f t="shared" si="131"/>
        <v>0</v>
      </c>
      <c r="O635">
        <f t="shared" si="132"/>
        <v>0</v>
      </c>
      <c r="P635">
        <f t="shared" si="133"/>
        <v>0</v>
      </c>
      <c r="Q635">
        <f t="shared" si="134"/>
        <v>0</v>
      </c>
      <c r="R635" s="7"/>
      <c r="S635" s="12">
        <f t="shared" si="135"/>
        <v>1.3333333333333334E-2</v>
      </c>
      <c r="T635" s="12">
        <f t="shared" si="136"/>
        <v>0</v>
      </c>
      <c r="U635" s="12">
        <f t="shared" si="137"/>
        <v>0</v>
      </c>
      <c r="V635" s="12">
        <f t="shared" si="138"/>
        <v>0</v>
      </c>
      <c r="W635" s="12">
        <f t="shared" si="139"/>
        <v>0</v>
      </c>
      <c r="X635" s="12">
        <f t="shared" si="140"/>
        <v>0</v>
      </c>
      <c r="Y635" s="12">
        <f t="shared" si="141"/>
        <v>0</v>
      </c>
    </row>
    <row r="636" spans="1:25" x14ac:dyDescent="0.3">
      <c r="A636" s="1" t="s">
        <v>634</v>
      </c>
      <c r="B636" s="6">
        <v>0</v>
      </c>
      <c r="C636">
        <v>15</v>
      </c>
      <c r="D636">
        <v>15</v>
      </c>
      <c r="E636">
        <v>15</v>
      </c>
      <c r="F636">
        <v>28</v>
      </c>
      <c r="G636">
        <v>28</v>
      </c>
      <c r="H636">
        <v>28</v>
      </c>
      <c r="I636">
        <v>28</v>
      </c>
      <c r="J636" s="7"/>
      <c r="K636" s="6">
        <f t="shared" si="128"/>
        <v>15</v>
      </c>
      <c r="L636">
        <f t="shared" si="129"/>
        <v>0</v>
      </c>
      <c r="M636">
        <f t="shared" si="130"/>
        <v>0</v>
      </c>
      <c r="N636">
        <f t="shared" si="131"/>
        <v>13</v>
      </c>
      <c r="O636">
        <f t="shared" si="132"/>
        <v>0</v>
      </c>
      <c r="P636">
        <f t="shared" si="133"/>
        <v>0</v>
      </c>
      <c r="Q636">
        <f t="shared" si="134"/>
        <v>0</v>
      </c>
      <c r="R636" s="7"/>
      <c r="S636" s="12">
        <f t="shared" si="135"/>
        <v>1</v>
      </c>
      <c r="T636" s="12">
        <f t="shared" si="136"/>
        <v>0</v>
      </c>
      <c r="U636" s="12">
        <f t="shared" si="137"/>
        <v>0</v>
      </c>
      <c r="V636" s="12">
        <f t="shared" si="138"/>
        <v>0.4642857142857143</v>
      </c>
      <c r="W636" s="12">
        <f t="shared" si="139"/>
        <v>0</v>
      </c>
      <c r="X636" s="12">
        <f t="shared" si="140"/>
        <v>0</v>
      </c>
      <c r="Y636" s="12">
        <f t="shared" si="141"/>
        <v>0</v>
      </c>
    </row>
    <row r="637" spans="1:25" x14ac:dyDescent="0.3">
      <c r="A637" s="1" t="s">
        <v>635</v>
      </c>
      <c r="B637" s="6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s="7"/>
      <c r="K637" s="6">
        <f t="shared" si="128"/>
        <v>0</v>
      </c>
      <c r="L637">
        <f t="shared" si="129"/>
        <v>0</v>
      </c>
      <c r="M637">
        <f t="shared" si="130"/>
        <v>0</v>
      </c>
      <c r="N637">
        <f t="shared" si="131"/>
        <v>0</v>
      </c>
      <c r="O637">
        <f t="shared" si="132"/>
        <v>0</v>
      </c>
      <c r="P637">
        <f t="shared" si="133"/>
        <v>0</v>
      </c>
      <c r="Q637">
        <f t="shared" si="134"/>
        <v>0</v>
      </c>
      <c r="R637" s="7"/>
      <c r="S637" s="12">
        <f t="shared" si="135"/>
        <v>0</v>
      </c>
      <c r="T637" s="12">
        <f t="shared" si="136"/>
        <v>0</v>
      </c>
      <c r="U637" s="12">
        <f t="shared" si="137"/>
        <v>0</v>
      </c>
      <c r="V637" s="12">
        <f t="shared" si="138"/>
        <v>0</v>
      </c>
      <c r="W637" s="12">
        <f t="shared" si="139"/>
        <v>0</v>
      </c>
      <c r="X637" s="12">
        <f t="shared" si="140"/>
        <v>0</v>
      </c>
      <c r="Y637" s="12">
        <f t="shared" si="141"/>
        <v>0</v>
      </c>
    </row>
    <row r="638" spans="1:25" x14ac:dyDescent="0.3">
      <c r="A638" s="1" t="s">
        <v>636</v>
      </c>
      <c r="B638" s="6">
        <v>0</v>
      </c>
      <c r="C638">
        <v>0</v>
      </c>
      <c r="D638">
        <v>0</v>
      </c>
      <c r="E638">
        <v>0</v>
      </c>
      <c r="F638">
        <v>0</v>
      </c>
      <c r="G638">
        <v>6</v>
      </c>
      <c r="H638">
        <v>6</v>
      </c>
      <c r="I638">
        <v>6</v>
      </c>
      <c r="J638" s="7"/>
      <c r="K638" s="6">
        <f t="shared" si="128"/>
        <v>0</v>
      </c>
      <c r="L638">
        <f t="shared" si="129"/>
        <v>0</v>
      </c>
      <c r="M638">
        <f t="shared" si="130"/>
        <v>0</v>
      </c>
      <c r="N638">
        <f t="shared" si="131"/>
        <v>0</v>
      </c>
      <c r="O638">
        <f t="shared" si="132"/>
        <v>6</v>
      </c>
      <c r="P638">
        <f t="shared" si="133"/>
        <v>0</v>
      </c>
      <c r="Q638">
        <f t="shared" si="134"/>
        <v>0</v>
      </c>
      <c r="R638" s="7"/>
      <c r="S638" s="12">
        <f t="shared" si="135"/>
        <v>0</v>
      </c>
      <c r="T638" s="12">
        <f t="shared" si="136"/>
        <v>0</v>
      </c>
      <c r="U638" s="12">
        <f t="shared" si="137"/>
        <v>0</v>
      </c>
      <c r="V638" s="12">
        <f t="shared" si="138"/>
        <v>0</v>
      </c>
      <c r="W638" s="12">
        <f t="shared" si="139"/>
        <v>1</v>
      </c>
      <c r="X638" s="12">
        <f t="shared" si="140"/>
        <v>0</v>
      </c>
      <c r="Y638" s="12">
        <f t="shared" si="141"/>
        <v>0</v>
      </c>
    </row>
    <row r="639" spans="1:25" x14ac:dyDescent="0.3">
      <c r="A639" s="1" t="s">
        <v>637</v>
      </c>
      <c r="B639" s="6">
        <v>0</v>
      </c>
      <c r="C639">
        <v>7</v>
      </c>
      <c r="D639">
        <v>56</v>
      </c>
      <c r="E639">
        <v>62</v>
      </c>
      <c r="F639">
        <v>62</v>
      </c>
      <c r="G639">
        <v>62</v>
      </c>
      <c r="H639">
        <v>70</v>
      </c>
      <c r="I639">
        <v>70</v>
      </c>
      <c r="J639" s="7"/>
      <c r="K639" s="6">
        <f t="shared" si="128"/>
        <v>7</v>
      </c>
      <c r="L639">
        <f t="shared" si="129"/>
        <v>49</v>
      </c>
      <c r="M639">
        <f t="shared" si="130"/>
        <v>6</v>
      </c>
      <c r="N639">
        <f t="shared" si="131"/>
        <v>0</v>
      </c>
      <c r="O639">
        <f t="shared" si="132"/>
        <v>0</v>
      </c>
      <c r="P639">
        <f t="shared" si="133"/>
        <v>8</v>
      </c>
      <c r="Q639">
        <f t="shared" si="134"/>
        <v>0</v>
      </c>
      <c r="R639" s="7"/>
      <c r="S639" s="12">
        <f t="shared" si="135"/>
        <v>1</v>
      </c>
      <c r="T639" s="12">
        <f t="shared" si="136"/>
        <v>0.875</v>
      </c>
      <c r="U639" s="12">
        <f t="shared" si="137"/>
        <v>9.6774193548387094E-2</v>
      </c>
      <c r="V639" s="12">
        <f t="shared" si="138"/>
        <v>0</v>
      </c>
      <c r="W639" s="12">
        <f t="shared" si="139"/>
        <v>0</v>
      </c>
      <c r="X639" s="12">
        <f t="shared" si="140"/>
        <v>0.11428571428571428</v>
      </c>
      <c r="Y639" s="12">
        <f t="shared" si="141"/>
        <v>0</v>
      </c>
    </row>
    <row r="640" spans="1:25" x14ac:dyDescent="0.3">
      <c r="A640" s="1" t="s">
        <v>638</v>
      </c>
      <c r="B640" s="6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7"/>
      <c r="K640" s="6">
        <f t="shared" si="128"/>
        <v>0</v>
      </c>
      <c r="L640">
        <f t="shared" si="129"/>
        <v>0</v>
      </c>
      <c r="M640">
        <f t="shared" si="130"/>
        <v>0</v>
      </c>
      <c r="N640">
        <f t="shared" si="131"/>
        <v>0</v>
      </c>
      <c r="O640">
        <f t="shared" si="132"/>
        <v>0</v>
      </c>
      <c r="P640">
        <f t="shared" si="133"/>
        <v>0</v>
      </c>
      <c r="Q640">
        <f t="shared" si="134"/>
        <v>0</v>
      </c>
      <c r="R640" s="7"/>
      <c r="S640" s="12">
        <f t="shared" si="135"/>
        <v>0</v>
      </c>
      <c r="T640" s="12">
        <f t="shared" si="136"/>
        <v>0</v>
      </c>
      <c r="U640" s="12">
        <f t="shared" si="137"/>
        <v>0</v>
      </c>
      <c r="V640" s="12">
        <f t="shared" si="138"/>
        <v>0</v>
      </c>
      <c r="W640" s="12">
        <f t="shared" si="139"/>
        <v>0</v>
      </c>
      <c r="X640" s="12">
        <f t="shared" si="140"/>
        <v>0</v>
      </c>
      <c r="Y640" s="12">
        <f t="shared" si="141"/>
        <v>0</v>
      </c>
    </row>
    <row r="641" spans="1:25" x14ac:dyDescent="0.3">
      <c r="A641" s="1" t="s">
        <v>639</v>
      </c>
      <c r="B641" s="6">
        <v>1</v>
      </c>
      <c r="C641">
        <v>3</v>
      </c>
      <c r="D641">
        <v>10</v>
      </c>
      <c r="E641">
        <v>12</v>
      </c>
      <c r="F641">
        <v>32</v>
      </c>
      <c r="G641">
        <v>32</v>
      </c>
      <c r="H641">
        <v>41</v>
      </c>
      <c r="I641">
        <v>89</v>
      </c>
      <c r="J641" s="7"/>
      <c r="K641" s="6">
        <f t="shared" si="128"/>
        <v>2</v>
      </c>
      <c r="L641">
        <f t="shared" si="129"/>
        <v>7</v>
      </c>
      <c r="M641">
        <f t="shared" si="130"/>
        <v>2</v>
      </c>
      <c r="N641">
        <f t="shared" si="131"/>
        <v>20</v>
      </c>
      <c r="O641">
        <f t="shared" si="132"/>
        <v>0</v>
      </c>
      <c r="P641">
        <f t="shared" si="133"/>
        <v>9</v>
      </c>
      <c r="Q641">
        <f t="shared" si="134"/>
        <v>48</v>
      </c>
      <c r="R641" s="7"/>
      <c r="S641" s="12">
        <f t="shared" si="135"/>
        <v>0.66666666666666663</v>
      </c>
      <c r="T641" s="12">
        <f t="shared" si="136"/>
        <v>0.7</v>
      </c>
      <c r="U641" s="12">
        <f t="shared" si="137"/>
        <v>0.16666666666666666</v>
      </c>
      <c r="V641" s="12">
        <f t="shared" si="138"/>
        <v>0.625</v>
      </c>
      <c r="W641" s="12">
        <f t="shared" si="139"/>
        <v>0</v>
      </c>
      <c r="X641" s="12">
        <f t="shared" si="140"/>
        <v>0.21951219512195122</v>
      </c>
      <c r="Y641" s="12">
        <f t="shared" si="141"/>
        <v>0.5393258426966292</v>
      </c>
    </row>
    <row r="642" spans="1:25" x14ac:dyDescent="0.3">
      <c r="A642" s="1" t="s">
        <v>640</v>
      </c>
      <c r="B642" s="6">
        <v>111</v>
      </c>
      <c r="C642">
        <v>111</v>
      </c>
      <c r="D642">
        <v>111</v>
      </c>
      <c r="E642">
        <v>119</v>
      </c>
      <c r="F642">
        <v>215</v>
      </c>
      <c r="G642">
        <v>215</v>
      </c>
      <c r="H642">
        <v>304</v>
      </c>
      <c r="I642">
        <v>424</v>
      </c>
      <c r="J642" s="7"/>
      <c r="K642" s="6">
        <f t="shared" si="128"/>
        <v>0</v>
      </c>
      <c r="L642">
        <f t="shared" si="129"/>
        <v>0</v>
      </c>
      <c r="M642">
        <f t="shared" si="130"/>
        <v>8</v>
      </c>
      <c r="N642">
        <f t="shared" si="131"/>
        <v>96</v>
      </c>
      <c r="O642">
        <f t="shared" si="132"/>
        <v>0</v>
      </c>
      <c r="P642">
        <f t="shared" si="133"/>
        <v>89</v>
      </c>
      <c r="Q642">
        <f t="shared" si="134"/>
        <v>120</v>
      </c>
      <c r="R642" s="7"/>
      <c r="S642" s="12">
        <f t="shared" si="135"/>
        <v>0</v>
      </c>
      <c r="T642" s="12">
        <f t="shared" si="136"/>
        <v>0</v>
      </c>
      <c r="U642" s="12">
        <f t="shared" si="137"/>
        <v>6.7226890756302518E-2</v>
      </c>
      <c r="V642" s="12">
        <f t="shared" si="138"/>
        <v>0.44651162790697674</v>
      </c>
      <c r="W642" s="12">
        <f t="shared" si="139"/>
        <v>0</v>
      </c>
      <c r="X642" s="12">
        <f t="shared" si="140"/>
        <v>0.29276315789473684</v>
      </c>
      <c r="Y642" s="12">
        <f t="shared" si="141"/>
        <v>0.28301886792452829</v>
      </c>
    </row>
    <row r="643" spans="1:25" x14ac:dyDescent="0.3">
      <c r="A643" s="1" t="s">
        <v>641</v>
      </c>
      <c r="B643" s="6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7"/>
      <c r="K643" s="6">
        <f t="shared" ref="K643:K706" si="142">C643-B643</f>
        <v>0</v>
      </c>
      <c r="L643">
        <f t="shared" ref="L643:L706" si="143">D643-C643</f>
        <v>0</v>
      </c>
      <c r="M643">
        <f t="shared" ref="M643:M706" si="144">E643-D643</f>
        <v>0</v>
      </c>
      <c r="N643">
        <f t="shared" ref="N643:N706" si="145">F643-E643</f>
        <v>0</v>
      </c>
      <c r="O643">
        <f t="shared" ref="O643:O706" si="146">G643-F643</f>
        <v>0</v>
      </c>
      <c r="P643">
        <f t="shared" ref="P643:P706" si="147">H643-G643</f>
        <v>0</v>
      </c>
      <c r="Q643">
        <f t="shared" ref="Q643:Q706" si="148">I643-H643</f>
        <v>0</v>
      </c>
      <c r="R643" s="7"/>
      <c r="S643" s="12">
        <f t="shared" ref="S643:S706" si="149">IFERROR(((C643-B643)/C643),0)</f>
        <v>0</v>
      </c>
      <c r="T643" s="12">
        <f t="shared" ref="T643:T706" si="150">IFERROR(((D643-C643)/D643),0)</f>
        <v>0</v>
      </c>
      <c r="U643" s="12">
        <f t="shared" ref="U643:U706" si="151">IFERROR(((E643-D643)/E643),0)</f>
        <v>0</v>
      </c>
      <c r="V643" s="12">
        <f t="shared" ref="V643:V706" si="152">IFERROR(((F643-E643)/F643),0)</f>
        <v>0</v>
      </c>
      <c r="W643" s="12">
        <f t="shared" ref="W643:W706" si="153">IFERROR(((G643-F643)/G643),0)</f>
        <v>0</v>
      </c>
      <c r="X643" s="12">
        <f t="shared" ref="X643:X706" si="154">IFERROR(((H643-G643)/H643),0)</f>
        <v>0</v>
      </c>
      <c r="Y643" s="12">
        <f t="shared" ref="Y643:Y706" si="155">IFERROR(((I643-H643)/I643),0)</f>
        <v>0</v>
      </c>
    </row>
    <row r="644" spans="1:25" x14ac:dyDescent="0.3">
      <c r="A644" s="1" t="s">
        <v>642</v>
      </c>
      <c r="B644" s="6">
        <v>0</v>
      </c>
      <c r="C644">
        <v>0</v>
      </c>
      <c r="D644">
        <v>0</v>
      </c>
      <c r="E644">
        <v>0</v>
      </c>
      <c r="F644">
        <v>23</v>
      </c>
      <c r="G644">
        <v>44</v>
      </c>
      <c r="H644">
        <v>45</v>
      </c>
      <c r="I644">
        <v>65</v>
      </c>
      <c r="J644" s="7"/>
      <c r="K644" s="6">
        <f t="shared" si="142"/>
        <v>0</v>
      </c>
      <c r="L644">
        <f t="shared" si="143"/>
        <v>0</v>
      </c>
      <c r="M644">
        <f t="shared" si="144"/>
        <v>0</v>
      </c>
      <c r="N644">
        <f t="shared" si="145"/>
        <v>23</v>
      </c>
      <c r="O644">
        <f t="shared" si="146"/>
        <v>21</v>
      </c>
      <c r="P644">
        <f t="shared" si="147"/>
        <v>1</v>
      </c>
      <c r="Q644">
        <f t="shared" si="148"/>
        <v>20</v>
      </c>
      <c r="R644" s="7"/>
      <c r="S644" s="12">
        <f t="shared" si="149"/>
        <v>0</v>
      </c>
      <c r="T644" s="12">
        <f t="shared" si="150"/>
        <v>0</v>
      </c>
      <c r="U644" s="12">
        <f t="shared" si="151"/>
        <v>0</v>
      </c>
      <c r="V644" s="12">
        <f t="shared" si="152"/>
        <v>1</v>
      </c>
      <c r="W644" s="12">
        <f t="shared" si="153"/>
        <v>0.47727272727272729</v>
      </c>
      <c r="X644" s="12">
        <f t="shared" si="154"/>
        <v>2.2222222222222223E-2</v>
      </c>
      <c r="Y644" s="12">
        <f t="shared" si="155"/>
        <v>0.30769230769230771</v>
      </c>
    </row>
    <row r="645" spans="1:25" x14ac:dyDescent="0.3">
      <c r="A645" s="1" t="s">
        <v>643</v>
      </c>
      <c r="B645" s="6">
        <v>2</v>
      </c>
      <c r="C645">
        <v>3</v>
      </c>
      <c r="D645">
        <v>3</v>
      </c>
      <c r="E645">
        <v>5</v>
      </c>
      <c r="F645">
        <v>31</v>
      </c>
      <c r="G645">
        <v>31</v>
      </c>
      <c r="H645">
        <v>31</v>
      </c>
      <c r="I645">
        <v>31</v>
      </c>
      <c r="J645" s="7"/>
      <c r="K645" s="6">
        <f t="shared" si="142"/>
        <v>1</v>
      </c>
      <c r="L645">
        <f t="shared" si="143"/>
        <v>0</v>
      </c>
      <c r="M645">
        <f t="shared" si="144"/>
        <v>2</v>
      </c>
      <c r="N645">
        <f t="shared" si="145"/>
        <v>26</v>
      </c>
      <c r="O645">
        <f t="shared" si="146"/>
        <v>0</v>
      </c>
      <c r="P645">
        <f t="shared" si="147"/>
        <v>0</v>
      </c>
      <c r="Q645">
        <f t="shared" si="148"/>
        <v>0</v>
      </c>
      <c r="R645" s="7"/>
      <c r="S645" s="12">
        <f t="shared" si="149"/>
        <v>0.33333333333333331</v>
      </c>
      <c r="T645" s="12">
        <f t="shared" si="150"/>
        <v>0</v>
      </c>
      <c r="U645" s="12">
        <f t="shared" si="151"/>
        <v>0.4</v>
      </c>
      <c r="V645" s="12">
        <f t="shared" si="152"/>
        <v>0.83870967741935487</v>
      </c>
      <c r="W645" s="12">
        <f t="shared" si="153"/>
        <v>0</v>
      </c>
      <c r="X645" s="12">
        <f t="shared" si="154"/>
        <v>0</v>
      </c>
      <c r="Y645" s="12">
        <f t="shared" si="155"/>
        <v>0</v>
      </c>
    </row>
    <row r="646" spans="1:25" x14ac:dyDescent="0.3">
      <c r="A646" s="1" t="s">
        <v>644</v>
      </c>
      <c r="B646" s="6">
        <v>0</v>
      </c>
      <c r="C646">
        <v>0</v>
      </c>
      <c r="D646">
        <v>0</v>
      </c>
      <c r="E646">
        <v>29</v>
      </c>
      <c r="F646">
        <v>59</v>
      </c>
      <c r="G646">
        <v>59</v>
      </c>
      <c r="H646">
        <v>59</v>
      </c>
      <c r="I646">
        <v>59</v>
      </c>
      <c r="J646" s="7"/>
      <c r="K646" s="6">
        <f t="shared" si="142"/>
        <v>0</v>
      </c>
      <c r="L646">
        <f t="shared" si="143"/>
        <v>0</v>
      </c>
      <c r="M646">
        <f t="shared" si="144"/>
        <v>29</v>
      </c>
      <c r="N646">
        <f t="shared" si="145"/>
        <v>30</v>
      </c>
      <c r="O646">
        <f t="shared" si="146"/>
        <v>0</v>
      </c>
      <c r="P646">
        <f t="shared" si="147"/>
        <v>0</v>
      </c>
      <c r="Q646">
        <f t="shared" si="148"/>
        <v>0</v>
      </c>
      <c r="R646" s="7"/>
      <c r="S646" s="12">
        <f t="shared" si="149"/>
        <v>0</v>
      </c>
      <c r="T646" s="12">
        <f t="shared" si="150"/>
        <v>0</v>
      </c>
      <c r="U646" s="12">
        <f t="shared" si="151"/>
        <v>1</v>
      </c>
      <c r="V646" s="12">
        <f t="shared" si="152"/>
        <v>0.50847457627118642</v>
      </c>
      <c r="W646" s="12">
        <f t="shared" si="153"/>
        <v>0</v>
      </c>
      <c r="X646" s="12">
        <f t="shared" si="154"/>
        <v>0</v>
      </c>
      <c r="Y646" s="12">
        <f t="shared" si="155"/>
        <v>0</v>
      </c>
    </row>
    <row r="647" spans="1:25" x14ac:dyDescent="0.3">
      <c r="A647" s="1" t="s">
        <v>645</v>
      </c>
      <c r="B647" s="6">
        <v>68</v>
      </c>
      <c r="C647">
        <v>68</v>
      </c>
      <c r="D647">
        <v>77</v>
      </c>
      <c r="E647">
        <v>78</v>
      </c>
      <c r="F647">
        <v>78</v>
      </c>
      <c r="G647">
        <v>96</v>
      </c>
      <c r="H647">
        <v>107</v>
      </c>
      <c r="I647">
        <v>142</v>
      </c>
      <c r="J647" s="7"/>
      <c r="K647" s="6">
        <f t="shared" si="142"/>
        <v>0</v>
      </c>
      <c r="L647">
        <f t="shared" si="143"/>
        <v>9</v>
      </c>
      <c r="M647">
        <f t="shared" si="144"/>
        <v>1</v>
      </c>
      <c r="N647">
        <f t="shared" si="145"/>
        <v>0</v>
      </c>
      <c r="O647">
        <f t="shared" si="146"/>
        <v>18</v>
      </c>
      <c r="P647">
        <f t="shared" si="147"/>
        <v>11</v>
      </c>
      <c r="Q647">
        <f t="shared" si="148"/>
        <v>35</v>
      </c>
      <c r="R647" s="7"/>
      <c r="S647" s="12">
        <f t="shared" si="149"/>
        <v>0</v>
      </c>
      <c r="T647" s="12">
        <f t="shared" si="150"/>
        <v>0.11688311688311688</v>
      </c>
      <c r="U647" s="12">
        <f t="shared" si="151"/>
        <v>1.282051282051282E-2</v>
      </c>
      <c r="V647" s="12">
        <f t="shared" si="152"/>
        <v>0</v>
      </c>
      <c r="W647" s="12">
        <f t="shared" si="153"/>
        <v>0.1875</v>
      </c>
      <c r="X647" s="12">
        <f t="shared" si="154"/>
        <v>0.10280373831775701</v>
      </c>
      <c r="Y647" s="12">
        <f t="shared" si="155"/>
        <v>0.24647887323943662</v>
      </c>
    </row>
    <row r="648" spans="1:25" x14ac:dyDescent="0.3">
      <c r="A648" s="1" t="s">
        <v>646</v>
      </c>
      <c r="B648" s="6">
        <v>0</v>
      </c>
      <c r="C648">
        <v>0</v>
      </c>
      <c r="D648">
        <v>0</v>
      </c>
      <c r="E648">
        <v>11</v>
      </c>
      <c r="F648">
        <v>11</v>
      </c>
      <c r="G648">
        <v>11</v>
      </c>
      <c r="H648">
        <v>11</v>
      </c>
      <c r="I648">
        <v>47</v>
      </c>
      <c r="J648" s="7"/>
      <c r="K648" s="6">
        <f t="shared" si="142"/>
        <v>0</v>
      </c>
      <c r="L648">
        <f t="shared" si="143"/>
        <v>0</v>
      </c>
      <c r="M648">
        <f t="shared" si="144"/>
        <v>11</v>
      </c>
      <c r="N648">
        <f t="shared" si="145"/>
        <v>0</v>
      </c>
      <c r="O648">
        <f t="shared" si="146"/>
        <v>0</v>
      </c>
      <c r="P648">
        <f t="shared" si="147"/>
        <v>0</v>
      </c>
      <c r="Q648">
        <f t="shared" si="148"/>
        <v>36</v>
      </c>
      <c r="R648" s="7"/>
      <c r="S648" s="12">
        <f t="shared" si="149"/>
        <v>0</v>
      </c>
      <c r="T648" s="12">
        <f t="shared" si="150"/>
        <v>0</v>
      </c>
      <c r="U648" s="12">
        <f t="shared" si="151"/>
        <v>1</v>
      </c>
      <c r="V648" s="12">
        <f t="shared" si="152"/>
        <v>0</v>
      </c>
      <c r="W648" s="12">
        <f t="shared" si="153"/>
        <v>0</v>
      </c>
      <c r="X648" s="12">
        <f t="shared" si="154"/>
        <v>0</v>
      </c>
      <c r="Y648" s="12">
        <f t="shared" si="155"/>
        <v>0.76595744680851063</v>
      </c>
    </row>
    <row r="649" spans="1:25" x14ac:dyDescent="0.3">
      <c r="A649" s="1" t="s">
        <v>647</v>
      </c>
      <c r="B649" s="6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 s="7"/>
      <c r="K649" s="6">
        <f t="shared" si="142"/>
        <v>0</v>
      </c>
      <c r="L649">
        <f t="shared" si="143"/>
        <v>0</v>
      </c>
      <c r="M649">
        <f t="shared" si="144"/>
        <v>0</v>
      </c>
      <c r="N649">
        <f t="shared" si="145"/>
        <v>0</v>
      </c>
      <c r="O649">
        <f t="shared" si="146"/>
        <v>0</v>
      </c>
      <c r="P649">
        <f t="shared" si="147"/>
        <v>0</v>
      </c>
      <c r="Q649">
        <f t="shared" si="148"/>
        <v>0</v>
      </c>
      <c r="R649" s="7"/>
      <c r="S649" s="12">
        <f t="shared" si="149"/>
        <v>0</v>
      </c>
      <c r="T649" s="12">
        <f t="shared" si="150"/>
        <v>0</v>
      </c>
      <c r="U649" s="12">
        <f t="shared" si="151"/>
        <v>0</v>
      </c>
      <c r="V649" s="12">
        <f t="shared" si="152"/>
        <v>0</v>
      </c>
      <c r="W649" s="12">
        <f t="shared" si="153"/>
        <v>0</v>
      </c>
      <c r="X649" s="12">
        <f t="shared" si="154"/>
        <v>0</v>
      </c>
      <c r="Y649" s="12">
        <f t="shared" si="155"/>
        <v>0</v>
      </c>
    </row>
    <row r="650" spans="1:25" x14ac:dyDescent="0.3">
      <c r="A650" s="1" t="s">
        <v>648</v>
      </c>
      <c r="B650" s="6">
        <v>45</v>
      </c>
      <c r="C650">
        <v>45</v>
      </c>
      <c r="D650">
        <v>45</v>
      </c>
      <c r="E650">
        <v>45</v>
      </c>
      <c r="F650">
        <v>49</v>
      </c>
      <c r="G650">
        <v>65</v>
      </c>
      <c r="H650">
        <v>72</v>
      </c>
      <c r="I650">
        <v>77</v>
      </c>
      <c r="J650" s="7"/>
      <c r="K650" s="6">
        <f t="shared" si="142"/>
        <v>0</v>
      </c>
      <c r="L650">
        <f t="shared" si="143"/>
        <v>0</v>
      </c>
      <c r="M650">
        <f t="shared" si="144"/>
        <v>0</v>
      </c>
      <c r="N650">
        <f t="shared" si="145"/>
        <v>4</v>
      </c>
      <c r="O650">
        <f t="shared" si="146"/>
        <v>16</v>
      </c>
      <c r="P650">
        <f t="shared" si="147"/>
        <v>7</v>
      </c>
      <c r="Q650">
        <f t="shared" si="148"/>
        <v>5</v>
      </c>
      <c r="R650" s="7"/>
      <c r="S650" s="12">
        <f t="shared" si="149"/>
        <v>0</v>
      </c>
      <c r="T650" s="12">
        <f t="shared" si="150"/>
        <v>0</v>
      </c>
      <c r="U650" s="12">
        <f t="shared" si="151"/>
        <v>0</v>
      </c>
      <c r="V650" s="12">
        <f t="shared" si="152"/>
        <v>8.1632653061224483E-2</v>
      </c>
      <c r="W650" s="12">
        <f t="shared" si="153"/>
        <v>0.24615384615384617</v>
      </c>
      <c r="X650" s="12">
        <f t="shared" si="154"/>
        <v>9.7222222222222224E-2</v>
      </c>
      <c r="Y650" s="12">
        <f t="shared" si="155"/>
        <v>6.4935064935064929E-2</v>
      </c>
    </row>
    <row r="651" spans="1:25" x14ac:dyDescent="0.3">
      <c r="A651" s="1" t="s">
        <v>649</v>
      </c>
      <c r="B651" s="6">
        <v>0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5</v>
      </c>
      <c r="I651">
        <v>5</v>
      </c>
      <c r="J651" s="7"/>
      <c r="K651" s="6">
        <f t="shared" si="142"/>
        <v>0</v>
      </c>
      <c r="L651">
        <f t="shared" si="143"/>
        <v>0</v>
      </c>
      <c r="M651">
        <f t="shared" si="144"/>
        <v>0</v>
      </c>
      <c r="N651">
        <f t="shared" si="145"/>
        <v>0</v>
      </c>
      <c r="O651">
        <f t="shared" si="146"/>
        <v>5</v>
      </c>
      <c r="P651">
        <f t="shared" si="147"/>
        <v>0</v>
      </c>
      <c r="Q651">
        <f t="shared" si="148"/>
        <v>0</v>
      </c>
      <c r="R651" s="7"/>
      <c r="S651" s="12">
        <f t="shared" si="149"/>
        <v>0</v>
      </c>
      <c r="T651" s="12">
        <f t="shared" si="150"/>
        <v>0</v>
      </c>
      <c r="U651" s="12">
        <f t="shared" si="151"/>
        <v>0</v>
      </c>
      <c r="V651" s="12">
        <f t="shared" si="152"/>
        <v>0</v>
      </c>
      <c r="W651" s="12">
        <f t="shared" si="153"/>
        <v>1</v>
      </c>
      <c r="X651" s="12">
        <f t="shared" si="154"/>
        <v>0</v>
      </c>
      <c r="Y651" s="12">
        <f t="shared" si="155"/>
        <v>0</v>
      </c>
    </row>
    <row r="652" spans="1:25" x14ac:dyDescent="0.3">
      <c r="A652" s="1" t="s">
        <v>650</v>
      </c>
      <c r="B652" s="6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7"/>
      <c r="K652" s="6">
        <f t="shared" si="142"/>
        <v>0</v>
      </c>
      <c r="L652">
        <f t="shared" si="143"/>
        <v>0</v>
      </c>
      <c r="M652">
        <f t="shared" si="144"/>
        <v>0</v>
      </c>
      <c r="N652">
        <f t="shared" si="145"/>
        <v>0</v>
      </c>
      <c r="O652">
        <f t="shared" si="146"/>
        <v>0</v>
      </c>
      <c r="P652">
        <f t="shared" si="147"/>
        <v>0</v>
      </c>
      <c r="Q652">
        <f t="shared" si="148"/>
        <v>0</v>
      </c>
      <c r="R652" s="7"/>
      <c r="S652" s="12">
        <f t="shared" si="149"/>
        <v>0</v>
      </c>
      <c r="T652" s="12">
        <f t="shared" si="150"/>
        <v>0</v>
      </c>
      <c r="U652" s="12">
        <f t="shared" si="151"/>
        <v>0</v>
      </c>
      <c r="V652" s="12">
        <f t="shared" si="152"/>
        <v>0</v>
      </c>
      <c r="W652" s="12">
        <f t="shared" si="153"/>
        <v>0</v>
      </c>
      <c r="X652" s="12">
        <f t="shared" si="154"/>
        <v>0</v>
      </c>
      <c r="Y652" s="12">
        <f t="shared" si="155"/>
        <v>0</v>
      </c>
    </row>
    <row r="653" spans="1:25" x14ac:dyDescent="0.3">
      <c r="A653" s="1" t="s">
        <v>651</v>
      </c>
      <c r="B653" s="6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7"/>
      <c r="K653" s="6">
        <f t="shared" si="142"/>
        <v>0</v>
      </c>
      <c r="L653">
        <f t="shared" si="143"/>
        <v>0</v>
      </c>
      <c r="M653">
        <f t="shared" si="144"/>
        <v>0</v>
      </c>
      <c r="N653">
        <f t="shared" si="145"/>
        <v>0</v>
      </c>
      <c r="O653">
        <f t="shared" si="146"/>
        <v>0</v>
      </c>
      <c r="P653">
        <f t="shared" si="147"/>
        <v>0</v>
      </c>
      <c r="Q653">
        <f t="shared" si="148"/>
        <v>0</v>
      </c>
      <c r="R653" s="7"/>
      <c r="S653" s="12">
        <f t="shared" si="149"/>
        <v>0</v>
      </c>
      <c r="T653" s="12">
        <f t="shared" si="150"/>
        <v>0</v>
      </c>
      <c r="U653" s="12">
        <f t="shared" si="151"/>
        <v>0</v>
      </c>
      <c r="V653" s="12">
        <f t="shared" si="152"/>
        <v>0</v>
      </c>
      <c r="W653" s="12">
        <f t="shared" si="153"/>
        <v>0</v>
      </c>
      <c r="X653" s="12">
        <f t="shared" si="154"/>
        <v>0</v>
      </c>
      <c r="Y653" s="12">
        <f t="shared" si="155"/>
        <v>0</v>
      </c>
    </row>
    <row r="654" spans="1:25" x14ac:dyDescent="0.3">
      <c r="A654" s="1" t="s">
        <v>652</v>
      </c>
      <c r="B654" s="6">
        <v>0</v>
      </c>
      <c r="C654">
        <v>0</v>
      </c>
      <c r="D654">
        <v>34</v>
      </c>
      <c r="E654">
        <v>34</v>
      </c>
      <c r="F654">
        <v>40</v>
      </c>
      <c r="G654">
        <v>43</v>
      </c>
      <c r="H654">
        <v>43</v>
      </c>
      <c r="I654">
        <v>43</v>
      </c>
      <c r="J654" s="7"/>
      <c r="K654" s="6">
        <f t="shared" si="142"/>
        <v>0</v>
      </c>
      <c r="L654">
        <f t="shared" si="143"/>
        <v>34</v>
      </c>
      <c r="M654">
        <f t="shared" si="144"/>
        <v>0</v>
      </c>
      <c r="N654">
        <f t="shared" si="145"/>
        <v>6</v>
      </c>
      <c r="O654">
        <f t="shared" si="146"/>
        <v>3</v>
      </c>
      <c r="P654">
        <f t="shared" si="147"/>
        <v>0</v>
      </c>
      <c r="Q654">
        <f t="shared" si="148"/>
        <v>0</v>
      </c>
      <c r="R654" s="7"/>
      <c r="S654" s="12">
        <f t="shared" si="149"/>
        <v>0</v>
      </c>
      <c r="T654" s="12">
        <f t="shared" si="150"/>
        <v>1</v>
      </c>
      <c r="U654" s="12">
        <f t="shared" si="151"/>
        <v>0</v>
      </c>
      <c r="V654" s="12">
        <f t="shared" si="152"/>
        <v>0.15</v>
      </c>
      <c r="W654" s="12">
        <f t="shared" si="153"/>
        <v>6.9767441860465115E-2</v>
      </c>
      <c r="X654" s="12">
        <f t="shared" si="154"/>
        <v>0</v>
      </c>
      <c r="Y654" s="12">
        <f t="shared" si="155"/>
        <v>0</v>
      </c>
    </row>
    <row r="655" spans="1:25" x14ac:dyDescent="0.3">
      <c r="A655" s="1" t="s">
        <v>653</v>
      </c>
      <c r="B655" s="6">
        <v>0</v>
      </c>
      <c r="C655">
        <v>0</v>
      </c>
      <c r="D655">
        <v>0</v>
      </c>
      <c r="E655">
        <v>0</v>
      </c>
      <c r="F655">
        <v>69</v>
      </c>
      <c r="G655">
        <v>69</v>
      </c>
      <c r="H655">
        <v>69</v>
      </c>
      <c r="I655">
        <v>69</v>
      </c>
      <c r="J655" s="7"/>
      <c r="K655" s="6">
        <f t="shared" si="142"/>
        <v>0</v>
      </c>
      <c r="L655">
        <f t="shared" si="143"/>
        <v>0</v>
      </c>
      <c r="M655">
        <f t="shared" si="144"/>
        <v>0</v>
      </c>
      <c r="N655">
        <f t="shared" si="145"/>
        <v>69</v>
      </c>
      <c r="O655">
        <f t="shared" si="146"/>
        <v>0</v>
      </c>
      <c r="P655">
        <f t="shared" si="147"/>
        <v>0</v>
      </c>
      <c r="Q655">
        <f t="shared" si="148"/>
        <v>0</v>
      </c>
      <c r="R655" s="7"/>
      <c r="S655" s="12">
        <f t="shared" si="149"/>
        <v>0</v>
      </c>
      <c r="T655" s="12">
        <f t="shared" si="150"/>
        <v>0</v>
      </c>
      <c r="U655" s="12">
        <f t="shared" si="151"/>
        <v>0</v>
      </c>
      <c r="V655" s="12">
        <f t="shared" si="152"/>
        <v>1</v>
      </c>
      <c r="W655" s="12">
        <f t="shared" si="153"/>
        <v>0</v>
      </c>
      <c r="X655" s="12">
        <f t="shared" si="154"/>
        <v>0</v>
      </c>
      <c r="Y655" s="12">
        <f t="shared" si="155"/>
        <v>0</v>
      </c>
    </row>
    <row r="656" spans="1:25" x14ac:dyDescent="0.3">
      <c r="A656" s="1" t="s">
        <v>654</v>
      </c>
      <c r="B656" s="6">
        <v>0</v>
      </c>
      <c r="C656">
        <v>22</v>
      </c>
      <c r="D656">
        <v>22</v>
      </c>
      <c r="E656">
        <v>99</v>
      </c>
      <c r="F656">
        <v>245</v>
      </c>
      <c r="G656">
        <v>245</v>
      </c>
      <c r="H656">
        <v>245</v>
      </c>
      <c r="I656">
        <v>245</v>
      </c>
      <c r="J656" s="7"/>
      <c r="K656" s="6">
        <f t="shared" si="142"/>
        <v>22</v>
      </c>
      <c r="L656">
        <f t="shared" si="143"/>
        <v>0</v>
      </c>
      <c r="M656">
        <f t="shared" si="144"/>
        <v>77</v>
      </c>
      <c r="N656">
        <f t="shared" si="145"/>
        <v>146</v>
      </c>
      <c r="O656">
        <f t="shared" si="146"/>
        <v>0</v>
      </c>
      <c r="P656">
        <f t="shared" si="147"/>
        <v>0</v>
      </c>
      <c r="Q656">
        <f t="shared" si="148"/>
        <v>0</v>
      </c>
      <c r="R656" s="7"/>
      <c r="S656" s="12">
        <f t="shared" si="149"/>
        <v>1</v>
      </c>
      <c r="T656" s="12">
        <f t="shared" si="150"/>
        <v>0</v>
      </c>
      <c r="U656" s="12">
        <f t="shared" si="151"/>
        <v>0.77777777777777779</v>
      </c>
      <c r="V656" s="12">
        <f t="shared" si="152"/>
        <v>0.59591836734693882</v>
      </c>
      <c r="W656" s="12">
        <f t="shared" si="153"/>
        <v>0</v>
      </c>
      <c r="X656" s="12">
        <f t="shared" si="154"/>
        <v>0</v>
      </c>
      <c r="Y656" s="12">
        <f t="shared" si="155"/>
        <v>0</v>
      </c>
    </row>
    <row r="657" spans="1:25" x14ac:dyDescent="0.3">
      <c r="A657" s="1" t="s">
        <v>655</v>
      </c>
      <c r="B657" s="6">
        <v>74</v>
      </c>
      <c r="C657">
        <v>112</v>
      </c>
      <c r="D657">
        <v>118</v>
      </c>
      <c r="E657">
        <v>121</v>
      </c>
      <c r="F657">
        <v>160</v>
      </c>
      <c r="G657">
        <v>204</v>
      </c>
      <c r="H657">
        <v>210</v>
      </c>
      <c r="I657">
        <v>278</v>
      </c>
      <c r="J657" s="7"/>
      <c r="K657" s="6">
        <f t="shared" si="142"/>
        <v>38</v>
      </c>
      <c r="L657">
        <f t="shared" si="143"/>
        <v>6</v>
      </c>
      <c r="M657">
        <f t="shared" si="144"/>
        <v>3</v>
      </c>
      <c r="N657">
        <f t="shared" si="145"/>
        <v>39</v>
      </c>
      <c r="O657">
        <f t="shared" si="146"/>
        <v>44</v>
      </c>
      <c r="P657">
        <f t="shared" si="147"/>
        <v>6</v>
      </c>
      <c r="Q657">
        <f t="shared" si="148"/>
        <v>68</v>
      </c>
      <c r="R657" s="7"/>
      <c r="S657" s="12">
        <f t="shared" si="149"/>
        <v>0.3392857142857143</v>
      </c>
      <c r="T657" s="12">
        <f t="shared" si="150"/>
        <v>5.0847457627118647E-2</v>
      </c>
      <c r="U657" s="12">
        <f t="shared" si="151"/>
        <v>2.4793388429752067E-2</v>
      </c>
      <c r="V657" s="12">
        <f t="shared" si="152"/>
        <v>0.24374999999999999</v>
      </c>
      <c r="W657" s="12">
        <f t="shared" si="153"/>
        <v>0.21568627450980393</v>
      </c>
      <c r="X657" s="12">
        <f t="shared" si="154"/>
        <v>2.8571428571428571E-2</v>
      </c>
      <c r="Y657" s="12">
        <f t="shared" si="155"/>
        <v>0.2446043165467626</v>
      </c>
    </row>
    <row r="658" spans="1:25" x14ac:dyDescent="0.3">
      <c r="A658" s="1" t="s">
        <v>656</v>
      </c>
      <c r="B658" s="6">
        <v>0</v>
      </c>
      <c r="C658">
        <v>0</v>
      </c>
      <c r="D658">
        <v>0</v>
      </c>
      <c r="E658">
        <v>0</v>
      </c>
      <c r="F658">
        <v>0</v>
      </c>
      <c r="G658">
        <v>6</v>
      </c>
      <c r="H658">
        <v>6</v>
      </c>
      <c r="I658">
        <v>6</v>
      </c>
      <c r="J658" s="7"/>
      <c r="K658" s="6">
        <f t="shared" si="142"/>
        <v>0</v>
      </c>
      <c r="L658">
        <f t="shared" si="143"/>
        <v>0</v>
      </c>
      <c r="M658">
        <f t="shared" si="144"/>
        <v>0</v>
      </c>
      <c r="N658">
        <f t="shared" si="145"/>
        <v>0</v>
      </c>
      <c r="O658">
        <f t="shared" si="146"/>
        <v>6</v>
      </c>
      <c r="P658">
        <f t="shared" si="147"/>
        <v>0</v>
      </c>
      <c r="Q658">
        <f t="shared" si="148"/>
        <v>0</v>
      </c>
      <c r="R658" s="7"/>
      <c r="S658" s="12">
        <f t="shared" si="149"/>
        <v>0</v>
      </c>
      <c r="T658" s="12">
        <f t="shared" si="150"/>
        <v>0</v>
      </c>
      <c r="U658" s="12">
        <f t="shared" si="151"/>
        <v>0</v>
      </c>
      <c r="V658" s="12">
        <f t="shared" si="152"/>
        <v>0</v>
      </c>
      <c r="W658" s="12">
        <f t="shared" si="153"/>
        <v>1</v>
      </c>
      <c r="X658" s="12">
        <f t="shared" si="154"/>
        <v>0</v>
      </c>
      <c r="Y658" s="12">
        <f t="shared" si="155"/>
        <v>0</v>
      </c>
    </row>
    <row r="659" spans="1:25" x14ac:dyDescent="0.3">
      <c r="A659" s="1" t="s">
        <v>657</v>
      </c>
      <c r="B659" s="6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7"/>
      <c r="K659" s="6">
        <f t="shared" si="142"/>
        <v>0</v>
      </c>
      <c r="L659">
        <f t="shared" si="143"/>
        <v>0</v>
      </c>
      <c r="M659">
        <f t="shared" si="144"/>
        <v>0</v>
      </c>
      <c r="N659">
        <f t="shared" si="145"/>
        <v>0</v>
      </c>
      <c r="O659">
        <f t="shared" si="146"/>
        <v>0</v>
      </c>
      <c r="P659">
        <f t="shared" si="147"/>
        <v>0</v>
      </c>
      <c r="Q659">
        <f t="shared" si="148"/>
        <v>0</v>
      </c>
      <c r="R659" s="7"/>
      <c r="S659" s="12">
        <f t="shared" si="149"/>
        <v>0</v>
      </c>
      <c r="T659" s="12">
        <f t="shared" si="150"/>
        <v>0</v>
      </c>
      <c r="U659" s="12">
        <f t="shared" si="151"/>
        <v>0</v>
      </c>
      <c r="V659" s="12">
        <f t="shared" si="152"/>
        <v>0</v>
      </c>
      <c r="W659" s="12">
        <f t="shared" si="153"/>
        <v>0</v>
      </c>
      <c r="X659" s="12">
        <f t="shared" si="154"/>
        <v>0</v>
      </c>
      <c r="Y659" s="12">
        <f t="shared" si="155"/>
        <v>0</v>
      </c>
    </row>
    <row r="660" spans="1:25" x14ac:dyDescent="0.3">
      <c r="A660" s="1" t="s">
        <v>658</v>
      </c>
      <c r="B660" s="6">
        <v>0</v>
      </c>
      <c r="C660">
        <v>0</v>
      </c>
      <c r="D660">
        <v>0</v>
      </c>
      <c r="E660">
        <v>0</v>
      </c>
      <c r="F660">
        <v>0</v>
      </c>
      <c r="G660">
        <v>23</v>
      </c>
      <c r="H660">
        <v>23</v>
      </c>
      <c r="I660">
        <v>23</v>
      </c>
      <c r="J660" s="7"/>
      <c r="K660" s="6">
        <f t="shared" si="142"/>
        <v>0</v>
      </c>
      <c r="L660">
        <f t="shared" si="143"/>
        <v>0</v>
      </c>
      <c r="M660">
        <f t="shared" si="144"/>
        <v>0</v>
      </c>
      <c r="N660">
        <f t="shared" si="145"/>
        <v>0</v>
      </c>
      <c r="O660">
        <f t="shared" si="146"/>
        <v>23</v>
      </c>
      <c r="P660">
        <f t="shared" si="147"/>
        <v>0</v>
      </c>
      <c r="Q660">
        <f t="shared" si="148"/>
        <v>0</v>
      </c>
      <c r="R660" s="7"/>
      <c r="S660" s="12">
        <f t="shared" si="149"/>
        <v>0</v>
      </c>
      <c r="T660" s="12">
        <f t="shared" si="150"/>
        <v>0</v>
      </c>
      <c r="U660" s="12">
        <f t="shared" si="151"/>
        <v>0</v>
      </c>
      <c r="V660" s="12">
        <f t="shared" si="152"/>
        <v>0</v>
      </c>
      <c r="W660" s="12">
        <f t="shared" si="153"/>
        <v>1</v>
      </c>
      <c r="X660" s="12">
        <f t="shared" si="154"/>
        <v>0</v>
      </c>
      <c r="Y660" s="12">
        <f t="shared" si="155"/>
        <v>0</v>
      </c>
    </row>
    <row r="661" spans="1:25" x14ac:dyDescent="0.3">
      <c r="A661" s="1" t="s">
        <v>659</v>
      </c>
      <c r="B661" s="6">
        <v>0</v>
      </c>
      <c r="C661">
        <v>0</v>
      </c>
      <c r="D661">
        <v>0</v>
      </c>
      <c r="E661">
        <v>0</v>
      </c>
      <c r="F661">
        <v>0</v>
      </c>
      <c r="G661">
        <v>55</v>
      </c>
      <c r="H661">
        <v>55</v>
      </c>
      <c r="I661">
        <v>55</v>
      </c>
      <c r="J661" s="7"/>
      <c r="K661" s="6">
        <f t="shared" si="142"/>
        <v>0</v>
      </c>
      <c r="L661">
        <f t="shared" si="143"/>
        <v>0</v>
      </c>
      <c r="M661">
        <f t="shared" si="144"/>
        <v>0</v>
      </c>
      <c r="N661">
        <f t="shared" si="145"/>
        <v>0</v>
      </c>
      <c r="O661">
        <f t="shared" si="146"/>
        <v>55</v>
      </c>
      <c r="P661">
        <f t="shared" si="147"/>
        <v>0</v>
      </c>
      <c r="Q661">
        <f t="shared" si="148"/>
        <v>0</v>
      </c>
      <c r="R661" s="7"/>
      <c r="S661" s="12">
        <f t="shared" si="149"/>
        <v>0</v>
      </c>
      <c r="T661" s="12">
        <f t="shared" si="150"/>
        <v>0</v>
      </c>
      <c r="U661" s="12">
        <f t="shared" si="151"/>
        <v>0</v>
      </c>
      <c r="V661" s="12">
        <f t="shared" si="152"/>
        <v>0</v>
      </c>
      <c r="W661" s="12">
        <f t="shared" si="153"/>
        <v>1</v>
      </c>
      <c r="X661" s="12">
        <f t="shared" si="154"/>
        <v>0</v>
      </c>
      <c r="Y661" s="12">
        <f t="shared" si="155"/>
        <v>0</v>
      </c>
    </row>
    <row r="662" spans="1:25" x14ac:dyDescent="0.3">
      <c r="A662" s="1" t="s">
        <v>660</v>
      </c>
      <c r="B662" s="6">
        <v>25</v>
      </c>
      <c r="C662">
        <v>41</v>
      </c>
      <c r="D662">
        <v>41</v>
      </c>
      <c r="E662">
        <v>41</v>
      </c>
      <c r="F662">
        <v>41</v>
      </c>
      <c r="G662">
        <v>44</v>
      </c>
      <c r="H662">
        <v>77</v>
      </c>
      <c r="I662">
        <v>77</v>
      </c>
      <c r="J662" s="7"/>
      <c r="K662" s="6">
        <f t="shared" si="142"/>
        <v>16</v>
      </c>
      <c r="L662">
        <f t="shared" si="143"/>
        <v>0</v>
      </c>
      <c r="M662">
        <f t="shared" si="144"/>
        <v>0</v>
      </c>
      <c r="N662">
        <f t="shared" si="145"/>
        <v>0</v>
      </c>
      <c r="O662">
        <f t="shared" si="146"/>
        <v>3</v>
      </c>
      <c r="P662">
        <f t="shared" si="147"/>
        <v>33</v>
      </c>
      <c r="Q662">
        <f t="shared" si="148"/>
        <v>0</v>
      </c>
      <c r="R662" s="7"/>
      <c r="S662" s="12">
        <f t="shared" si="149"/>
        <v>0.3902439024390244</v>
      </c>
      <c r="T662" s="12">
        <f t="shared" si="150"/>
        <v>0</v>
      </c>
      <c r="U662" s="12">
        <f t="shared" si="151"/>
        <v>0</v>
      </c>
      <c r="V662" s="12">
        <f t="shared" si="152"/>
        <v>0</v>
      </c>
      <c r="W662" s="12">
        <f t="shared" si="153"/>
        <v>6.8181818181818177E-2</v>
      </c>
      <c r="X662" s="12">
        <f t="shared" si="154"/>
        <v>0.42857142857142855</v>
      </c>
      <c r="Y662" s="12">
        <f t="shared" si="155"/>
        <v>0</v>
      </c>
    </row>
    <row r="663" spans="1:25" x14ac:dyDescent="0.3">
      <c r="A663" s="1" t="s">
        <v>661</v>
      </c>
      <c r="B663" s="6">
        <v>0</v>
      </c>
      <c r="C663">
        <v>7</v>
      </c>
      <c r="D663">
        <v>7</v>
      </c>
      <c r="E663">
        <v>16</v>
      </c>
      <c r="F663">
        <v>19</v>
      </c>
      <c r="G663">
        <v>19</v>
      </c>
      <c r="H663">
        <v>59</v>
      </c>
      <c r="I663">
        <v>59</v>
      </c>
      <c r="J663" s="7"/>
      <c r="K663" s="6">
        <f t="shared" si="142"/>
        <v>7</v>
      </c>
      <c r="L663">
        <f t="shared" si="143"/>
        <v>0</v>
      </c>
      <c r="M663">
        <f t="shared" si="144"/>
        <v>9</v>
      </c>
      <c r="N663">
        <f t="shared" si="145"/>
        <v>3</v>
      </c>
      <c r="O663">
        <f t="shared" si="146"/>
        <v>0</v>
      </c>
      <c r="P663">
        <f t="shared" si="147"/>
        <v>40</v>
      </c>
      <c r="Q663">
        <f t="shared" si="148"/>
        <v>0</v>
      </c>
      <c r="R663" s="7"/>
      <c r="S663" s="12">
        <f t="shared" si="149"/>
        <v>1</v>
      </c>
      <c r="T663" s="12">
        <f t="shared" si="150"/>
        <v>0</v>
      </c>
      <c r="U663" s="12">
        <f t="shared" si="151"/>
        <v>0.5625</v>
      </c>
      <c r="V663" s="12">
        <f t="shared" si="152"/>
        <v>0.15789473684210525</v>
      </c>
      <c r="W663" s="12">
        <f t="shared" si="153"/>
        <v>0</v>
      </c>
      <c r="X663" s="12">
        <f t="shared" si="154"/>
        <v>0.67796610169491522</v>
      </c>
      <c r="Y663" s="12">
        <f t="shared" si="155"/>
        <v>0</v>
      </c>
    </row>
    <row r="664" spans="1:25" x14ac:dyDescent="0.3">
      <c r="A664" s="1" t="s">
        <v>662</v>
      </c>
      <c r="B664" s="6">
        <v>162</v>
      </c>
      <c r="C664">
        <v>221</v>
      </c>
      <c r="D664">
        <v>224</v>
      </c>
      <c r="E664">
        <v>234</v>
      </c>
      <c r="F664">
        <v>294</v>
      </c>
      <c r="G664">
        <v>294</v>
      </c>
      <c r="H664">
        <v>321</v>
      </c>
      <c r="I664">
        <v>321</v>
      </c>
      <c r="J664" s="7"/>
      <c r="K664" s="6">
        <f t="shared" si="142"/>
        <v>59</v>
      </c>
      <c r="L664">
        <f t="shared" si="143"/>
        <v>3</v>
      </c>
      <c r="M664">
        <f t="shared" si="144"/>
        <v>10</v>
      </c>
      <c r="N664">
        <f t="shared" si="145"/>
        <v>60</v>
      </c>
      <c r="O664">
        <f t="shared" si="146"/>
        <v>0</v>
      </c>
      <c r="P664">
        <f t="shared" si="147"/>
        <v>27</v>
      </c>
      <c r="Q664">
        <f t="shared" si="148"/>
        <v>0</v>
      </c>
      <c r="R664" s="7"/>
      <c r="S664" s="12">
        <f t="shared" si="149"/>
        <v>0.2669683257918552</v>
      </c>
      <c r="T664" s="12">
        <f t="shared" si="150"/>
        <v>1.3392857142857142E-2</v>
      </c>
      <c r="U664" s="12">
        <f t="shared" si="151"/>
        <v>4.2735042735042736E-2</v>
      </c>
      <c r="V664" s="12">
        <f t="shared" si="152"/>
        <v>0.20408163265306123</v>
      </c>
      <c r="W664" s="12">
        <f t="shared" si="153"/>
        <v>0</v>
      </c>
      <c r="X664" s="12">
        <f t="shared" si="154"/>
        <v>8.4112149532710276E-2</v>
      </c>
      <c r="Y664" s="12">
        <f t="shared" si="155"/>
        <v>0</v>
      </c>
    </row>
    <row r="665" spans="1:25" x14ac:dyDescent="0.3">
      <c r="A665" s="1" t="s">
        <v>663</v>
      </c>
      <c r="B665" s="6">
        <v>0</v>
      </c>
      <c r="C665">
        <v>19</v>
      </c>
      <c r="D665">
        <v>19</v>
      </c>
      <c r="E665">
        <v>19</v>
      </c>
      <c r="F665">
        <v>19</v>
      </c>
      <c r="G665">
        <v>23</v>
      </c>
      <c r="H665">
        <v>23</v>
      </c>
      <c r="I665">
        <v>23</v>
      </c>
      <c r="J665" s="7"/>
      <c r="K665" s="6">
        <f t="shared" si="142"/>
        <v>19</v>
      </c>
      <c r="L665">
        <f t="shared" si="143"/>
        <v>0</v>
      </c>
      <c r="M665">
        <f t="shared" si="144"/>
        <v>0</v>
      </c>
      <c r="N665">
        <f t="shared" si="145"/>
        <v>0</v>
      </c>
      <c r="O665">
        <f t="shared" si="146"/>
        <v>4</v>
      </c>
      <c r="P665">
        <f t="shared" si="147"/>
        <v>0</v>
      </c>
      <c r="Q665">
        <f t="shared" si="148"/>
        <v>0</v>
      </c>
      <c r="R665" s="7"/>
      <c r="S665" s="12">
        <f t="shared" si="149"/>
        <v>1</v>
      </c>
      <c r="T665" s="12">
        <f t="shared" si="150"/>
        <v>0</v>
      </c>
      <c r="U665" s="12">
        <f t="shared" si="151"/>
        <v>0</v>
      </c>
      <c r="V665" s="12">
        <f t="shared" si="152"/>
        <v>0</v>
      </c>
      <c r="W665" s="12">
        <f t="shared" si="153"/>
        <v>0.17391304347826086</v>
      </c>
      <c r="X665" s="12">
        <f t="shared" si="154"/>
        <v>0</v>
      </c>
      <c r="Y665" s="12">
        <f t="shared" si="155"/>
        <v>0</v>
      </c>
    </row>
    <row r="666" spans="1:25" x14ac:dyDescent="0.3">
      <c r="A666" s="1" t="s">
        <v>664</v>
      </c>
      <c r="B666" s="6">
        <v>0</v>
      </c>
      <c r="C666">
        <v>96</v>
      </c>
      <c r="D666">
        <v>107</v>
      </c>
      <c r="E666">
        <v>107</v>
      </c>
      <c r="F666">
        <v>217</v>
      </c>
      <c r="G666">
        <v>250</v>
      </c>
      <c r="H666">
        <v>250</v>
      </c>
      <c r="I666">
        <v>395</v>
      </c>
      <c r="J666" s="7"/>
      <c r="K666" s="6">
        <f t="shared" si="142"/>
        <v>96</v>
      </c>
      <c r="L666">
        <f t="shared" si="143"/>
        <v>11</v>
      </c>
      <c r="M666">
        <f t="shared" si="144"/>
        <v>0</v>
      </c>
      <c r="N666">
        <f t="shared" si="145"/>
        <v>110</v>
      </c>
      <c r="O666">
        <f t="shared" si="146"/>
        <v>33</v>
      </c>
      <c r="P666">
        <f t="shared" si="147"/>
        <v>0</v>
      </c>
      <c r="Q666">
        <f t="shared" si="148"/>
        <v>145</v>
      </c>
      <c r="R666" s="7"/>
      <c r="S666" s="12">
        <f t="shared" si="149"/>
        <v>1</v>
      </c>
      <c r="T666" s="12">
        <f t="shared" si="150"/>
        <v>0.10280373831775701</v>
      </c>
      <c r="U666" s="12">
        <f t="shared" si="151"/>
        <v>0</v>
      </c>
      <c r="V666" s="12">
        <f t="shared" si="152"/>
        <v>0.50691244239631339</v>
      </c>
      <c r="W666" s="12">
        <f t="shared" si="153"/>
        <v>0.13200000000000001</v>
      </c>
      <c r="X666" s="12">
        <f t="shared" si="154"/>
        <v>0</v>
      </c>
      <c r="Y666" s="12">
        <f t="shared" si="155"/>
        <v>0.36708860759493672</v>
      </c>
    </row>
    <row r="667" spans="1:25" x14ac:dyDescent="0.3">
      <c r="A667" s="1" t="s">
        <v>665</v>
      </c>
      <c r="B667" s="6">
        <v>41</v>
      </c>
      <c r="C667">
        <v>53</v>
      </c>
      <c r="D667">
        <v>88</v>
      </c>
      <c r="E667">
        <v>89</v>
      </c>
      <c r="F667">
        <v>154</v>
      </c>
      <c r="G667">
        <v>154</v>
      </c>
      <c r="H667">
        <v>154</v>
      </c>
      <c r="I667">
        <v>154</v>
      </c>
      <c r="J667" s="7"/>
      <c r="K667" s="6">
        <f t="shared" si="142"/>
        <v>12</v>
      </c>
      <c r="L667">
        <f t="shared" si="143"/>
        <v>35</v>
      </c>
      <c r="M667">
        <f t="shared" si="144"/>
        <v>1</v>
      </c>
      <c r="N667">
        <f t="shared" si="145"/>
        <v>65</v>
      </c>
      <c r="O667">
        <f t="shared" si="146"/>
        <v>0</v>
      </c>
      <c r="P667">
        <f t="shared" si="147"/>
        <v>0</v>
      </c>
      <c r="Q667">
        <f t="shared" si="148"/>
        <v>0</v>
      </c>
      <c r="R667" s="7"/>
      <c r="S667" s="12">
        <f t="shared" si="149"/>
        <v>0.22641509433962265</v>
      </c>
      <c r="T667" s="12">
        <f t="shared" si="150"/>
        <v>0.39772727272727271</v>
      </c>
      <c r="U667" s="12">
        <f t="shared" si="151"/>
        <v>1.1235955056179775E-2</v>
      </c>
      <c r="V667" s="12">
        <f t="shared" si="152"/>
        <v>0.42207792207792205</v>
      </c>
      <c r="W667" s="12">
        <f t="shared" si="153"/>
        <v>0</v>
      </c>
      <c r="X667" s="12">
        <f t="shared" si="154"/>
        <v>0</v>
      </c>
      <c r="Y667" s="12">
        <f t="shared" si="155"/>
        <v>0</v>
      </c>
    </row>
    <row r="668" spans="1:25" x14ac:dyDescent="0.3">
      <c r="A668" s="1" t="s">
        <v>666</v>
      </c>
      <c r="B668" s="6">
        <v>0</v>
      </c>
      <c r="C668">
        <v>26</v>
      </c>
      <c r="D668">
        <v>26</v>
      </c>
      <c r="E668">
        <v>26</v>
      </c>
      <c r="F668">
        <v>113</v>
      </c>
      <c r="G668">
        <v>113</v>
      </c>
      <c r="H668">
        <v>113</v>
      </c>
      <c r="I668">
        <v>113</v>
      </c>
      <c r="J668" s="7"/>
      <c r="K668" s="6">
        <f t="shared" si="142"/>
        <v>26</v>
      </c>
      <c r="L668">
        <f t="shared" si="143"/>
        <v>0</v>
      </c>
      <c r="M668">
        <f t="shared" si="144"/>
        <v>0</v>
      </c>
      <c r="N668">
        <f t="shared" si="145"/>
        <v>87</v>
      </c>
      <c r="O668">
        <f t="shared" si="146"/>
        <v>0</v>
      </c>
      <c r="P668">
        <f t="shared" si="147"/>
        <v>0</v>
      </c>
      <c r="Q668">
        <f t="shared" si="148"/>
        <v>0</v>
      </c>
      <c r="R668" s="7"/>
      <c r="S668" s="12">
        <f t="shared" si="149"/>
        <v>1</v>
      </c>
      <c r="T668" s="12">
        <f t="shared" si="150"/>
        <v>0</v>
      </c>
      <c r="U668" s="12">
        <f t="shared" si="151"/>
        <v>0</v>
      </c>
      <c r="V668" s="12">
        <f t="shared" si="152"/>
        <v>0.76991150442477874</v>
      </c>
      <c r="W668" s="12">
        <f t="shared" si="153"/>
        <v>0</v>
      </c>
      <c r="X668" s="12">
        <f t="shared" si="154"/>
        <v>0</v>
      </c>
      <c r="Y668" s="12">
        <f t="shared" si="155"/>
        <v>0</v>
      </c>
    </row>
    <row r="669" spans="1:25" x14ac:dyDescent="0.3">
      <c r="A669" s="1" t="s">
        <v>667</v>
      </c>
      <c r="B669" s="6">
        <v>166</v>
      </c>
      <c r="C669">
        <v>177</v>
      </c>
      <c r="D669">
        <v>177</v>
      </c>
      <c r="E669">
        <v>177</v>
      </c>
      <c r="F669">
        <v>177</v>
      </c>
      <c r="G669">
        <v>177</v>
      </c>
      <c r="H669">
        <v>233</v>
      </c>
      <c r="I669">
        <v>233</v>
      </c>
      <c r="J669" s="7"/>
      <c r="K669" s="6">
        <f t="shared" si="142"/>
        <v>11</v>
      </c>
      <c r="L669">
        <f t="shared" si="143"/>
        <v>0</v>
      </c>
      <c r="M669">
        <f t="shared" si="144"/>
        <v>0</v>
      </c>
      <c r="N669">
        <f t="shared" si="145"/>
        <v>0</v>
      </c>
      <c r="O669">
        <f t="shared" si="146"/>
        <v>0</v>
      </c>
      <c r="P669">
        <f t="shared" si="147"/>
        <v>56</v>
      </c>
      <c r="Q669">
        <f t="shared" si="148"/>
        <v>0</v>
      </c>
      <c r="R669" s="7"/>
      <c r="S669" s="12">
        <f t="shared" si="149"/>
        <v>6.2146892655367235E-2</v>
      </c>
      <c r="T669" s="12">
        <f t="shared" si="150"/>
        <v>0</v>
      </c>
      <c r="U669" s="12">
        <f t="shared" si="151"/>
        <v>0</v>
      </c>
      <c r="V669" s="12">
        <f t="shared" si="152"/>
        <v>0</v>
      </c>
      <c r="W669" s="12">
        <f t="shared" si="153"/>
        <v>0</v>
      </c>
      <c r="X669" s="12">
        <f t="shared" si="154"/>
        <v>0.24034334763948498</v>
      </c>
      <c r="Y669" s="12">
        <f t="shared" si="155"/>
        <v>0</v>
      </c>
    </row>
    <row r="670" spans="1:25" x14ac:dyDescent="0.3">
      <c r="A670" s="1" t="s">
        <v>668</v>
      </c>
      <c r="B670" s="6">
        <v>0</v>
      </c>
      <c r="C670">
        <v>0</v>
      </c>
      <c r="D670">
        <v>0</v>
      </c>
      <c r="E670">
        <v>0</v>
      </c>
      <c r="F670">
        <v>0</v>
      </c>
      <c r="G670">
        <v>33</v>
      </c>
      <c r="H670">
        <v>33</v>
      </c>
      <c r="I670">
        <v>33</v>
      </c>
      <c r="J670" s="7"/>
      <c r="K670" s="6">
        <f t="shared" si="142"/>
        <v>0</v>
      </c>
      <c r="L670">
        <f t="shared" si="143"/>
        <v>0</v>
      </c>
      <c r="M670">
        <f t="shared" si="144"/>
        <v>0</v>
      </c>
      <c r="N670">
        <f t="shared" si="145"/>
        <v>0</v>
      </c>
      <c r="O670">
        <f t="shared" si="146"/>
        <v>33</v>
      </c>
      <c r="P670">
        <f t="shared" si="147"/>
        <v>0</v>
      </c>
      <c r="Q670">
        <f t="shared" si="148"/>
        <v>0</v>
      </c>
      <c r="R670" s="7"/>
      <c r="S670" s="12">
        <f t="shared" si="149"/>
        <v>0</v>
      </c>
      <c r="T670" s="12">
        <f t="shared" si="150"/>
        <v>0</v>
      </c>
      <c r="U670" s="12">
        <f t="shared" si="151"/>
        <v>0</v>
      </c>
      <c r="V670" s="12">
        <f t="shared" si="152"/>
        <v>0</v>
      </c>
      <c r="W670" s="12">
        <f t="shared" si="153"/>
        <v>1</v>
      </c>
      <c r="X670" s="12">
        <f t="shared" si="154"/>
        <v>0</v>
      </c>
      <c r="Y670" s="12">
        <f t="shared" si="155"/>
        <v>0</v>
      </c>
    </row>
    <row r="671" spans="1:25" x14ac:dyDescent="0.3">
      <c r="A671" s="1" t="s">
        <v>669</v>
      </c>
      <c r="B671" s="6">
        <v>27</v>
      </c>
      <c r="C671">
        <v>28</v>
      </c>
      <c r="D671">
        <v>28</v>
      </c>
      <c r="E671">
        <v>28</v>
      </c>
      <c r="F671">
        <v>53</v>
      </c>
      <c r="G671">
        <v>53</v>
      </c>
      <c r="H671">
        <v>58</v>
      </c>
      <c r="I671">
        <v>58</v>
      </c>
      <c r="J671" s="7"/>
      <c r="K671" s="6">
        <f t="shared" si="142"/>
        <v>1</v>
      </c>
      <c r="L671">
        <f t="shared" si="143"/>
        <v>0</v>
      </c>
      <c r="M671">
        <f t="shared" si="144"/>
        <v>0</v>
      </c>
      <c r="N671">
        <f t="shared" si="145"/>
        <v>25</v>
      </c>
      <c r="O671">
        <f t="shared" si="146"/>
        <v>0</v>
      </c>
      <c r="P671">
        <f t="shared" si="147"/>
        <v>5</v>
      </c>
      <c r="Q671">
        <f t="shared" si="148"/>
        <v>0</v>
      </c>
      <c r="R671" s="7"/>
      <c r="S671" s="12">
        <f t="shared" si="149"/>
        <v>3.5714285714285712E-2</v>
      </c>
      <c r="T671" s="12">
        <f t="shared" si="150"/>
        <v>0</v>
      </c>
      <c r="U671" s="12">
        <f t="shared" si="151"/>
        <v>0</v>
      </c>
      <c r="V671" s="12">
        <f t="shared" si="152"/>
        <v>0.47169811320754718</v>
      </c>
      <c r="W671" s="12">
        <f t="shared" si="153"/>
        <v>0</v>
      </c>
      <c r="X671" s="12">
        <f t="shared" si="154"/>
        <v>8.6206896551724144E-2</v>
      </c>
      <c r="Y671" s="12">
        <f t="shared" si="155"/>
        <v>0</v>
      </c>
    </row>
    <row r="672" spans="1:25" x14ac:dyDescent="0.3">
      <c r="A672" s="1" t="s">
        <v>670</v>
      </c>
      <c r="B672" s="6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7"/>
      <c r="K672" s="6">
        <f t="shared" si="142"/>
        <v>0</v>
      </c>
      <c r="L672">
        <f t="shared" si="143"/>
        <v>0</v>
      </c>
      <c r="M672">
        <f t="shared" si="144"/>
        <v>0</v>
      </c>
      <c r="N672">
        <f t="shared" si="145"/>
        <v>0</v>
      </c>
      <c r="O672">
        <f t="shared" si="146"/>
        <v>0</v>
      </c>
      <c r="P672">
        <f t="shared" si="147"/>
        <v>0</v>
      </c>
      <c r="Q672">
        <f t="shared" si="148"/>
        <v>0</v>
      </c>
      <c r="R672" s="7"/>
      <c r="S672" s="12">
        <f t="shared" si="149"/>
        <v>0</v>
      </c>
      <c r="T672" s="12">
        <f t="shared" si="150"/>
        <v>0</v>
      </c>
      <c r="U672" s="12">
        <f t="shared" si="151"/>
        <v>0</v>
      </c>
      <c r="V672" s="12">
        <f t="shared" si="152"/>
        <v>0</v>
      </c>
      <c r="W672" s="12">
        <f t="shared" si="153"/>
        <v>0</v>
      </c>
      <c r="X672" s="12">
        <f t="shared" si="154"/>
        <v>0</v>
      </c>
      <c r="Y672" s="12">
        <f t="shared" si="155"/>
        <v>0</v>
      </c>
    </row>
    <row r="673" spans="1:25" x14ac:dyDescent="0.3">
      <c r="A673" s="1" t="s">
        <v>671</v>
      </c>
      <c r="B673" s="6">
        <v>17</v>
      </c>
      <c r="C673">
        <v>24</v>
      </c>
      <c r="D673">
        <v>29</v>
      </c>
      <c r="E673">
        <v>52</v>
      </c>
      <c r="F673">
        <v>52</v>
      </c>
      <c r="G673">
        <v>52</v>
      </c>
      <c r="H673">
        <v>52</v>
      </c>
      <c r="I673">
        <v>65</v>
      </c>
      <c r="J673" s="7"/>
      <c r="K673" s="6">
        <f t="shared" si="142"/>
        <v>7</v>
      </c>
      <c r="L673">
        <f t="shared" si="143"/>
        <v>5</v>
      </c>
      <c r="M673">
        <f t="shared" si="144"/>
        <v>23</v>
      </c>
      <c r="N673">
        <f t="shared" si="145"/>
        <v>0</v>
      </c>
      <c r="O673">
        <f t="shared" si="146"/>
        <v>0</v>
      </c>
      <c r="P673">
        <f t="shared" si="147"/>
        <v>0</v>
      </c>
      <c r="Q673">
        <f t="shared" si="148"/>
        <v>13</v>
      </c>
      <c r="R673" s="7"/>
      <c r="S673" s="12">
        <f t="shared" si="149"/>
        <v>0.29166666666666669</v>
      </c>
      <c r="T673" s="12">
        <f t="shared" si="150"/>
        <v>0.17241379310344829</v>
      </c>
      <c r="U673" s="12">
        <f t="shared" si="151"/>
        <v>0.44230769230769229</v>
      </c>
      <c r="V673" s="12">
        <f t="shared" si="152"/>
        <v>0</v>
      </c>
      <c r="W673" s="12">
        <f t="shared" si="153"/>
        <v>0</v>
      </c>
      <c r="X673" s="12">
        <f t="shared" si="154"/>
        <v>0</v>
      </c>
      <c r="Y673" s="12">
        <f t="shared" si="155"/>
        <v>0.2</v>
      </c>
    </row>
    <row r="674" spans="1:25" x14ac:dyDescent="0.3">
      <c r="A674" s="1" t="s">
        <v>672</v>
      </c>
      <c r="B674" s="6">
        <v>157</v>
      </c>
      <c r="C674">
        <v>194</v>
      </c>
      <c r="D674">
        <v>195</v>
      </c>
      <c r="E674">
        <v>195</v>
      </c>
      <c r="F674">
        <v>195</v>
      </c>
      <c r="G674">
        <v>195</v>
      </c>
      <c r="H674">
        <v>195</v>
      </c>
      <c r="I674">
        <v>195</v>
      </c>
      <c r="J674" s="7"/>
      <c r="K674" s="6">
        <f t="shared" si="142"/>
        <v>37</v>
      </c>
      <c r="L674">
        <f t="shared" si="143"/>
        <v>1</v>
      </c>
      <c r="M674">
        <f t="shared" si="144"/>
        <v>0</v>
      </c>
      <c r="N674">
        <f t="shared" si="145"/>
        <v>0</v>
      </c>
      <c r="O674">
        <f t="shared" si="146"/>
        <v>0</v>
      </c>
      <c r="P674">
        <f t="shared" si="147"/>
        <v>0</v>
      </c>
      <c r="Q674">
        <f t="shared" si="148"/>
        <v>0</v>
      </c>
      <c r="R674" s="7"/>
      <c r="S674" s="12">
        <f t="shared" si="149"/>
        <v>0.19072164948453607</v>
      </c>
      <c r="T674" s="12">
        <f t="shared" si="150"/>
        <v>5.1282051282051282E-3</v>
      </c>
      <c r="U674" s="12">
        <f t="shared" si="151"/>
        <v>0</v>
      </c>
      <c r="V674" s="12">
        <f t="shared" si="152"/>
        <v>0</v>
      </c>
      <c r="W674" s="12">
        <f t="shared" si="153"/>
        <v>0</v>
      </c>
      <c r="X674" s="12">
        <f t="shared" si="154"/>
        <v>0</v>
      </c>
      <c r="Y674" s="12">
        <f t="shared" si="155"/>
        <v>0</v>
      </c>
    </row>
    <row r="675" spans="1:25" x14ac:dyDescent="0.3">
      <c r="A675" s="1" t="s">
        <v>673</v>
      </c>
      <c r="B675" s="6">
        <v>0</v>
      </c>
      <c r="C675">
        <v>0</v>
      </c>
      <c r="D675">
        <v>0</v>
      </c>
      <c r="E675">
        <v>0</v>
      </c>
      <c r="F675">
        <v>0</v>
      </c>
      <c r="G675">
        <v>63</v>
      </c>
      <c r="H675">
        <v>63</v>
      </c>
      <c r="I675">
        <v>112</v>
      </c>
      <c r="J675" s="7"/>
      <c r="K675" s="6">
        <f t="shared" si="142"/>
        <v>0</v>
      </c>
      <c r="L675">
        <f t="shared" si="143"/>
        <v>0</v>
      </c>
      <c r="M675">
        <f t="shared" si="144"/>
        <v>0</v>
      </c>
      <c r="N675">
        <f t="shared" si="145"/>
        <v>0</v>
      </c>
      <c r="O675">
        <f t="shared" si="146"/>
        <v>63</v>
      </c>
      <c r="P675">
        <f t="shared" si="147"/>
        <v>0</v>
      </c>
      <c r="Q675">
        <f t="shared" si="148"/>
        <v>49</v>
      </c>
      <c r="R675" s="7"/>
      <c r="S675" s="12">
        <f t="shared" si="149"/>
        <v>0</v>
      </c>
      <c r="T675" s="12">
        <f t="shared" si="150"/>
        <v>0</v>
      </c>
      <c r="U675" s="12">
        <f t="shared" si="151"/>
        <v>0</v>
      </c>
      <c r="V675" s="12">
        <f t="shared" si="152"/>
        <v>0</v>
      </c>
      <c r="W675" s="12">
        <f t="shared" si="153"/>
        <v>1</v>
      </c>
      <c r="X675" s="12">
        <f t="shared" si="154"/>
        <v>0</v>
      </c>
      <c r="Y675" s="12">
        <f t="shared" si="155"/>
        <v>0.4375</v>
      </c>
    </row>
    <row r="676" spans="1:25" x14ac:dyDescent="0.3">
      <c r="A676" s="1" t="s">
        <v>674</v>
      </c>
      <c r="B676" s="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7"/>
      <c r="K676" s="6">
        <f t="shared" si="142"/>
        <v>0</v>
      </c>
      <c r="L676">
        <f t="shared" si="143"/>
        <v>0</v>
      </c>
      <c r="M676">
        <f t="shared" si="144"/>
        <v>0</v>
      </c>
      <c r="N676">
        <f t="shared" si="145"/>
        <v>0</v>
      </c>
      <c r="O676">
        <f t="shared" si="146"/>
        <v>0</v>
      </c>
      <c r="P676">
        <f t="shared" si="147"/>
        <v>0</v>
      </c>
      <c r="Q676">
        <f t="shared" si="148"/>
        <v>0</v>
      </c>
      <c r="R676" s="7"/>
      <c r="S676" s="12">
        <f t="shared" si="149"/>
        <v>0</v>
      </c>
      <c r="T676" s="12">
        <f t="shared" si="150"/>
        <v>0</v>
      </c>
      <c r="U676" s="12">
        <f t="shared" si="151"/>
        <v>0</v>
      </c>
      <c r="V676" s="12">
        <f t="shared" si="152"/>
        <v>0</v>
      </c>
      <c r="W676" s="12">
        <f t="shared" si="153"/>
        <v>0</v>
      </c>
      <c r="X676" s="12">
        <f t="shared" si="154"/>
        <v>0</v>
      </c>
      <c r="Y676" s="12">
        <f t="shared" si="155"/>
        <v>0</v>
      </c>
    </row>
    <row r="677" spans="1:25" x14ac:dyDescent="0.3">
      <c r="A677" s="1" t="s">
        <v>675</v>
      </c>
      <c r="B677" s="6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7"/>
      <c r="K677" s="6">
        <f t="shared" si="142"/>
        <v>0</v>
      </c>
      <c r="L677">
        <f t="shared" si="143"/>
        <v>0</v>
      </c>
      <c r="M677">
        <f t="shared" si="144"/>
        <v>0</v>
      </c>
      <c r="N677">
        <f t="shared" si="145"/>
        <v>0</v>
      </c>
      <c r="O677">
        <f t="shared" si="146"/>
        <v>0</v>
      </c>
      <c r="P677">
        <f t="shared" si="147"/>
        <v>0</v>
      </c>
      <c r="Q677">
        <f t="shared" si="148"/>
        <v>0</v>
      </c>
      <c r="R677" s="7"/>
      <c r="S677" s="12">
        <f t="shared" si="149"/>
        <v>0</v>
      </c>
      <c r="T677" s="12">
        <f t="shared" si="150"/>
        <v>0</v>
      </c>
      <c r="U677" s="12">
        <f t="shared" si="151"/>
        <v>0</v>
      </c>
      <c r="V677" s="12">
        <f t="shared" si="152"/>
        <v>0</v>
      </c>
      <c r="W677" s="12">
        <f t="shared" si="153"/>
        <v>0</v>
      </c>
      <c r="X677" s="12">
        <f t="shared" si="154"/>
        <v>0</v>
      </c>
      <c r="Y677" s="12">
        <f t="shared" si="155"/>
        <v>0</v>
      </c>
    </row>
    <row r="678" spans="1:25" x14ac:dyDescent="0.3">
      <c r="A678" s="1" t="s">
        <v>676</v>
      </c>
      <c r="B678" s="6">
        <v>0</v>
      </c>
      <c r="C678">
        <v>21</v>
      </c>
      <c r="D678">
        <v>21</v>
      </c>
      <c r="E678">
        <v>21</v>
      </c>
      <c r="F678">
        <v>21</v>
      </c>
      <c r="G678">
        <v>21</v>
      </c>
      <c r="H678">
        <v>21</v>
      </c>
      <c r="I678">
        <v>21</v>
      </c>
      <c r="J678" s="7"/>
      <c r="K678" s="6">
        <f t="shared" si="142"/>
        <v>21</v>
      </c>
      <c r="L678">
        <f t="shared" si="143"/>
        <v>0</v>
      </c>
      <c r="M678">
        <f t="shared" si="144"/>
        <v>0</v>
      </c>
      <c r="N678">
        <f t="shared" si="145"/>
        <v>0</v>
      </c>
      <c r="O678">
        <f t="shared" si="146"/>
        <v>0</v>
      </c>
      <c r="P678">
        <f t="shared" si="147"/>
        <v>0</v>
      </c>
      <c r="Q678">
        <f t="shared" si="148"/>
        <v>0</v>
      </c>
      <c r="R678" s="7"/>
      <c r="S678" s="12">
        <f t="shared" si="149"/>
        <v>1</v>
      </c>
      <c r="T678" s="12">
        <f t="shared" si="150"/>
        <v>0</v>
      </c>
      <c r="U678" s="12">
        <f t="shared" si="151"/>
        <v>0</v>
      </c>
      <c r="V678" s="12">
        <f t="shared" si="152"/>
        <v>0</v>
      </c>
      <c r="W678" s="12">
        <f t="shared" si="153"/>
        <v>0</v>
      </c>
      <c r="X678" s="12">
        <f t="shared" si="154"/>
        <v>0</v>
      </c>
      <c r="Y678" s="12">
        <f t="shared" si="155"/>
        <v>0</v>
      </c>
    </row>
    <row r="679" spans="1:25" x14ac:dyDescent="0.3">
      <c r="A679" s="1" t="s">
        <v>677</v>
      </c>
      <c r="B679" s="6">
        <v>0</v>
      </c>
      <c r="C679">
        <v>0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 s="7"/>
      <c r="K679" s="6">
        <f t="shared" si="142"/>
        <v>0</v>
      </c>
      <c r="L679">
        <f t="shared" si="143"/>
        <v>2</v>
      </c>
      <c r="M679">
        <f t="shared" si="144"/>
        <v>0</v>
      </c>
      <c r="N679">
        <f t="shared" si="145"/>
        <v>0</v>
      </c>
      <c r="O679">
        <f t="shared" si="146"/>
        <v>0</v>
      </c>
      <c r="P679">
        <f t="shared" si="147"/>
        <v>0</v>
      </c>
      <c r="Q679">
        <f t="shared" si="148"/>
        <v>0</v>
      </c>
      <c r="R679" s="7"/>
      <c r="S679" s="12">
        <f t="shared" si="149"/>
        <v>0</v>
      </c>
      <c r="T679" s="12">
        <f t="shared" si="150"/>
        <v>1</v>
      </c>
      <c r="U679" s="12">
        <f t="shared" si="151"/>
        <v>0</v>
      </c>
      <c r="V679" s="12">
        <f t="shared" si="152"/>
        <v>0</v>
      </c>
      <c r="W679" s="12">
        <f t="shared" si="153"/>
        <v>0</v>
      </c>
      <c r="X679" s="12">
        <f t="shared" si="154"/>
        <v>0</v>
      </c>
      <c r="Y679" s="12">
        <f t="shared" si="155"/>
        <v>0</v>
      </c>
    </row>
    <row r="680" spans="1:25" x14ac:dyDescent="0.3">
      <c r="A680" s="1" t="s">
        <v>678</v>
      </c>
      <c r="B680" s="6">
        <v>0</v>
      </c>
      <c r="C680">
        <v>43</v>
      </c>
      <c r="D680">
        <v>45</v>
      </c>
      <c r="E680">
        <v>45</v>
      </c>
      <c r="F680">
        <v>49</v>
      </c>
      <c r="G680">
        <v>49</v>
      </c>
      <c r="H680">
        <v>64</v>
      </c>
      <c r="I680">
        <v>64</v>
      </c>
      <c r="J680" s="7"/>
      <c r="K680" s="6">
        <f t="shared" si="142"/>
        <v>43</v>
      </c>
      <c r="L680">
        <f t="shared" si="143"/>
        <v>2</v>
      </c>
      <c r="M680">
        <f t="shared" si="144"/>
        <v>0</v>
      </c>
      <c r="N680">
        <f t="shared" si="145"/>
        <v>4</v>
      </c>
      <c r="O680">
        <f t="shared" si="146"/>
        <v>0</v>
      </c>
      <c r="P680">
        <f t="shared" si="147"/>
        <v>15</v>
      </c>
      <c r="Q680">
        <f t="shared" si="148"/>
        <v>0</v>
      </c>
      <c r="R680" s="7"/>
      <c r="S680" s="12">
        <f t="shared" si="149"/>
        <v>1</v>
      </c>
      <c r="T680" s="12">
        <f t="shared" si="150"/>
        <v>4.4444444444444446E-2</v>
      </c>
      <c r="U680" s="12">
        <f t="shared" si="151"/>
        <v>0</v>
      </c>
      <c r="V680" s="12">
        <f t="shared" si="152"/>
        <v>8.1632653061224483E-2</v>
      </c>
      <c r="W680" s="12">
        <f t="shared" si="153"/>
        <v>0</v>
      </c>
      <c r="X680" s="12">
        <f t="shared" si="154"/>
        <v>0.234375</v>
      </c>
      <c r="Y680" s="12">
        <f t="shared" si="155"/>
        <v>0</v>
      </c>
    </row>
    <row r="681" spans="1:25" x14ac:dyDescent="0.3">
      <c r="A681" s="1" t="s">
        <v>679</v>
      </c>
      <c r="B681" s="6">
        <v>94</v>
      </c>
      <c r="C681">
        <v>141</v>
      </c>
      <c r="D681">
        <v>188</v>
      </c>
      <c r="E681">
        <v>188</v>
      </c>
      <c r="F681">
        <v>285</v>
      </c>
      <c r="G681">
        <v>296</v>
      </c>
      <c r="H681">
        <v>296</v>
      </c>
      <c r="I681">
        <v>304</v>
      </c>
      <c r="J681" s="7"/>
      <c r="K681" s="6">
        <f t="shared" si="142"/>
        <v>47</v>
      </c>
      <c r="L681">
        <f t="shared" si="143"/>
        <v>47</v>
      </c>
      <c r="M681">
        <f t="shared" si="144"/>
        <v>0</v>
      </c>
      <c r="N681">
        <f t="shared" si="145"/>
        <v>97</v>
      </c>
      <c r="O681">
        <f t="shared" si="146"/>
        <v>11</v>
      </c>
      <c r="P681">
        <f t="shared" si="147"/>
        <v>0</v>
      </c>
      <c r="Q681">
        <f t="shared" si="148"/>
        <v>8</v>
      </c>
      <c r="R681" s="7"/>
      <c r="S681" s="12">
        <f t="shared" si="149"/>
        <v>0.33333333333333331</v>
      </c>
      <c r="T681" s="12">
        <f t="shared" si="150"/>
        <v>0.25</v>
      </c>
      <c r="U681" s="12">
        <f t="shared" si="151"/>
        <v>0</v>
      </c>
      <c r="V681" s="12">
        <f t="shared" si="152"/>
        <v>0.34035087719298246</v>
      </c>
      <c r="W681" s="12">
        <f t="shared" si="153"/>
        <v>3.7162162162162164E-2</v>
      </c>
      <c r="X681" s="12">
        <f t="shared" si="154"/>
        <v>0</v>
      </c>
      <c r="Y681" s="12">
        <f t="shared" si="155"/>
        <v>2.6315789473684209E-2</v>
      </c>
    </row>
    <row r="682" spans="1:25" x14ac:dyDescent="0.3">
      <c r="A682" s="1" t="s">
        <v>680</v>
      </c>
      <c r="B682" s="6">
        <v>1</v>
      </c>
      <c r="C682">
        <v>15</v>
      </c>
      <c r="D682">
        <v>22</v>
      </c>
      <c r="E682">
        <v>22</v>
      </c>
      <c r="F682">
        <v>37</v>
      </c>
      <c r="G682">
        <v>40</v>
      </c>
      <c r="H682">
        <v>48</v>
      </c>
      <c r="I682">
        <v>48</v>
      </c>
      <c r="J682" s="7"/>
      <c r="K682" s="6">
        <f t="shared" si="142"/>
        <v>14</v>
      </c>
      <c r="L682">
        <f t="shared" si="143"/>
        <v>7</v>
      </c>
      <c r="M682">
        <f t="shared" si="144"/>
        <v>0</v>
      </c>
      <c r="N682">
        <f t="shared" si="145"/>
        <v>15</v>
      </c>
      <c r="O682">
        <f t="shared" si="146"/>
        <v>3</v>
      </c>
      <c r="P682">
        <f t="shared" si="147"/>
        <v>8</v>
      </c>
      <c r="Q682">
        <f t="shared" si="148"/>
        <v>0</v>
      </c>
      <c r="R682" s="7"/>
      <c r="S682" s="12">
        <f t="shared" si="149"/>
        <v>0.93333333333333335</v>
      </c>
      <c r="T682" s="12">
        <f t="shared" si="150"/>
        <v>0.31818181818181818</v>
      </c>
      <c r="U682" s="12">
        <f t="shared" si="151"/>
        <v>0</v>
      </c>
      <c r="V682" s="12">
        <f t="shared" si="152"/>
        <v>0.40540540540540543</v>
      </c>
      <c r="W682" s="12">
        <f t="shared" si="153"/>
        <v>7.4999999999999997E-2</v>
      </c>
      <c r="X682" s="12">
        <f t="shared" si="154"/>
        <v>0.16666666666666666</v>
      </c>
      <c r="Y682" s="12">
        <f t="shared" si="155"/>
        <v>0</v>
      </c>
    </row>
    <row r="683" spans="1:25" x14ac:dyDescent="0.3">
      <c r="A683" s="1" t="s">
        <v>681</v>
      </c>
      <c r="B683" s="6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5</v>
      </c>
      <c r="J683" s="7"/>
      <c r="K683" s="6">
        <f t="shared" si="142"/>
        <v>0</v>
      </c>
      <c r="L683">
        <f t="shared" si="143"/>
        <v>0</v>
      </c>
      <c r="M683">
        <f t="shared" si="144"/>
        <v>0</v>
      </c>
      <c r="N683">
        <f t="shared" si="145"/>
        <v>0</v>
      </c>
      <c r="O683">
        <f t="shared" si="146"/>
        <v>0</v>
      </c>
      <c r="P683">
        <f t="shared" si="147"/>
        <v>5</v>
      </c>
      <c r="Q683">
        <f t="shared" si="148"/>
        <v>0</v>
      </c>
      <c r="R683" s="7"/>
      <c r="S683" s="12">
        <f t="shared" si="149"/>
        <v>0</v>
      </c>
      <c r="T683" s="12">
        <f t="shared" si="150"/>
        <v>0</v>
      </c>
      <c r="U683" s="12">
        <f t="shared" si="151"/>
        <v>0</v>
      </c>
      <c r="V683" s="12">
        <f t="shared" si="152"/>
        <v>0</v>
      </c>
      <c r="W683" s="12">
        <f t="shared" si="153"/>
        <v>0</v>
      </c>
      <c r="X683" s="12">
        <f t="shared" si="154"/>
        <v>1</v>
      </c>
      <c r="Y683" s="12">
        <f t="shared" si="155"/>
        <v>0</v>
      </c>
    </row>
    <row r="684" spans="1:25" x14ac:dyDescent="0.3">
      <c r="A684" s="1" t="s">
        <v>682</v>
      </c>
      <c r="B684" s="6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7"/>
      <c r="K684" s="6">
        <f t="shared" si="142"/>
        <v>0</v>
      </c>
      <c r="L684">
        <f t="shared" si="143"/>
        <v>0</v>
      </c>
      <c r="M684">
        <f t="shared" si="144"/>
        <v>0</v>
      </c>
      <c r="N684">
        <f t="shared" si="145"/>
        <v>0</v>
      </c>
      <c r="O684">
        <f t="shared" si="146"/>
        <v>0</v>
      </c>
      <c r="P684">
        <f t="shared" si="147"/>
        <v>0</v>
      </c>
      <c r="Q684">
        <f t="shared" si="148"/>
        <v>0</v>
      </c>
      <c r="R684" s="7"/>
      <c r="S684" s="12">
        <f t="shared" si="149"/>
        <v>0</v>
      </c>
      <c r="T684" s="12">
        <f t="shared" si="150"/>
        <v>0</v>
      </c>
      <c r="U684" s="12">
        <f t="shared" si="151"/>
        <v>0</v>
      </c>
      <c r="V684" s="12">
        <f t="shared" si="152"/>
        <v>0</v>
      </c>
      <c r="W684" s="12">
        <f t="shared" si="153"/>
        <v>0</v>
      </c>
      <c r="X684" s="12">
        <f t="shared" si="154"/>
        <v>0</v>
      </c>
      <c r="Y684" s="12">
        <f t="shared" si="155"/>
        <v>0</v>
      </c>
    </row>
    <row r="685" spans="1:25" x14ac:dyDescent="0.3">
      <c r="A685" s="1" t="s">
        <v>683</v>
      </c>
      <c r="B685" s="6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s="7"/>
      <c r="K685" s="6">
        <f t="shared" si="142"/>
        <v>0</v>
      </c>
      <c r="L685">
        <f t="shared" si="143"/>
        <v>0</v>
      </c>
      <c r="M685">
        <f t="shared" si="144"/>
        <v>0</v>
      </c>
      <c r="N685">
        <f t="shared" si="145"/>
        <v>0</v>
      </c>
      <c r="O685">
        <f t="shared" si="146"/>
        <v>0</v>
      </c>
      <c r="P685">
        <f t="shared" si="147"/>
        <v>0</v>
      </c>
      <c r="Q685">
        <f t="shared" si="148"/>
        <v>0</v>
      </c>
      <c r="R685" s="7"/>
      <c r="S685" s="12">
        <f t="shared" si="149"/>
        <v>0</v>
      </c>
      <c r="T685" s="12">
        <f t="shared" si="150"/>
        <v>0</v>
      </c>
      <c r="U685" s="12">
        <f t="shared" si="151"/>
        <v>0</v>
      </c>
      <c r="V685" s="12">
        <f t="shared" si="152"/>
        <v>0</v>
      </c>
      <c r="W685" s="12">
        <f t="shared" si="153"/>
        <v>0</v>
      </c>
      <c r="X685" s="12">
        <f t="shared" si="154"/>
        <v>0</v>
      </c>
      <c r="Y685" s="12">
        <f t="shared" si="155"/>
        <v>0</v>
      </c>
    </row>
    <row r="686" spans="1:25" x14ac:dyDescent="0.3">
      <c r="A686" s="1" t="s">
        <v>684</v>
      </c>
      <c r="B686" s="6">
        <v>110</v>
      </c>
      <c r="C686">
        <v>287</v>
      </c>
      <c r="D686">
        <v>349</v>
      </c>
      <c r="E686">
        <v>460</v>
      </c>
      <c r="F686">
        <v>481</v>
      </c>
      <c r="G686">
        <v>521</v>
      </c>
      <c r="H686">
        <v>521</v>
      </c>
      <c r="I686">
        <v>663</v>
      </c>
      <c r="J686" s="7"/>
      <c r="K686" s="6">
        <f t="shared" si="142"/>
        <v>177</v>
      </c>
      <c r="L686">
        <f t="shared" si="143"/>
        <v>62</v>
      </c>
      <c r="M686">
        <f t="shared" si="144"/>
        <v>111</v>
      </c>
      <c r="N686">
        <f t="shared" si="145"/>
        <v>21</v>
      </c>
      <c r="O686">
        <f t="shared" si="146"/>
        <v>40</v>
      </c>
      <c r="P686">
        <f t="shared" si="147"/>
        <v>0</v>
      </c>
      <c r="Q686">
        <f t="shared" si="148"/>
        <v>142</v>
      </c>
      <c r="R686" s="7"/>
      <c r="S686" s="12">
        <f t="shared" si="149"/>
        <v>0.61672473867595823</v>
      </c>
      <c r="T686" s="12">
        <f t="shared" si="150"/>
        <v>0.17765042979942694</v>
      </c>
      <c r="U686" s="12">
        <f t="shared" si="151"/>
        <v>0.24130434782608695</v>
      </c>
      <c r="V686" s="12">
        <f t="shared" si="152"/>
        <v>4.3659043659043661E-2</v>
      </c>
      <c r="W686" s="12">
        <f t="shared" si="153"/>
        <v>7.6775431861804216E-2</v>
      </c>
      <c r="X686" s="12">
        <f t="shared" si="154"/>
        <v>0</v>
      </c>
      <c r="Y686" s="12">
        <f t="shared" si="155"/>
        <v>0.21417797888386123</v>
      </c>
    </row>
    <row r="687" spans="1:25" x14ac:dyDescent="0.3">
      <c r="A687" s="1" t="s">
        <v>685</v>
      </c>
      <c r="B687" s="6">
        <v>0</v>
      </c>
      <c r="C687">
        <v>0</v>
      </c>
      <c r="D687">
        <v>0</v>
      </c>
      <c r="E687">
        <v>0</v>
      </c>
      <c r="F687">
        <v>6</v>
      </c>
      <c r="G687">
        <v>6</v>
      </c>
      <c r="H687">
        <v>10</v>
      </c>
      <c r="I687">
        <v>10</v>
      </c>
      <c r="J687" s="7"/>
      <c r="K687" s="6">
        <f t="shared" si="142"/>
        <v>0</v>
      </c>
      <c r="L687">
        <f t="shared" si="143"/>
        <v>0</v>
      </c>
      <c r="M687">
        <f t="shared" si="144"/>
        <v>0</v>
      </c>
      <c r="N687">
        <f t="shared" si="145"/>
        <v>6</v>
      </c>
      <c r="O687">
        <f t="shared" si="146"/>
        <v>0</v>
      </c>
      <c r="P687">
        <f t="shared" si="147"/>
        <v>4</v>
      </c>
      <c r="Q687">
        <f t="shared" si="148"/>
        <v>0</v>
      </c>
      <c r="R687" s="7"/>
      <c r="S687" s="12">
        <f t="shared" si="149"/>
        <v>0</v>
      </c>
      <c r="T687" s="12">
        <f t="shared" si="150"/>
        <v>0</v>
      </c>
      <c r="U687" s="12">
        <f t="shared" si="151"/>
        <v>0</v>
      </c>
      <c r="V687" s="12">
        <f t="shared" si="152"/>
        <v>1</v>
      </c>
      <c r="W687" s="12">
        <f t="shared" si="153"/>
        <v>0</v>
      </c>
      <c r="X687" s="12">
        <f t="shared" si="154"/>
        <v>0.4</v>
      </c>
      <c r="Y687" s="12">
        <f t="shared" si="155"/>
        <v>0</v>
      </c>
    </row>
    <row r="688" spans="1:25" x14ac:dyDescent="0.3">
      <c r="A688" s="1" t="s">
        <v>686</v>
      </c>
      <c r="B688" s="6">
        <v>0</v>
      </c>
      <c r="C688">
        <v>0</v>
      </c>
      <c r="D688">
        <v>59</v>
      </c>
      <c r="E688">
        <v>59</v>
      </c>
      <c r="F688">
        <v>59</v>
      </c>
      <c r="G688">
        <v>59</v>
      </c>
      <c r="H688">
        <v>77</v>
      </c>
      <c r="I688">
        <v>77</v>
      </c>
      <c r="J688" s="7"/>
      <c r="K688" s="6">
        <f t="shared" si="142"/>
        <v>0</v>
      </c>
      <c r="L688">
        <f t="shared" si="143"/>
        <v>59</v>
      </c>
      <c r="M688">
        <f t="shared" si="144"/>
        <v>0</v>
      </c>
      <c r="N688">
        <f t="shared" si="145"/>
        <v>0</v>
      </c>
      <c r="O688">
        <f t="shared" si="146"/>
        <v>0</v>
      </c>
      <c r="P688">
        <f t="shared" si="147"/>
        <v>18</v>
      </c>
      <c r="Q688">
        <f t="shared" si="148"/>
        <v>0</v>
      </c>
      <c r="R688" s="7"/>
      <c r="S688" s="12">
        <f t="shared" si="149"/>
        <v>0</v>
      </c>
      <c r="T688" s="12">
        <f t="shared" si="150"/>
        <v>1</v>
      </c>
      <c r="U688" s="12">
        <f t="shared" si="151"/>
        <v>0</v>
      </c>
      <c r="V688" s="12">
        <f t="shared" si="152"/>
        <v>0</v>
      </c>
      <c r="W688" s="12">
        <f t="shared" si="153"/>
        <v>0</v>
      </c>
      <c r="X688" s="12">
        <f t="shared" si="154"/>
        <v>0.23376623376623376</v>
      </c>
      <c r="Y688" s="12">
        <f t="shared" si="155"/>
        <v>0</v>
      </c>
    </row>
    <row r="689" spans="1:25" x14ac:dyDescent="0.3">
      <c r="A689" s="1" t="s">
        <v>687</v>
      </c>
      <c r="B689" s="6">
        <v>0</v>
      </c>
      <c r="C689">
        <v>49</v>
      </c>
      <c r="D689">
        <v>49</v>
      </c>
      <c r="E689">
        <v>49</v>
      </c>
      <c r="F689">
        <v>202</v>
      </c>
      <c r="G689">
        <v>264</v>
      </c>
      <c r="H689">
        <v>264</v>
      </c>
      <c r="I689">
        <v>264</v>
      </c>
      <c r="J689" s="7"/>
      <c r="K689" s="6">
        <f t="shared" si="142"/>
        <v>49</v>
      </c>
      <c r="L689">
        <f t="shared" si="143"/>
        <v>0</v>
      </c>
      <c r="M689">
        <f t="shared" si="144"/>
        <v>0</v>
      </c>
      <c r="N689">
        <f t="shared" si="145"/>
        <v>153</v>
      </c>
      <c r="O689">
        <f t="shared" si="146"/>
        <v>62</v>
      </c>
      <c r="P689">
        <f t="shared" si="147"/>
        <v>0</v>
      </c>
      <c r="Q689">
        <f t="shared" si="148"/>
        <v>0</v>
      </c>
      <c r="R689" s="7"/>
      <c r="S689" s="12">
        <f t="shared" si="149"/>
        <v>1</v>
      </c>
      <c r="T689" s="12">
        <f t="shared" si="150"/>
        <v>0</v>
      </c>
      <c r="U689" s="12">
        <f t="shared" si="151"/>
        <v>0</v>
      </c>
      <c r="V689" s="12">
        <f t="shared" si="152"/>
        <v>0.75742574257425743</v>
      </c>
      <c r="W689" s="12">
        <f t="shared" si="153"/>
        <v>0.23484848484848486</v>
      </c>
      <c r="X689" s="12">
        <f t="shared" si="154"/>
        <v>0</v>
      </c>
      <c r="Y689" s="12">
        <f t="shared" si="155"/>
        <v>0</v>
      </c>
    </row>
    <row r="690" spans="1:25" x14ac:dyDescent="0.3">
      <c r="A690" s="1" t="s">
        <v>688</v>
      </c>
      <c r="B690" s="6">
        <v>183</v>
      </c>
      <c r="C690">
        <v>199</v>
      </c>
      <c r="D690">
        <v>257</v>
      </c>
      <c r="E690">
        <v>290</v>
      </c>
      <c r="F690">
        <v>340</v>
      </c>
      <c r="G690">
        <v>351</v>
      </c>
      <c r="H690">
        <v>351</v>
      </c>
      <c r="I690">
        <v>351</v>
      </c>
      <c r="J690" s="7"/>
      <c r="K690" s="6">
        <f t="shared" si="142"/>
        <v>16</v>
      </c>
      <c r="L690">
        <f t="shared" si="143"/>
        <v>58</v>
      </c>
      <c r="M690">
        <f t="shared" si="144"/>
        <v>33</v>
      </c>
      <c r="N690">
        <f t="shared" si="145"/>
        <v>50</v>
      </c>
      <c r="O690">
        <f t="shared" si="146"/>
        <v>11</v>
      </c>
      <c r="P690">
        <f t="shared" si="147"/>
        <v>0</v>
      </c>
      <c r="Q690">
        <f t="shared" si="148"/>
        <v>0</v>
      </c>
      <c r="R690" s="7"/>
      <c r="S690" s="12">
        <f t="shared" si="149"/>
        <v>8.0402010050251257E-2</v>
      </c>
      <c r="T690" s="12">
        <f t="shared" si="150"/>
        <v>0.22568093385214008</v>
      </c>
      <c r="U690" s="12">
        <f t="shared" si="151"/>
        <v>0.11379310344827587</v>
      </c>
      <c r="V690" s="12">
        <f t="shared" si="152"/>
        <v>0.14705882352941177</v>
      </c>
      <c r="W690" s="12">
        <f t="shared" si="153"/>
        <v>3.1339031339031341E-2</v>
      </c>
      <c r="X690" s="12">
        <f t="shared" si="154"/>
        <v>0</v>
      </c>
      <c r="Y690" s="12">
        <f t="shared" si="155"/>
        <v>0</v>
      </c>
    </row>
    <row r="691" spans="1:25" x14ac:dyDescent="0.3">
      <c r="A691" s="1" t="s">
        <v>689</v>
      </c>
      <c r="B691" s="6">
        <v>0</v>
      </c>
      <c r="C691">
        <v>6</v>
      </c>
      <c r="D691">
        <v>6</v>
      </c>
      <c r="E691">
        <v>7</v>
      </c>
      <c r="F691">
        <v>24</v>
      </c>
      <c r="G691">
        <v>51</v>
      </c>
      <c r="H691">
        <v>51</v>
      </c>
      <c r="I691">
        <v>51</v>
      </c>
      <c r="J691" s="7"/>
      <c r="K691" s="6">
        <f t="shared" si="142"/>
        <v>6</v>
      </c>
      <c r="L691">
        <f t="shared" si="143"/>
        <v>0</v>
      </c>
      <c r="M691">
        <f t="shared" si="144"/>
        <v>1</v>
      </c>
      <c r="N691">
        <f t="shared" si="145"/>
        <v>17</v>
      </c>
      <c r="O691">
        <f t="shared" si="146"/>
        <v>27</v>
      </c>
      <c r="P691">
        <f t="shared" si="147"/>
        <v>0</v>
      </c>
      <c r="Q691">
        <f t="shared" si="148"/>
        <v>0</v>
      </c>
      <c r="R691" s="7"/>
      <c r="S691" s="12">
        <f t="shared" si="149"/>
        <v>1</v>
      </c>
      <c r="T691" s="12">
        <f t="shared" si="150"/>
        <v>0</v>
      </c>
      <c r="U691" s="12">
        <f t="shared" si="151"/>
        <v>0.14285714285714285</v>
      </c>
      <c r="V691" s="12">
        <f t="shared" si="152"/>
        <v>0.70833333333333337</v>
      </c>
      <c r="W691" s="12">
        <f t="shared" si="153"/>
        <v>0.52941176470588236</v>
      </c>
      <c r="X691" s="12">
        <f t="shared" si="154"/>
        <v>0</v>
      </c>
      <c r="Y691" s="12">
        <f t="shared" si="155"/>
        <v>0</v>
      </c>
    </row>
    <row r="692" spans="1:25" x14ac:dyDescent="0.3">
      <c r="A692" s="1" t="s">
        <v>690</v>
      </c>
      <c r="B692" s="6">
        <v>5</v>
      </c>
      <c r="C692">
        <v>5</v>
      </c>
      <c r="D692">
        <v>17</v>
      </c>
      <c r="E692">
        <v>17</v>
      </c>
      <c r="F692">
        <v>17</v>
      </c>
      <c r="G692">
        <v>17</v>
      </c>
      <c r="H692">
        <v>17</v>
      </c>
      <c r="I692">
        <v>21</v>
      </c>
      <c r="J692" s="7"/>
      <c r="K692" s="6">
        <f t="shared" si="142"/>
        <v>0</v>
      </c>
      <c r="L692">
        <f t="shared" si="143"/>
        <v>12</v>
      </c>
      <c r="M692">
        <f t="shared" si="144"/>
        <v>0</v>
      </c>
      <c r="N692">
        <f t="shared" si="145"/>
        <v>0</v>
      </c>
      <c r="O692">
        <f t="shared" si="146"/>
        <v>0</v>
      </c>
      <c r="P692">
        <f t="shared" si="147"/>
        <v>0</v>
      </c>
      <c r="Q692">
        <f t="shared" si="148"/>
        <v>4</v>
      </c>
      <c r="R692" s="7"/>
      <c r="S692" s="12">
        <f t="shared" si="149"/>
        <v>0</v>
      </c>
      <c r="T692" s="12">
        <f t="shared" si="150"/>
        <v>0.70588235294117652</v>
      </c>
      <c r="U692" s="12">
        <f t="shared" si="151"/>
        <v>0</v>
      </c>
      <c r="V692" s="12">
        <f t="shared" si="152"/>
        <v>0</v>
      </c>
      <c r="W692" s="12">
        <f t="shared" si="153"/>
        <v>0</v>
      </c>
      <c r="X692" s="12">
        <f t="shared" si="154"/>
        <v>0</v>
      </c>
      <c r="Y692" s="12">
        <f t="shared" si="155"/>
        <v>0.19047619047619047</v>
      </c>
    </row>
    <row r="693" spans="1:25" x14ac:dyDescent="0.3">
      <c r="A693" s="1" t="s">
        <v>691</v>
      </c>
      <c r="B693" s="6">
        <v>132</v>
      </c>
      <c r="C693">
        <v>164</v>
      </c>
      <c r="D693">
        <v>164</v>
      </c>
      <c r="E693">
        <v>164</v>
      </c>
      <c r="F693">
        <v>164</v>
      </c>
      <c r="G693">
        <v>164</v>
      </c>
      <c r="H693">
        <v>168</v>
      </c>
      <c r="I693">
        <v>168</v>
      </c>
      <c r="J693" s="7"/>
      <c r="K693" s="6">
        <f t="shared" si="142"/>
        <v>32</v>
      </c>
      <c r="L693">
        <f t="shared" si="143"/>
        <v>0</v>
      </c>
      <c r="M693">
        <f t="shared" si="144"/>
        <v>0</v>
      </c>
      <c r="N693">
        <f t="shared" si="145"/>
        <v>0</v>
      </c>
      <c r="O693">
        <f t="shared" si="146"/>
        <v>0</v>
      </c>
      <c r="P693">
        <f t="shared" si="147"/>
        <v>4</v>
      </c>
      <c r="Q693">
        <f t="shared" si="148"/>
        <v>0</v>
      </c>
      <c r="R693" s="7"/>
      <c r="S693" s="12">
        <f t="shared" si="149"/>
        <v>0.1951219512195122</v>
      </c>
      <c r="T693" s="12">
        <f t="shared" si="150"/>
        <v>0</v>
      </c>
      <c r="U693" s="12">
        <f t="shared" si="151"/>
        <v>0</v>
      </c>
      <c r="V693" s="12">
        <f t="shared" si="152"/>
        <v>0</v>
      </c>
      <c r="W693" s="12">
        <f t="shared" si="153"/>
        <v>0</v>
      </c>
      <c r="X693" s="12">
        <f t="shared" si="154"/>
        <v>2.3809523809523808E-2</v>
      </c>
      <c r="Y693" s="12">
        <f t="shared" si="155"/>
        <v>0</v>
      </c>
    </row>
    <row r="694" spans="1:25" x14ac:dyDescent="0.3">
      <c r="A694" s="1" t="s">
        <v>692</v>
      </c>
      <c r="B694" s="6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 s="7"/>
      <c r="K694" s="6">
        <f t="shared" si="142"/>
        <v>1</v>
      </c>
      <c r="L694">
        <f t="shared" si="143"/>
        <v>0</v>
      </c>
      <c r="M694">
        <f t="shared" si="144"/>
        <v>0</v>
      </c>
      <c r="N694">
        <f t="shared" si="145"/>
        <v>0</v>
      </c>
      <c r="O694">
        <f t="shared" si="146"/>
        <v>0</v>
      </c>
      <c r="P694">
        <f t="shared" si="147"/>
        <v>0</v>
      </c>
      <c r="Q694">
        <f t="shared" si="148"/>
        <v>0</v>
      </c>
      <c r="R694" s="7"/>
      <c r="S694" s="12">
        <f t="shared" si="149"/>
        <v>1</v>
      </c>
      <c r="T694" s="12">
        <f t="shared" si="150"/>
        <v>0</v>
      </c>
      <c r="U694" s="12">
        <f t="shared" si="151"/>
        <v>0</v>
      </c>
      <c r="V694" s="12">
        <f t="shared" si="152"/>
        <v>0</v>
      </c>
      <c r="W694" s="12">
        <f t="shared" si="153"/>
        <v>0</v>
      </c>
      <c r="X694" s="12">
        <f t="shared" si="154"/>
        <v>0</v>
      </c>
      <c r="Y694" s="12">
        <f t="shared" si="155"/>
        <v>0</v>
      </c>
    </row>
    <row r="695" spans="1:25" x14ac:dyDescent="0.3">
      <c r="A695" s="1" t="s">
        <v>693</v>
      </c>
      <c r="B695" s="6">
        <v>0</v>
      </c>
      <c r="C695">
        <v>0</v>
      </c>
      <c r="D695">
        <v>14</v>
      </c>
      <c r="E695">
        <v>14</v>
      </c>
      <c r="F695">
        <v>14</v>
      </c>
      <c r="G695">
        <v>14</v>
      </c>
      <c r="H695">
        <v>14</v>
      </c>
      <c r="I695">
        <v>14</v>
      </c>
      <c r="J695" s="7"/>
      <c r="K695" s="6">
        <f t="shared" si="142"/>
        <v>0</v>
      </c>
      <c r="L695">
        <f t="shared" si="143"/>
        <v>14</v>
      </c>
      <c r="M695">
        <f t="shared" si="144"/>
        <v>0</v>
      </c>
      <c r="N695">
        <f t="shared" si="145"/>
        <v>0</v>
      </c>
      <c r="O695">
        <f t="shared" si="146"/>
        <v>0</v>
      </c>
      <c r="P695">
        <f t="shared" si="147"/>
        <v>0</v>
      </c>
      <c r="Q695">
        <f t="shared" si="148"/>
        <v>0</v>
      </c>
      <c r="R695" s="7"/>
      <c r="S695" s="12">
        <f t="shared" si="149"/>
        <v>0</v>
      </c>
      <c r="T695" s="12">
        <f t="shared" si="150"/>
        <v>1</v>
      </c>
      <c r="U695" s="12">
        <f t="shared" si="151"/>
        <v>0</v>
      </c>
      <c r="V695" s="12">
        <f t="shared" si="152"/>
        <v>0</v>
      </c>
      <c r="W695" s="12">
        <f t="shared" si="153"/>
        <v>0</v>
      </c>
      <c r="X695" s="12">
        <f t="shared" si="154"/>
        <v>0</v>
      </c>
      <c r="Y695" s="12">
        <f t="shared" si="155"/>
        <v>0</v>
      </c>
    </row>
    <row r="696" spans="1:25" x14ac:dyDescent="0.3">
      <c r="A696" s="1" t="s">
        <v>694</v>
      </c>
      <c r="B696" s="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7"/>
      <c r="K696" s="6">
        <f t="shared" si="142"/>
        <v>0</v>
      </c>
      <c r="L696">
        <f t="shared" si="143"/>
        <v>0</v>
      </c>
      <c r="M696">
        <f t="shared" si="144"/>
        <v>0</v>
      </c>
      <c r="N696">
        <f t="shared" si="145"/>
        <v>0</v>
      </c>
      <c r="O696">
        <f t="shared" si="146"/>
        <v>0</v>
      </c>
      <c r="P696">
        <f t="shared" si="147"/>
        <v>0</v>
      </c>
      <c r="Q696">
        <f t="shared" si="148"/>
        <v>0</v>
      </c>
      <c r="R696" s="7"/>
      <c r="S696" s="12">
        <f t="shared" si="149"/>
        <v>0</v>
      </c>
      <c r="T696" s="12">
        <f t="shared" si="150"/>
        <v>0</v>
      </c>
      <c r="U696" s="12">
        <f t="shared" si="151"/>
        <v>0</v>
      </c>
      <c r="V696" s="12">
        <f t="shared" si="152"/>
        <v>0</v>
      </c>
      <c r="W696" s="12">
        <f t="shared" si="153"/>
        <v>0</v>
      </c>
      <c r="X696" s="12">
        <f t="shared" si="154"/>
        <v>0</v>
      </c>
      <c r="Y696" s="12">
        <f t="shared" si="155"/>
        <v>0</v>
      </c>
    </row>
    <row r="697" spans="1:25" x14ac:dyDescent="0.3">
      <c r="A697" s="1" t="s">
        <v>695</v>
      </c>
      <c r="B697" s="6">
        <v>163</v>
      </c>
      <c r="C697">
        <v>165</v>
      </c>
      <c r="D697">
        <v>224</v>
      </c>
      <c r="E697">
        <v>233</v>
      </c>
      <c r="F697">
        <v>371</v>
      </c>
      <c r="G697">
        <v>384</v>
      </c>
      <c r="H697">
        <v>384</v>
      </c>
      <c r="I697">
        <v>384</v>
      </c>
      <c r="J697" s="7"/>
      <c r="K697" s="6">
        <f t="shared" si="142"/>
        <v>2</v>
      </c>
      <c r="L697">
        <f t="shared" si="143"/>
        <v>59</v>
      </c>
      <c r="M697">
        <f t="shared" si="144"/>
        <v>9</v>
      </c>
      <c r="N697">
        <f t="shared" si="145"/>
        <v>138</v>
      </c>
      <c r="O697">
        <f t="shared" si="146"/>
        <v>13</v>
      </c>
      <c r="P697">
        <f t="shared" si="147"/>
        <v>0</v>
      </c>
      <c r="Q697">
        <f t="shared" si="148"/>
        <v>0</v>
      </c>
      <c r="R697" s="7"/>
      <c r="S697" s="12">
        <f t="shared" si="149"/>
        <v>1.2121212121212121E-2</v>
      </c>
      <c r="T697" s="12">
        <f t="shared" si="150"/>
        <v>0.26339285714285715</v>
      </c>
      <c r="U697" s="12">
        <f t="shared" si="151"/>
        <v>3.8626609442060089E-2</v>
      </c>
      <c r="V697" s="12">
        <f t="shared" si="152"/>
        <v>0.3719676549865229</v>
      </c>
      <c r="W697" s="12">
        <f t="shared" si="153"/>
        <v>3.3854166666666664E-2</v>
      </c>
      <c r="X697" s="12">
        <f t="shared" si="154"/>
        <v>0</v>
      </c>
      <c r="Y697" s="12">
        <f t="shared" si="155"/>
        <v>0</v>
      </c>
    </row>
    <row r="698" spans="1:25" x14ac:dyDescent="0.3">
      <c r="A698" s="1" t="s">
        <v>696</v>
      </c>
      <c r="B698" s="6">
        <v>11</v>
      </c>
      <c r="C698">
        <v>11</v>
      </c>
      <c r="D698">
        <v>14</v>
      </c>
      <c r="E698">
        <v>22</v>
      </c>
      <c r="F698">
        <v>22</v>
      </c>
      <c r="G698">
        <v>22</v>
      </c>
      <c r="H698">
        <v>22</v>
      </c>
      <c r="I698">
        <v>54</v>
      </c>
      <c r="J698" s="7"/>
      <c r="K698" s="6">
        <f t="shared" si="142"/>
        <v>0</v>
      </c>
      <c r="L698">
        <f t="shared" si="143"/>
        <v>3</v>
      </c>
      <c r="M698">
        <f t="shared" si="144"/>
        <v>8</v>
      </c>
      <c r="N698">
        <f t="shared" si="145"/>
        <v>0</v>
      </c>
      <c r="O698">
        <f t="shared" si="146"/>
        <v>0</v>
      </c>
      <c r="P698">
        <f t="shared" si="147"/>
        <v>0</v>
      </c>
      <c r="Q698">
        <f t="shared" si="148"/>
        <v>32</v>
      </c>
      <c r="R698" s="7"/>
      <c r="S698" s="12">
        <f t="shared" si="149"/>
        <v>0</v>
      </c>
      <c r="T698" s="12">
        <f t="shared" si="150"/>
        <v>0.21428571428571427</v>
      </c>
      <c r="U698" s="12">
        <f t="shared" si="151"/>
        <v>0.36363636363636365</v>
      </c>
      <c r="V698" s="12">
        <f t="shared" si="152"/>
        <v>0</v>
      </c>
      <c r="W698" s="12">
        <f t="shared" si="153"/>
        <v>0</v>
      </c>
      <c r="X698" s="12">
        <f t="shared" si="154"/>
        <v>0</v>
      </c>
      <c r="Y698" s="12">
        <f t="shared" si="155"/>
        <v>0.59259259259259256</v>
      </c>
    </row>
    <row r="699" spans="1:25" x14ac:dyDescent="0.3">
      <c r="A699" s="1" t="s">
        <v>697</v>
      </c>
      <c r="B699" s="6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7"/>
      <c r="K699" s="6">
        <f t="shared" si="142"/>
        <v>0</v>
      </c>
      <c r="L699">
        <f t="shared" si="143"/>
        <v>0</v>
      </c>
      <c r="M699">
        <f t="shared" si="144"/>
        <v>0</v>
      </c>
      <c r="N699">
        <f t="shared" si="145"/>
        <v>0</v>
      </c>
      <c r="O699">
        <f t="shared" si="146"/>
        <v>0</v>
      </c>
      <c r="P699">
        <f t="shared" si="147"/>
        <v>0</v>
      </c>
      <c r="Q699">
        <f t="shared" si="148"/>
        <v>0</v>
      </c>
      <c r="R699" s="7"/>
      <c r="S699" s="12">
        <f t="shared" si="149"/>
        <v>0</v>
      </c>
      <c r="T699" s="12">
        <f t="shared" si="150"/>
        <v>0</v>
      </c>
      <c r="U699" s="12">
        <f t="shared" si="151"/>
        <v>0</v>
      </c>
      <c r="V699" s="12">
        <f t="shared" si="152"/>
        <v>0</v>
      </c>
      <c r="W699" s="12">
        <f t="shared" si="153"/>
        <v>0</v>
      </c>
      <c r="X699" s="12">
        <f t="shared" si="154"/>
        <v>0</v>
      </c>
      <c r="Y699" s="12">
        <f t="shared" si="155"/>
        <v>0</v>
      </c>
    </row>
    <row r="700" spans="1:25" x14ac:dyDescent="0.3">
      <c r="A700" s="1" t="s">
        <v>698</v>
      </c>
      <c r="B700" s="6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s="7"/>
      <c r="K700" s="6">
        <f t="shared" si="142"/>
        <v>0</v>
      </c>
      <c r="L700">
        <f t="shared" si="143"/>
        <v>0</v>
      </c>
      <c r="M700">
        <f t="shared" si="144"/>
        <v>0</v>
      </c>
      <c r="N700">
        <f t="shared" si="145"/>
        <v>0</v>
      </c>
      <c r="O700">
        <f t="shared" si="146"/>
        <v>0</v>
      </c>
      <c r="P700">
        <f t="shared" si="147"/>
        <v>0</v>
      </c>
      <c r="Q700">
        <f t="shared" si="148"/>
        <v>0</v>
      </c>
      <c r="R700" s="7"/>
      <c r="S700" s="12">
        <f t="shared" si="149"/>
        <v>0</v>
      </c>
      <c r="T700" s="12">
        <f t="shared" si="150"/>
        <v>0</v>
      </c>
      <c r="U700" s="12">
        <f t="shared" si="151"/>
        <v>0</v>
      </c>
      <c r="V700" s="12">
        <f t="shared" si="152"/>
        <v>0</v>
      </c>
      <c r="W700" s="12">
        <f t="shared" si="153"/>
        <v>0</v>
      </c>
      <c r="X700" s="12">
        <f t="shared" si="154"/>
        <v>0</v>
      </c>
      <c r="Y700" s="12">
        <f t="shared" si="155"/>
        <v>0</v>
      </c>
    </row>
    <row r="701" spans="1:25" x14ac:dyDescent="0.3">
      <c r="A701" s="1" t="s">
        <v>699</v>
      </c>
      <c r="B701" s="6">
        <v>7</v>
      </c>
      <c r="C701">
        <v>11</v>
      </c>
      <c r="D701">
        <v>11</v>
      </c>
      <c r="E701">
        <v>11</v>
      </c>
      <c r="F701">
        <v>11</v>
      </c>
      <c r="G701">
        <v>11</v>
      </c>
      <c r="H701">
        <v>11</v>
      </c>
      <c r="I701">
        <v>11</v>
      </c>
      <c r="J701" s="7"/>
      <c r="K701" s="6">
        <f t="shared" si="142"/>
        <v>4</v>
      </c>
      <c r="L701">
        <f t="shared" si="143"/>
        <v>0</v>
      </c>
      <c r="M701">
        <f t="shared" si="144"/>
        <v>0</v>
      </c>
      <c r="N701">
        <f t="shared" si="145"/>
        <v>0</v>
      </c>
      <c r="O701">
        <f t="shared" si="146"/>
        <v>0</v>
      </c>
      <c r="P701">
        <f t="shared" si="147"/>
        <v>0</v>
      </c>
      <c r="Q701">
        <f t="shared" si="148"/>
        <v>0</v>
      </c>
      <c r="R701" s="7"/>
      <c r="S701" s="12">
        <f t="shared" si="149"/>
        <v>0.36363636363636365</v>
      </c>
      <c r="T701" s="12">
        <f t="shared" si="150"/>
        <v>0</v>
      </c>
      <c r="U701" s="12">
        <f t="shared" si="151"/>
        <v>0</v>
      </c>
      <c r="V701" s="12">
        <f t="shared" si="152"/>
        <v>0</v>
      </c>
      <c r="W701" s="12">
        <f t="shared" si="153"/>
        <v>0</v>
      </c>
      <c r="X701" s="12">
        <f t="shared" si="154"/>
        <v>0</v>
      </c>
      <c r="Y701" s="12">
        <f t="shared" si="155"/>
        <v>0</v>
      </c>
    </row>
    <row r="702" spans="1:25" x14ac:dyDescent="0.3">
      <c r="A702" s="1" t="s">
        <v>700</v>
      </c>
      <c r="B702" s="6">
        <v>14</v>
      </c>
      <c r="C702">
        <v>21</v>
      </c>
      <c r="D702">
        <v>39</v>
      </c>
      <c r="E702">
        <v>40</v>
      </c>
      <c r="F702">
        <v>56</v>
      </c>
      <c r="G702">
        <v>59</v>
      </c>
      <c r="H702">
        <v>59</v>
      </c>
      <c r="I702">
        <v>67</v>
      </c>
      <c r="J702" s="7"/>
      <c r="K702" s="6">
        <f t="shared" si="142"/>
        <v>7</v>
      </c>
      <c r="L702">
        <f t="shared" si="143"/>
        <v>18</v>
      </c>
      <c r="M702">
        <f t="shared" si="144"/>
        <v>1</v>
      </c>
      <c r="N702">
        <f t="shared" si="145"/>
        <v>16</v>
      </c>
      <c r="O702">
        <f t="shared" si="146"/>
        <v>3</v>
      </c>
      <c r="P702">
        <f t="shared" si="147"/>
        <v>0</v>
      </c>
      <c r="Q702">
        <f t="shared" si="148"/>
        <v>8</v>
      </c>
      <c r="R702" s="7"/>
      <c r="S702" s="12">
        <f t="shared" si="149"/>
        <v>0.33333333333333331</v>
      </c>
      <c r="T702" s="12">
        <f t="shared" si="150"/>
        <v>0.46153846153846156</v>
      </c>
      <c r="U702" s="12">
        <f t="shared" si="151"/>
        <v>2.5000000000000001E-2</v>
      </c>
      <c r="V702" s="12">
        <f t="shared" si="152"/>
        <v>0.2857142857142857</v>
      </c>
      <c r="W702" s="12">
        <f t="shared" si="153"/>
        <v>5.0847457627118647E-2</v>
      </c>
      <c r="X702" s="12">
        <f t="shared" si="154"/>
        <v>0</v>
      </c>
      <c r="Y702" s="12">
        <f t="shared" si="155"/>
        <v>0.11940298507462686</v>
      </c>
    </row>
    <row r="703" spans="1:25" x14ac:dyDescent="0.3">
      <c r="A703" s="1" t="s">
        <v>701</v>
      </c>
      <c r="B703" s="6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27</v>
      </c>
      <c r="I703">
        <v>27</v>
      </c>
      <c r="J703" s="7"/>
      <c r="K703" s="6">
        <f t="shared" si="142"/>
        <v>0</v>
      </c>
      <c r="L703">
        <f t="shared" si="143"/>
        <v>0</v>
      </c>
      <c r="M703">
        <f t="shared" si="144"/>
        <v>0</v>
      </c>
      <c r="N703">
        <f t="shared" si="145"/>
        <v>0</v>
      </c>
      <c r="O703">
        <f t="shared" si="146"/>
        <v>0</v>
      </c>
      <c r="P703">
        <f t="shared" si="147"/>
        <v>27</v>
      </c>
      <c r="Q703">
        <f t="shared" si="148"/>
        <v>0</v>
      </c>
      <c r="R703" s="7"/>
      <c r="S703" s="12">
        <f t="shared" si="149"/>
        <v>0</v>
      </c>
      <c r="T703" s="12">
        <f t="shared" si="150"/>
        <v>0</v>
      </c>
      <c r="U703" s="12">
        <f t="shared" si="151"/>
        <v>0</v>
      </c>
      <c r="V703" s="12">
        <f t="shared" si="152"/>
        <v>0</v>
      </c>
      <c r="W703" s="12">
        <f t="shared" si="153"/>
        <v>0</v>
      </c>
      <c r="X703" s="12">
        <f t="shared" si="154"/>
        <v>1</v>
      </c>
      <c r="Y703" s="12">
        <f t="shared" si="155"/>
        <v>0</v>
      </c>
    </row>
    <row r="704" spans="1:25" x14ac:dyDescent="0.3">
      <c r="A704" s="1" t="s">
        <v>702</v>
      </c>
      <c r="B704" s="6">
        <v>33</v>
      </c>
      <c r="C704">
        <v>36</v>
      </c>
      <c r="D704">
        <v>36</v>
      </c>
      <c r="E704">
        <v>49</v>
      </c>
      <c r="F704">
        <v>45</v>
      </c>
      <c r="G704">
        <v>46</v>
      </c>
      <c r="H704">
        <v>46</v>
      </c>
      <c r="I704">
        <v>46</v>
      </c>
      <c r="J704" s="7"/>
      <c r="K704" s="6">
        <f t="shared" si="142"/>
        <v>3</v>
      </c>
      <c r="L704">
        <f t="shared" si="143"/>
        <v>0</v>
      </c>
      <c r="M704">
        <f t="shared" si="144"/>
        <v>13</v>
      </c>
      <c r="N704">
        <f t="shared" si="145"/>
        <v>-4</v>
      </c>
      <c r="O704">
        <f t="shared" si="146"/>
        <v>1</v>
      </c>
      <c r="P704">
        <f t="shared" si="147"/>
        <v>0</v>
      </c>
      <c r="Q704">
        <f t="shared" si="148"/>
        <v>0</v>
      </c>
      <c r="R704" s="7"/>
      <c r="S704" s="12">
        <f t="shared" si="149"/>
        <v>8.3333333333333329E-2</v>
      </c>
      <c r="T704" s="12">
        <f t="shared" si="150"/>
        <v>0</v>
      </c>
      <c r="U704" s="12">
        <f t="shared" si="151"/>
        <v>0.26530612244897961</v>
      </c>
      <c r="V704" s="12">
        <f t="shared" si="152"/>
        <v>-8.8888888888888892E-2</v>
      </c>
      <c r="W704" s="12">
        <f t="shared" si="153"/>
        <v>2.1739130434782608E-2</v>
      </c>
      <c r="X704" s="12">
        <f t="shared" si="154"/>
        <v>0</v>
      </c>
      <c r="Y704" s="12">
        <f t="shared" si="155"/>
        <v>0</v>
      </c>
    </row>
    <row r="705" spans="1:25" x14ac:dyDescent="0.3">
      <c r="A705" s="1" t="s">
        <v>703</v>
      </c>
      <c r="B705" s="6">
        <v>0</v>
      </c>
      <c r="C705">
        <v>0</v>
      </c>
      <c r="D705">
        <v>12</v>
      </c>
      <c r="E705">
        <v>12</v>
      </c>
      <c r="F705">
        <v>12</v>
      </c>
      <c r="G705">
        <v>12</v>
      </c>
      <c r="H705">
        <v>73</v>
      </c>
      <c r="I705">
        <v>73</v>
      </c>
      <c r="J705" s="7"/>
      <c r="K705" s="6">
        <f t="shared" si="142"/>
        <v>0</v>
      </c>
      <c r="L705">
        <f t="shared" si="143"/>
        <v>12</v>
      </c>
      <c r="M705">
        <f t="shared" si="144"/>
        <v>0</v>
      </c>
      <c r="N705">
        <f t="shared" si="145"/>
        <v>0</v>
      </c>
      <c r="O705">
        <f t="shared" si="146"/>
        <v>0</v>
      </c>
      <c r="P705">
        <f t="shared" si="147"/>
        <v>61</v>
      </c>
      <c r="Q705">
        <f t="shared" si="148"/>
        <v>0</v>
      </c>
      <c r="R705" s="7"/>
      <c r="S705" s="12">
        <f t="shared" si="149"/>
        <v>0</v>
      </c>
      <c r="T705" s="12">
        <f t="shared" si="150"/>
        <v>1</v>
      </c>
      <c r="U705" s="12">
        <f t="shared" si="151"/>
        <v>0</v>
      </c>
      <c r="V705" s="12">
        <f t="shared" si="152"/>
        <v>0</v>
      </c>
      <c r="W705" s="12">
        <f t="shared" si="153"/>
        <v>0</v>
      </c>
      <c r="X705" s="12">
        <f t="shared" si="154"/>
        <v>0.83561643835616439</v>
      </c>
      <c r="Y705" s="12">
        <f t="shared" si="155"/>
        <v>0</v>
      </c>
    </row>
    <row r="706" spans="1:25" x14ac:dyDescent="0.3">
      <c r="A706" s="1" t="s">
        <v>704</v>
      </c>
      <c r="B706" s="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7"/>
      <c r="K706" s="6">
        <f t="shared" si="142"/>
        <v>0</v>
      </c>
      <c r="L706">
        <f t="shared" si="143"/>
        <v>0</v>
      </c>
      <c r="M706">
        <f t="shared" si="144"/>
        <v>0</v>
      </c>
      <c r="N706">
        <f t="shared" si="145"/>
        <v>0</v>
      </c>
      <c r="O706">
        <f t="shared" si="146"/>
        <v>0</v>
      </c>
      <c r="P706">
        <f t="shared" si="147"/>
        <v>0</v>
      </c>
      <c r="Q706">
        <f t="shared" si="148"/>
        <v>0</v>
      </c>
      <c r="R706" s="7"/>
      <c r="S706" s="12">
        <f t="shared" si="149"/>
        <v>0</v>
      </c>
      <c r="T706" s="12">
        <f t="shared" si="150"/>
        <v>0</v>
      </c>
      <c r="U706" s="12">
        <f t="shared" si="151"/>
        <v>0</v>
      </c>
      <c r="V706" s="12">
        <f t="shared" si="152"/>
        <v>0</v>
      </c>
      <c r="W706" s="12">
        <f t="shared" si="153"/>
        <v>0</v>
      </c>
      <c r="X706" s="12">
        <f t="shared" si="154"/>
        <v>0</v>
      </c>
      <c r="Y706" s="12">
        <f t="shared" si="155"/>
        <v>0</v>
      </c>
    </row>
    <row r="707" spans="1:25" x14ac:dyDescent="0.3">
      <c r="A707" s="1" t="s">
        <v>705</v>
      </c>
      <c r="B707" s="6">
        <v>0</v>
      </c>
      <c r="C707">
        <v>0</v>
      </c>
      <c r="D707">
        <v>0</v>
      </c>
      <c r="E707">
        <v>2</v>
      </c>
      <c r="F707">
        <v>2</v>
      </c>
      <c r="G707">
        <v>2</v>
      </c>
      <c r="H707">
        <v>7</v>
      </c>
      <c r="I707">
        <v>7</v>
      </c>
      <c r="J707" s="7"/>
      <c r="K707" s="6">
        <f t="shared" ref="K707:K770" si="156">C707-B707</f>
        <v>0</v>
      </c>
      <c r="L707">
        <f t="shared" ref="L707:L770" si="157">D707-C707</f>
        <v>0</v>
      </c>
      <c r="M707">
        <f t="shared" ref="M707:M770" si="158">E707-D707</f>
        <v>2</v>
      </c>
      <c r="N707">
        <f t="shared" ref="N707:N770" si="159">F707-E707</f>
        <v>0</v>
      </c>
      <c r="O707">
        <f t="shared" ref="O707:O770" si="160">G707-F707</f>
        <v>0</v>
      </c>
      <c r="P707">
        <f t="shared" ref="P707:P770" si="161">H707-G707</f>
        <v>5</v>
      </c>
      <c r="Q707">
        <f t="shared" ref="Q707:Q770" si="162">I707-H707</f>
        <v>0</v>
      </c>
      <c r="R707" s="7"/>
      <c r="S707" s="12">
        <f t="shared" ref="S707:S770" si="163">IFERROR(((C707-B707)/C707),0)</f>
        <v>0</v>
      </c>
      <c r="T707" s="12">
        <f t="shared" ref="T707:T770" si="164">IFERROR(((D707-C707)/D707),0)</f>
        <v>0</v>
      </c>
      <c r="U707" s="12">
        <f t="shared" ref="U707:U770" si="165">IFERROR(((E707-D707)/E707),0)</f>
        <v>1</v>
      </c>
      <c r="V707" s="12">
        <f t="shared" ref="V707:V770" si="166">IFERROR(((F707-E707)/F707),0)</f>
        <v>0</v>
      </c>
      <c r="W707" s="12">
        <f t="shared" ref="W707:W770" si="167">IFERROR(((G707-F707)/G707),0)</f>
        <v>0</v>
      </c>
      <c r="X707" s="12">
        <f t="shared" ref="X707:X770" si="168">IFERROR(((H707-G707)/H707),0)</f>
        <v>0.7142857142857143</v>
      </c>
      <c r="Y707" s="12">
        <f t="shared" ref="Y707:Y770" si="169">IFERROR(((I707-H707)/I707),0)</f>
        <v>0</v>
      </c>
    </row>
    <row r="708" spans="1:25" x14ac:dyDescent="0.3">
      <c r="A708" s="1" t="s">
        <v>706</v>
      </c>
      <c r="B708" s="6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s="7"/>
      <c r="K708" s="6">
        <f t="shared" si="156"/>
        <v>0</v>
      </c>
      <c r="L708">
        <f t="shared" si="157"/>
        <v>0</v>
      </c>
      <c r="M708">
        <f t="shared" si="158"/>
        <v>0</v>
      </c>
      <c r="N708">
        <f t="shared" si="159"/>
        <v>0</v>
      </c>
      <c r="O708">
        <f t="shared" si="160"/>
        <v>0</v>
      </c>
      <c r="P708">
        <f t="shared" si="161"/>
        <v>0</v>
      </c>
      <c r="Q708">
        <f t="shared" si="162"/>
        <v>0</v>
      </c>
      <c r="R708" s="7"/>
      <c r="S708" s="12">
        <f t="shared" si="163"/>
        <v>0</v>
      </c>
      <c r="T708" s="12">
        <f t="shared" si="164"/>
        <v>0</v>
      </c>
      <c r="U708" s="12">
        <f t="shared" si="165"/>
        <v>0</v>
      </c>
      <c r="V708" s="12">
        <f t="shared" si="166"/>
        <v>0</v>
      </c>
      <c r="W708" s="12">
        <f t="shared" si="167"/>
        <v>0</v>
      </c>
      <c r="X708" s="12">
        <f t="shared" si="168"/>
        <v>0</v>
      </c>
      <c r="Y708" s="12">
        <f t="shared" si="169"/>
        <v>0</v>
      </c>
    </row>
    <row r="709" spans="1:25" x14ac:dyDescent="0.3">
      <c r="A709" s="1" t="s">
        <v>707</v>
      </c>
      <c r="B709" s="6">
        <v>91</v>
      </c>
      <c r="C709">
        <v>164</v>
      </c>
      <c r="D709">
        <v>198</v>
      </c>
      <c r="E709">
        <v>235</v>
      </c>
      <c r="F709">
        <v>366</v>
      </c>
      <c r="G709">
        <v>373</v>
      </c>
      <c r="H709">
        <v>373</v>
      </c>
      <c r="I709">
        <v>373</v>
      </c>
      <c r="J709" s="7"/>
      <c r="K709" s="6">
        <f t="shared" si="156"/>
        <v>73</v>
      </c>
      <c r="L709">
        <f t="shared" si="157"/>
        <v>34</v>
      </c>
      <c r="M709">
        <f t="shared" si="158"/>
        <v>37</v>
      </c>
      <c r="N709">
        <f t="shared" si="159"/>
        <v>131</v>
      </c>
      <c r="O709">
        <f t="shared" si="160"/>
        <v>7</v>
      </c>
      <c r="P709">
        <f t="shared" si="161"/>
        <v>0</v>
      </c>
      <c r="Q709">
        <f t="shared" si="162"/>
        <v>0</v>
      </c>
      <c r="R709" s="7"/>
      <c r="S709" s="12">
        <f t="shared" si="163"/>
        <v>0.4451219512195122</v>
      </c>
      <c r="T709" s="12">
        <f t="shared" si="164"/>
        <v>0.17171717171717171</v>
      </c>
      <c r="U709" s="12">
        <f t="shared" si="165"/>
        <v>0.1574468085106383</v>
      </c>
      <c r="V709" s="12">
        <f t="shared" si="166"/>
        <v>0.35792349726775957</v>
      </c>
      <c r="W709" s="12">
        <f t="shared" si="167"/>
        <v>1.876675603217158E-2</v>
      </c>
      <c r="X709" s="12">
        <f t="shared" si="168"/>
        <v>0</v>
      </c>
      <c r="Y709" s="12">
        <f t="shared" si="169"/>
        <v>0</v>
      </c>
    </row>
    <row r="710" spans="1:25" x14ac:dyDescent="0.3">
      <c r="A710" s="1" t="s">
        <v>708</v>
      </c>
      <c r="B710" s="6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s="7"/>
      <c r="K710" s="6">
        <f t="shared" si="156"/>
        <v>0</v>
      </c>
      <c r="L710">
        <f t="shared" si="157"/>
        <v>0</v>
      </c>
      <c r="M710">
        <f t="shared" si="158"/>
        <v>0</v>
      </c>
      <c r="N710">
        <f t="shared" si="159"/>
        <v>0</v>
      </c>
      <c r="O710">
        <f t="shared" si="160"/>
        <v>0</v>
      </c>
      <c r="P710">
        <f t="shared" si="161"/>
        <v>0</v>
      </c>
      <c r="Q710">
        <f t="shared" si="162"/>
        <v>0</v>
      </c>
      <c r="R710" s="7"/>
      <c r="S710" s="12">
        <f t="shared" si="163"/>
        <v>0</v>
      </c>
      <c r="T710" s="12">
        <f t="shared" si="164"/>
        <v>0</v>
      </c>
      <c r="U710" s="12">
        <f t="shared" si="165"/>
        <v>0</v>
      </c>
      <c r="V710" s="12">
        <f t="shared" si="166"/>
        <v>0</v>
      </c>
      <c r="W710" s="12">
        <f t="shared" si="167"/>
        <v>0</v>
      </c>
      <c r="X710" s="12">
        <f t="shared" si="168"/>
        <v>0</v>
      </c>
      <c r="Y710" s="12">
        <f t="shared" si="169"/>
        <v>0</v>
      </c>
    </row>
    <row r="711" spans="1:25" x14ac:dyDescent="0.3">
      <c r="A711" s="1" t="s">
        <v>709</v>
      </c>
      <c r="B711" s="6">
        <v>57</v>
      </c>
      <c r="C711">
        <v>74</v>
      </c>
      <c r="D711">
        <v>74</v>
      </c>
      <c r="E711">
        <v>138</v>
      </c>
      <c r="F711">
        <v>298</v>
      </c>
      <c r="G711">
        <v>308</v>
      </c>
      <c r="H711">
        <v>308</v>
      </c>
      <c r="I711">
        <v>535</v>
      </c>
      <c r="J711" s="7"/>
      <c r="K711" s="6">
        <f t="shared" si="156"/>
        <v>17</v>
      </c>
      <c r="L711">
        <f t="shared" si="157"/>
        <v>0</v>
      </c>
      <c r="M711">
        <f t="shared" si="158"/>
        <v>64</v>
      </c>
      <c r="N711">
        <f t="shared" si="159"/>
        <v>160</v>
      </c>
      <c r="O711">
        <f t="shared" si="160"/>
        <v>10</v>
      </c>
      <c r="P711">
        <f t="shared" si="161"/>
        <v>0</v>
      </c>
      <c r="Q711">
        <f t="shared" si="162"/>
        <v>227</v>
      </c>
      <c r="R711" s="7"/>
      <c r="S711" s="12">
        <f t="shared" si="163"/>
        <v>0.22972972972972974</v>
      </c>
      <c r="T711" s="12">
        <f t="shared" si="164"/>
        <v>0</v>
      </c>
      <c r="U711" s="12">
        <f t="shared" si="165"/>
        <v>0.46376811594202899</v>
      </c>
      <c r="V711" s="12">
        <f t="shared" si="166"/>
        <v>0.53691275167785235</v>
      </c>
      <c r="W711" s="12">
        <f t="shared" si="167"/>
        <v>3.2467532467532464E-2</v>
      </c>
      <c r="X711" s="12">
        <f t="shared" si="168"/>
        <v>0</v>
      </c>
      <c r="Y711" s="12">
        <f t="shared" si="169"/>
        <v>0.42429906542056073</v>
      </c>
    </row>
    <row r="712" spans="1:25" x14ac:dyDescent="0.3">
      <c r="A712" s="1" t="s">
        <v>710</v>
      </c>
      <c r="B712" s="6">
        <v>0</v>
      </c>
      <c r="C712">
        <v>2</v>
      </c>
      <c r="D712">
        <v>23</v>
      </c>
      <c r="E712">
        <v>23</v>
      </c>
      <c r="F712">
        <v>39</v>
      </c>
      <c r="G712">
        <v>39</v>
      </c>
      <c r="H712">
        <v>61</v>
      </c>
      <c r="I712">
        <v>123</v>
      </c>
      <c r="J712" s="7"/>
      <c r="K712" s="6">
        <f t="shared" si="156"/>
        <v>2</v>
      </c>
      <c r="L712">
        <f t="shared" si="157"/>
        <v>21</v>
      </c>
      <c r="M712">
        <f t="shared" si="158"/>
        <v>0</v>
      </c>
      <c r="N712">
        <f t="shared" si="159"/>
        <v>16</v>
      </c>
      <c r="O712">
        <f t="shared" si="160"/>
        <v>0</v>
      </c>
      <c r="P712">
        <f t="shared" si="161"/>
        <v>22</v>
      </c>
      <c r="Q712">
        <f t="shared" si="162"/>
        <v>62</v>
      </c>
      <c r="R712" s="7"/>
      <c r="S712" s="12">
        <f t="shared" si="163"/>
        <v>1</v>
      </c>
      <c r="T712" s="12">
        <f t="shared" si="164"/>
        <v>0.91304347826086951</v>
      </c>
      <c r="U712" s="12">
        <f t="shared" si="165"/>
        <v>0</v>
      </c>
      <c r="V712" s="12">
        <f t="shared" si="166"/>
        <v>0.41025641025641024</v>
      </c>
      <c r="W712" s="12">
        <f t="shared" si="167"/>
        <v>0</v>
      </c>
      <c r="X712" s="12">
        <f t="shared" si="168"/>
        <v>0.36065573770491804</v>
      </c>
      <c r="Y712" s="12">
        <f t="shared" si="169"/>
        <v>0.50406504065040647</v>
      </c>
    </row>
    <row r="713" spans="1:25" x14ac:dyDescent="0.3">
      <c r="A713" s="1" t="s">
        <v>711</v>
      </c>
      <c r="B713" s="6">
        <v>7</v>
      </c>
      <c r="C713">
        <v>7</v>
      </c>
      <c r="D713">
        <v>7</v>
      </c>
      <c r="E713">
        <v>8</v>
      </c>
      <c r="F713">
        <v>19</v>
      </c>
      <c r="G713">
        <v>19</v>
      </c>
      <c r="H713">
        <v>21</v>
      </c>
      <c r="I713">
        <v>21</v>
      </c>
      <c r="J713" s="7"/>
      <c r="K713" s="6">
        <f t="shared" si="156"/>
        <v>0</v>
      </c>
      <c r="L713">
        <f t="shared" si="157"/>
        <v>0</v>
      </c>
      <c r="M713">
        <f t="shared" si="158"/>
        <v>1</v>
      </c>
      <c r="N713">
        <f t="shared" si="159"/>
        <v>11</v>
      </c>
      <c r="O713">
        <f t="shared" si="160"/>
        <v>0</v>
      </c>
      <c r="P713">
        <f t="shared" si="161"/>
        <v>2</v>
      </c>
      <c r="Q713">
        <f t="shared" si="162"/>
        <v>0</v>
      </c>
      <c r="R713" s="7"/>
      <c r="S713" s="12">
        <f t="shared" si="163"/>
        <v>0</v>
      </c>
      <c r="T713" s="12">
        <f t="shared" si="164"/>
        <v>0</v>
      </c>
      <c r="U713" s="12">
        <f t="shared" si="165"/>
        <v>0.125</v>
      </c>
      <c r="V713" s="12">
        <f t="shared" si="166"/>
        <v>0.57894736842105265</v>
      </c>
      <c r="W713" s="12">
        <f t="shared" si="167"/>
        <v>0</v>
      </c>
      <c r="X713" s="12">
        <f t="shared" si="168"/>
        <v>9.5238095238095233E-2</v>
      </c>
      <c r="Y713" s="12">
        <f t="shared" si="169"/>
        <v>0</v>
      </c>
    </row>
    <row r="714" spans="1:25" x14ac:dyDescent="0.3">
      <c r="A714" s="1" t="s">
        <v>712</v>
      </c>
      <c r="B714" s="6">
        <v>0</v>
      </c>
      <c r="C714">
        <v>0</v>
      </c>
      <c r="D714">
        <v>0</v>
      </c>
      <c r="E714">
        <v>2</v>
      </c>
      <c r="F714">
        <v>2</v>
      </c>
      <c r="G714">
        <v>2</v>
      </c>
      <c r="H714">
        <v>2</v>
      </c>
      <c r="I714">
        <v>2</v>
      </c>
      <c r="J714" s="7"/>
      <c r="K714" s="6">
        <f t="shared" si="156"/>
        <v>0</v>
      </c>
      <c r="L714">
        <f t="shared" si="157"/>
        <v>0</v>
      </c>
      <c r="M714">
        <f t="shared" si="158"/>
        <v>2</v>
      </c>
      <c r="N714">
        <f t="shared" si="159"/>
        <v>0</v>
      </c>
      <c r="O714">
        <f t="shared" si="160"/>
        <v>0</v>
      </c>
      <c r="P714">
        <f t="shared" si="161"/>
        <v>0</v>
      </c>
      <c r="Q714">
        <f t="shared" si="162"/>
        <v>0</v>
      </c>
      <c r="R714" s="7"/>
      <c r="S714" s="12">
        <f t="shared" si="163"/>
        <v>0</v>
      </c>
      <c r="T714" s="12">
        <f t="shared" si="164"/>
        <v>0</v>
      </c>
      <c r="U714" s="12">
        <f t="shared" si="165"/>
        <v>1</v>
      </c>
      <c r="V714" s="12">
        <f t="shared" si="166"/>
        <v>0</v>
      </c>
      <c r="W714" s="12">
        <f t="shared" si="167"/>
        <v>0</v>
      </c>
      <c r="X714" s="12">
        <f t="shared" si="168"/>
        <v>0</v>
      </c>
      <c r="Y714" s="12">
        <f t="shared" si="169"/>
        <v>0</v>
      </c>
    </row>
    <row r="715" spans="1:25" x14ac:dyDescent="0.3">
      <c r="A715" s="1" t="s">
        <v>713</v>
      </c>
      <c r="B715" s="6">
        <v>7</v>
      </c>
      <c r="C715">
        <v>12</v>
      </c>
      <c r="D715">
        <v>14</v>
      </c>
      <c r="E715">
        <v>14</v>
      </c>
      <c r="F715">
        <v>14</v>
      </c>
      <c r="G715">
        <v>14</v>
      </c>
      <c r="H715">
        <v>14</v>
      </c>
      <c r="I715">
        <v>14</v>
      </c>
      <c r="J715" s="7"/>
      <c r="K715" s="6">
        <f t="shared" si="156"/>
        <v>5</v>
      </c>
      <c r="L715">
        <f t="shared" si="157"/>
        <v>2</v>
      </c>
      <c r="M715">
        <f t="shared" si="158"/>
        <v>0</v>
      </c>
      <c r="N715">
        <f t="shared" si="159"/>
        <v>0</v>
      </c>
      <c r="O715">
        <f t="shared" si="160"/>
        <v>0</v>
      </c>
      <c r="P715">
        <f t="shared" si="161"/>
        <v>0</v>
      </c>
      <c r="Q715">
        <f t="shared" si="162"/>
        <v>0</v>
      </c>
      <c r="R715" s="7"/>
      <c r="S715" s="12">
        <f t="shared" si="163"/>
        <v>0.41666666666666669</v>
      </c>
      <c r="T715" s="12">
        <f t="shared" si="164"/>
        <v>0.14285714285714285</v>
      </c>
      <c r="U715" s="12">
        <f t="shared" si="165"/>
        <v>0</v>
      </c>
      <c r="V715" s="12">
        <f t="shared" si="166"/>
        <v>0</v>
      </c>
      <c r="W715" s="12">
        <f t="shared" si="167"/>
        <v>0</v>
      </c>
      <c r="X715" s="12">
        <f t="shared" si="168"/>
        <v>0</v>
      </c>
      <c r="Y715" s="12">
        <f t="shared" si="169"/>
        <v>0</v>
      </c>
    </row>
    <row r="716" spans="1:25" x14ac:dyDescent="0.3">
      <c r="A716" s="1" t="s">
        <v>714</v>
      </c>
      <c r="B716" s="6">
        <v>5</v>
      </c>
      <c r="C716">
        <v>8</v>
      </c>
      <c r="D716">
        <v>12</v>
      </c>
      <c r="E716">
        <v>14</v>
      </c>
      <c r="F716">
        <v>16</v>
      </c>
      <c r="G716">
        <v>24</v>
      </c>
      <c r="H716">
        <v>24</v>
      </c>
      <c r="I716">
        <v>24</v>
      </c>
      <c r="J716" s="7"/>
      <c r="K716" s="6">
        <f t="shared" si="156"/>
        <v>3</v>
      </c>
      <c r="L716">
        <f t="shared" si="157"/>
        <v>4</v>
      </c>
      <c r="M716">
        <f t="shared" si="158"/>
        <v>2</v>
      </c>
      <c r="N716">
        <f t="shared" si="159"/>
        <v>2</v>
      </c>
      <c r="O716">
        <f t="shared" si="160"/>
        <v>8</v>
      </c>
      <c r="P716">
        <f t="shared" si="161"/>
        <v>0</v>
      </c>
      <c r="Q716">
        <f t="shared" si="162"/>
        <v>0</v>
      </c>
      <c r="R716" s="7"/>
      <c r="S716" s="12">
        <f t="shared" si="163"/>
        <v>0.375</v>
      </c>
      <c r="T716" s="12">
        <f t="shared" si="164"/>
        <v>0.33333333333333331</v>
      </c>
      <c r="U716" s="12">
        <f t="shared" si="165"/>
        <v>0.14285714285714285</v>
      </c>
      <c r="V716" s="12">
        <f t="shared" si="166"/>
        <v>0.125</v>
      </c>
      <c r="W716" s="12">
        <f t="shared" si="167"/>
        <v>0.33333333333333331</v>
      </c>
      <c r="X716" s="12">
        <f t="shared" si="168"/>
        <v>0</v>
      </c>
      <c r="Y716" s="12">
        <f t="shared" si="169"/>
        <v>0</v>
      </c>
    </row>
    <row r="717" spans="1:25" x14ac:dyDescent="0.3">
      <c r="A717" s="1" t="s">
        <v>715</v>
      </c>
      <c r="B717" s="6">
        <v>60</v>
      </c>
      <c r="C717">
        <v>72</v>
      </c>
      <c r="D717">
        <v>80</v>
      </c>
      <c r="E717">
        <v>80</v>
      </c>
      <c r="F717">
        <v>106</v>
      </c>
      <c r="G717">
        <v>118</v>
      </c>
      <c r="H717">
        <v>118</v>
      </c>
      <c r="I717">
        <v>118</v>
      </c>
      <c r="J717" s="7"/>
      <c r="K717" s="6">
        <f t="shared" si="156"/>
        <v>12</v>
      </c>
      <c r="L717">
        <f t="shared" si="157"/>
        <v>8</v>
      </c>
      <c r="M717">
        <f t="shared" si="158"/>
        <v>0</v>
      </c>
      <c r="N717">
        <f t="shared" si="159"/>
        <v>26</v>
      </c>
      <c r="O717">
        <f t="shared" si="160"/>
        <v>12</v>
      </c>
      <c r="P717">
        <f t="shared" si="161"/>
        <v>0</v>
      </c>
      <c r="Q717">
        <f t="shared" si="162"/>
        <v>0</v>
      </c>
      <c r="R717" s="7"/>
      <c r="S717" s="12">
        <f t="shared" si="163"/>
        <v>0.16666666666666666</v>
      </c>
      <c r="T717" s="12">
        <f t="shared" si="164"/>
        <v>0.1</v>
      </c>
      <c r="U717" s="12">
        <f t="shared" si="165"/>
        <v>0</v>
      </c>
      <c r="V717" s="12">
        <f t="shared" si="166"/>
        <v>0.24528301886792453</v>
      </c>
      <c r="W717" s="12">
        <f t="shared" si="167"/>
        <v>0.10169491525423729</v>
      </c>
      <c r="X717" s="12">
        <f t="shared" si="168"/>
        <v>0</v>
      </c>
      <c r="Y717" s="12">
        <f t="shared" si="169"/>
        <v>0</v>
      </c>
    </row>
    <row r="718" spans="1:25" x14ac:dyDescent="0.3">
      <c r="A718" s="1" t="s">
        <v>716</v>
      </c>
      <c r="B718" s="6">
        <v>0</v>
      </c>
      <c r="C718">
        <v>0</v>
      </c>
      <c r="D718">
        <v>0</v>
      </c>
      <c r="E718">
        <v>67</v>
      </c>
      <c r="F718">
        <v>67</v>
      </c>
      <c r="G718">
        <v>67</v>
      </c>
      <c r="H718">
        <v>107</v>
      </c>
      <c r="I718">
        <v>115</v>
      </c>
      <c r="J718" s="7"/>
      <c r="K718" s="6">
        <f t="shared" si="156"/>
        <v>0</v>
      </c>
      <c r="L718">
        <f t="shared" si="157"/>
        <v>0</v>
      </c>
      <c r="M718">
        <f t="shared" si="158"/>
        <v>67</v>
      </c>
      <c r="N718">
        <f t="shared" si="159"/>
        <v>0</v>
      </c>
      <c r="O718">
        <f t="shared" si="160"/>
        <v>0</v>
      </c>
      <c r="P718">
        <f t="shared" si="161"/>
        <v>40</v>
      </c>
      <c r="Q718">
        <f t="shared" si="162"/>
        <v>8</v>
      </c>
      <c r="R718" s="7"/>
      <c r="S718" s="12">
        <f t="shared" si="163"/>
        <v>0</v>
      </c>
      <c r="T718" s="12">
        <f t="shared" si="164"/>
        <v>0</v>
      </c>
      <c r="U718" s="12">
        <f t="shared" si="165"/>
        <v>1</v>
      </c>
      <c r="V718" s="12">
        <f t="shared" si="166"/>
        <v>0</v>
      </c>
      <c r="W718" s="12">
        <f t="shared" si="167"/>
        <v>0</v>
      </c>
      <c r="X718" s="12">
        <f t="shared" si="168"/>
        <v>0.37383177570093457</v>
      </c>
      <c r="Y718" s="12">
        <f t="shared" si="169"/>
        <v>6.9565217391304349E-2</v>
      </c>
    </row>
    <row r="719" spans="1:25" x14ac:dyDescent="0.3">
      <c r="A719" s="1" t="s">
        <v>717</v>
      </c>
      <c r="B719" s="6">
        <v>0</v>
      </c>
      <c r="C719">
        <v>81</v>
      </c>
      <c r="D719">
        <v>81</v>
      </c>
      <c r="E719">
        <v>81</v>
      </c>
      <c r="F719">
        <v>81</v>
      </c>
      <c r="G719">
        <v>81</v>
      </c>
      <c r="H719">
        <v>172</v>
      </c>
      <c r="I719">
        <v>172</v>
      </c>
      <c r="J719" s="7"/>
      <c r="K719" s="6">
        <f t="shared" si="156"/>
        <v>81</v>
      </c>
      <c r="L719">
        <f t="shared" si="157"/>
        <v>0</v>
      </c>
      <c r="M719">
        <f t="shared" si="158"/>
        <v>0</v>
      </c>
      <c r="N719">
        <f t="shared" si="159"/>
        <v>0</v>
      </c>
      <c r="O719">
        <f t="shared" si="160"/>
        <v>0</v>
      </c>
      <c r="P719">
        <f t="shared" si="161"/>
        <v>91</v>
      </c>
      <c r="Q719">
        <f t="shared" si="162"/>
        <v>0</v>
      </c>
      <c r="R719" s="7"/>
      <c r="S719" s="12">
        <f t="shared" si="163"/>
        <v>1</v>
      </c>
      <c r="T719" s="12">
        <f t="shared" si="164"/>
        <v>0</v>
      </c>
      <c r="U719" s="12">
        <f t="shared" si="165"/>
        <v>0</v>
      </c>
      <c r="V719" s="12">
        <f t="shared" si="166"/>
        <v>0</v>
      </c>
      <c r="W719" s="12">
        <f t="shared" si="167"/>
        <v>0</v>
      </c>
      <c r="X719" s="12">
        <f t="shared" si="168"/>
        <v>0.52906976744186052</v>
      </c>
      <c r="Y719" s="12">
        <f t="shared" si="169"/>
        <v>0</v>
      </c>
    </row>
    <row r="720" spans="1:25" x14ac:dyDescent="0.3">
      <c r="A720" s="1" t="s">
        <v>718</v>
      </c>
      <c r="B720" s="6">
        <v>0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4</v>
      </c>
      <c r="I720">
        <v>4</v>
      </c>
      <c r="J720" s="7"/>
      <c r="K720" s="6">
        <f t="shared" si="156"/>
        <v>4</v>
      </c>
      <c r="L720">
        <f t="shared" si="157"/>
        <v>0</v>
      </c>
      <c r="M720">
        <f t="shared" si="158"/>
        <v>0</v>
      </c>
      <c r="N720">
        <f t="shared" si="159"/>
        <v>0</v>
      </c>
      <c r="O720">
        <f t="shared" si="160"/>
        <v>0</v>
      </c>
      <c r="P720">
        <f t="shared" si="161"/>
        <v>0</v>
      </c>
      <c r="Q720">
        <f t="shared" si="162"/>
        <v>0</v>
      </c>
      <c r="R720" s="7"/>
      <c r="S720" s="12">
        <f t="shared" si="163"/>
        <v>1</v>
      </c>
      <c r="T720" s="12">
        <f t="shared" si="164"/>
        <v>0</v>
      </c>
      <c r="U720" s="12">
        <f t="shared" si="165"/>
        <v>0</v>
      </c>
      <c r="V720" s="12">
        <f t="shared" si="166"/>
        <v>0</v>
      </c>
      <c r="W720" s="12">
        <f t="shared" si="167"/>
        <v>0</v>
      </c>
      <c r="X720" s="12">
        <f t="shared" si="168"/>
        <v>0</v>
      </c>
      <c r="Y720" s="12">
        <f t="shared" si="169"/>
        <v>0</v>
      </c>
    </row>
    <row r="721" spans="1:25" x14ac:dyDescent="0.3">
      <c r="A721" s="1" t="s">
        <v>719</v>
      </c>
      <c r="B721" s="6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16</v>
      </c>
      <c r="I721">
        <v>32</v>
      </c>
      <c r="J721" s="7"/>
      <c r="K721" s="6">
        <f t="shared" si="156"/>
        <v>1</v>
      </c>
      <c r="L721">
        <f t="shared" si="157"/>
        <v>0</v>
      </c>
      <c r="M721">
        <f t="shared" si="158"/>
        <v>0</v>
      </c>
      <c r="N721">
        <f t="shared" si="159"/>
        <v>0</v>
      </c>
      <c r="O721">
        <f t="shared" si="160"/>
        <v>0</v>
      </c>
      <c r="P721">
        <f t="shared" si="161"/>
        <v>15</v>
      </c>
      <c r="Q721">
        <f t="shared" si="162"/>
        <v>16</v>
      </c>
      <c r="R721" s="7"/>
      <c r="S721" s="12">
        <f t="shared" si="163"/>
        <v>1</v>
      </c>
      <c r="T721" s="12">
        <f t="shared" si="164"/>
        <v>0</v>
      </c>
      <c r="U721" s="12">
        <f t="shared" si="165"/>
        <v>0</v>
      </c>
      <c r="V721" s="12">
        <f t="shared" si="166"/>
        <v>0</v>
      </c>
      <c r="W721" s="12">
        <f t="shared" si="167"/>
        <v>0</v>
      </c>
      <c r="X721" s="12">
        <f t="shared" si="168"/>
        <v>0.9375</v>
      </c>
      <c r="Y721" s="12">
        <f t="shared" si="169"/>
        <v>0.5</v>
      </c>
    </row>
    <row r="722" spans="1:25" x14ac:dyDescent="0.3">
      <c r="A722" s="1" t="s">
        <v>720</v>
      </c>
      <c r="B722" s="6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7"/>
      <c r="K722" s="6">
        <f t="shared" si="156"/>
        <v>0</v>
      </c>
      <c r="L722">
        <f t="shared" si="157"/>
        <v>0</v>
      </c>
      <c r="M722">
        <f t="shared" si="158"/>
        <v>0</v>
      </c>
      <c r="N722">
        <f t="shared" si="159"/>
        <v>0</v>
      </c>
      <c r="O722">
        <f t="shared" si="160"/>
        <v>0</v>
      </c>
      <c r="P722">
        <f t="shared" si="161"/>
        <v>0</v>
      </c>
      <c r="Q722">
        <f t="shared" si="162"/>
        <v>0</v>
      </c>
      <c r="R722" s="7"/>
      <c r="S722" s="12">
        <f t="shared" si="163"/>
        <v>0</v>
      </c>
      <c r="T722" s="12">
        <f t="shared" si="164"/>
        <v>0</v>
      </c>
      <c r="U722" s="12">
        <f t="shared" si="165"/>
        <v>0</v>
      </c>
      <c r="V722" s="12">
        <f t="shared" si="166"/>
        <v>0</v>
      </c>
      <c r="W722" s="12">
        <f t="shared" si="167"/>
        <v>0</v>
      </c>
      <c r="X722" s="12">
        <f t="shared" si="168"/>
        <v>0</v>
      </c>
      <c r="Y722" s="12">
        <f t="shared" si="169"/>
        <v>0</v>
      </c>
    </row>
    <row r="723" spans="1:25" x14ac:dyDescent="0.3">
      <c r="A723" s="1" t="s">
        <v>721</v>
      </c>
      <c r="B723" s="6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120</v>
      </c>
      <c r="J723" s="7"/>
      <c r="K723" s="6">
        <f t="shared" si="156"/>
        <v>0</v>
      </c>
      <c r="L723">
        <f t="shared" si="157"/>
        <v>0</v>
      </c>
      <c r="M723">
        <f t="shared" si="158"/>
        <v>0</v>
      </c>
      <c r="N723">
        <f t="shared" si="159"/>
        <v>0</v>
      </c>
      <c r="O723">
        <f t="shared" si="160"/>
        <v>0</v>
      </c>
      <c r="P723">
        <f t="shared" si="161"/>
        <v>0</v>
      </c>
      <c r="Q723">
        <f t="shared" si="162"/>
        <v>120</v>
      </c>
      <c r="R723" s="7"/>
      <c r="S723" s="12">
        <f t="shared" si="163"/>
        <v>0</v>
      </c>
      <c r="T723" s="12">
        <f t="shared" si="164"/>
        <v>0</v>
      </c>
      <c r="U723" s="12">
        <f t="shared" si="165"/>
        <v>0</v>
      </c>
      <c r="V723" s="12">
        <f t="shared" si="166"/>
        <v>0</v>
      </c>
      <c r="W723" s="12">
        <f t="shared" si="167"/>
        <v>0</v>
      </c>
      <c r="X723" s="12">
        <f t="shared" si="168"/>
        <v>0</v>
      </c>
      <c r="Y723" s="12">
        <f t="shared" si="169"/>
        <v>1</v>
      </c>
    </row>
    <row r="724" spans="1:25" x14ac:dyDescent="0.3">
      <c r="A724" s="1" t="s">
        <v>722</v>
      </c>
      <c r="B724" s="6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 s="7"/>
      <c r="K724" s="6">
        <f t="shared" si="156"/>
        <v>0</v>
      </c>
      <c r="L724">
        <f t="shared" si="157"/>
        <v>0</v>
      </c>
      <c r="M724">
        <f t="shared" si="158"/>
        <v>0</v>
      </c>
      <c r="N724">
        <f t="shared" si="159"/>
        <v>0</v>
      </c>
      <c r="O724">
        <f t="shared" si="160"/>
        <v>0</v>
      </c>
      <c r="P724">
        <f t="shared" si="161"/>
        <v>1</v>
      </c>
      <c r="Q724">
        <f t="shared" si="162"/>
        <v>0</v>
      </c>
      <c r="R724" s="7"/>
      <c r="S724" s="12">
        <f t="shared" si="163"/>
        <v>0</v>
      </c>
      <c r="T724" s="12">
        <f t="shared" si="164"/>
        <v>0</v>
      </c>
      <c r="U724" s="12">
        <f t="shared" si="165"/>
        <v>0</v>
      </c>
      <c r="V724" s="12">
        <f t="shared" si="166"/>
        <v>0</v>
      </c>
      <c r="W724" s="12">
        <f t="shared" si="167"/>
        <v>0</v>
      </c>
      <c r="X724" s="12">
        <f t="shared" si="168"/>
        <v>1</v>
      </c>
      <c r="Y724" s="12">
        <f t="shared" si="169"/>
        <v>0</v>
      </c>
    </row>
    <row r="725" spans="1:25" x14ac:dyDescent="0.3">
      <c r="A725" s="1" t="s">
        <v>723</v>
      </c>
      <c r="B725" s="6">
        <v>0</v>
      </c>
      <c r="C725">
        <v>4</v>
      </c>
      <c r="D725">
        <v>4</v>
      </c>
      <c r="E725">
        <v>4</v>
      </c>
      <c r="F725">
        <v>15</v>
      </c>
      <c r="G725">
        <v>32</v>
      </c>
      <c r="H725">
        <v>32</v>
      </c>
      <c r="I725">
        <v>32</v>
      </c>
      <c r="J725" s="7"/>
      <c r="K725" s="6">
        <f t="shared" si="156"/>
        <v>4</v>
      </c>
      <c r="L725">
        <f t="shared" si="157"/>
        <v>0</v>
      </c>
      <c r="M725">
        <f t="shared" si="158"/>
        <v>0</v>
      </c>
      <c r="N725">
        <f t="shared" si="159"/>
        <v>11</v>
      </c>
      <c r="O725">
        <f t="shared" si="160"/>
        <v>17</v>
      </c>
      <c r="P725">
        <f t="shared" si="161"/>
        <v>0</v>
      </c>
      <c r="Q725">
        <f t="shared" si="162"/>
        <v>0</v>
      </c>
      <c r="R725" s="7"/>
      <c r="S725" s="12">
        <f t="shared" si="163"/>
        <v>1</v>
      </c>
      <c r="T725" s="12">
        <f t="shared" si="164"/>
        <v>0</v>
      </c>
      <c r="U725" s="12">
        <f t="shared" si="165"/>
        <v>0</v>
      </c>
      <c r="V725" s="12">
        <f t="shared" si="166"/>
        <v>0.73333333333333328</v>
      </c>
      <c r="W725" s="12">
        <f t="shared" si="167"/>
        <v>0.53125</v>
      </c>
      <c r="X725" s="12">
        <f t="shared" si="168"/>
        <v>0</v>
      </c>
      <c r="Y725" s="12">
        <f t="shared" si="169"/>
        <v>0</v>
      </c>
    </row>
    <row r="726" spans="1:25" x14ac:dyDescent="0.3">
      <c r="A726" s="1" t="s">
        <v>724</v>
      </c>
      <c r="B726" s="6">
        <v>128</v>
      </c>
      <c r="C726">
        <v>162</v>
      </c>
      <c r="D726">
        <v>162</v>
      </c>
      <c r="E726">
        <v>162</v>
      </c>
      <c r="F726">
        <v>268</v>
      </c>
      <c r="G726">
        <v>293</v>
      </c>
      <c r="H726">
        <v>312</v>
      </c>
      <c r="I726">
        <v>429</v>
      </c>
      <c r="J726" s="7"/>
      <c r="K726" s="6">
        <f t="shared" si="156"/>
        <v>34</v>
      </c>
      <c r="L726">
        <f t="shared" si="157"/>
        <v>0</v>
      </c>
      <c r="M726">
        <f t="shared" si="158"/>
        <v>0</v>
      </c>
      <c r="N726">
        <f t="shared" si="159"/>
        <v>106</v>
      </c>
      <c r="O726">
        <f t="shared" si="160"/>
        <v>25</v>
      </c>
      <c r="P726">
        <f t="shared" si="161"/>
        <v>19</v>
      </c>
      <c r="Q726">
        <f t="shared" si="162"/>
        <v>117</v>
      </c>
      <c r="R726" s="7"/>
      <c r="S726" s="12">
        <f t="shared" si="163"/>
        <v>0.20987654320987653</v>
      </c>
      <c r="T726" s="12">
        <f t="shared" si="164"/>
        <v>0</v>
      </c>
      <c r="U726" s="12">
        <f t="shared" si="165"/>
        <v>0</v>
      </c>
      <c r="V726" s="12">
        <f t="shared" si="166"/>
        <v>0.39552238805970147</v>
      </c>
      <c r="W726" s="12">
        <f t="shared" si="167"/>
        <v>8.5324232081911269E-2</v>
      </c>
      <c r="X726" s="12">
        <f t="shared" si="168"/>
        <v>6.0897435897435896E-2</v>
      </c>
      <c r="Y726" s="12">
        <f t="shared" si="169"/>
        <v>0.27272727272727271</v>
      </c>
    </row>
    <row r="727" spans="1:25" x14ac:dyDescent="0.3">
      <c r="A727" s="1" t="s">
        <v>725</v>
      </c>
      <c r="B727" s="6">
        <v>0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 s="7"/>
      <c r="K727" s="6">
        <f t="shared" si="156"/>
        <v>0</v>
      </c>
      <c r="L727">
        <f t="shared" si="157"/>
        <v>0</v>
      </c>
      <c r="M727">
        <f t="shared" si="158"/>
        <v>1</v>
      </c>
      <c r="N727">
        <f t="shared" si="159"/>
        <v>0</v>
      </c>
      <c r="O727">
        <f t="shared" si="160"/>
        <v>0</v>
      </c>
      <c r="P727">
        <f t="shared" si="161"/>
        <v>0</v>
      </c>
      <c r="Q727">
        <f t="shared" si="162"/>
        <v>0</v>
      </c>
      <c r="R727" s="7"/>
      <c r="S727" s="12">
        <f t="shared" si="163"/>
        <v>0</v>
      </c>
      <c r="T727" s="12">
        <f t="shared" si="164"/>
        <v>0</v>
      </c>
      <c r="U727" s="12">
        <f t="shared" si="165"/>
        <v>1</v>
      </c>
      <c r="V727" s="12">
        <f t="shared" si="166"/>
        <v>0</v>
      </c>
      <c r="W727" s="12">
        <f t="shared" si="167"/>
        <v>0</v>
      </c>
      <c r="X727" s="12">
        <f t="shared" si="168"/>
        <v>0</v>
      </c>
      <c r="Y727" s="12">
        <f t="shared" si="169"/>
        <v>0</v>
      </c>
    </row>
    <row r="728" spans="1:25" x14ac:dyDescent="0.3">
      <c r="A728" s="1" t="s">
        <v>726</v>
      </c>
      <c r="B728" s="6">
        <v>0</v>
      </c>
      <c r="C728">
        <v>12</v>
      </c>
      <c r="D728">
        <v>12</v>
      </c>
      <c r="E728">
        <v>12</v>
      </c>
      <c r="F728">
        <v>20</v>
      </c>
      <c r="G728">
        <v>38</v>
      </c>
      <c r="H728">
        <v>43</v>
      </c>
      <c r="I728">
        <v>53</v>
      </c>
      <c r="J728" s="7"/>
      <c r="K728" s="6">
        <f t="shared" si="156"/>
        <v>12</v>
      </c>
      <c r="L728">
        <f t="shared" si="157"/>
        <v>0</v>
      </c>
      <c r="M728">
        <f t="shared" si="158"/>
        <v>0</v>
      </c>
      <c r="N728">
        <f t="shared" si="159"/>
        <v>8</v>
      </c>
      <c r="O728">
        <f t="shared" si="160"/>
        <v>18</v>
      </c>
      <c r="P728">
        <f t="shared" si="161"/>
        <v>5</v>
      </c>
      <c r="Q728">
        <f t="shared" si="162"/>
        <v>10</v>
      </c>
      <c r="R728" s="7"/>
      <c r="S728" s="12">
        <f t="shared" si="163"/>
        <v>1</v>
      </c>
      <c r="T728" s="12">
        <f t="shared" si="164"/>
        <v>0</v>
      </c>
      <c r="U728" s="12">
        <f t="shared" si="165"/>
        <v>0</v>
      </c>
      <c r="V728" s="12">
        <f t="shared" si="166"/>
        <v>0.4</v>
      </c>
      <c r="W728" s="12">
        <f t="shared" si="167"/>
        <v>0.47368421052631576</v>
      </c>
      <c r="X728" s="12">
        <f t="shared" si="168"/>
        <v>0.11627906976744186</v>
      </c>
      <c r="Y728" s="12">
        <f t="shared" si="169"/>
        <v>0.18867924528301888</v>
      </c>
    </row>
    <row r="729" spans="1:25" x14ac:dyDescent="0.3">
      <c r="A729" s="1" t="s">
        <v>727</v>
      </c>
      <c r="B729" s="6">
        <v>0</v>
      </c>
      <c r="C729">
        <v>121</v>
      </c>
      <c r="D729">
        <v>121</v>
      </c>
      <c r="E729">
        <v>121</v>
      </c>
      <c r="F729">
        <v>121</v>
      </c>
      <c r="G729">
        <v>121</v>
      </c>
      <c r="H729">
        <v>121</v>
      </c>
      <c r="I729">
        <v>121</v>
      </c>
      <c r="J729" s="7"/>
      <c r="K729" s="6">
        <f t="shared" si="156"/>
        <v>121</v>
      </c>
      <c r="L729">
        <f t="shared" si="157"/>
        <v>0</v>
      </c>
      <c r="M729">
        <f t="shared" si="158"/>
        <v>0</v>
      </c>
      <c r="N729">
        <f t="shared" si="159"/>
        <v>0</v>
      </c>
      <c r="O729">
        <f t="shared" si="160"/>
        <v>0</v>
      </c>
      <c r="P729">
        <f t="shared" si="161"/>
        <v>0</v>
      </c>
      <c r="Q729">
        <f t="shared" si="162"/>
        <v>0</v>
      </c>
      <c r="R729" s="7"/>
      <c r="S729" s="12">
        <f t="shared" si="163"/>
        <v>1</v>
      </c>
      <c r="T729" s="12">
        <f t="shared" si="164"/>
        <v>0</v>
      </c>
      <c r="U729" s="12">
        <f t="shared" si="165"/>
        <v>0</v>
      </c>
      <c r="V729" s="12">
        <f t="shared" si="166"/>
        <v>0</v>
      </c>
      <c r="W729" s="12">
        <f t="shared" si="167"/>
        <v>0</v>
      </c>
      <c r="X729" s="12">
        <f t="shared" si="168"/>
        <v>0</v>
      </c>
      <c r="Y729" s="12">
        <f t="shared" si="169"/>
        <v>0</v>
      </c>
    </row>
    <row r="730" spans="1:25" x14ac:dyDescent="0.3">
      <c r="A730" s="1" t="s">
        <v>728</v>
      </c>
      <c r="B730" s="6">
        <v>21</v>
      </c>
      <c r="C730">
        <v>28</v>
      </c>
      <c r="D730">
        <v>28</v>
      </c>
      <c r="E730">
        <v>34</v>
      </c>
      <c r="F730">
        <v>34</v>
      </c>
      <c r="G730">
        <v>40</v>
      </c>
      <c r="H730">
        <v>40</v>
      </c>
      <c r="I730">
        <v>40</v>
      </c>
      <c r="J730" s="7"/>
      <c r="K730" s="6">
        <f t="shared" si="156"/>
        <v>7</v>
      </c>
      <c r="L730">
        <f t="shared" si="157"/>
        <v>0</v>
      </c>
      <c r="M730">
        <f t="shared" si="158"/>
        <v>6</v>
      </c>
      <c r="N730">
        <f t="shared" si="159"/>
        <v>0</v>
      </c>
      <c r="O730">
        <f t="shared" si="160"/>
        <v>6</v>
      </c>
      <c r="P730">
        <f t="shared" si="161"/>
        <v>0</v>
      </c>
      <c r="Q730">
        <f t="shared" si="162"/>
        <v>0</v>
      </c>
      <c r="R730" s="7"/>
      <c r="S730" s="12">
        <f t="shared" si="163"/>
        <v>0.25</v>
      </c>
      <c r="T730" s="12">
        <f t="shared" si="164"/>
        <v>0</v>
      </c>
      <c r="U730" s="12">
        <f t="shared" si="165"/>
        <v>0.17647058823529413</v>
      </c>
      <c r="V730" s="12">
        <f t="shared" si="166"/>
        <v>0</v>
      </c>
      <c r="W730" s="12">
        <f t="shared" si="167"/>
        <v>0.15</v>
      </c>
      <c r="X730" s="12">
        <f t="shared" si="168"/>
        <v>0</v>
      </c>
      <c r="Y730" s="12">
        <f t="shared" si="169"/>
        <v>0</v>
      </c>
    </row>
    <row r="731" spans="1:25" x14ac:dyDescent="0.3">
      <c r="A731" s="1" t="s">
        <v>729</v>
      </c>
      <c r="B731" s="6">
        <v>6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10</v>
      </c>
      <c r="I731">
        <v>10</v>
      </c>
      <c r="J731" s="7"/>
      <c r="K731" s="6">
        <f t="shared" si="156"/>
        <v>4</v>
      </c>
      <c r="L731">
        <f t="shared" si="157"/>
        <v>0</v>
      </c>
      <c r="M731">
        <f t="shared" si="158"/>
        <v>0</v>
      </c>
      <c r="N731">
        <f t="shared" si="159"/>
        <v>0</v>
      </c>
      <c r="O731">
        <f t="shared" si="160"/>
        <v>0</v>
      </c>
      <c r="P731">
        <f t="shared" si="161"/>
        <v>0</v>
      </c>
      <c r="Q731">
        <f t="shared" si="162"/>
        <v>0</v>
      </c>
      <c r="R731" s="7"/>
      <c r="S731" s="12">
        <f t="shared" si="163"/>
        <v>0.4</v>
      </c>
      <c r="T731" s="12">
        <f t="shared" si="164"/>
        <v>0</v>
      </c>
      <c r="U731" s="12">
        <f t="shared" si="165"/>
        <v>0</v>
      </c>
      <c r="V731" s="12">
        <f t="shared" si="166"/>
        <v>0</v>
      </c>
      <c r="W731" s="12">
        <f t="shared" si="167"/>
        <v>0</v>
      </c>
      <c r="X731" s="12">
        <f t="shared" si="168"/>
        <v>0</v>
      </c>
      <c r="Y731" s="12">
        <f t="shared" si="169"/>
        <v>0</v>
      </c>
    </row>
    <row r="732" spans="1:25" x14ac:dyDescent="0.3">
      <c r="A732" s="1" t="s">
        <v>730</v>
      </c>
      <c r="B732" s="6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 s="7"/>
      <c r="K732" s="6">
        <f t="shared" si="156"/>
        <v>0</v>
      </c>
      <c r="L732">
        <f t="shared" si="157"/>
        <v>0</v>
      </c>
      <c r="M732">
        <f t="shared" si="158"/>
        <v>0</v>
      </c>
      <c r="N732">
        <f t="shared" si="159"/>
        <v>0</v>
      </c>
      <c r="O732">
        <f t="shared" si="160"/>
        <v>0</v>
      </c>
      <c r="P732">
        <f t="shared" si="161"/>
        <v>0</v>
      </c>
      <c r="Q732">
        <f t="shared" si="162"/>
        <v>0</v>
      </c>
      <c r="R732" s="7"/>
      <c r="S732" s="12">
        <f t="shared" si="163"/>
        <v>0</v>
      </c>
      <c r="T732" s="12">
        <f t="shared" si="164"/>
        <v>0</v>
      </c>
      <c r="U732" s="12">
        <f t="shared" si="165"/>
        <v>0</v>
      </c>
      <c r="V732" s="12">
        <f t="shared" si="166"/>
        <v>0</v>
      </c>
      <c r="W732" s="12">
        <f t="shared" si="167"/>
        <v>0</v>
      </c>
      <c r="X732" s="12">
        <f t="shared" si="168"/>
        <v>0</v>
      </c>
      <c r="Y732" s="12">
        <f t="shared" si="169"/>
        <v>0</v>
      </c>
    </row>
    <row r="733" spans="1:25" x14ac:dyDescent="0.3">
      <c r="A733" s="1" t="s">
        <v>731</v>
      </c>
      <c r="B733" s="6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7"/>
      <c r="K733" s="6">
        <f t="shared" si="156"/>
        <v>0</v>
      </c>
      <c r="L733">
        <f t="shared" si="157"/>
        <v>0</v>
      </c>
      <c r="M733">
        <f t="shared" si="158"/>
        <v>0</v>
      </c>
      <c r="N733">
        <f t="shared" si="159"/>
        <v>0</v>
      </c>
      <c r="O733">
        <f t="shared" si="160"/>
        <v>0</v>
      </c>
      <c r="P733">
        <f t="shared" si="161"/>
        <v>0</v>
      </c>
      <c r="Q733">
        <f t="shared" si="162"/>
        <v>0</v>
      </c>
      <c r="R733" s="7"/>
      <c r="S733" s="12">
        <f t="shared" si="163"/>
        <v>0</v>
      </c>
      <c r="T733" s="12">
        <f t="shared" si="164"/>
        <v>0</v>
      </c>
      <c r="U733" s="12">
        <f t="shared" si="165"/>
        <v>0</v>
      </c>
      <c r="V733" s="12">
        <f t="shared" si="166"/>
        <v>0</v>
      </c>
      <c r="W733" s="12">
        <f t="shared" si="167"/>
        <v>0</v>
      </c>
      <c r="X733" s="12">
        <f t="shared" si="168"/>
        <v>0</v>
      </c>
      <c r="Y733" s="12">
        <f t="shared" si="169"/>
        <v>0</v>
      </c>
    </row>
    <row r="734" spans="1:25" x14ac:dyDescent="0.3">
      <c r="A734" s="1" t="s">
        <v>732</v>
      </c>
      <c r="B734" s="6">
        <v>0</v>
      </c>
      <c r="C734">
        <v>21</v>
      </c>
      <c r="D734">
        <v>21</v>
      </c>
      <c r="E734">
        <v>21</v>
      </c>
      <c r="F734">
        <v>21</v>
      </c>
      <c r="G734">
        <v>21</v>
      </c>
      <c r="H734">
        <v>73</v>
      </c>
      <c r="I734">
        <v>95</v>
      </c>
      <c r="J734" s="7"/>
      <c r="K734" s="6">
        <f t="shared" si="156"/>
        <v>21</v>
      </c>
      <c r="L734">
        <f t="shared" si="157"/>
        <v>0</v>
      </c>
      <c r="M734">
        <f t="shared" si="158"/>
        <v>0</v>
      </c>
      <c r="N734">
        <f t="shared" si="159"/>
        <v>0</v>
      </c>
      <c r="O734">
        <f t="shared" si="160"/>
        <v>0</v>
      </c>
      <c r="P734">
        <f t="shared" si="161"/>
        <v>52</v>
      </c>
      <c r="Q734">
        <f t="shared" si="162"/>
        <v>22</v>
      </c>
      <c r="R734" s="7"/>
      <c r="S734" s="12">
        <f t="shared" si="163"/>
        <v>1</v>
      </c>
      <c r="T734" s="12">
        <f t="shared" si="164"/>
        <v>0</v>
      </c>
      <c r="U734" s="12">
        <f t="shared" si="165"/>
        <v>0</v>
      </c>
      <c r="V734" s="12">
        <f t="shared" si="166"/>
        <v>0</v>
      </c>
      <c r="W734" s="12">
        <f t="shared" si="167"/>
        <v>0</v>
      </c>
      <c r="X734" s="12">
        <f t="shared" si="168"/>
        <v>0.71232876712328763</v>
      </c>
      <c r="Y734" s="12">
        <f t="shared" si="169"/>
        <v>0.23157894736842105</v>
      </c>
    </row>
    <row r="735" spans="1:25" x14ac:dyDescent="0.3">
      <c r="A735" s="1" t="s">
        <v>733</v>
      </c>
      <c r="B735" s="6">
        <v>25</v>
      </c>
      <c r="C735">
        <v>25</v>
      </c>
      <c r="D735">
        <v>25</v>
      </c>
      <c r="E735">
        <v>69</v>
      </c>
      <c r="F735">
        <v>72</v>
      </c>
      <c r="G735">
        <v>142</v>
      </c>
      <c r="H735">
        <v>143</v>
      </c>
      <c r="I735">
        <v>245</v>
      </c>
      <c r="J735" s="7"/>
      <c r="K735" s="6">
        <f t="shared" si="156"/>
        <v>0</v>
      </c>
      <c r="L735">
        <f t="shared" si="157"/>
        <v>0</v>
      </c>
      <c r="M735">
        <f t="shared" si="158"/>
        <v>44</v>
      </c>
      <c r="N735">
        <f t="shared" si="159"/>
        <v>3</v>
      </c>
      <c r="O735">
        <f t="shared" si="160"/>
        <v>70</v>
      </c>
      <c r="P735">
        <f t="shared" si="161"/>
        <v>1</v>
      </c>
      <c r="Q735">
        <f t="shared" si="162"/>
        <v>102</v>
      </c>
      <c r="R735" s="7"/>
      <c r="S735" s="12">
        <f t="shared" si="163"/>
        <v>0</v>
      </c>
      <c r="T735" s="12">
        <f t="shared" si="164"/>
        <v>0</v>
      </c>
      <c r="U735" s="12">
        <f t="shared" si="165"/>
        <v>0.6376811594202898</v>
      </c>
      <c r="V735" s="12">
        <f t="shared" si="166"/>
        <v>4.1666666666666664E-2</v>
      </c>
      <c r="W735" s="12">
        <f t="shared" si="167"/>
        <v>0.49295774647887325</v>
      </c>
      <c r="X735" s="12">
        <f t="shared" si="168"/>
        <v>6.993006993006993E-3</v>
      </c>
      <c r="Y735" s="12">
        <f t="shared" si="169"/>
        <v>0.41632653061224489</v>
      </c>
    </row>
    <row r="736" spans="1:25" x14ac:dyDescent="0.3">
      <c r="A736" s="1" t="s">
        <v>734</v>
      </c>
      <c r="B736" s="6">
        <v>0</v>
      </c>
      <c r="C736">
        <v>8</v>
      </c>
      <c r="D736">
        <v>15</v>
      </c>
      <c r="E736">
        <v>16</v>
      </c>
      <c r="F736">
        <v>16</v>
      </c>
      <c r="G736">
        <v>16</v>
      </c>
      <c r="H736">
        <v>16</v>
      </c>
      <c r="I736">
        <v>18</v>
      </c>
      <c r="J736" s="7"/>
      <c r="K736" s="6">
        <f t="shared" si="156"/>
        <v>8</v>
      </c>
      <c r="L736">
        <f t="shared" si="157"/>
        <v>7</v>
      </c>
      <c r="M736">
        <f t="shared" si="158"/>
        <v>1</v>
      </c>
      <c r="N736">
        <f t="shared" si="159"/>
        <v>0</v>
      </c>
      <c r="O736">
        <f t="shared" si="160"/>
        <v>0</v>
      </c>
      <c r="P736">
        <f t="shared" si="161"/>
        <v>0</v>
      </c>
      <c r="Q736">
        <f t="shared" si="162"/>
        <v>2</v>
      </c>
      <c r="R736" s="7"/>
      <c r="S736" s="12">
        <f t="shared" si="163"/>
        <v>1</v>
      </c>
      <c r="T736" s="12">
        <f t="shared" si="164"/>
        <v>0.46666666666666667</v>
      </c>
      <c r="U736" s="12">
        <f t="shared" si="165"/>
        <v>6.25E-2</v>
      </c>
      <c r="V736" s="12">
        <f t="shared" si="166"/>
        <v>0</v>
      </c>
      <c r="W736" s="12">
        <f t="shared" si="167"/>
        <v>0</v>
      </c>
      <c r="X736" s="12">
        <f t="shared" si="168"/>
        <v>0</v>
      </c>
      <c r="Y736" s="12">
        <f t="shared" si="169"/>
        <v>0.1111111111111111</v>
      </c>
    </row>
    <row r="737" spans="1:25" x14ac:dyDescent="0.3">
      <c r="A737" s="1" t="s">
        <v>735</v>
      </c>
      <c r="B737" s="6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7"/>
      <c r="K737" s="6">
        <f t="shared" si="156"/>
        <v>0</v>
      </c>
      <c r="L737">
        <f t="shared" si="157"/>
        <v>0</v>
      </c>
      <c r="M737">
        <f t="shared" si="158"/>
        <v>0</v>
      </c>
      <c r="N737">
        <f t="shared" si="159"/>
        <v>0</v>
      </c>
      <c r="O737">
        <f t="shared" si="160"/>
        <v>0</v>
      </c>
      <c r="P737">
        <f t="shared" si="161"/>
        <v>0</v>
      </c>
      <c r="Q737">
        <f t="shared" si="162"/>
        <v>0</v>
      </c>
      <c r="R737" s="7"/>
      <c r="S737" s="12">
        <f t="shared" si="163"/>
        <v>0</v>
      </c>
      <c r="T737" s="12">
        <f t="shared" si="164"/>
        <v>0</v>
      </c>
      <c r="U737" s="12">
        <f t="shared" si="165"/>
        <v>0</v>
      </c>
      <c r="V737" s="12">
        <f t="shared" si="166"/>
        <v>0</v>
      </c>
      <c r="W737" s="12">
        <f t="shared" si="167"/>
        <v>0</v>
      </c>
      <c r="X737" s="12">
        <f t="shared" si="168"/>
        <v>0</v>
      </c>
      <c r="Y737" s="12">
        <f t="shared" si="169"/>
        <v>0</v>
      </c>
    </row>
    <row r="738" spans="1:25" x14ac:dyDescent="0.3">
      <c r="A738" s="1" t="s">
        <v>736</v>
      </c>
      <c r="B738" s="6">
        <v>22</v>
      </c>
      <c r="C738">
        <v>28</v>
      </c>
      <c r="D738">
        <v>37</v>
      </c>
      <c r="E738">
        <v>37</v>
      </c>
      <c r="F738">
        <v>37</v>
      </c>
      <c r="G738">
        <v>37</v>
      </c>
      <c r="H738">
        <v>37</v>
      </c>
      <c r="I738">
        <v>37</v>
      </c>
      <c r="J738" s="7"/>
      <c r="K738" s="6">
        <f t="shared" si="156"/>
        <v>6</v>
      </c>
      <c r="L738">
        <f t="shared" si="157"/>
        <v>9</v>
      </c>
      <c r="M738">
        <f t="shared" si="158"/>
        <v>0</v>
      </c>
      <c r="N738">
        <f t="shared" si="159"/>
        <v>0</v>
      </c>
      <c r="O738">
        <f t="shared" si="160"/>
        <v>0</v>
      </c>
      <c r="P738">
        <f t="shared" si="161"/>
        <v>0</v>
      </c>
      <c r="Q738">
        <f t="shared" si="162"/>
        <v>0</v>
      </c>
      <c r="R738" s="7"/>
      <c r="S738" s="12">
        <f t="shared" si="163"/>
        <v>0.21428571428571427</v>
      </c>
      <c r="T738" s="12">
        <f t="shared" si="164"/>
        <v>0.24324324324324326</v>
      </c>
      <c r="U738" s="12">
        <f t="shared" si="165"/>
        <v>0</v>
      </c>
      <c r="V738" s="12">
        <f t="shared" si="166"/>
        <v>0</v>
      </c>
      <c r="W738" s="12">
        <f t="shared" si="167"/>
        <v>0</v>
      </c>
      <c r="X738" s="12">
        <f t="shared" si="168"/>
        <v>0</v>
      </c>
      <c r="Y738" s="12">
        <f t="shared" si="169"/>
        <v>0</v>
      </c>
    </row>
    <row r="739" spans="1:25" x14ac:dyDescent="0.3">
      <c r="A739" s="1" t="s">
        <v>737</v>
      </c>
      <c r="B739" s="6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s="7"/>
      <c r="K739" s="6">
        <f t="shared" si="156"/>
        <v>0</v>
      </c>
      <c r="L739">
        <f t="shared" si="157"/>
        <v>0</v>
      </c>
      <c r="M739">
        <f t="shared" si="158"/>
        <v>0</v>
      </c>
      <c r="N739">
        <f t="shared" si="159"/>
        <v>0</v>
      </c>
      <c r="O739">
        <f t="shared" si="160"/>
        <v>0</v>
      </c>
      <c r="P739">
        <f t="shared" si="161"/>
        <v>0</v>
      </c>
      <c r="Q739">
        <f t="shared" si="162"/>
        <v>0</v>
      </c>
      <c r="R739" s="7"/>
      <c r="S739" s="12">
        <f t="shared" si="163"/>
        <v>0</v>
      </c>
      <c r="T739" s="12">
        <f t="shared" si="164"/>
        <v>0</v>
      </c>
      <c r="U739" s="12">
        <f t="shared" si="165"/>
        <v>0</v>
      </c>
      <c r="V739" s="12">
        <f t="shared" si="166"/>
        <v>0</v>
      </c>
      <c r="W739" s="12">
        <f t="shared" si="167"/>
        <v>0</v>
      </c>
      <c r="X739" s="12">
        <f t="shared" si="168"/>
        <v>0</v>
      </c>
      <c r="Y739" s="12">
        <f t="shared" si="169"/>
        <v>0</v>
      </c>
    </row>
    <row r="740" spans="1:25" x14ac:dyDescent="0.3">
      <c r="A740" s="1" t="s">
        <v>738</v>
      </c>
      <c r="B740" s="6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7"/>
      <c r="K740" s="6">
        <f t="shared" si="156"/>
        <v>0</v>
      </c>
      <c r="L740">
        <f t="shared" si="157"/>
        <v>0</v>
      </c>
      <c r="M740">
        <f t="shared" si="158"/>
        <v>0</v>
      </c>
      <c r="N740">
        <f t="shared" si="159"/>
        <v>0</v>
      </c>
      <c r="O740">
        <f t="shared" si="160"/>
        <v>0</v>
      </c>
      <c r="P740">
        <f t="shared" si="161"/>
        <v>0</v>
      </c>
      <c r="Q740">
        <f t="shared" si="162"/>
        <v>0</v>
      </c>
      <c r="R740" s="7"/>
      <c r="S740" s="12">
        <f t="shared" si="163"/>
        <v>0</v>
      </c>
      <c r="T740" s="12">
        <f t="shared" si="164"/>
        <v>0</v>
      </c>
      <c r="U740" s="12">
        <f t="shared" si="165"/>
        <v>0</v>
      </c>
      <c r="V740" s="12">
        <f t="shared" si="166"/>
        <v>0</v>
      </c>
      <c r="W740" s="12">
        <f t="shared" si="167"/>
        <v>0</v>
      </c>
      <c r="X740" s="12">
        <f t="shared" si="168"/>
        <v>0</v>
      </c>
      <c r="Y740" s="12">
        <f t="shared" si="169"/>
        <v>0</v>
      </c>
    </row>
    <row r="741" spans="1:25" x14ac:dyDescent="0.3">
      <c r="A741" s="1" t="s">
        <v>739</v>
      </c>
      <c r="B741" s="6">
        <v>16</v>
      </c>
      <c r="C741">
        <v>23</v>
      </c>
      <c r="D741">
        <v>23</v>
      </c>
      <c r="E741">
        <v>23</v>
      </c>
      <c r="F741">
        <v>23</v>
      </c>
      <c r="G741">
        <v>23</v>
      </c>
      <c r="H741">
        <v>23</v>
      </c>
      <c r="I741">
        <v>72</v>
      </c>
      <c r="J741" s="7"/>
      <c r="K741" s="6">
        <f t="shared" si="156"/>
        <v>7</v>
      </c>
      <c r="L741">
        <f t="shared" si="157"/>
        <v>0</v>
      </c>
      <c r="M741">
        <f t="shared" si="158"/>
        <v>0</v>
      </c>
      <c r="N741">
        <f t="shared" si="159"/>
        <v>0</v>
      </c>
      <c r="O741">
        <f t="shared" si="160"/>
        <v>0</v>
      </c>
      <c r="P741">
        <f t="shared" si="161"/>
        <v>0</v>
      </c>
      <c r="Q741">
        <f t="shared" si="162"/>
        <v>49</v>
      </c>
      <c r="R741" s="7"/>
      <c r="S741" s="12">
        <f t="shared" si="163"/>
        <v>0.30434782608695654</v>
      </c>
      <c r="T741" s="12">
        <f t="shared" si="164"/>
        <v>0</v>
      </c>
      <c r="U741" s="12">
        <f t="shared" si="165"/>
        <v>0</v>
      </c>
      <c r="V741" s="12">
        <f t="shared" si="166"/>
        <v>0</v>
      </c>
      <c r="W741" s="12">
        <f t="shared" si="167"/>
        <v>0</v>
      </c>
      <c r="X741" s="12">
        <f t="shared" si="168"/>
        <v>0</v>
      </c>
      <c r="Y741" s="12">
        <f t="shared" si="169"/>
        <v>0.68055555555555558</v>
      </c>
    </row>
    <row r="742" spans="1:25" x14ac:dyDescent="0.3">
      <c r="A742" s="1" t="s">
        <v>740</v>
      </c>
      <c r="B742" s="6">
        <v>0</v>
      </c>
      <c r="C742">
        <v>9</v>
      </c>
      <c r="D742">
        <v>9</v>
      </c>
      <c r="E742">
        <v>9</v>
      </c>
      <c r="F742">
        <v>9</v>
      </c>
      <c r="G742">
        <v>9</v>
      </c>
      <c r="H742">
        <v>9</v>
      </c>
      <c r="I742">
        <v>9</v>
      </c>
      <c r="J742" s="7"/>
      <c r="K742" s="6">
        <f t="shared" si="156"/>
        <v>9</v>
      </c>
      <c r="L742">
        <f t="shared" si="157"/>
        <v>0</v>
      </c>
      <c r="M742">
        <f t="shared" si="158"/>
        <v>0</v>
      </c>
      <c r="N742">
        <f t="shared" si="159"/>
        <v>0</v>
      </c>
      <c r="O742">
        <f t="shared" si="160"/>
        <v>0</v>
      </c>
      <c r="P742">
        <f t="shared" si="161"/>
        <v>0</v>
      </c>
      <c r="Q742">
        <f t="shared" si="162"/>
        <v>0</v>
      </c>
      <c r="R742" s="7"/>
      <c r="S742" s="12">
        <f t="shared" si="163"/>
        <v>1</v>
      </c>
      <c r="T742" s="12">
        <f t="shared" si="164"/>
        <v>0</v>
      </c>
      <c r="U742" s="12">
        <f t="shared" si="165"/>
        <v>0</v>
      </c>
      <c r="V742" s="12">
        <f t="shared" si="166"/>
        <v>0</v>
      </c>
      <c r="W742" s="12">
        <f t="shared" si="167"/>
        <v>0</v>
      </c>
      <c r="X742" s="12">
        <f t="shared" si="168"/>
        <v>0</v>
      </c>
      <c r="Y742" s="12">
        <f t="shared" si="169"/>
        <v>0</v>
      </c>
    </row>
    <row r="743" spans="1:25" x14ac:dyDescent="0.3">
      <c r="A743" s="1" t="s">
        <v>741</v>
      </c>
      <c r="B743" s="6">
        <v>40</v>
      </c>
      <c r="C743">
        <v>41</v>
      </c>
      <c r="D743">
        <v>61</v>
      </c>
      <c r="E743">
        <v>63</v>
      </c>
      <c r="F743">
        <v>65</v>
      </c>
      <c r="G743">
        <v>65</v>
      </c>
      <c r="H743">
        <v>67</v>
      </c>
      <c r="I743">
        <v>67</v>
      </c>
      <c r="J743" s="7"/>
      <c r="K743" s="6">
        <f t="shared" si="156"/>
        <v>1</v>
      </c>
      <c r="L743">
        <f t="shared" si="157"/>
        <v>20</v>
      </c>
      <c r="M743">
        <f t="shared" si="158"/>
        <v>2</v>
      </c>
      <c r="N743">
        <f t="shared" si="159"/>
        <v>2</v>
      </c>
      <c r="O743">
        <f t="shared" si="160"/>
        <v>0</v>
      </c>
      <c r="P743">
        <f t="shared" si="161"/>
        <v>2</v>
      </c>
      <c r="Q743">
        <f t="shared" si="162"/>
        <v>0</v>
      </c>
      <c r="R743" s="7"/>
      <c r="S743" s="12">
        <f t="shared" si="163"/>
        <v>2.4390243902439025E-2</v>
      </c>
      <c r="T743" s="12">
        <f t="shared" si="164"/>
        <v>0.32786885245901637</v>
      </c>
      <c r="U743" s="12">
        <f t="shared" si="165"/>
        <v>3.1746031746031744E-2</v>
      </c>
      <c r="V743" s="12">
        <f t="shared" si="166"/>
        <v>3.0769230769230771E-2</v>
      </c>
      <c r="W743" s="12">
        <f t="shared" si="167"/>
        <v>0</v>
      </c>
      <c r="X743" s="12">
        <f t="shared" si="168"/>
        <v>2.9850746268656716E-2</v>
      </c>
      <c r="Y743" s="12">
        <f t="shared" si="169"/>
        <v>0</v>
      </c>
    </row>
    <row r="744" spans="1:25" x14ac:dyDescent="0.3">
      <c r="A744" s="1" t="s">
        <v>742</v>
      </c>
      <c r="B744" s="6">
        <v>0</v>
      </c>
      <c r="C744">
        <v>27</v>
      </c>
      <c r="D744">
        <v>27</v>
      </c>
      <c r="E744">
        <v>27</v>
      </c>
      <c r="F744">
        <v>27</v>
      </c>
      <c r="G744">
        <v>31</v>
      </c>
      <c r="H744">
        <v>43</v>
      </c>
      <c r="I744">
        <v>43</v>
      </c>
      <c r="J744" s="7"/>
      <c r="K744" s="6">
        <f t="shared" si="156"/>
        <v>27</v>
      </c>
      <c r="L744">
        <f t="shared" si="157"/>
        <v>0</v>
      </c>
      <c r="M744">
        <f t="shared" si="158"/>
        <v>0</v>
      </c>
      <c r="N744">
        <f t="shared" si="159"/>
        <v>0</v>
      </c>
      <c r="O744">
        <f t="shared" si="160"/>
        <v>4</v>
      </c>
      <c r="P744">
        <f t="shared" si="161"/>
        <v>12</v>
      </c>
      <c r="Q744">
        <f t="shared" si="162"/>
        <v>0</v>
      </c>
      <c r="R744" s="7"/>
      <c r="S744" s="12">
        <f t="shared" si="163"/>
        <v>1</v>
      </c>
      <c r="T744" s="12">
        <f t="shared" si="164"/>
        <v>0</v>
      </c>
      <c r="U744" s="12">
        <f t="shared" si="165"/>
        <v>0</v>
      </c>
      <c r="V744" s="12">
        <f t="shared" si="166"/>
        <v>0</v>
      </c>
      <c r="W744" s="12">
        <f t="shared" si="167"/>
        <v>0.12903225806451613</v>
      </c>
      <c r="X744" s="12">
        <f t="shared" si="168"/>
        <v>0.27906976744186046</v>
      </c>
      <c r="Y744" s="12">
        <f t="shared" si="169"/>
        <v>0</v>
      </c>
    </row>
    <row r="745" spans="1:25" x14ac:dyDescent="0.3">
      <c r="A745" s="1" t="s">
        <v>743</v>
      </c>
      <c r="B745" s="6">
        <v>63</v>
      </c>
      <c r="C745">
        <v>89</v>
      </c>
      <c r="D745">
        <v>123</v>
      </c>
      <c r="E745">
        <v>200</v>
      </c>
      <c r="F745">
        <v>249</v>
      </c>
      <c r="G745">
        <v>249</v>
      </c>
      <c r="H745">
        <v>249</v>
      </c>
      <c r="I745">
        <v>301</v>
      </c>
      <c r="J745" s="7"/>
      <c r="K745" s="6">
        <f t="shared" si="156"/>
        <v>26</v>
      </c>
      <c r="L745">
        <f t="shared" si="157"/>
        <v>34</v>
      </c>
      <c r="M745">
        <f t="shared" si="158"/>
        <v>77</v>
      </c>
      <c r="N745">
        <f t="shared" si="159"/>
        <v>49</v>
      </c>
      <c r="O745">
        <f t="shared" si="160"/>
        <v>0</v>
      </c>
      <c r="P745">
        <f t="shared" si="161"/>
        <v>0</v>
      </c>
      <c r="Q745">
        <f t="shared" si="162"/>
        <v>52</v>
      </c>
      <c r="R745" s="7"/>
      <c r="S745" s="12">
        <f t="shared" si="163"/>
        <v>0.29213483146067415</v>
      </c>
      <c r="T745" s="12">
        <f t="shared" si="164"/>
        <v>0.27642276422764228</v>
      </c>
      <c r="U745" s="12">
        <f t="shared" si="165"/>
        <v>0.38500000000000001</v>
      </c>
      <c r="V745" s="12">
        <f t="shared" si="166"/>
        <v>0.19678714859437751</v>
      </c>
      <c r="W745" s="12">
        <f t="shared" si="167"/>
        <v>0</v>
      </c>
      <c r="X745" s="12">
        <f t="shared" si="168"/>
        <v>0</v>
      </c>
      <c r="Y745" s="12">
        <f t="shared" si="169"/>
        <v>0.17275747508305647</v>
      </c>
    </row>
    <row r="746" spans="1:25" x14ac:dyDescent="0.3">
      <c r="A746" s="1" t="s">
        <v>744</v>
      </c>
      <c r="B746" s="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7"/>
      <c r="K746" s="6">
        <f t="shared" si="156"/>
        <v>0</v>
      </c>
      <c r="L746">
        <f t="shared" si="157"/>
        <v>0</v>
      </c>
      <c r="M746">
        <f t="shared" si="158"/>
        <v>0</v>
      </c>
      <c r="N746">
        <f t="shared" si="159"/>
        <v>0</v>
      </c>
      <c r="O746">
        <f t="shared" si="160"/>
        <v>0</v>
      </c>
      <c r="P746">
        <f t="shared" si="161"/>
        <v>0</v>
      </c>
      <c r="Q746">
        <f t="shared" si="162"/>
        <v>0</v>
      </c>
      <c r="R746" s="7"/>
      <c r="S746" s="12">
        <f t="shared" si="163"/>
        <v>0</v>
      </c>
      <c r="T746" s="12">
        <f t="shared" si="164"/>
        <v>0</v>
      </c>
      <c r="U746" s="12">
        <f t="shared" si="165"/>
        <v>0</v>
      </c>
      <c r="V746" s="12">
        <f t="shared" si="166"/>
        <v>0</v>
      </c>
      <c r="W746" s="12">
        <f t="shared" si="167"/>
        <v>0</v>
      </c>
      <c r="X746" s="12">
        <f t="shared" si="168"/>
        <v>0</v>
      </c>
      <c r="Y746" s="12">
        <f t="shared" si="169"/>
        <v>0</v>
      </c>
    </row>
    <row r="747" spans="1:25" x14ac:dyDescent="0.3">
      <c r="A747" s="1" t="s">
        <v>745</v>
      </c>
      <c r="B747" s="6">
        <v>0</v>
      </c>
      <c r="C747">
        <v>0</v>
      </c>
      <c r="D747">
        <v>0</v>
      </c>
      <c r="E747">
        <v>0</v>
      </c>
      <c r="F747">
        <v>5</v>
      </c>
      <c r="G747">
        <v>5</v>
      </c>
      <c r="H747">
        <v>5</v>
      </c>
      <c r="I747">
        <v>5</v>
      </c>
      <c r="J747" s="7"/>
      <c r="K747" s="6">
        <f t="shared" si="156"/>
        <v>0</v>
      </c>
      <c r="L747">
        <f t="shared" si="157"/>
        <v>0</v>
      </c>
      <c r="M747">
        <f t="shared" si="158"/>
        <v>0</v>
      </c>
      <c r="N747">
        <f t="shared" si="159"/>
        <v>5</v>
      </c>
      <c r="O747">
        <f t="shared" si="160"/>
        <v>0</v>
      </c>
      <c r="P747">
        <f t="shared" si="161"/>
        <v>0</v>
      </c>
      <c r="Q747">
        <f t="shared" si="162"/>
        <v>0</v>
      </c>
      <c r="R747" s="7"/>
      <c r="S747" s="12">
        <f t="shared" si="163"/>
        <v>0</v>
      </c>
      <c r="T747" s="12">
        <f t="shared" si="164"/>
        <v>0</v>
      </c>
      <c r="U747" s="12">
        <f t="shared" si="165"/>
        <v>0</v>
      </c>
      <c r="V747" s="12">
        <f t="shared" si="166"/>
        <v>1</v>
      </c>
      <c r="W747" s="12">
        <f t="shared" si="167"/>
        <v>0</v>
      </c>
      <c r="X747" s="12">
        <f t="shared" si="168"/>
        <v>0</v>
      </c>
      <c r="Y747" s="12">
        <f t="shared" si="169"/>
        <v>0</v>
      </c>
    </row>
    <row r="748" spans="1:25" x14ac:dyDescent="0.3">
      <c r="A748" s="1" t="s">
        <v>746</v>
      </c>
      <c r="B748" s="6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s="7"/>
      <c r="K748" s="6">
        <f t="shared" si="156"/>
        <v>0</v>
      </c>
      <c r="L748">
        <f t="shared" si="157"/>
        <v>0</v>
      </c>
      <c r="M748">
        <f t="shared" si="158"/>
        <v>0</v>
      </c>
      <c r="N748">
        <f t="shared" si="159"/>
        <v>0</v>
      </c>
      <c r="O748">
        <f t="shared" si="160"/>
        <v>0</v>
      </c>
      <c r="P748">
        <f t="shared" si="161"/>
        <v>0</v>
      </c>
      <c r="Q748">
        <f t="shared" si="162"/>
        <v>0</v>
      </c>
      <c r="R748" s="7"/>
      <c r="S748" s="12">
        <f t="shared" si="163"/>
        <v>0</v>
      </c>
      <c r="T748" s="12">
        <f t="shared" si="164"/>
        <v>0</v>
      </c>
      <c r="U748" s="12">
        <f t="shared" si="165"/>
        <v>0</v>
      </c>
      <c r="V748" s="12">
        <f t="shared" si="166"/>
        <v>0</v>
      </c>
      <c r="W748" s="12">
        <f t="shared" si="167"/>
        <v>0</v>
      </c>
      <c r="X748" s="12">
        <f t="shared" si="168"/>
        <v>0</v>
      </c>
      <c r="Y748" s="12">
        <f t="shared" si="169"/>
        <v>0</v>
      </c>
    </row>
    <row r="749" spans="1:25" x14ac:dyDescent="0.3">
      <c r="A749" s="1" t="s">
        <v>747</v>
      </c>
      <c r="B749" s="6">
        <v>0</v>
      </c>
      <c r="C749">
        <v>0</v>
      </c>
      <c r="D749">
        <v>0</v>
      </c>
      <c r="E749">
        <v>0</v>
      </c>
      <c r="F749">
        <v>2</v>
      </c>
      <c r="G749">
        <v>8</v>
      </c>
      <c r="H749">
        <v>8</v>
      </c>
      <c r="I749">
        <v>8</v>
      </c>
      <c r="J749" s="7"/>
      <c r="K749" s="6">
        <f t="shared" si="156"/>
        <v>0</v>
      </c>
      <c r="L749">
        <f t="shared" si="157"/>
        <v>0</v>
      </c>
      <c r="M749">
        <f t="shared" si="158"/>
        <v>0</v>
      </c>
      <c r="N749">
        <f t="shared" si="159"/>
        <v>2</v>
      </c>
      <c r="O749">
        <f t="shared" si="160"/>
        <v>6</v>
      </c>
      <c r="P749">
        <f t="shared" si="161"/>
        <v>0</v>
      </c>
      <c r="Q749">
        <f t="shared" si="162"/>
        <v>0</v>
      </c>
      <c r="R749" s="7"/>
      <c r="S749" s="12">
        <f t="shared" si="163"/>
        <v>0</v>
      </c>
      <c r="T749" s="12">
        <f t="shared" si="164"/>
        <v>0</v>
      </c>
      <c r="U749" s="12">
        <f t="shared" si="165"/>
        <v>0</v>
      </c>
      <c r="V749" s="12">
        <f t="shared" si="166"/>
        <v>1</v>
      </c>
      <c r="W749" s="12">
        <f t="shared" si="167"/>
        <v>0.75</v>
      </c>
      <c r="X749" s="12">
        <f t="shared" si="168"/>
        <v>0</v>
      </c>
      <c r="Y749" s="12">
        <f t="shared" si="169"/>
        <v>0</v>
      </c>
    </row>
    <row r="750" spans="1:25" x14ac:dyDescent="0.3">
      <c r="A750" s="1" t="s">
        <v>748</v>
      </c>
      <c r="B750" s="6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13</v>
      </c>
      <c r="I750">
        <v>27</v>
      </c>
      <c r="J750" s="7"/>
      <c r="K750" s="6">
        <f t="shared" si="156"/>
        <v>0</v>
      </c>
      <c r="L750">
        <f t="shared" si="157"/>
        <v>0</v>
      </c>
      <c r="M750">
        <f t="shared" si="158"/>
        <v>0</v>
      </c>
      <c r="N750">
        <f t="shared" si="159"/>
        <v>0</v>
      </c>
      <c r="O750">
        <f t="shared" si="160"/>
        <v>0</v>
      </c>
      <c r="P750">
        <f t="shared" si="161"/>
        <v>13</v>
      </c>
      <c r="Q750">
        <f t="shared" si="162"/>
        <v>14</v>
      </c>
      <c r="R750" s="7"/>
      <c r="S750" s="12">
        <f t="shared" si="163"/>
        <v>0</v>
      </c>
      <c r="T750" s="12">
        <f t="shared" si="164"/>
        <v>0</v>
      </c>
      <c r="U750" s="12">
        <f t="shared" si="165"/>
        <v>0</v>
      </c>
      <c r="V750" s="12">
        <f t="shared" si="166"/>
        <v>0</v>
      </c>
      <c r="W750" s="12">
        <f t="shared" si="167"/>
        <v>0</v>
      </c>
      <c r="X750" s="12">
        <f t="shared" si="168"/>
        <v>1</v>
      </c>
      <c r="Y750" s="12">
        <f t="shared" si="169"/>
        <v>0.51851851851851849</v>
      </c>
    </row>
    <row r="751" spans="1:25" x14ac:dyDescent="0.3">
      <c r="A751" s="1" t="s">
        <v>749</v>
      </c>
      <c r="B751" s="6">
        <v>0</v>
      </c>
      <c r="C751">
        <v>0</v>
      </c>
      <c r="D751">
        <v>2</v>
      </c>
      <c r="E751">
        <v>2</v>
      </c>
      <c r="F751">
        <v>22</v>
      </c>
      <c r="G751">
        <v>23</v>
      </c>
      <c r="H751">
        <v>23</v>
      </c>
      <c r="I751">
        <v>23</v>
      </c>
      <c r="J751" s="7"/>
      <c r="K751" s="6">
        <f t="shared" si="156"/>
        <v>0</v>
      </c>
      <c r="L751">
        <f t="shared" si="157"/>
        <v>2</v>
      </c>
      <c r="M751">
        <f t="shared" si="158"/>
        <v>0</v>
      </c>
      <c r="N751">
        <f t="shared" si="159"/>
        <v>20</v>
      </c>
      <c r="O751">
        <f t="shared" si="160"/>
        <v>1</v>
      </c>
      <c r="P751">
        <f t="shared" si="161"/>
        <v>0</v>
      </c>
      <c r="Q751">
        <f t="shared" si="162"/>
        <v>0</v>
      </c>
      <c r="R751" s="7"/>
      <c r="S751" s="12">
        <f t="shared" si="163"/>
        <v>0</v>
      </c>
      <c r="T751" s="12">
        <f t="shared" si="164"/>
        <v>1</v>
      </c>
      <c r="U751" s="12">
        <f t="shared" si="165"/>
        <v>0</v>
      </c>
      <c r="V751" s="12">
        <f t="shared" si="166"/>
        <v>0.90909090909090906</v>
      </c>
      <c r="W751" s="12">
        <f t="shared" si="167"/>
        <v>4.3478260869565216E-2</v>
      </c>
      <c r="X751" s="12">
        <f t="shared" si="168"/>
        <v>0</v>
      </c>
      <c r="Y751" s="12">
        <f t="shared" si="169"/>
        <v>0</v>
      </c>
    </row>
    <row r="752" spans="1:25" x14ac:dyDescent="0.3">
      <c r="A752" s="1" t="s">
        <v>750</v>
      </c>
      <c r="B752" s="6">
        <v>0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 s="7"/>
      <c r="K752" s="6">
        <f t="shared" si="156"/>
        <v>5</v>
      </c>
      <c r="L752">
        <f t="shared" si="157"/>
        <v>0</v>
      </c>
      <c r="M752">
        <f t="shared" si="158"/>
        <v>0</v>
      </c>
      <c r="N752">
        <f t="shared" si="159"/>
        <v>0</v>
      </c>
      <c r="O752">
        <f t="shared" si="160"/>
        <v>0</v>
      </c>
      <c r="P752">
        <f t="shared" si="161"/>
        <v>0</v>
      </c>
      <c r="Q752">
        <f t="shared" si="162"/>
        <v>0</v>
      </c>
      <c r="R752" s="7"/>
      <c r="S752" s="12">
        <f t="shared" si="163"/>
        <v>1</v>
      </c>
      <c r="T752" s="12">
        <f t="shared" si="164"/>
        <v>0</v>
      </c>
      <c r="U752" s="12">
        <f t="shared" si="165"/>
        <v>0</v>
      </c>
      <c r="V752" s="12">
        <f t="shared" si="166"/>
        <v>0</v>
      </c>
      <c r="W752" s="12">
        <f t="shared" si="167"/>
        <v>0</v>
      </c>
      <c r="X752" s="12">
        <f t="shared" si="168"/>
        <v>0</v>
      </c>
      <c r="Y752" s="12">
        <f t="shared" si="169"/>
        <v>0</v>
      </c>
    </row>
    <row r="753" spans="1:25" x14ac:dyDescent="0.3">
      <c r="A753" s="1" t="s">
        <v>751</v>
      </c>
      <c r="B753" s="6">
        <v>0</v>
      </c>
      <c r="C753">
        <v>213</v>
      </c>
      <c r="D753">
        <v>223</v>
      </c>
      <c r="E753">
        <v>251</v>
      </c>
      <c r="F753">
        <v>340</v>
      </c>
      <c r="G753">
        <v>379</v>
      </c>
      <c r="H753">
        <v>379</v>
      </c>
      <c r="I753">
        <v>439</v>
      </c>
      <c r="J753" s="7"/>
      <c r="K753" s="6">
        <f t="shared" si="156"/>
        <v>213</v>
      </c>
      <c r="L753">
        <f t="shared" si="157"/>
        <v>10</v>
      </c>
      <c r="M753">
        <f t="shared" si="158"/>
        <v>28</v>
      </c>
      <c r="N753">
        <f t="shared" si="159"/>
        <v>89</v>
      </c>
      <c r="O753">
        <f t="shared" si="160"/>
        <v>39</v>
      </c>
      <c r="P753">
        <f t="shared" si="161"/>
        <v>0</v>
      </c>
      <c r="Q753">
        <f t="shared" si="162"/>
        <v>60</v>
      </c>
      <c r="R753" s="7"/>
      <c r="S753" s="12">
        <f t="shared" si="163"/>
        <v>1</v>
      </c>
      <c r="T753" s="12">
        <f t="shared" si="164"/>
        <v>4.4843049327354258E-2</v>
      </c>
      <c r="U753" s="12">
        <f t="shared" si="165"/>
        <v>0.11155378486055777</v>
      </c>
      <c r="V753" s="12">
        <f t="shared" si="166"/>
        <v>0.26176470588235295</v>
      </c>
      <c r="W753" s="12">
        <f t="shared" si="167"/>
        <v>0.10290237467018469</v>
      </c>
      <c r="X753" s="12">
        <f t="shared" si="168"/>
        <v>0</v>
      </c>
      <c r="Y753" s="12">
        <f t="shared" si="169"/>
        <v>0.1366742596810934</v>
      </c>
    </row>
    <row r="754" spans="1:25" x14ac:dyDescent="0.3">
      <c r="A754" s="1" t="s">
        <v>752</v>
      </c>
      <c r="B754" s="6">
        <v>0</v>
      </c>
      <c r="C754">
        <v>0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  <c r="J754" s="7"/>
      <c r="K754" s="6">
        <f t="shared" si="156"/>
        <v>0</v>
      </c>
      <c r="L754">
        <f t="shared" si="157"/>
        <v>8</v>
      </c>
      <c r="M754">
        <f t="shared" si="158"/>
        <v>0</v>
      </c>
      <c r="N754">
        <f t="shared" si="159"/>
        <v>0</v>
      </c>
      <c r="O754">
        <f t="shared" si="160"/>
        <v>0</v>
      </c>
      <c r="P754">
        <f t="shared" si="161"/>
        <v>0</v>
      </c>
      <c r="Q754">
        <f t="shared" si="162"/>
        <v>0</v>
      </c>
      <c r="R754" s="7"/>
      <c r="S754" s="12">
        <f t="shared" si="163"/>
        <v>0</v>
      </c>
      <c r="T754" s="12">
        <f t="shared" si="164"/>
        <v>1</v>
      </c>
      <c r="U754" s="12">
        <f t="shared" si="165"/>
        <v>0</v>
      </c>
      <c r="V754" s="12">
        <f t="shared" si="166"/>
        <v>0</v>
      </c>
      <c r="W754" s="12">
        <f t="shared" si="167"/>
        <v>0</v>
      </c>
      <c r="X754" s="12">
        <f t="shared" si="168"/>
        <v>0</v>
      </c>
      <c r="Y754" s="12">
        <f t="shared" si="169"/>
        <v>0</v>
      </c>
    </row>
    <row r="755" spans="1:25" x14ac:dyDescent="0.3">
      <c r="A755" s="1" t="s">
        <v>753</v>
      </c>
      <c r="B755" s="6">
        <v>0</v>
      </c>
      <c r="C755">
        <v>13</v>
      </c>
      <c r="D755">
        <v>38</v>
      </c>
      <c r="E755">
        <v>44</v>
      </c>
      <c r="F755">
        <v>57</v>
      </c>
      <c r="G755">
        <v>65</v>
      </c>
      <c r="H755">
        <v>118</v>
      </c>
      <c r="I755">
        <v>147</v>
      </c>
      <c r="J755" s="7"/>
      <c r="K755" s="6">
        <f t="shared" si="156"/>
        <v>13</v>
      </c>
      <c r="L755">
        <f t="shared" si="157"/>
        <v>25</v>
      </c>
      <c r="M755">
        <f t="shared" si="158"/>
        <v>6</v>
      </c>
      <c r="N755">
        <f t="shared" si="159"/>
        <v>13</v>
      </c>
      <c r="O755">
        <f t="shared" si="160"/>
        <v>8</v>
      </c>
      <c r="P755">
        <f t="shared" si="161"/>
        <v>53</v>
      </c>
      <c r="Q755">
        <f t="shared" si="162"/>
        <v>29</v>
      </c>
      <c r="R755" s="7"/>
      <c r="S755" s="12">
        <f t="shared" si="163"/>
        <v>1</v>
      </c>
      <c r="T755" s="12">
        <f t="shared" si="164"/>
        <v>0.65789473684210531</v>
      </c>
      <c r="U755" s="12">
        <f t="shared" si="165"/>
        <v>0.13636363636363635</v>
      </c>
      <c r="V755" s="12">
        <f t="shared" si="166"/>
        <v>0.22807017543859648</v>
      </c>
      <c r="W755" s="12">
        <f t="shared" si="167"/>
        <v>0.12307692307692308</v>
      </c>
      <c r="X755" s="12">
        <f t="shared" si="168"/>
        <v>0.44915254237288138</v>
      </c>
      <c r="Y755" s="12">
        <f t="shared" si="169"/>
        <v>0.19727891156462585</v>
      </c>
    </row>
    <row r="756" spans="1:25" x14ac:dyDescent="0.3">
      <c r="A756" s="1" t="s">
        <v>754</v>
      </c>
      <c r="B756" s="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7"/>
      <c r="K756" s="6">
        <f t="shared" si="156"/>
        <v>0</v>
      </c>
      <c r="L756">
        <f t="shared" si="157"/>
        <v>0</v>
      </c>
      <c r="M756">
        <f t="shared" si="158"/>
        <v>0</v>
      </c>
      <c r="N756">
        <f t="shared" si="159"/>
        <v>0</v>
      </c>
      <c r="O756">
        <f t="shared" si="160"/>
        <v>0</v>
      </c>
      <c r="P756">
        <f t="shared" si="161"/>
        <v>0</v>
      </c>
      <c r="Q756">
        <f t="shared" si="162"/>
        <v>0</v>
      </c>
      <c r="R756" s="7"/>
      <c r="S756" s="12">
        <f t="shared" si="163"/>
        <v>0</v>
      </c>
      <c r="T756" s="12">
        <f t="shared" si="164"/>
        <v>0</v>
      </c>
      <c r="U756" s="12">
        <f t="shared" si="165"/>
        <v>0</v>
      </c>
      <c r="V756" s="12">
        <f t="shared" si="166"/>
        <v>0</v>
      </c>
      <c r="W756" s="12">
        <f t="shared" si="167"/>
        <v>0</v>
      </c>
      <c r="X756" s="12">
        <f t="shared" si="168"/>
        <v>0</v>
      </c>
      <c r="Y756" s="12">
        <f t="shared" si="169"/>
        <v>0</v>
      </c>
    </row>
    <row r="757" spans="1:25" x14ac:dyDescent="0.3">
      <c r="A757" s="1" t="s">
        <v>755</v>
      </c>
      <c r="B757" s="6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7"/>
      <c r="K757" s="6">
        <f t="shared" si="156"/>
        <v>0</v>
      </c>
      <c r="L757">
        <f t="shared" si="157"/>
        <v>0</v>
      </c>
      <c r="M757">
        <f t="shared" si="158"/>
        <v>0</v>
      </c>
      <c r="N757">
        <f t="shared" si="159"/>
        <v>0</v>
      </c>
      <c r="O757">
        <f t="shared" si="160"/>
        <v>0</v>
      </c>
      <c r="P757">
        <f t="shared" si="161"/>
        <v>0</v>
      </c>
      <c r="Q757">
        <f t="shared" si="162"/>
        <v>0</v>
      </c>
      <c r="R757" s="7"/>
      <c r="S757" s="12">
        <f t="shared" si="163"/>
        <v>0</v>
      </c>
      <c r="T757" s="12">
        <f t="shared" si="164"/>
        <v>0</v>
      </c>
      <c r="U757" s="12">
        <f t="shared" si="165"/>
        <v>0</v>
      </c>
      <c r="V757" s="12">
        <f t="shared" si="166"/>
        <v>0</v>
      </c>
      <c r="W757" s="12">
        <f t="shared" si="167"/>
        <v>0</v>
      </c>
      <c r="X757" s="12">
        <f t="shared" si="168"/>
        <v>0</v>
      </c>
      <c r="Y757" s="12">
        <f t="shared" si="169"/>
        <v>0</v>
      </c>
    </row>
    <row r="758" spans="1:25" x14ac:dyDescent="0.3">
      <c r="A758" s="1" t="s">
        <v>756</v>
      </c>
      <c r="B758" s="6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s="7"/>
      <c r="K758" s="6">
        <f t="shared" si="156"/>
        <v>0</v>
      </c>
      <c r="L758">
        <f t="shared" si="157"/>
        <v>0</v>
      </c>
      <c r="M758">
        <f t="shared" si="158"/>
        <v>0</v>
      </c>
      <c r="N758">
        <f t="shared" si="159"/>
        <v>0</v>
      </c>
      <c r="O758">
        <f t="shared" si="160"/>
        <v>0</v>
      </c>
      <c r="P758">
        <f t="shared" si="161"/>
        <v>0</v>
      </c>
      <c r="Q758">
        <f t="shared" si="162"/>
        <v>0</v>
      </c>
      <c r="R758" s="7"/>
      <c r="S758" s="12">
        <f t="shared" si="163"/>
        <v>0</v>
      </c>
      <c r="T758" s="12">
        <f t="shared" si="164"/>
        <v>0</v>
      </c>
      <c r="U758" s="12">
        <f t="shared" si="165"/>
        <v>0</v>
      </c>
      <c r="V758" s="12">
        <f t="shared" si="166"/>
        <v>0</v>
      </c>
      <c r="W758" s="12">
        <f t="shared" si="167"/>
        <v>0</v>
      </c>
      <c r="X758" s="12">
        <f t="shared" si="168"/>
        <v>0</v>
      </c>
      <c r="Y758" s="12">
        <f t="shared" si="169"/>
        <v>0</v>
      </c>
    </row>
    <row r="759" spans="1:25" x14ac:dyDescent="0.3">
      <c r="A759" s="1" t="s">
        <v>757</v>
      </c>
      <c r="B759" s="6">
        <v>0</v>
      </c>
      <c r="C759">
        <v>0</v>
      </c>
      <c r="D759">
        <v>0</v>
      </c>
      <c r="E759">
        <v>0</v>
      </c>
      <c r="F759">
        <v>0</v>
      </c>
      <c r="G759">
        <v>22</v>
      </c>
      <c r="H759">
        <v>44</v>
      </c>
      <c r="I759">
        <v>44</v>
      </c>
      <c r="J759" s="7"/>
      <c r="K759" s="6">
        <f t="shared" si="156"/>
        <v>0</v>
      </c>
      <c r="L759">
        <f t="shared" si="157"/>
        <v>0</v>
      </c>
      <c r="M759">
        <f t="shared" si="158"/>
        <v>0</v>
      </c>
      <c r="N759">
        <f t="shared" si="159"/>
        <v>0</v>
      </c>
      <c r="O759">
        <f t="shared" si="160"/>
        <v>22</v>
      </c>
      <c r="P759">
        <f t="shared" si="161"/>
        <v>22</v>
      </c>
      <c r="Q759">
        <f t="shared" si="162"/>
        <v>0</v>
      </c>
      <c r="R759" s="7"/>
      <c r="S759" s="12">
        <f t="shared" si="163"/>
        <v>0</v>
      </c>
      <c r="T759" s="12">
        <f t="shared" si="164"/>
        <v>0</v>
      </c>
      <c r="U759" s="12">
        <f t="shared" si="165"/>
        <v>0</v>
      </c>
      <c r="V759" s="12">
        <f t="shared" si="166"/>
        <v>0</v>
      </c>
      <c r="W759" s="12">
        <f t="shared" si="167"/>
        <v>1</v>
      </c>
      <c r="X759" s="12">
        <f t="shared" si="168"/>
        <v>0.5</v>
      </c>
      <c r="Y759" s="12">
        <f t="shared" si="169"/>
        <v>0</v>
      </c>
    </row>
    <row r="760" spans="1:25" x14ac:dyDescent="0.3">
      <c r="A760" s="1" t="s">
        <v>758</v>
      </c>
      <c r="B760" s="6">
        <v>51</v>
      </c>
      <c r="C760">
        <v>58</v>
      </c>
      <c r="D760">
        <v>58</v>
      </c>
      <c r="E760">
        <v>58</v>
      </c>
      <c r="F760">
        <v>58</v>
      </c>
      <c r="G760">
        <v>58</v>
      </c>
      <c r="H760">
        <v>66</v>
      </c>
      <c r="I760">
        <v>66</v>
      </c>
      <c r="J760" s="7"/>
      <c r="K760" s="6">
        <f t="shared" si="156"/>
        <v>7</v>
      </c>
      <c r="L760">
        <f t="shared" si="157"/>
        <v>0</v>
      </c>
      <c r="M760">
        <f t="shared" si="158"/>
        <v>0</v>
      </c>
      <c r="N760">
        <f t="shared" si="159"/>
        <v>0</v>
      </c>
      <c r="O760">
        <f t="shared" si="160"/>
        <v>0</v>
      </c>
      <c r="P760">
        <f t="shared" si="161"/>
        <v>8</v>
      </c>
      <c r="Q760">
        <f t="shared" si="162"/>
        <v>0</v>
      </c>
      <c r="R760" s="7"/>
      <c r="S760" s="12">
        <f t="shared" si="163"/>
        <v>0.1206896551724138</v>
      </c>
      <c r="T760" s="12">
        <f t="shared" si="164"/>
        <v>0</v>
      </c>
      <c r="U760" s="12">
        <f t="shared" si="165"/>
        <v>0</v>
      </c>
      <c r="V760" s="12">
        <f t="shared" si="166"/>
        <v>0</v>
      </c>
      <c r="W760" s="12">
        <f t="shared" si="167"/>
        <v>0</v>
      </c>
      <c r="X760" s="12">
        <f t="shared" si="168"/>
        <v>0.12121212121212122</v>
      </c>
      <c r="Y760" s="12">
        <f t="shared" si="169"/>
        <v>0</v>
      </c>
    </row>
    <row r="761" spans="1:25" x14ac:dyDescent="0.3">
      <c r="A761" s="1" t="s">
        <v>759</v>
      </c>
      <c r="B761" s="6">
        <v>50</v>
      </c>
      <c r="C761">
        <v>50</v>
      </c>
      <c r="D761">
        <v>50</v>
      </c>
      <c r="E761">
        <v>52</v>
      </c>
      <c r="F761">
        <v>64</v>
      </c>
      <c r="G761">
        <v>64</v>
      </c>
      <c r="H761">
        <v>64</v>
      </c>
      <c r="I761">
        <v>65</v>
      </c>
      <c r="J761" s="7"/>
      <c r="K761" s="6">
        <f t="shared" si="156"/>
        <v>0</v>
      </c>
      <c r="L761">
        <f t="shared" si="157"/>
        <v>0</v>
      </c>
      <c r="M761">
        <f t="shared" si="158"/>
        <v>2</v>
      </c>
      <c r="N761">
        <f t="shared" si="159"/>
        <v>12</v>
      </c>
      <c r="O761">
        <f t="shared" si="160"/>
        <v>0</v>
      </c>
      <c r="P761">
        <f t="shared" si="161"/>
        <v>0</v>
      </c>
      <c r="Q761">
        <f t="shared" si="162"/>
        <v>1</v>
      </c>
      <c r="R761" s="7"/>
      <c r="S761" s="12">
        <f t="shared" si="163"/>
        <v>0</v>
      </c>
      <c r="T761" s="12">
        <f t="shared" si="164"/>
        <v>0</v>
      </c>
      <c r="U761" s="12">
        <f t="shared" si="165"/>
        <v>3.8461538461538464E-2</v>
      </c>
      <c r="V761" s="12">
        <f t="shared" si="166"/>
        <v>0.1875</v>
      </c>
      <c r="W761" s="12">
        <f t="shared" si="167"/>
        <v>0</v>
      </c>
      <c r="X761" s="12">
        <f t="shared" si="168"/>
        <v>0</v>
      </c>
      <c r="Y761" s="12">
        <f t="shared" si="169"/>
        <v>1.5384615384615385E-2</v>
      </c>
    </row>
    <row r="762" spans="1:25" x14ac:dyDescent="0.3">
      <c r="A762" s="1" t="s">
        <v>760</v>
      </c>
      <c r="B762" s="6">
        <v>17</v>
      </c>
      <c r="C762">
        <v>23</v>
      </c>
      <c r="D762">
        <v>23</v>
      </c>
      <c r="E762">
        <v>23</v>
      </c>
      <c r="F762">
        <v>23</v>
      </c>
      <c r="G762">
        <v>23</v>
      </c>
      <c r="H762">
        <v>27</v>
      </c>
      <c r="I762">
        <v>27</v>
      </c>
      <c r="J762" s="7"/>
      <c r="K762" s="6">
        <f t="shared" si="156"/>
        <v>6</v>
      </c>
      <c r="L762">
        <f t="shared" si="157"/>
        <v>0</v>
      </c>
      <c r="M762">
        <f t="shared" si="158"/>
        <v>0</v>
      </c>
      <c r="N762">
        <f t="shared" si="159"/>
        <v>0</v>
      </c>
      <c r="O762">
        <f t="shared" si="160"/>
        <v>0</v>
      </c>
      <c r="P762">
        <f t="shared" si="161"/>
        <v>4</v>
      </c>
      <c r="Q762">
        <f t="shared" si="162"/>
        <v>0</v>
      </c>
      <c r="R762" s="7"/>
      <c r="S762" s="12">
        <f t="shared" si="163"/>
        <v>0.2608695652173913</v>
      </c>
      <c r="T762" s="12">
        <f t="shared" si="164"/>
        <v>0</v>
      </c>
      <c r="U762" s="12">
        <f t="shared" si="165"/>
        <v>0</v>
      </c>
      <c r="V762" s="12">
        <f t="shared" si="166"/>
        <v>0</v>
      </c>
      <c r="W762" s="12">
        <f t="shared" si="167"/>
        <v>0</v>
      </c>
      <c r="X762" s="12">
        <f t="shared" si="168"/>
        <v>0.14814814814814814</v>
      </c>
      <c r="Y762" s="12">
        <f t="shared" si="169"/>
        <v>0</v>
      </c>
    </row>
    <row r="763" spans="1:25" x14ac:dyDescent="0.3">
      <c r="A763" s="1" t="s">
        <v>761</v>
      </c>
      <c r="B763" s="6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10</v>
      </c>
      <c r="J763" s="7"/>
      <c r="K763" s="6">
        <f t="shared" si="156"/>
        <v>0</v>
      </c>
      <c r="L763">
        <f t="shared" si="157"/>
        <v>0</v>
      </c>
      <c r="M763">
        <f t="shared" si="158"/>
        <v>0</v>
      </c>
      <c r="N763">
        <f t="shared" si="159"/>
        <v>0</v>
      </c>
      <c r="O763">
        <f t="shared" si="160"/>
        <v>0</v>
      </c>
      <c r="P763">
        <f t="shared" si="161"/>
        <v>0</v>
      </c>
      <c r="Q763">
        <f t="shared" si="162"/>
        <v>10</v>
      </c>
      <c r="R763" s="7"/>
      <c r="S763" s="12">
        <f t="shared" si="163"/>
        <v>0</v>
      </c>
      <c r="T763" s="12">
        <f t="shared" si="164"/>
        <v>0</v>
      </c>
      <c r="U763" s="12">
        <f t="shared" si="165"/>
        <v>0</v>
      </c>
      <c r="V763" s="12">
        <f t="shared" si="166"/>
        <v>0</v>
      </c>
      <c r="W763" s="12">
        <f t="shared" si="167"/>
        <v>0</v>
      </c>
      <c r="X763" s="12">
        <f t="shared" si="168"/>
        <v>0</v>
      </c>
      <c r="Y763" s="12">
        <f t="shared" si="169"/>
        <v>1</v>
      </c>
    </row>
    <row r="764" spans="1:25" x14ac:dyDescent="0.3">
      <c r="A764" s="1" t="s">
        <v>762</v>
      </c>
      <c r="B764" s="6">
        <v>0</v>
      </c>
      <c r="C764">
        <v>14</v>
      </c>
      <c r="D764">
        <v>14</v>
      </c>
      <c r="E764">
        <v>17</v>
      </c>
      <c r="F764">
        <v>19</v>
      </c>
      <c r="G764">
        <v>26</v>
      </c>
      <c r="H764">
        <v>26</v>
      </c>
      <c r="I764">
        <v>68</v>
      </c>
      <c r="J764" s="7"/>
      <c r="K764" s="6">
        <f t="shared" si="156"/>
        <v>14</v>
      </c>
      <c r="L764">
        <f t="shared" si="157"/>
        <v>0</v>
      </c>
      <c r="M764">
        <f t="shared" si="158"/>
        <v>3</v>
      </c>
      <c r="N764">
        <f t="shared" si="159"/>
        <v>2</v>
      </c>
      <c r="O764">
        <f t="shared" si="160"/>
        <v>7</v>
      </c>
      <c r="P764">
        <f t="shared" si="161"/>
        <v>0</v>
      </c>
      <c r="Q764">
        <f t="shared" si="162"/>
        <v>42</v>
      </c>
      <c r="R764" s="7"/>
      <c r="S764" s="12">
        <f t="shared" si="163"/>
        <v>1</v>
      </c>
      <c r="T764" s="12">
        <f t="shared" si="164"/>
        <v>0</v>
      </c>
      <c r="U764" s="12">
        <f t="shared" si="165"/>
        <v>0.17647058823529413</v>
      </c>
      <c r="V764" s="12">
        <f t="shared" si="166"/>
        <v>0.10526315789473684</v>
      </c>
      <c r="W764" s="12">
        <f t="shared" si="167"/>
        <v>0.26923076923076922</v>
      </c>
      <c r="X764" s="12">
        <f t="shared" si="168"/>
        <v>0</v>
      </c>
      <c r="Y764" s="12">
        <f t="shared" si="169"/>
        <v>0.61764705882352944</v>
      </c>
    </row>
    <row r="765" spans="1:25" x14ac:dyDescent="0.3">
      <c r="A765" s="1" t="s">
        <v>763</v>
      </c>
      <c r="B765" s="6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s="7"/>
      <c r="K765" s="6">
        <f t="shared" si="156"/>
        <v>0</v>
      </c>
      <c r="L765">
        <f t="shared" si="157"/>
        <v>0</v>
      </c>
      <c r="M765">
        <f t="shared" si="158"/>
        <v>0</v>
      </c>
      <c r="N765">
        <f t="shared" si="159"/>
        <v>0</v>
      </c>
      <c r="O765">
        <f t="shared" si="160"/>
        <v>0</v>
      </c>
      <c r="P765">
        <f t="shared" si="161"/>
        <v>0</v>
      </c>
      <c r="Q765">
        <f t="shared" si="162"/>
        <v>0</v>
      </c>
      <c r="R765" s="7"/>
      <c r="S765" s="12">
        <f t="shared" si="163"/>
        <v>0</v>
      </c>
      <c r="T765" s="12">
        <f t="shared" si="164"/>
        <v>0</v>
      </c>
      <c r="U765" s="12">
        <f t="shared" si="165"/>
        <v>0</v>
      </c>
      <c r="V765" s="12">
        <f t="shared" si="166"/>
        <v>0</v>
      </c>
      <c r="W765" s="12">
        <f t="shared" si="167"/>
        <v>0</v>
      </c>
      <c r="X765" s="12">
        <f t="shared" si="168"/>
        <v>0</v>
      </c>
      <c r="Y765" s="12">
        <f t="shared" si="169"/>
        <v>0</v>
      </c>
    </row>
    <row r="766" spans="1:25" x14ac:dyDescent="0.3">
      <c r="A766" s="1" t="s">
        <v>764</v>
      </c>
      <c r="B766" s="6">
        <v>160</v>
      </c>
      <c r="C766">
        <v>173</v>
      </c>
      <c r="D766">
        <v>210</v>
      </c>
      <c r="E766">
        <v>210</v>
      </c>
      <c r="F766">
        <v>210</v>
      </c>
      <c r="G766">
        <v>210</v>
      </c>
      <c r="H766">
        <v>210</v>
      </c>
      <c r="I766">
        <v>210</v>
      </c>
      <c r="J766" s="7"/>
      <c r="K766" s="6">
        <f t="shared" si="156"/>
        <v>13</v>
      </c>
      <c r="L766">
        <f t="shared" si="157"/>
        <v>37</v>
      </c>
      <c r="M766">
        <f t="shared" si="158"/>
        <v>0</v>
      </c>
      <c r="N766">
        <f t="shared" si="159"/>
        <v>0</v>
      </c>
      <c r="O766">
        <f t="shared" si="160"/>
        <v>0</v>
      </c>
      <c r="P766">
        <f t="shared" si="161"/>
        <v>0</v>
      </c>
      <c r="Q766">
        <f t="shared" si="162"/>
        <v>0</v>
      </c>
      <c r="R766" s="7"/>
      <c r="S766" s="12">
        <f t="shared" si="163"/>
        <v>7.5144508670520235E-2</v>
      </c>
      <c r="T766" s="12">
        <f t="shared" si="164"/>
        <v>0.1761904761904762</v>
      </c>
      <c r="U766" s="12">
        <f t="shared" si="165"/>
        <v>0</v>
      </c>
      <c r="V766" s="12">
        <f t="shared" si="166"/>
        <v>0</v>
      </c>
      <c r="W766" s="12">
        <f t="shared" si="167"/>
        <v>0</v>
      </c>
      <c r="X766" s="12">
        <f t="shared" si="168"/>
        <v>0</v>
      </c>
      <c r="Y766" s="12">
        <f t="shared" si="169"/>
        <v>0</v>
      </c>
    </row>
    <row r="767" spans="1:25" x14ac:dyDescent="0.3">
      <c r="A767" s="1" t="s">
        <v>765</v>
      </c>
      <c r="B767" s="6">
        <v>0</v>
      </c>
      <c r="C767">
        <v>52</v>
      </c>
      <c r="D767">
        <v>68</v>
      </c>
      <c r="E767">
        <v>75</v>
      </c>
      <c r="F767">
        <v>75</v>
      </c>
      <c r="G767">
        <v>75</v>
      </c>
      <c r="H767">
        <v>75</v>
      </c>
      <c r="I767">
        <v>122</v>
      </c>
      <c r="J767" s="7"/>
      <c r="K767" s="6">
        <f t="shared" si="156"/>
        <v>52</v>
      </c>
      <c r="L767">
        <f t="shared" si="157"/>
        <v>16</v>
      </c>
      <c r="M767">
        <f t="shared" si="158"/>
        <v>7</v>
      </c>
      <c r="N767">
        <f t="shared" si="159"/>
        <v>0</v>
      </c>
      <c r="O767">
        <f t="shared" si="160"/>
        <v>0</v>
      </c>
      <c r="P767">
        <f t="shared" si="161"/>
        <v>0</v>
      </c>
      <c r="Q767">
        <f t="shared" si="162"/>
        <v>47</v>
      </c>
      <c r="R767" s="7"/>
      <c r="S767" s="12">
        <f t="shared" si="163"/>
        <v>1</v>
      </c>
      <c r="T767" s="12">
        <f t="shared" si="164"/>
        <v>0.23529411764705882</v>
      </c>
      <c r="U767" s="12">
        <f t="shared" si="165"/>
        <v>9.3333333333333338E-2</v>
      </c>
      <c r="V767" s="12">
        <f t="shared" si="166"/>
        <v>0</v>
      </c>
      <c r="W767" s="12">
        <f t="shared" si="167"/>
        <v>0</v>
      </c>
      <c r="X767" s="12">
        <f t="shared" si="168"/>
        <v>0</v>
      </c>
      <c r="Y767" s="12">
        <f t="shared" si="169"/>
        <v>0.38524590163934425</v>
      </c>
    </row>
    <row r="768" spans="1:25" x14ac:dyDescent="0.3">
      <c r="A768" s="1" t="s">
        <v>766</v>
      </c>
      <c r="B768" s="6">
        <v>5</v>
      </c>
      <c r="C768">
        <v>6</v>
      </c>
      <c r="D768">
        <v>8</v>
      </c>
      <c r="E768">
        <v>8</v>
      </c>
      <c r="F768">
        <v>15</v>
      </c>
      <c r="G768">
        <v>15</v>
      </c>
      <c r="H768">
        <v>15</v>
      </c>
      <c r="I768">
        <v>15</v>
      </c>
      <c r="J768" s="7"/>
      <c r="K768" s="6">
        <f t="shared" si="156"/>
        <v>1</v>
      </c>
      <c r="L768">
        <f t="shared" si="157"/>
        <v>2</v>
      </c>
      <c r="M768">
        <f t="shared" si="158"/>
        <v>0</v>
      </c>
      <c r="N768">
        <f t="shared" si="159"/>
        <v>7</v>
      </c>
      <c r="O768">
        <f t="shared" si="160"/>
        <v>0</v>
      </c>
      <c r="P768">
        <f t="shared" si="161"/>
        <v>0</v>
      </c>
      <c r="Q768">
        <f t="shared" si="162"/>
        <v>0</v>
      </c>
      <c r="R768" s="7"/>
      <c r="S768" s="12">
        <f t="shared" si="163"/>
        <v>0.16666666666666666</v>
      </c>
      <c r="T768" s="12">
        <f t="shared" si="164"/>
        <v>0.25</v>
      </c>
      <c r="U768" s="12">
        <f t="shared" si="165"/>
        <v>0</v>
      </c>
      <c r="V768" s="12">
        <f t="shared" si="166"/>
        <v>0.46666666666666667</v>
      </c>
      <c r="W768" s="12">
        <f t="shared" si="167"/>
        <v>0</v>
      </c>
      <c r="X768" s="12">
        <f t="shared" si="168"/>
        <v>0</v>
      </c>
      <c r="Y768" s="12">
        <f t="shared" si="169"/>
        <v>0</v>
      </c>
    </row>
    <row r="769" spans="1:25" x14ac:dyDescent="0.3">
      <c r="A769" s="1" t="s">
        <v>767</v>
      </c>
      <c r="B769" s="6">
        <v>0</v>
      </c>
      <c r="C769">
        <v>42</v>
      </c>
      <c r="D769">
        <v>80</v>
      </c>
      <c r="E769">
        <v>80</v>
      </c>
      <c r="F769">
        <v>80</v>
      </c>
      <c r="G769">
        <v>80</v>
      </c>
      <c r="H769">
        <v>80</v>
      </c>
      <c r="I769">
        <v>80</v>
      </c>
      <c r="J769" s="7"/>
      <c r="K769" s="6">
        <f t="shared" si="156"/>
        <v>42</v>
      </c>
      <c r="L769">
        <f t="shared" si="157"/>
        <v>38</v>
      </c>
      <c r="M769">
        <f t="shared" si="158"/>
        <v>0</v>
      </c>
      <c r="N769">
        <f t="shared" si="159"/>
        <v>0</v>
      </c>
      <c r="O769">
        <f t="shared" si="160"/>
        <v>0</v>
      </c>
      <c r="P769">
        <f t="shared" si="161"/>
        <v>0</v>
      </c>
      <c r="Q769">
        <f t="shared" si="162"/>
        <v>0</v>
      </c>
      <c r="R769" s="7"/>
      <c r="S769" s="12">
        <f t="shared" si="163"/>
        <v>1</v>
      </c>
      <c r="T769" s="12">
        <f t="shared" si="164"/>
        <v>0.47499999999999998</v>
      </c>
      <c r="U769" s="12">
        <f t="shared" si="165"/>
        <v>0</v>
      </c>
      <c r="V769" s="12">
        <f t="shared" si="166"/>
        <v>0</v>
      </c>
      <c r="W769" s="12">
        <f t="shared" si="167"/>
        <v>0</v>
      </c>
      <c r="X769" s="12">
        <f t="shared" si="168"/>
        <v>0</v>
      </c>
      <c r="Y769" s="12">
        <f t="shared" si="169"/>
        <v>0</v>
      </c>
    </row>
    <row r="770" spans="1:25" x14ac:dyDescent="0.3">
      <c r="A770" s="1" t="s">
        <v>768</v>
      </c>
      <c r="B770" s="6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s="7"/>
      <c r="K770" s="6">
        <f t="shared" si="156"/>
        <v>0</v>
      </c>
      <c r="L770">
        <f t="shared" si="157"/>
        <v>0</v>
      </c>
      <c r="M770">
        <f t="shared" si="158"/>
        <v>0</v>
      </c>
      <c r="N770">
        <f t="shared" si="159"/>
        <v>0</v>
      </c>
      <c r="O770">
        <f t="shared" si="160"/>
        <v>0</v>
      </c>
      <c r="P770">
        <f t="shared" si="161"/>
        <v>0</v>
      </c>
      <c r="Q770">
        <f t="shared" si="162"/>
        <v>0</v>
      </c>
      <c r="R770" s="7"/>
      <c r="S770" s="12">
        <f t="shared" si="163"/>
        <v>0</v>
      </c>
      <c r="T770" s="12">
        <f t="shared" si="164"/>
        <v>0</v>
      </c>
      <c r="U770" s="12">
        <f t="shared" si="165"/>
        <v>0</v>
      </c>
      <c r="V770" s="12">
        <f t="shared" si="166"/>
        <v>0</v>
      </c>
      <c r="W770" s="12">
        <f t="shared" si="167"/>
        <v>0</v>
      </c>
      <c r="X770" s="12">
        <f t="shared" si="168"/>
        <v>0</v>
      </c>
      <c r="Y770" s="12">
        <f t="shared" si="169"/>
        <v>0</v>
      </c>
    </row>
    <row r="771" spans="1:25" x14ac:dyDescent="0.3">
      <c r="A771" s="1" t="s">
        <v>769</v>
      </c>
      <c r="B771" s="6">
        <v>0</v>
      </c>
      <c r="C771">
        <v>336</v>
      </c>
      <c r="D771">
        <v>336</v>
      </c>
      <c r="E771">
        <v>412</v>
      </c>
      <c r="F771">
        <v>412</v>
      </c>
      <c r="G771">
        <v>499</v>
      </c>
      <c r="H771">
        <v>611</v>
      </c>
      <c r="I771">
        <v>611</v>
      </c>
      <c r="J771" s="7"/>
      <c r="K771" s="6">
        <f t="shared" ref="K771:K834" si="170">C771-B771</f>
        <v>336</v>
      </c>
      <c r="L771">
        <f t="shared" ref="L771:L834" si="171">D771-C771</f>
        <v>0</v>
      </c>
      <c r="M771">
        <f t="shared" ref="M771:M834" si="172">E771-D771</f>
        <v>76</v>
      </c>
      <c r="N771">
        <f t="shared" ref="N771:N834" si="173">F771-E771</f>
        <v>0</v>
      </c>
      <c r="O771">
        <f t="shared" ref="O771:O834" si="174">G771-F771</f>
        <v>87</v>
      </c>
      <c r="P771">
        <f t="shared" ref="P771:P834" si="175">H771-G771</f>
        <v>112</v>
      </c>
      <c r="Q771">
        <f t="shared" ref="Q771:Q834" si="176">I771-H771</f>
        <v>0</v>
      </c>
      <c r="R771" s="7"/>
      <c r="S771" s="12">
        <f t="shared" ref="S771:S834" si="177">IFERROR(((C771-B771)/C771),0)</f>
        <v>1</v>
      </c>
      <c r="T771" s="12">
        <f t="shared" ref="T771:T834" si="178">IFERROR(((D771-C771)/D771),0)</f>
        <v>0</v>
      </c>
      <c r="U771" s="12">
        <f t="shared" ref="U771:U834" si="179">IFERROR(((E771-D771)/E771),0)</f>
        <v>0.18446601941747573</v>
      </c>
      <c r="V771" s="12">
        <f t="shared" ref="V771:V834" si="180">IFERROR(((F771-E771)/F771),0)</f>
        <v>0</v>
      </c>
      <c r="W771" s="12">
        <f t="shared" ref="W771:W834" si="181">IFERROR(((G771-F771)/G771),0)</f>
        <v>0.17434869739478959</v>
      </c>
      <c r="X771" s="12">
        <f t="shared" ref="X771:X834" si="182">IFERROR(((H771-G771)/H771),0)</f>
        <v>0.18330605564648117</v>
      </c>
      <c r="Y771" s="12">
        <f t="shared" ref="Y771:Y834" si="183">IFERROR(((I771-H771)/I771),0)</f>
        <v>0</v>
      </c>
    </row>
    <row r="772" spans="1:25" x14ac:dyDescent="0.3">
      <c r="A772" s="1" t="s">
        <v>770</v>
      </c>
      <c r="B772" s="6">
        <v>5</v>
      </c>
      <c r="C772">
        <v>5</v>
      </c>
      <c r="D772">
        <v>28</v>
      </c>
      <c r="E772">
        <v>31</v>
      </c>
      <c r="F772">
        <v>48</v>
      </c>
      <c r="G772">
        <v>48</v>
      </c>
      <c r="H772">
        <v>62</v>
      </c>
      <c r="I772">
        <v>92</v>
      </c>
      <c r="J772" s="7"/>
      <c r="K772" s="6">
        <f t="shared" si="170"/>
        <v>0</v>
      </c>
      <c r="L772">
        <f t="shared" si="171"/>
        <v>23</v>
      </c>
      <c r="M772">
        <f t="shared" si="172"/>
        <v>3</v>
      </c>
      <c r="N772">
        <f t="shared" si="173"/>
        <v>17</v>
      </c>
      <c r="O772">
        <f t="shared" si="174"/>
        <v>0</v>
      </c>
      <c r="P772">
        <f t="shared" si="175"/>
        <v>14</v>
      </c>
      <c r="Q772">
        <f t="shared" si="176"/>
        <v>30</v>
      </c>
      <c r="R772" s="7"/>
      <c r="S772" s="12">
        <f t="shared" si="177"/>
        <v>0</v>
      </c>
      <c r="T772" s="12">
        <f t="shared" si="178"/>
        <v>0.8214285714285714</v>
      </c>
      <c r="U772" s="12">
        <f t="shared" si="179"/>
        <v>9.6774193548387094E-2</v>
      </c>
      <c r="V772" s="12">
        <f t="shared" si="180"/>
        <v>0.35416666666666669</v>
      </c>
      <c r="W772" s="12">
        <f t="shared" si="181"/>
        <v>0</v>
      </c>
      <c r="X772" s="12">
        <f t="shared" si="182"/>
        <v>0.22580645161290322</v>
      </c>
      <c r="Y772" s="12">
        <f t="shared" si="183"/>
        <v>0.32608695652173914</v>
      </c>
    </row>
    <row r="773" spans="1:25" x14ac:dyDescent="0.3">
      <c r="A773" s="1" t="s">
        <v>771</v>
      </c>
      <c r="B773" s="6">
        <v>0</v>
      </c>
      <c r="C773">
        <v>124</v>
      </c>
      <c r="D773">
        <v>124</v>
      </c>
      <c r="E773">
        <v>140</v>
      </c>
      <c r="F773">
        <v>140</v>
      </c>
      <c r="G773">
        <v>210</v>
      </c>
      <c r="H773">
        <v>222</v>
      </c>
      <c r="I773">
        <v>273</v>
      </c>
      <c r="J773" s="7"/>
      <c r="K773" s="6">
        <f t="shared" si="170"/>
        <v>124</v>
      </c>
      <c r="L773">
        <f t="shared" si="171"/>
        <v>0</v>
      </c>
      <c r="M773">
        <f t="shared" si="172"/>
        <v>16</v>
      </c>
      <c r="N773">
        <f t="shared" si="173"/>
        <v>0</v>
      </c>
      <c r="O773">
        <f t="shared" si="174"/>
        <v>70</v>
      </c>
      <c r="P773">
        <f t="shared" si="175"/>
        <v>12</v>
      </c>
      <c r="Q773">
        <f t="shared" si="176"/>
        <v>51</v>
      </c>
      <c r="R773" s="7"/>
      <c r="S773" s="12">
        <f t="shared" si="177"/>
        <v>1</v>
      </c>
      <c r="T773" s="12">
        <f t="shared" si="178"/>
        <v>0</v>
      </c>
      <c r="U773" s="12">
        <f t="shared" si="179"/>
        <v>0.11428571428571428</v>
      </c>
      <c r="V773" s="12">
        <f t="shared" si="180"/>
        <v>0</v>
      </c>
      <c r="W773" s="12">
        <f t="shared" si="181"/>
        <v>0.33333333333333331</v>
      </c>
      <c r="X773" s="12">
        <f t="shared" si="182"/>
        <v>5.4054054054054057E-2</v>
      </c>
      <c r="Y773" s="12">
        <f t="shared" si="183"/>
        <v>0.18681318681318682</v>
      </c>
    </row>
    <row r="774" spans="1:25" x14ac:dyDescent="0.3">
      <c r="A774" s="1" t="s">
        <v>772</v>
      </c>
      <c r="B774" s="6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s="7"/>
      <c r="K774" s="6">
        <f t="shared" si="170"/>
        <v>0</v>
      </c>
      <c r="L774">
        <f t="shared" si="171"/>
        <v>0</v>
      </c>
      <c r="M774">
        <f t="shared" si="172"/>
        <v>0</v>
      </c>
      <c r="N774">
        <f t="shared" si="173"/>
        <v>0</v>
      </c>
      <c r="O774">
        <f t="shared" si="174"/>
        <v>0</v>
      </c>
      <c r="P774">
        <f t="shared" si="175"/>
        <v>0</v>
      </c>
      <c r="Q774">
        <f t="shared" si="176"/>
        <v>0</v>
      </c>
      <c r="R774" s="7"/>
      <c r="S774" s="12">
        <f t="shared" si="177"/>
        <v>0</v>
      </c>
      <c r="T774" s="12">
        <f t="shared" si="178"/>
        <v>0</v>
      </c>
      <c r="U774" s="12">
        <f t="shared" si="179"/>
        <v>0</v>
      </c>
      <c r="V774" s="12">
        <f t="shared" si="180"/>
        <v>0</v>
      </c>
      <c r="W774" s="12">
        <f t="shared" si="181"/>
        <v>0</v>
      </c>
      <c r="X774" s="12">
        <f t="shared" si="182"/>
        <v>0</v>
      </c>
      <c r="Y774" s="12">
        <f t="shared" si="183"/>
        <v>0</v>
      </c>
    </row>
    <row r="775" spans="1:25" x14ac:dyDescent="0.3">
      <c r="A775" s="1" t="s">
        <v>773</v>
      </c>
      <c r="B775" s="6">
        <v>0</v>
      </c>
      <c r="C775">
        <v>20</v>
      </c>
      <c r="D775">
        <v>20</v>
      </c>
      <c r="E775">
        <v>25</v>
      </c>
      <c r="F775">
        <v>25</v>
      </c>
      <c r="G775">
        <v>35</v>
      </c>
      <c r="H775">
        <v>35</v>
      </c>
      <c r="I775">
        <v>46</v>
      </c>
      <c r="J775" s="7"/>
      <c r="K775" s="6">
        <f t="shared" si="170"/>
        <v>20</v>
      </c>
      <c r="L775">
        <f t="shared" si="171"/>
        <v>0</v>
      </c>
      <c r="M775">
        <f t="shared" si="172"/>
        <v>5</v>
      </c>
      <c r="N775">
        <f t="shared" si="173"/>
        <v>0</v>
      </c>
      <c r="O775">
        <f t="shared" si="174"/>
        <v>10</v>
      </c>
      <c r="P775">
        <f t="shared" si="175"/>
        <v>0</v>
      </c>
      <c r="Q775">
        <f t="shared" si="176"/>
        <v>11</v>
      </c>
      <c r="R775" s="7"/>
      <c r="S775" s="12">
        <f t="shared" si="177"/>
        <v>1</v>
      </c>
      <c r="T775" s="12">
        <f t="shared" si="178"/>
        <v>0</v>
      </c>
      <c r="U775" s="12">
        <f t="shared" si="179"/>
        <v>0.2</v>
      </c>
      <c r="V775" s="12">
        <f t="shared" si="180"/>
        <v>0</v>
      </c>
      <c r="W775" s="12">
        <f t="shared" si="181"/>
        <v>0.2857142857142857</v>
      </c>
      <c r="X775" s="12">
        <f t="shared" si="182"/>
        <v>0</v>
      </c>
      <c r="Y775" s="12">
        <f t="shared" si="183"/>
        <v>0.2391304347826087</v>
      </c>
    </row>
    <row r="776" spans="1:25" x14ac:dyDescent="0.3">
      <c r="A776" s="1" t="s">
        <v>774</v>
      </c>
      <c r="B776" s="6">
        <v>0</v>
      </c>
      <c r="C776">
        <v>85</v>
      </c>
      <c r="D776">
        <v>85</v>
      </c>
      <c r="E776">
        <v>85</v>
      </c>
      <c r="F776">
        <v>85</v>
      </c>
      <c r="G776">
        <v>85</v>
      </c>
      <c r="H776">
        <v>162</v>
      </c>
      <c r="I776">
        <v>162</v>
      </c>
      <c r="J776" s="7"/>
      <c r="K776" s="6">
        <f t="shared" si="170"/>
        <v>85</v>
      </c>
      <c r="L776">
        <f t="shared" si="171"/>
        <v>0</v>
      </c>
      <c r="M776">
        <f t="shared" si="172"/>
        <v>0</v>
      </c>
      <c r="N776">
        <f t="shared" si="173"/>
        <v>0</v>
      </c>
      <c r="O776">
        <f t="shared" si="174"/>
        <v>0</v>
      </c>
      <c r="P776">
        <f t="shared" si="175"/>
        <v>77</v>
      </c>
      <c r="Q776">
        <f t="shared" si="176"/>
        <v>0</v>
      </c>
      <c r="R776" s="7"/>
      <c r="S776" s="12">
        <f t="shared" si="177"/>
        <v>1</v>
      </c>
      <c r="T776" s="12">
        <f t="shared" si="178"/>
        <v>0</v>
      </c>
      <c r="U776" s="12">
        <f t="shared" si="179"/>
        <v>0</v>
      </c>
      <c r="V776" s="12">
        <f t="shared" si="180"/>
        <v>0</v>
      </c>
      <c r="W776" s="12">
        <f t="shared" si="181"/>
        <v>0</v>
      </c>
      <c r="X776" s="12">
        <f t="shared" si="182"/>
        <v>0.47530864197530864</v>
      </c>
      <c r="Y776" s="12">
        <f t="shared" si="183"/>
        <v>0</v>
      </c>
    </row>
    <row r="777" spans="1:25" x14ac:dyDescent="0.3">
      <c r="A777" s="1" t="s">
        <v>775</v>
      </c>
      <c r="B777" s="6">
        <v>0</v>
      </c>
      <c r="C777">
        <v>124</v>
      </c>
      <c r="D777">
        <v>124</v>
      </c>
      <c r="E777">
        <v>124</v>
      </c>
      <c r="F777">
        <v>176</v>
      </c>
      <c r="G777">
        <v>203</v>
      </c>
      <c r="H777">
        <v>203</v>
      </c>
      <c r="I777">
        <v>203</v>
      </c>
      <c r="J777" s="7"/>
      <c r="K777" s="6">
        <f t="shared" si="170"/>
        <v>124</v>
      </c>
      <c r="L777">
        <f t="shared" si="171"/>
        <v>0</v>
      </c>
      <c r="M777">
        <f t="shared" si="172"/>
        <v>0</v>
      </c>
      <c r="N777">
        <f t="shared" si="173"/>
        <v>52</v>
      </c>
      <c r="O777">
        <f t="shared" si="174"/>
        <v>27</v>
      </c>
      <c r="P777">
        <f t="shared" si="175"/>
        <v>0</v>
      </c>
      <c r="Q777">
        <f t="shared" si="176"/>
        <v>0</v>
      </c>
      <c r="R777" s="7"/>
      <c r="S777" s="12">
        <f t="shared" si="177"/>
        <v>1</v>
      </c>
      <c r="T777" s="12">
        <f t="shared" si="178"/>
        <v>0</v>
      </c>
      <c r="U777" s="12">
        <f t="shared" si="179"/>
        <v>0</v>
      </c>
      <c r="V777" s="12">
        <f t="shared" si="180"/>
        <v>0.29545454545454547</v>
      </c>
      <c r="W777" s="12">
        <f t="shared" si="181"/>
        <v>0.13300492610837439</v>
      </c>
      <c r="X777" s="12">
        <f t="shared" si="182"/>
        <v>0</v>
      </c>
      <c r="Y777" s="12">
        <f t="shared" si="183"/>
        <v>0</v>
      </c>
    </row>
    <row r="778" spans="1:25" x14ac:dyDescent="0.3">
      <c r="A778" s="1" t="s">
        <v>776</v>
      </c>
      <c r="B778" s="6">
        <v>0</v>
      </c>
      <c r="C778">
        <v>2</v>
      </c>
      <c r="D778">
        <v>2</v>
      </c>
      <c r="E778">
        <v>2</v>
      </c>
      <c r="F778">
        <v>10</v>
      </c>
      <c r="G778">
        <v>15</v>
      </c>
      <c r="H778">
        <v>20</v>
      </c>
      <c r="I778">
        <v>38</v>
      </c>
      <c r="J778" s="7"/>
      <c r="K778" s="6">
        <f t="shared" si="170"/>
        <v>2</v>
      </c>
      <c r="L778">
        <f t="shared" si="171"/>
        <v>0</v>
      </c>
      <c r="M778">
        <f t="shared" si="172"/>
        <v>0</v>
      </c>
      <c r="N778">
        <f t="shared" si="173"/>
        <v>8</v>
      </c>
      <c r="O778">
        <f t="shared" si="174"/>
        <v>5</v>
      </c>
      <c r="P778">
        <f t="shared" si="175"/>
        <v>5</v>
      </c>
      <c r="Q778">
        <f t="shared" si="176"/>
        <v>18</v>
      </c>
      <c r="R778" s="7"/>
      <c r="S778" s="12">
        <f t="shared" si="177"/>
        <v>1</v>
      </c>
      <c r="T778" s="12">
        <f t="shared" si="178"/>
        <v>0</v>
      </c>
      <c r="U778" s="12">
        <f t="shared" si="179"/>
        <v>0</v>
      </c>
      <c r="V778" s="12">
        <f t="shared" si="180"/>
        <v>0.8</v>
      </c>
      <c r="W778" s="12">
        <f t="shared" si="181"/>
        <v>0.33333333333333331</v>
      </c>
      <c r="X778" s="12">
        <f t="shared" si="182"/>
        <v>0.25</v>
      </c>
      <c r="Y778" s="12">
        <f t="shared" si="183"/>
        <v>0.47368421052631576</v>
      </c>
    </row>
    <row r="779" spans="1:25" x14ac:dyDescent="0.3">
      <c r="A779" s="1" t="s">
        <v>777</v>
      </c>
      <c r="B779" s="6">
        <v>28</v>
      </c>
      <c r="C779">
        <v>29</v>
      </c>
      <c r="D779">
        <v>29</v>
      </c>
      <c r="E779">
        <v>43</v>
      </c>
      <c r="F779">
        <v>50</v>
      </c>
      <c r="G779">
        <v>50</v>
      </c>
      <c r="H779">
        <v>71</v>
      </c>
      <c r="I779">
        <v>86</v>
      </c>
      <c r="J779" s="7"/>
      <c r="K779" s="6">
        <f t="shared" si="170"/>
        <v>1</v>
      </c>
      <c r="L779">
        <f t="shared" si="171"/>
        <v>0</v>
      </c>
      <c r="M779">
        <f t="shared" si="172"/>
        <v>14</v>
      </c>
      <c r="N779">
        <f t="shared" si="173"/>
        <v>7</v>
      </c>
      <c r="O779">
        <f t="shared" si="174"/>
        <v>0</v>
      </c>
      <c r="P779">
        <f t="shared" si="175"/>
        <v>21</v>
      </c>
      <c r="Q779">
        <f t="shared" si="176"/>
        <v>15</v>
      </c>
      <c r="R779" s="7"/>
      <c r="S779" s="12">
        <f t="shared" si="177"/>
        <v>3.4482758620689655E-2</v>
      </c>
      <c r="T779" s="12">
        <f t="shared" si="178"/>
        <v>0</v>
      </c>
      <c r="U779" s="12">
        <f t="shared" si="179"/>
        <v>0.32558139534883723</v>
      </c>
      <c r="V779" s="12">
        <f t="shared" si="180"/>
        <v>0.14000000000000001</v>
      </c>
      <c r="W779" s="12">
        <f t="shared" si="181"/>
        <v>0</v>
      </c>
      <c r="X779" s="12">
        <f t="shared" si="182"/>
        <v>0.29577464788732394</v>
      </c>
      <c r="Y779" s="12">
        <f t="shared" si="183"/>
        <v>0.1744186046511628</v>
      </c>
    </row>
    <row r="780" spans="1:25" x14ac:dyDescent="0.3">
      <c r="A780" s="1" t="s">
        <v>778</v>
      </c>
      <c r="B780" s="6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s="7"/>
      <c r="K780" s="6">
        <f t="shared" si="170"/>
        <v>0</v>
      </c>
      <c r="L780">
        <f t="shared" si="171"/>
        <v>0</v>
      </c>
      <c r="M780">
        <f t="shared" si="172"/>
        <v>0</v>
      </c>
      <c r="N780">
        <f t="shared" si="173"/>
        <v>0</v>
      </c>
      <c r="O780">
        <f t="shared" si="174"/>
        <v>0</v>
      </c>
      <c r="P780">
        <f t="shared" si="175"/>
        <v>0</v>
      </c>
      <c r="Q780">
        <f t="shared" si="176"/>
        <v>0</v>
      </c>
      <c r="R780" s="7"/>
      <c r="S780" s="12">
        <f t="shared" si="177"/>
        <v>0</v>
      </c>
      <c r="T780" s="12">
        <f t="shared" si="178"/>
        <v>0</v>
      </c>
      <c r="U780" s="12">
        <f t="shared" si="179"/>
        <v>0</v>
      </c>
      <c r="V780" s="12">
        <f t="shared" si="180"/>
        <v>0</v>
      </c>
      <c r="W780" s="12">
        <f t="shared" si="181"/>
        <v>0</v>
      </c>
      <c r="X780" s="12">
        <f t="shared" si="182"/>
        <v>0</v>
      </c>
      <c r="Y780" s="12">
        <f t="shared" si="183"/>
        <v>0</v>
      </c>
    </row>
    <row r="781" spans="1:25" x14ac:dyDescent="0.3">
      <c r="A781" s="1" t="s">
        <v>779</v>
      </c>
      <c r="B781" s="6">
        <v>0</v>
      </c>
      <c r="C781">
        <v>0</v>
      </c>
      <c r="D781">
        <v>0</v>
      </c>
      <c r="E781">
        <v>0</v>
      </c>
      <c r="F781">
        <v>11</v>
      </c>
      <c r="G781">
        <v>13</v>
      </c>
      <c r="H781">
        <v>13</v>
      </c>
      <c r="I781">
        <v>13</v>
      </c>
      <c r="J781" s="7"/>
      <c r="K781" s="6">
        <f t="shared" si="170"/>
        <v>0</v>
      </c>
      <c r="L781">
        <f t="shared" si="171"/>
        <v>0</v>
      </c>
      <c r="M781">
        <f t="shared" si="172"/>
        <v>0</v>
      </c>
      <c r="N781">
        <f t="shared" si="173"/>
        <v>11</v>
      </c>
      <c r="O781">
        <f t="shared" si="174"/>
        <v>2</v>
      </c>
      <c r="P781">
        <f t="shared" si="175"/>
        <v>0</v>
      </c>
      <c r="Q781">
        <f t="shared" si="176"/>
        <v>0</v>
      </c>
      <c r="R781" s="7"/>
      <c r="S781" s="12">
        <f t="shared" si="177"/>
        <v>0</v>
      </c>
      <c r="T781" s="12">
        <f t="shared" si="178"/>
        <v>0</v>
      </c>
      <c r="U781" s="12">
        <f t="shared" si="179"/>
        <v>0</v>
      </c>
      <c r="V781" s="12">
        <f t="shared" si="180"/>
        <v>1</v>
      </c>
      <c r="W781" s="12">
        <f t="shared" si="181"/>
        <v>0.15384615384615385</v>
      </c>
      <c r="X781" s="12">
        <f t="shared" si="182"/>
        <v>0</v>
      </c>
      <c r="Y781" s="12">
        <f t="shared" si="183"/>
        <v>0</v>
      </c>
    </row>
    <row r="782" spans="1:25" x14ac:dyDescent="0.3">
      <c r="A782" s="1" t="s">
        <v>780</v>
      </c>
      <c r="B782" s="6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7"/>
      <c r="K782" s="6">
        <f t="shared" si="170"/>
        <v>0</v>
      </c>
      <c r="L782">
        <f t="shared" si="171"/>
        <v>0</v>
      </c>
      <c r="M782">
        <f t="shared" si="172"/>
        <v>0</v>
      </c>
      <c r="N782">
        <f t="shared" si="173"/>
        <v>0</v>
      </c>
      <c r="O782">
        <f t="shared" si="174"/>
        <v>0</v>
      </c>
      <c r="P782">
        <f t="shared" si="175"/>
        <v>0</v>
      </c>
      <c r="Q782">
        <f t="shared" si="176"/>
        <v>0</v>
      </c>
      <c r="R782" s="7"/>
      <c r="S782" s="12">
        <f t="shared" si="177"/>
        <v>0</v>
      </c>
      <c r="T782" s="12">
        <f t="shared" si="178"/>
        <v>0</v>
      </c>
      <c r="U782" s="12">
        <f t="shared" si="179"/>
        <v>0</v>
      </c>
      <c r="V782" s="12">
        <f t="shared" si="180"/>
        <v>0</v>
      </c>
      <c r="W782" s="12">
        <f t="shared" si="181"/>
        <v>0</v>
      </c>
      <c r="X782" s="12">
        <f t="shared" si="182"/>
        <v>0</v>
      </c>
      <c r="Y782" s="12">
        <f t="shared" si="183"/>
        <v>0</v>
      </c>
    </row>
    <row r="783" spans="1:25" x14ac:dyDescent="0.3">
      <c r="A783" s="1" t="s">
        <v>781</v>
      </c>
      <c r="B783" s="6">
        <v>104</v>
      </c>
      <c r="C783">
        <v>167</v>
      </c>
      <c r="D783">
        <v>204</v>
      </c>
      <c r="E783">
        <v>242</v>
      </c>
      <c r="F783">
        <v>291</v>
      </c>
      <c r="G783">
        <v>291</v>
      </c>
      <c r="H783">
        <v>348</v>
      </c>
      <c r="I783">
        <v>423</v>
      </c>
      <c r="J783" s="7"/>
      <c r="K783" s="6">
        <f t="shared" si="170"/>
        <v>63</v>
      </c>
      <c r="L783">
        <f t="shared" si="171"/>
        <v>37</v>
      </c>
      <c r="M783">
        <f t="shared" si="172"/>
        <v>38</v>
      </c>
      <c r="N783">
        <f t="shared" si="173"/>
        <v>49</v>
      </c>
      <c r="O783">
        <f t="shared" si="174"/>
        <v>0</v>
      </c>
      <c r="P783">
        <f t="shared" si="175"/>
        <v>57</v>
      </c>
      <c r="Q783">
        <f t="shared" si="176"/>
        <v>75</v>
      </c>
      <c r="R783" s="7"/>
      <c r="S783" s="12">
        <f t="shared" si="177"/>
        <v>0.3772455089820359</v>
      </c>
      <c r="T783" s="12">
        <f t="shared" si="178"/>
        <v>0.18137254901960784</v>
      </c>
      <c r="U783" s="12">
        <f t="shared" si="179"/>
        <v>0.15702479338842976</v>
      </c>
      <c r="V783" s="12">
        <f t="shared" si="180"/>
        <v>0.16838487972508592</v>
      </c>
      <c r="W783" s="12">
        <f t="shared" si="181"/>
        <v>0</v>
      </c>
      <c r="X783" s="12">
        <f t="shared" si="182"/>
        <v>0.16379310344827586</v>
      </c>
      <c r="Y783" s="12">
        <f t="shared" si="183"/>
        <v>0.1773049645390071</v>
      </c>
    </row>
    <row r="784" spans="1:25" x14ac:dyDescent="0.3">
      <c r="A784" s="1" t="s">
        <v>782</v>
      </c>
      <c r="B784" s="6">
        <v>0</v>
      </c>
      <c r="C784">
        <v>147</v>
      </c>
      <c r="D784">
        <v>147</v>
      </c>
      <c r="E784">
        <v>162</v>
      </c>
      <c r="F784">
        <v>209</v>
      </c>
      <c r="G784">
        <v>284</v>
      </c>
      <c r="H784">
        <v>284</v>
      </c>
      <c r="I784">
        <v>284</v>
      </c>
      <c r="J784" s="7"/>
      <c r="K784" s="6">
        <f t="shared" si="170"/>
        <v>147</v>
      </c>
      <c r="L784">
        <f t="shared" si="171"/>
        <v>0</v>
      </c>
      <c r="M784">
        <f t="shared" si="172"/>
        <v>15</v>
      </c>
      <c r="N784">
        <f t="shared" si="173"/>
        <v>47</v>
      </c>
      <c r="O784">
        <f t="shared" si="174"/>
        <v>75</v>
      </c>
      <c r="P784">
        <f t="shared" si="175"/>
        <v>0</v>
      </c>
      <c r="Q784">
        <f t="shared" si="176"/>
        <v>0</v>
      </c>
      <c r="R784" s="7"/>
      <c r="S784" s="12">
        <f t="shared" si="177"/>
        <v>1</v>
      </c>
      <c r="T784" s="12">
        <f t="shared" si="178"/>
        <v>0</v>
      </c>
      <c r="U784" s="12">
        <f t="shared" si="179"/>
        <v>9.2592592592592587E-2</v>
      </c>
      <c r="V784" s="12">
        <f t="shared" si="180"/>
        <v>0.22488038277511962</v>
      </c>
      <c r="W784" s="12">
        <f t="shared" si="181"/>
        <v>0.2640845070422535</v>
      </c>
      <c r="X784" s="12">
        <f t="shared" si="182"/>
        <v>0</v>
      </c>
      <c r="Y784" s="12">
        <f t="shared" si="183"/>
        <v>0</v>
      </c>
    </row>
    <row r="785" spans="1:25" x14ac:dyDescent="0.3">
      <c r="A785" s="1" t="s">
        <v>783</v>
      </c>
      <c r="B785" s="6">
        <v>0</v>
      </c>
      <c r="C785">
        <v>42</v>
      </c>
      <c r="D785">
        <v>42</v>
      </c>
      <c r="E785">
        <v>45</v>
      </c>
      <c r="F785">
        <v>45</v>
      </c>
      <c r="G785">
        <v>45</v>
      </c>
      <c r="H785">
        <v>45</v>
      </c>
      <c r="I785">
        <v>45</v>
      </c>
      <c r="J785" s="7"/>
      <c r="K785" s="6">
        <f t="shared" si="170"/>
        <v>42</v>
      </c>
      <c r="L785">
        <f t="shared" si="171"/>
        <v>0</v>
      </c>
      <c r="M785">
        <f t="shared" si="172"/>
        <v>3</v>
      </c>
      <c r="N785">
        <f t="shared" si="173"/>
        <v>0</v>
      </c>
      <c r="O785">
        <f t="shared" si="174"/>
        <v>0</v>
      </c>
      <c r="P785">
        <f t="shared" si="175"/>
        <v>0</v>
      </c>
      <c r="Q785">
        <f t="shared" si="176"/>
        <v>0</v>
      </c>
      <c r="R785" s="7"/>
      <c r="S785" s="12">
        <f t="shared" si="177"/>
        <v>1</v>
      </c>
      <c r="T785" s="12">
        <f t="shared" si="178"/>
        <v>0</v>
      </c>
      <c r="U785" s="12">
        <f t="shared" si="179"/>
        <v>6.6666666666666666E-2</v>
      </c>
      <c r="V785" s="12">
        <f t="shared" si="180"/>
        <v>0</v>
      </c>
      <c r="W785" s="12">
        <f t="shared" si="181"/>
        <v>0</v>
      </c>
      <c r="X785" s="12">
        <f t="shared" si="182"/>
        <v>0</v>
      </c>
      <c r="Y785" s="12">
        <f t="shared" si="183"/>
        <v>0</v>
      </c>
    </row>
    <row r="786" spans="1:25" x14ac:dyDescent="0.3">
      <c r="A786" s="1" t="s">
        <v>784</v>
      </c>
      <c r="B786" s="6">
        <v>43</v>
      </c>
      <c r="C786">
        <v>100</v>
      </c>
      <c r="D786">
        <v>100</v>
      </c>
      <c r="E786">
        <v>134</v>
      </c>
      <c r="F786">
        <v>224</v>
      </c>
      <c r="G786">
        <v>225</v>
      </c>
      <c r="H786">
        <v>237</v>
      </c>
      <c r="I786">
        <v>284</v>
      </c>
      <c r="J786" s="7"/>
      <c r="K786" s="6">
        <f t="shared" si="170"/>
        <v>57</v>
      </c>
      <c r="L786">
        <f t="shared" si="171"/>
        <v>0</v>
      </c>
      <c r="M786">
        <f t="shared" si="172"/>
        <v>34</v>
      </c>
      <c r="N786">
        <f t="shared" si="173"/>
        <v>90</v>
      </c>
      <c r="O786">
        <f t="shared" si="174"/>
        <v>1</v>
      </c>
      <c r="P786">
        <f t="shared" si="175"/>
        <v>12</v>
      </c>
      <c r="Q786">
        <f t="shared" si="176"/>
        <v>47</v>
      </c>
      <c r="R786" s="7"/>
      <c r="S786" s="12">
        <f t="shared" si="177"/>
        <v>0.56999999999999995</v>
      </c>
      <c r="T786" s="12">
        <f t="shared" si="178"/>
        <v>0</v>
      </c>
      <c r="U786" s="12">
        <f t="shared" si="179"/>
        <v>0.2537313432835821</v>
      </c>
      <c r="V786" s="12">
        <f t="shared" si="180"/>
        <v>0.4017857142857143</v>
      </c>
      <c r="W786" s="12">
        <f t="shared" si="181"/>
        <v>4.4444444444444444E-3</v>
      </c>
      <c r="X786" s="12">
        <f t="shared" si="182"/>
        <v>5.0632911392405063E-2</v>
      </c>
      <c r="Y786" s="12">
        <f t="shared" si="183"/>
        <v>0.16549295774647887</v>
      </c>
    </row>
    <row r="787" spans="1:25" x14ac:dyDescent="0.3">
      <c r="A787" s="1" t="s">
        <v>785</v>
      </c>
      <c r="B787" s="6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7"/>
      <c r="K787" s="6">
        <f t="shared" si="170"/>
        <v>0</v>
      </c>
      <c r="L787">
        <f t="shared" si="171"/>
        <v>0</v>
      </c>
      <c r="M787">
        <f t="shared" si="172"/>
        <v>0</v>
      </c>
      <c r="N787">
        <f t="shared" si="173"/>
        <v>0</v>
      </c>
      <c r="O787">
        <f t="shared" si="174"/>
        <v>0</v>
      </c>
      <c r="P787">
        <f t="shared" si="175"/>
        <v>0</v>
      </c>
      <c r="Q787">
        <f t="shared" si="176"/>
        <v>0</v>
      </c>
      <c r="R787" s="7"/>
      <c r="S787" s="12">
        <f t="shared" si="177"/>
        <v>0</v>
      </c>
      <c r="T787" s="12">
        <f t="shared" si="178"/>
        <v>0</v>
      </c>
      <c r="U787" s="12">
        <f t="shared" si="179"/>
        <v>0</v>
      </c>
      <c r="V787" s="12">
        <f t="shared" si="180"/>
        <v>0</v>
      </c>
      <c r="W787" s="12">
        <f t="shared" si="181"/>
        <v>0</v>
      </c>
      <c r="X787" s="12">
        <f t="shared" si="182"/>
        <v>0</v>
      </c>
      <c r="Y787" s="12">
        <f t="shared" si="183"/>
        <v>0</v>
      </c>
    </row>
    <row r="788" spans="1:25" x14ac:dyDescent="0.3">
      <c r="A788" s="1" t="s">
        <v>786</v>
      </c>
      <c r="B788" s="6">
        <v>0</v>
      </c>
      <c r="C788">
        <v>66</v>
      </c>
      <c r="D788">
        <v>66</v>
      </c>
      <c r="E788">
        <v>66</v>
      </c>
      <c r="F788">
        <v>109</v>
      </c>
      <c r="G788">
        <v>123</v>
      </c>
      <c r="H788">
        <v>123</v>
      </c>
      <c r="I788">
        <v>123</v>
      </c>
      <c r="J788" s="7"/>
      <c r="K788" s="6">
        <f t="shared" si="170"/>
        <v>66</v>
      </c>
      <c r="L788">
        <f t="shared" si="171"/>
        <v>0</v>
      </c>
      <c r="M788">
        <f t="shared" si="172"/>
        <v>0</v>
      </c>
      <c r="N788">
        <f t="shared" si="173"/>
        <v>43</v>
      </c>
      <c r="O788">
        <f t="shared" si="174"/>
        <v>14</v>
      </c>
      <c r="P788">
        <f t="shared" si="175"/>
        <v>0</v>
      </c>
      <c r="Q788">
        <f t="shared" si="176"/>
        <v>0</v>
      </c>
      <c r="R788" s="7"/>
      <c r="S788" s="12">
        <f t="shared" si="177"/>
        <v>1</v>
      </c>
      <c r="T788" s="12">
        <f t="shared" si="178"/>
        <v>0</v>
      </c>
      <c r="U788" s="12">
        <f t="shared" si="179"/>
        <v>0</v>
      </c>
      <c r="V788" s="12">
        <f t="shared" si="180"/>
        <v>0.39449541284403672</v>
      </c>
      <c r="W788" s="12">
        <f t="shared" si="181"/>
        <v>0.11382113821138211</v>
      </c>
      <c r="X788" s="12">
        <f t="shared" si="182"/>
        <v>0</v>
      </c>
      <c r="Y788" s="12">
        <f t="shared" si="183"/>
        <v>0</v>
      </c>
    </row>
    <row r="789" spans="1:25" x14ac:dyDescent="0.3">
      <c r="A789" s="1" t="s">
        <v>787</v>
      </c>
      <c r="B789" s="6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2</v>
      </c>
      <c r="I789">
        <v>2</v>
      </c>
      <c r="J789" s="7"/>
      <c r="K789" s="6">
        <f t="shared" si="170"/>
        <v>1</v>
      </c>
      <c r="L789">
        <f t="shared" si="171"/>
        <v>0</v>
      </c>
      <c r="M789">
        <f t="shared" si="172"/>
        <v>0</v>
      </c>
      <c r="N789">
        <f t="shared" si="173"/>
        <v>0</v>
      </c>
      <c r="O789">
        <f t="shared" si="174"/>
        <v>0</v>
      </c>
      <c r="P789">
        <f t="shared" si="175"/>
        <v>1</v>
      </c>
      <c r="Q789">
        <f t="shared" si="176"/>
        <v>0</v>
      </c>
      <c r="R789" s="7"/>
      <c r="S789" s="12">
        <f t="shared" si="177"/>
        <v>1</v>
      </c>
      <c r="T789" s="12">
        <f t="shared" si="178"/>
        <v>0</v>
      </c>
      <c r="U789" s="12">
        <f t="shared" si="179"/>
        <v>0</v>
      </c>
      <c r="V789" s="12">
        <f t="shared" si="180"/>
        <v>0</v>
      </c>
      <c r="W789" s="12">
        <f t="shared" si="181"/>
        <v>0</v>
      </c>
      <c r="X789" s="12">
        <f t="shared" si="182"/>
        <v>0.5</v>
      </c>
      <c r="Y789" s="12">
        <f t="shared" si="183"/>
        <v>0</v>
      </c>
    </row>
    <row r="790" spans="1:25" x14ac:dyDescent="0.3">
      <c r="A790" s="1" t="s">
        <v>788</v>
      </c>
      <c r="B790" s="6">
        <v>2</v>
      </c>
      <c r="C790">
        <v>12</v>
      </c>
      <c r="D790">
        <v>12</v>
      </c>
      <c r="E790">
        <v>12</v>
      </c>
      <c r="F790">
        <v>39</v>
      </c>
      <c r="G790">
        <v>39</v>
      </c>
      <c r="H790">
        <v>39</v>
      </c>
      <c r="I790">
        <v>41</v>
      </c>
      <c r="J790" s="7"/>
      <c r="K790" s="6">
        <f t="shared" si="170"/>
        <v>10</v>
      </c>
      <c r="L790">
        <f t="shared" si="171"/>
        <v>0</v>
      </c>
      <c r="M790">
        <f t="shared" si="172"/>
        <v>0</v>
      </c>
      <c r="N790">
        <f t="shared" si="173"/>
        <v>27</v>
      </c>
      <c r="O790">
        <f t="shared" si="174"/>
        <v>0</v>
      </c>
      <c r="P790">
        <f t="shared" si="175"/>
        <v>0</v>
      </c>
      <c r="Q790">
        <f t="shared" si="176"/>
        <v>2</v>
      </c>
      <c r="R790" s="7"/>
      <c r="S790" s="12">
        <f t="shared" si="177"/>
        <v>0.83333333333333337</v>
      </c>
      <c r="T790" s="12">
        <f t="shared" si="178"/>
        <v>0</v>
      </c>
      <c r="U790" s="12">
        <f t="shared" si="179"/>
        <v>0</v>
      </c>
      <c r="V790" s="12">
        <f t="shared" si="180"/>
        <v>0.69230769230769229</v>
      </c>
      <c r="W790" s="12">
        <f t="shared" si="181"/>
        <v>0</v>
      </c>
      <c r="X790" s="12">
        <f t="shared" si="182"/>
        <v>0</v>
      </c>
      <c r="Y790" s="12">
        <f t="shared" si="183"/>
        <v>4.878048780487805E-2</v>
      </c>
    </row>
    <row r="791" spans="1:25" x14ac:dyDescent="0.3">
      <c r="A791" s="1" t="s">
        <v>789</v>
      </c>
      <c r="B791" s="6">
        <v>8</v>
      </c>
      <c r="C791">
        <v>19</v>
      </c>
      <c r="D791">
        <v>31</v>
      </c>
      <c r="E791">
        <v>47</v>
      </c>
      <c r="F791">
        <v>47</v>
      </c>
      <c r="G791">
        <v>47</v>
      </c>
      <c r="H791">
        <v>81</v>
      </c>
      <c r="I791">
        <v>106</v>
      </c>
      <c r="J791" s="7"/>
      <c r="K791" s="6">
        <f t="shared" si="170"/>
        <v>11</v>
      </c>
      <c r="L791">
        <f t="shared" si="171"/>
        <v>12</v>
      </c>
      <c r="M791">
        <f t="shared" si="172"/>
        <v>16</v>
      </c>
      <c r="N791">
        <f t="shared" si="173"/>
        <v>0</v>
      </c>
      <c r="O791">
        <f t="shared" si="174"/>
        <v>0</v>
      </c>
      <c r="P791">
        <f t="shared" si="175"/>
        <v>34</v>
      </c>
      <c r="Q791">
        <f t="shared" si="176"/>
        <v>25</v>
      </c>
      <c r="R791" s="7"/>
      <c r="S791" s="12">
        <f t="shared" si="177"/>
        <v>0.57894736842105265</v>
      </c>
      <c r="T791" s="12">
        <f t="shared" si="178"/>
        <v>0.38709677419354838</v>
      </c>
      <c r="U791" s="12">
        <f t="shared" si="179"/>
        <v>0.34042553191489361</v>
      </c>
      <c r="V791" s="12">
        <f t="shared" si="180"/>
        <v>0</v>
      </c>
      <c r="W791" s="12">
        <f t="shared" si="181"/>
        <v>0</v>
      </c>
      <c r="X791" s="12">
        <f t="shared" si="182"/>
        <v>0.41975308641975306</v>
      </c>
      <c r="Y791" s="12">
        <f t="shared" si="183"/>
        <v>0.23584905660377359</v>
      </c>
    </row>
    <row r="792" spans="1:25" x14ac:dyDescent="0.3">
      <c r="A792" s="1" t="s">
        <v>790</v>
      </c>
      <c r="B792" s="6">
        <v>38</v>
      </c>
      <c r="C792">
        <v>78</v>
      </c>
      <c r="D792">
        <v>78</v>
      </c>
      <c r="E792">
        <v>78</v>
      </c>
      <c r="F792">
        <v>78</v>
      </c>
      <c r="G792">
        <v>78</v>
      </c>
      <c r="H792">
        <v>82</v>
      </c>
      <c r="I792">
        <v>99</v>
      </c>
      <c r="J792" s="7"/>
      <c r="K792" s="6">
        <f t="shared" si="170"/>
        <v>40</v>
      </c>
      <c r="L792">
        <f t="shared" si="171"/>
        <v>0</v>
      </c>
      <c r="M792">
        <f t="shared" si="172"/>
        <v>0</v>
      </c>
      <c r="N792">
        <f t="shared" si="173"/>
        <v>0</v>
      </c>
      <c r="O792">
        <f t="shared" si="174"/>
        <v>0</v>
      </c>
      <c r="P792">
        <f t="shared" si="175"/>
        <v>4</v>
      </c>
      <c r="Q792">
        <f t="shared" si="176"/>
        <v>17</v>
      </c>
      <c r="R792" s="7"/>
      <c r="S792" s="12">
        <f t="shared" si="177"/>
        <v>0.51282051282051277</v>
      </c>
      <c r="T792" s="12">
        <f t="shared" si="178"/>
        <v>0</v>
      </c>
      <c r="U792" s="12">
        <f t="shared" si="179"/>
        <v>0</v>
      </c>
      <c r="V792" s="12">
        <f t="shared" si="180"/>
        <v>0</v>
      </c>
      <c r="W792" s="12">
        <f t="shared" si="181"/>
        <v>0</v>
      </c>
      <c r="X792" s="12">
        <f t="shared" si="182"/>
        <v>4.878048780487805E-2</v>
      </c>
      <c r="Y792" s="12">
        <f t="shared" si="183"/>
        <v>0.17171717171717171</v>
      </c>
    </row>
    <row r="793" spans="1:25" x14ac:dyDescent="0.3">
      <c r="A793" s="1" t="s">
        <v>791</v>
      </c>
      <c r="B793" s="6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7"/>
      <c r="K793" s="6">
        <f t="shared" si="170"/>
        <v>0</v>
      </c>
      <c r="L793">
        <f t="shared" si="171"/>
        <v>0</v>
      </c>
      <c r="M793">
        <f t="shared" si="172"/>
        <v>0</v>
      </c>
      <c r="N793">
        <f t="shared" si="173"/>
        <v>0</v>
      </c>
      <c r="O793">
        <f t="shared" si="174"/>
        <v>0</v>
      </c>
      <c r="P793">
        <f t="shared" si="175"/>
        <v>0</v>
      </c>
      <c r="Q793">
        <f t="shared" si="176"/>
        <v>0</v>
      </c>
      <c r="R793" s="7"/>
      <c r="S793" s="12">
        <f t="shared" si="177"/>
        <v>0</v>
      </c>
      <c r="T793" s="12">
        <f t="shared" si="178"/>
        <v>0</v>
      </c>
      <c r="U793" s="12">
        <f t="shared" si="179"/>
        <v>0</v>
      </c>
      <c r="V793" s="12">
        <f t="shared" si="180"/>
        <v>0</v>
      </c>
      <c r="W793" s="12">
        <f t="shared" si="181"/>
        <v>0</v>
      </c>
      <c r="X793" s="12">
        <f t="shared" si="182"/>
        <v>0</v>
      </c>
      <c r="Y793" s="12">
        <f t="shared" si="183"/>
        <v>0</v>
      </c>
    </row>
    <row r="794" spans="1:25" x14ac:dyDescent="0.3">
      <c r="A794" s="1" t="s">
        <v>792</v>
      </c>
      <c r="B794" s="6">
        <v>0</v>
      </c>
      <c r="C794">
        <v>40</v>
      </c>
      <c r="D794">
        <v>40</v>
      </c>
      <c r="E794">
        <v>47</v>
      </c>
      <c r="F794">
        <v>47</v>
      </c>
      <c r="G794">
        <v>47</v>
      </c>
      <c r="H794">
        <v>47</v>
      </c>
      <c r="I794">
        <v>47</v>
      </c>
      <c r="J794" s="7"/>
      <c r="K794" s="6">
        <f t="shared" si="170"/>
        <v>40</v>
      </c>
      <c r="L794">
        <f t="shared" si="171"/>
        <v>0</v>
      </c>
      <c r="M794">
        <f t="shared" si="172"/>
        <v>7</v>
      </c>
      <c r="N794">
        <f t="shared" si="173"/>
        <v>0</v>
      </c>
      <c r="O794">
        <f t="shared" si="174"/>
        <v>0</v>
      </c>
      <c r="P794">
        <f t="shared" si="175"/>
        <v>0</v>
      </c>
      <c r="Q794">
        <f t="shared" si="176"/>
        <v>0</v>
      </c>
      <c r="R794" s="7"/>
      <c r="S794" s="12">
        <f t="shared" si="177"/>
        <v>1</v>
      </c>
      <c r="T794" s="12">
        <f t="shared" si="178"/>
        <v>0</v>
      </c>
      <c r="U794" s="12">
        <f t="shared" si="179"/>
        <v>0.14893617021276595</v>
      </c>
      <c r="V794" s="12">
        <f t="shared" si="180"/>
        <v>0</v>
      </c>
      <c r="W794" s="12">
        <f t="shared" si="181"/>
        <v>0</v>
      </c>
      <c r="X794" s="12">
        <f t="shared" si="182"/>
        <v>0</v>
      </c>
      <c r="Y794" s="12">
        <f t="shared" si="183"/>
        <v>0</v>
      </c>
    </row>
    <row r="795" spans="1:25" x14ac:dyDescent="0.3">
      <c r="A795" s="1" t="s">
        <v>793</v>
      </c>
      <c r="B795" s="6">
        <v>55</v>
      </c>
      <c r="C795">
        <v>65</v>
      </c>
      <c r="D795">
        <v>65</v>
      </c>
      <c r="E795">
        <v>65</v>
      </c>
      <c r="F795">
        <v>65</v>
      </c>
      <c r="G795">
        <v>72</v>
      </c>
      <c r="H795">
        <v>72</v>
      </c>
      <c r="I795">
        <v>110</v>
      </c>
      <c r="J795" s="7"/>
      <c r="K795" s="6">
        <f t="shared" si="170"/>
        <v>10</v>
      </c>
      <c r="L795">
        <f t="shared" si="171"/>
        <v>0</v>
      </c>
      <c r="M795">
        <f t="shared" si="172"/>
        <v>0</v>
      </c>
      <c r="N795">
        <f t="shared" si="173"/>
        <v>0</v>
      </c>
      <c r="O795">
        <f t="shared" si="174"/>
        <v>7</v>
      </c>
      <c r="P795">
        <f t="shared" si="175"/>
        <v>0</v>
      </c>
      <c r="Q795">
        <f t="shared" si="176"/>
        <v>38</v>
      </c>
      <c r="R795" s="7"/>
      <c r="S795" s="12">
        <f t="shared" si="177"/>
        <v>0.15384615384615385</v>
      </c>
      <c r="T795" s="12">
        <f t="shared" si="178"/>
        <v>0</v>
      </c>
      <c r="U795" s="12">
        <f t="shared" si="179"/>
        <v>0</v>
      </c>
      <c r="V795" s="12">
        <f t="shared" si="180"/>
        <v>0</v>
      </c>
      <c r="W795" s="12">
        <f t="shared" si="181"/>
        <v>9.7222222222222224E-2</v>
      </c>
      <c r="X795" s="12">
        <f t="shared" si="182"/>
        <v>0</v>
      </c>
      <c r="Y795" s="12">
        <f t="shared" si="183"/>
        <v>0.34545454545454546</v>
      </c>
    </row>
    <row r="796" spans="1:25" x14ac:dyDescent="0.3">
      <c r="A796" s="1" t="s">
        <v>794</v>
      </c>
      <c r="B796" s="6">
        <v>0</v>
      </c>
      <c r="C796">
        <v>71</v>
      </c>
      <c r="D796">
        <v>73</v>
      </c>
      <c r="E796">
        <v>88</v>
      </c>
      <c r="F796">
        <v>143</v>
      </c>
      <c r="G796">
        <v>163</v>
      </c>
      <c r="H796">
        <v>163</v>
      </c>
      <c r="I796">
        <v>163</v>
      </c>
      <c r="J796" s="7"/>
      <c r="K796" s="6">
        <f t="shared" si="170"/>
        <v>71</v>
      </c>
      <c r="L796">
        <f t="shared" si="171"/>
        <v>2</v>
      </c>
      <c r="M796">
        <f t="shared" si="172"/>
        <v>15</v>
      </c>
      <c r="N796">
        <f t="shared" si="173"/>
        <v>55</v>
      </c>
      <c r="O796">
        <f t="shared" si="174"/>
        <v>20</v>
      </c>
      <c r="P796">
        <f t="shared" si="175"/>
        <v>0</v>
      </c>
      <c r="Q796">
        <f t="shared" si="176"/>
        <v>0</v>
      </c>
      <c r="R796" s="7"/>
      <c r="S796" s="12">
        <f t="shared" si="177"/>
        <v>1</v>
      </c>
      <c r="T796" s="12">
        <f t="shared" si="178"/>
        <v>2.7397260273972601E-2</v>
      </c>
      <c r="U796" s="12">
        <f t="shared" si="179"/>
        <v>0.17045454545454544</v>
      </c>
      <c r="V796" s="12">
        <f t="shared" si="180"/>
        <v>0.38461538461538464</v>
      </c>
      <c r="W796" s="12">
        <f t="shared" si="181"/>
        <v>0.12269938650306748</v>
      </c>
      <c r="X796" s="12">
        <f t="shared" si="182"/>
        <v>0</v>
      </c>
      <c r="Y796" s="12">
        <f t="shared" si="183"/>
        <v>0</v>
      </c>
    </row>
    <row r="797" spans="1:25" x14ac:dyDescent="0.3">
      <c r="A797" s="1" t="s">
        <v>795</v>
      </c>
      <c r="B797" s="6">
        <v>0</v>
      </c>
      <c r="C797">
        <v>40</v>
      </c>
      <c r="D797">
        <v>48</v>
      </c>
      <c r="E797">
        <v>53</v>
      </c>
      <c r="F797">
        <v>118</v>
      </c>
      <c r="G797">
        <v>118</v>
      </c>
      <c r="H797">
        <v>118</v>
      </c>
      <c r="I797">
        <v>118</v>
      </c>
      <c r="J797" s="7"/>
      <c r="K797" s="6">
        <f t="shared" si="170"/>
        <v>40</v>
      </c>
      <c r="L797">
        <f t="shared" si="171"/>
        <v>8</v>
      </c>
      <c r="M797">
        <f t="shared" si="172"/>
        <v>5</v>
      </c>
      <c r="N797">
        <f t="shared" si="173"/>
        <v>65</v>
      </c>
      <c r="O797">
        <f t="shared" si="174"/>
        <v>0</v>
      </c>
      <c r="P797">
        <f t="shared" si="175"/>
        <v>0</v>
      </c>
      <c r="Q797">
        <f t="shared" si="176"/>
        <v>0</v>
      </c>
      <c r="R797" s="7"/>
      <c r="S797" s="12">
        <f t="shared" si="177"/>
        <v>1</v>
      </c>
      <c r="T797" s="12">
        <f t="shared" si="178"/>
        <v>0.16666666666666666</v>
      </c>
      <c r="U797" s="12">
        <f t="shared" si="179"/>
        <v>9.4339622641509441E-2</v>
      </c>
      <c r="V797" s="12">
        <f t="shared" si="180"/>
        <v>0.55084745762711862</v>
      </c>
      <c r="W797" s="12">
        <f t="shared" si="181"/>
        <v>0</v>
      </c>
      <c r="X797" s="12">
        <f t="shared" si="182"/>
        <v>0</v>
      </c>
      <c r="Y797" s="12">
        <f t="shared" si="183"/>
        <v>0</v>
      </c>
    </row>
    <row r="798" spans="1:25" x14ac:dyDescent="0.3">
      <c r="A798" s="1" t="s">
        <v>796</v>
      </c>
      <c r="B798" s="6">
        <v>0</v>
      </c>
      <c r="C798">
        <v>0</v>
      </c>
      <c r="D798">
        <v>0</v>
      </c>
      <c r="E798">
        <v>36</v>
      </c>
      <c r="F798">
        <v>36</v>
      </c>
      <c r="G798">
        <v>36</v>
      </c>
      <c r="H798">
        <v>106</v>
      </c>
      <c r="I798">
        <v>106</v>
      </c>
      <c r="J798" s="7"/>
      <c r="K798" s="6">
        <f t="shared" si="170"/>
        <v>0</v>
      </c>
      <c r="L798">
        <f t="shared" si="171"/>
        <v>0</v>
      </c>
      <c r="M798">
        <f t="shared" si="172"/>
        <v>36</v>
      </c>
      <c r="N798">
        <f t="shared" si="173"/>
        <v>0</v>
      </c>
      <c r="O798">
        <f t="shared" si="174"/>
        <v>0</v>
      </c>
      <c r="P798">
        <f t="shared" si="175"/>
        <v>70</v>
      </c>
      <c r="Q798">
        <f t="shared" si="176"/>
        <v>0</v>
      </c>
      <c r="R798" s="7"/>
      <c r="S798" s="12">
        <f t="shared" si="177"/>
        <v>0</v>
      </c>
      <c r="T798" s="12">
        <f t="shared" si="178"/>
        <v>0</v>
      </c>
      <c r="U798" s="12">
        <f t="shared" si="179"/>
        <v>1</v>
      </c>
      <c r="V798" s="12">
        <f t="shared" si="180"/>
        <v>0</v>
      </c>
      <c r="W798" s="12">
        <f t="shared" si="181"/>
        <v>0</v>
      </c>
      <c r="X798" s="12">
        <f t="shared" si="182"/>
        <v>0.660377358490566</v>
      </c>
      <c r="Y798" s="12">
        <f t="shared" si="183"/>
        <v>0</v>
      </c>
    </row>
    <row r="799" spans="1:25" x14ac:dyDescent="0.3">
      <c r="A799" s="1" t="s">
        <v>797</v>
      </c>
      <c r="B799" s="6">
        <v>0</v>
      </c>
      <c r="C799">
        <v>54</v>
      </c>
      <c r="D799">
        <v>54</v>
      </c>
      <c r="E799">
        <v>54</v>
      </c>
      <c r="F799">
        <v>54</v>
      </c>
      <c r="G799">
        <v>54</v>
      </c>
      <c r="H799">
        <v>54</v>
      </c>
      <c r="I799">
        <v>54</v>
      </c>
      <c r="J799" s="7"/>
      <c r="K799" s="6">
        <f t="shared" si="170"/>
        <v>54</v>
      </c>
      <c r="L799">
        <f t="shared" si="171"/>
        <v>0</v>
      </c>
      <c r="M799">
        <f t="shared" si="172"/>
        <v>0</v>
      </c>
      <c r="N799">
        <f t="shared" si="173"/>
        <v>0</v>
      </c>
      <c r="O799">
        <f t="shared" si="174"/>
        <v>0</v>
      </c>
      <c r="P799">
        <f t="shared" si="175"/>
        <v>0</v>
      </c>
      <c r="Q799">
        <f t="shared" si="176"/>
        <v>0</v>
      </c>
      <c r="R799" s="7"/>
      <c r="S799" s="12">
        <f t="shared" si="177"/>
        <v>1</v>
      </c>
      <c r="T799" s="12">
        <f t="shared" si="178"/>
        <v>0</v>
      </c>
      <c r="U799" s="12">
        <f t="shared" si="179"/>
        <v>0</v>
      </c>
      <c r="V799" s="12">
        <f t="shared" si="180"/>
        <v>0</v>
      </c>
      <c r="W799" s="12">
        <f t="shared" si="181"/>
        <v>0</v>
      </c>
      <c r="X799" s="12">
        <f t="shared" si="182"/>
        <v>0</v>
      </c>
      <c r="Y799" s="12">
        <f t="shared" si="183"/>
        <v>0</v>
      </c>
    </row>
    <row r="800" spans="1:25" x14ac:dyDescent="0.3">
      <c r="A800" s="1" t="s">
        <v>798</v>
      </c>
      <c r="B800" s="6">
        <v>68</v>
      </c>
      <c r="C800">
        <v>81</v>
      </c>
      <c r="D800">
        <v>115</v>
      </c>
      <c r="E800">
        <v>169</v>
      </c>
      <c r="F800">
        <v>169</v>
      </c>
      <c r="G800">
        <v>188</v>
      </c>
      <c r="H800">
        <v>204</v>
      </c>
      <c r="I800">
        <v>211</v>
      </c>
      <c r="J800" s="7"/>
      <c r="K800" s="6">
        <f t="shared" si="170"/>
        <v>13</v>
      </c>
      <c r="L800">
        <f t="shared" si="171"/>
        <v>34</v>
      </c>
      <c r="M800">
        <f t="shared" si="172"/>
        <v>54</v>
      </c>
      <c r="N800">
        <f t="shared" si="173"/>
        <v>0</v>
      </c>
      <c r="O800">
        <f t="shared" si="174"/>
        <v>19</v>
      </c>
      <c r="P800">
        <f t="shared" si="175"/>
        <v>16</v>
      </c>
      <c r="Q800">
        <f t="shared" si="176"/>
        <v>7</v>
      </c>
      <c r="R800" s="7"/>
      <c r="S800" s="12">
        <f t="shared" si="177"/>
        <v>0.16049382716049382</v>
      </c>
      <c r="T800" s="12">
        <f t="shared" si="178"/>
        <v>0.29565217391304349</v>
      </c>
      <c r="U800" s="12">
        <f t="shared" si="179"/>
        <v>0.31952662721893493</v>
      </c>
      <c r="V800" s="12">
        <f t="shared" si="180"/>
        <v>0</v>
      </c>
      <c r="W800" s="12">
        <f t="shared" si="181"/>
        <v>0.10106382978723404</v>
      </c>
      <c r="X800" s="12">
        <f t="shared" si="182"/>
        <v>7.8431372549019607E-2</v>
      </c>
      <c r="Y800" s="12">
        <f t="shared" si="183"/>
        <v>3.3175355450236969E-2</v>
      </c>
    </row>
    <row r="801" spans="1:25" x14ac:dyDescent="0.3">
      <c r="A801" s="1" t="s">
        <v>799</v>
      </c>
      <c r="B801" s="6">
        <v>0</v>
      </c>
      <c r="C801">
        <v>10</v>
      </c>
      <c r="D801">
        <v>10</v>
      </c>
      <c r="E801">
        <v>10</v>
      </c>
      <c r="F801">
        <v>18</v>
      </c>
      <c r="G801">
        <v>45</v>
      </c>
      <c r="H801">
        <v>45</v>
      </c>
      <c r="I801">
        <v>45</v>
      </c>
      <c r="J801" s="7"/>
      <c r="K801" s="6">
        <f t="shared" si="170"/>
        <v>10</v>
      </c>
      <c r="L801">
        <f t="shared" si="171"/>
        <v>0</v>
      </c>
      <c r="M801">
        <f t="shared" si="172"/>
        <v>0</v>
      </c>
      <c r="N801">
        <f t="shared" si="173"/>
        <v>8</v>
      </c>
      <c r="O801">
        <f t="shared" si="174"/>
        <v>27</v>
      </c>
      <c r="P801">
        <f t="shared" si="175"/>
        <v>0</v>
      </c>
      <c r="Q801">
        <f t="shared" si="176"/>
        <v>0</v>
      </c>
      <c r="R801" s="7"/>
      <c r="S801" s="12">
        <f t="shared" si="177"/>
        <v>1</v>
      </c>
      <c r="T801" s="12">
        <f t="shared" si="178"/>
        <v>0</v>
      </c>
      <c r="U801" s="12">
        <f t="shared" si="179"/>
        <v>0</v>
      </c>
      <c r="V801" s="12">
        <f t="shared" si="180"/>
        <v>0.44444444444444442</v>
      </c>
      <c r="W801" s="12">
        <f t="shared" si="181"/>
        <v>0.6</v>
      </c>
      <c r="X801" s="12">
        <f t="shared" si="182"/>
        <v>0</v>
      </c>
      <c r="Y801" s="12">
        <f t="shared" si="183"/>
        <v>0</v>
      </c>
    </row>
    <row r="802" spans="1:25" x14ac:dyDescent="0.3">
      <c r="A802" s="1" t="s">
        <v>800</v>
      </c>
      <c r="B802" s="6">
        <v>0</v>
      </c>
      <c r="C802">
        <v>11</v>
      </c>
      <c r="D802">
        <v>11</v>
      </c>
      <c r="E802">
        <v>11</v>
      </c>
      <c r="F802">
        <v>11</v>
      </c>
      <c r="G802">
        <v>11</v>
      </c>
      <c r="H802">
        <v>11</v>
      </c>
      <c r="I802">
        <v>24</v>
      </c>
      <c r="J802" s="7"/>
      <c r="K802" s="6">
        <f t="shared" si="170"/>
        <v>11</v>
      </c>
      <c r="L802">
        <f t="shared" si="171"/>
        <v>0</v>
      </c>
      <c r="M802">
        <f t="shared" si="172"/>
        <v>0</v>
      </c>
      <c r="N802">
        <f t="shared" si="173"/>
        <v>0</v>
      </c>
      <c r="O802">
        <f t="shared" si="174"/>
        <v>0</v>
      </c>
      <c r="P802">
        <f t="shared" si="175"/>
        <v>0</v>
      </c>
      <c r="Q802">
        <f t="shared" si="176"/>
        <v>13</v>
      </c>
      <c r="R802" s="7"/>
      <c r="S802" s="12">
        <f t="shared" si="177"/>
        <v>1</v>
      </c>
      <c r="T802" s="12">
        <f t="shared" si="178"/>
        <v>0</v>
      </c>
      <c r="U802" s="12">
        <f t="shared" si="179"/>
        <v>0</v>
      </c>
      <c r="V802" s="12">
        <f t="shared" si="180"/>
        <v>0</v>
      </c>
      <c r="W802" s="12">
        <f t="shared" si="181"/>
        <v>0</v>
      </c>
      <c r="X802" s="12">
        <f t="shared" si="182"/>
        <v>0</v>
      </c>
      <c r="Y802" s="12">
        <f t="shared" si="183"/>
        <v>0.54166666666666663</v>
      </c>
    </row>
    <row r="803" spans="1:25" x14ac:dyDescent="0.3">
      <c r="A803" s="1" t="s">
        <v>801</v>
      </c>
      <c r="B803" s="6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 s="7"/>
      <c r="K803" s="6">
        <f t="shared" si="170"/>
        <v>0</v>
      </c>
      <c r="L803">
        <f t="shared" si="171"/>
        <v>0</v>
      </c>
      <c r="M803">
        <f t="shared" si="172"/>
        <v>1</v>
      </c>
      <c r="N803">
        <f t="shared" si="173"/>
        <v>0</v>
      </c>
      <c r="O803">
        <f t="shared" si="174"/>
        <v>0</v>
      </c>
      <c r="P803">
        <f t="shared" si="175"/>
        <v>0</v>
      </c>
      <c r="Q803">
        <f t="shared" si="176"/>
        <v>0</v>
      </c>
      <c r="R803" s="7"/>
      <c r="S803" s="12">
        <f t="shared" si="177"/>
        <v>0</v>
      </c>
      <c r="T803" s="12">
        <f t="shared" si="178"/>
        <v>0</v>
      </c>
      <c r="U803" s="12">
        <f t="shared" si="179"/>
        <v>1</v>
      </c>
      <c r="V803" s="12">
        <f t="shared" si="180"/>
        <v>0</v>
      </c>
      <c r="W803" s="12">
        <f t="shared" si="181"/>
        <v>0</v>
      </c>
      <c r="X803" s="12">
        <f t="shared" si="182"/>
        <v>0</v>
      </c>
      <c r="Y803" s="12">
        <f t="shared" si="183"/>
        <v>0</v>
      </c>
    </row>
    <row r="804" spans="1:25" x14ac:dyDescent="0.3">
      <c r="A804" s="1" t="s">
        <v>802</v>
      </c>
      <c r="B804" s="6">
        <v>0</v>
      </c>
      <c r="C804">
        <v>9</v>
      </c>
      <c r="D804">
        <v>14</v>
      </c>
      <c r="E804">
        <v>14</v>
      </c>
      <c r="F804">
        <v>14</v>
      </c>
      <c r="G804">
        <v>14</v>
      </c>
      <c r="H804">
        <v>14</v>
      </c>
      <c r="I804">
        <v>14</v>
      </c>
      <c r="J804" s="7"/>
      <c r="K804" s="6">
        <f t="shared" si="170"/>
        <v>9</v>
      </c>
      <c r="L804">
        <f t="shared" si="171"/>
        <v>5</v>
      </c>
      <c r="M804">
        <f t="shared" si="172"/>
        <v>0</v>
      </c>
      <c r="N804">
        <f t="shared" si="173"/>
        <v>0</v>
      </c>
      <c r="O804">
        <f t="shared" si="174"/>
        <v>0</v>
      </c>
      <c r="P804">
        <f t="shared" si="175"/>
        <v>0</v>
      </c>
      <c r="Q804">
        <f t="shared" si="176"/>
        <v>0</v>
      </c>
      <c r="R804" s="7"/>
      <c r="S804" s="12">
        <f t="shared" si="177"/>
        <v>1</v>
      </c>
      <c r="T804" s="12">
        <f t="shared" si="178"/>
        <v>0.35714285714285715</v>
      </c>
      <c r="U804" s="12">
        <f t="shared" si="179"/>
        <v>0</v>
      </c>
      <c r="V804" s="12">
        <f t="shared" si="180"/>
        <v>0</v>
      </c>
      <c r="W804" s="12">
        <f t="shared" si="181"/>
        <v>0</v>
      </c>
      <c r="X804" s="12">
        <f t="shared" si="182"/>
        <v>0</v>
      </c>
      <c r="Y804" s="12">
        <f t="shared" si="183"/>
        <v>0</v>
      </c>
    </row>
    <row r="805" spans="1:25" x14ac:dyDescent="0.3">
      <c r="A805" s="1" t="s">
        <v>803</v>
      </c>
      <c r="B805" s="6">
        <v>0</v>
      </c>
      <c r="C805">
        <v>41</v>
      </c>
      <c r="D805">
        <v>41</v>
      </c>
      <c r="E805">
        <v>48</v>
      </c>
      <c r="F805">
        <v>48</v>
      </c>
      <c r="G805">
        <v>48</v>
      </c>
      <c r="H805">
        <v>68</v>
      </c>
      <c r="I805">
        <v>68</v>
      </c>
      <c r="J805" s="7"/>
      <c r="K805" s="6">
        <f t="shared" si="170"/>
        <v>41</v>
      </c>
      <c r="L805">
        <f t="shared" si="171"/>
        <v>0</v>
      </c>
      <c r="M805">
        <f t="shared" si="172"/>
        <v>7</v>
      </c>
      <c r="N805">
        <f t="shared" si="173"/>
        <v>0</v>
      </c>
      <c r="O805">
        <f t="shared" si="174"/>
        <v>0</v>
      </c>
      <c r="P805">
        <f t="shared" si="175"/>
        <v>20</v>
      </c>
      <c r="Q805">
        <f t="shared" si="176"/>
        <v>0</v>
      </c>
      <c r="R805" s="7"/>
      <c r="S805" s="12">
        <f t="shared" si="177"/>
        <v>1</v>
      </c>
      <c r="T805" s="12">
        <f t="shared" si="178"/>
        <v>0</v>
      </c>
      <c r="U805" s="12">
        <f t="shared" si="179"/>
        <v>0.14583333333333334</v>
      </c>
      <c r="V805" s="12">
        <f t="shared" si="180"/>
        <v>0</v>
      </c>
      <c r="W805" s="12">
        <f t="shared" si="181"/>
        <v>0</v>
      </c>
      <c r="X805" s="12">
        <f t="shared" si="182"/>
        <v>0.29411764705882354</v>
      </c>
      <c r="Y805" s="12">
        <f t="shared" si="183"/>
        <v>0</v>
      </c>
    </row>
    <row r="806" spans="1:25" x14ac:dyDescent="0.3">
      <c r="A806" s="1" t="s">
        <v>804</v>
      </c>
      <c r="B806" s="6">
        <v>0</v>
      </c>
      <c r="C806">
        <v>0</v>
      </c>
      <c r="D806">
        <v>0</v>
      </c>
      <c r="E806">
        <v>0</v>
      </c>
      <c r="F806">
        <v>35</v>
      </c>
      <c r="G806">
        <v>35</v>
      </c>
      <c r="H806">
        <v>35</v>
      </c>
      <c r="I806">
        <v>35</v>
      </c>
      <c r="J806" s="7"/>
      <c r="K806" s="6">
        <f t="shared" si="170"/>
        <v>0</v>
      </c>
      <c r="L806">
        <f t="shared" si="171"/>
        <v>0</v>
      </c>
      <c r="M806">
        <f t="shared" si="172"/>
        <v>0</v>
      </c>
      <c r="N806">
        <f t="shared" si="173"/>
        <v>35</v>
      </c>
      <c r="O806">
        <f t="shared" si="174"/>
        <v>0</v>
      </c>
      <c r="P806">
        <f t="shared" si="175"/>
        <v>0</v>
      </c>
      <c r="Q806">
        <f t="shared" si="176"/>
        <v>0</v>
      </c>
      <c r="R806" s="7"/>
      <c r="S806" s="12">
        <f t="shared" si="177"/>
        <v>0</v>
      </c>
      <c r="T806" s="12">
        <f t="shared" si="178"/>
        <v>0</v>
      </c>
      <c r="U806" s="12">
        <f t="shared" si="179"/>
        <v>0</v>
      </c>
      <c r="V806" s="12">
        <f t="shared" si="180"/>
        <v>1</v>
      </c>
      <c r="W806" s="12">
        <f t="shared" si="181"/>
        <v>0</v>
      </c>
      <c r="X806" s="12">
        <f t="shared" si="182"/>
        <v>0</v>
      </c>
      <c r="Y806" s="12">
        <f t="shared" si="183"/>
        <v>0</v>
      </c>
    </row>
    <row r="807" spans="1:25" x14ac:dyDescent="0.3">
      <c r="A807" s="1" t="s">
        <v>805</v>
      </c>
      <c r="B807" s="6">
        <v>173</v>
      </c>
      <c r="C807">
        <v>192</v>
      </c>
      <c r="D807">
        <v>203</v>
      </c>
      <c r="E807">
        <v>203</v>
      </c>
      <c r="F807">
        <v>367</v>
      </c>
      <c r="G807">
        <v>430</v>
      </c>
      <c r="H807">
        <v>474</v>
      </c>
      <c r="I807">
        <v>494</v>
      </c>
      <c r="J807" s="7"/>
      <c r="K807" s="6">
        <f t="shared" si="170"/>
        <v>19</v>
      </c>
      <c r="L807">
        <f t="shared" si="171"/>
        <v>11</v>
      </c>
      <c r="M807">
        <f t="shared" si="172"/>
        <v>0</v>
      </c>
      <c r="N807">
        <f t="shared" si="173"/>
        <v>164</v>
      </c>
      <c r="O807">
        <f t="shared" si="174"/>
        <v>63</v>
      </c>
      <c r="P807">
        <f t="shared" si="175"/>
        <v>44</v>
      </c>
      <c r="Q807">
        <f t="shared" si="176"/>
        <v>20</v>
      </c>
      <c r="R807" s="7"/>
      <c r="S807" s="12">
        <f t="shared" si="177"/>
        <v>9.8958333333333329E-2</v>
      </c>
      <c r="T807" s="12">
        <f t="shared" si="178"/>
        <v>5.4187192118226604E-2</v>
      </c>
      <c r="U807" s="12">
        <f t="shared" si="179"/>
        <v>0</v>
      </c>
      <c r="V807" s="12">
        <f t="shared" si="180"/>
        <v>0.44686648501362397</v>
      </c>
      <c r="W807" s="12">
        <f t="shared" si="181"/>
        <v>0.14651162790697675</v>
      </c>
      <c r="X807" s="12">
        <f t="shared" si="182"/>
        <v>9.2827004219409287E-2</v>
      </c>
      <c r="Y807" s="12">
        <f t="shared" si="183"/>
        <v>4.048582995951417E-2</v>
      </c>
    </row>
    <row r="808" spans="1:25" x14ac:dyDescent="0.3">
      <c r="A808" s="1" t="s">
        <v>806</v>
      </c>
      <c r="B808" s="6">
        <v>2</v>
      </c>
      <c r="C808">
        <v>9</v>
      </c>
      <c r="D808">
        <v>9</v>
      </c>
      <c r="E808">
        <v>10</v>
      </c>
      <c r="F808">
        <v>10</v>
      </c>
      <c r="G808">
        <v>10</v>
      </c>
      <c r="H808">
        <v>19</v>
      </c>
      <c r="I808">
        <v>19</v>
      </c>
      <c r="J808" s="7"/>
      <c r="K808" s="6">
        <f t="shared" si="170"/>
        <v>7</v>
      </c>
      <c r="L808">
        <f t="shared" si="171"/>
        <v>0</v>
      </c>
      <c r="M808">
        <f t="shared" si="172"/>
        <v>1</v>
      </c>
      <c r="N808">
        <f t="shared" si="173"/>
        <v>0</v>
      </c>
      <c r="O808">
        <f t="shared" si="174"/>
        <v>0</v>
      </c>
      <c r="P808">
        <f t="shared" si="175"/>
        <v>9</v>
      </c>
      <c r="Q808">
        <f t="shared" si="176"/>
        <v>0</v>
      </c>
      <c r="R808" s="7"/>
      <c r="S808" s="12">
        <f t="shared" si="177"/>
        <v>0.77777777777777779</v>
      </c>
      <c r="T808" s="12">
        <f t="shared" si="178"/>
        <v>0</v>
      </c>
      <c r="U808" s="12">
        <f t="shared" si="179"/>
        <v>0.1</v>
      </c>
      <c r="V808" s="12">
        <f t="shared" si="180"/>
        <v>0</v>
      </c>
      <c r="W808" s="12">
        <f t="shared" si="181"/>
        <v>0</v>
      </c>
      <c r="X808" s="12">
        <f t="shared" si="182"/>
        <v>0.47368421052631576</v>
      </c>
      <c r="Y808" s="12">
        <f t="shared" si="183"/>
        <v>0</v>
      </c>
    </row>
    <row r="809" spans="1:25" x14ac:dyDescent="0.3">
      <c r="A809" s="1" t="s">
        <v>807</v>
      </c>
      <c r="B809" s="6">
        <v>0</v>
      </c>
      <c r="C809">
        <v>3</v>
      </c>
      <c r="D809">
        <v>3</v>
      </c>
      <c r="E809">
        <v>4</v>
      </c>
      <c r="F809">
        <v>5</v>
      </c>
      <c r="G809">
        <v>5</v>
      </c>
      <c r="H809">
        <v>6</v>
      </c>
      <c r="I809">
        <v>8</v>
      </c>
      <c r="J809" s="7"/>
      <c r="K809" s="6">
        <f t="shared" si="170"/>
        <v>3</v>
      </c>
      <c r="L809">
        <f t="shared" si="171"/>
        <v>0</v>
      </c>
      <c r="M809">
        <f t="shared" si="172"/>
        <v>1</v>
      </c>
      <c r="N809">
        <f t="shared" si="173"/>
        <v>1</v>
      </c>
      <c r="O809">
        <f t="shared" si="174"/>
        <v>0</v>
      </c>
      <c r="P809">
        <f t="shared" si="175"/>
        <v>1</v>
      </c>
      <c r="Q809">
        <f t="shared" si="176"/>
        <v>2</v>
      </c>
      <c r="R809" s="7"/>
      <c r="S809" s="12">
        <f t="shared" si="177"/>
        <v>1</v>
      </c>
      <c r="T809" s="12">
        <f t="shared" si="178"/>
        <v>0</v>
      </c>
      <c r="U809" s="12">
        <f t="shared" si="179"/>
        <v>0.25</v>
      </c>
      <c r="V809" s="12">
        <f t="shared" si="180"/>
        <v>0.2</v>
      </c>
      <c r="W809" s="12">
        <f t="shared" si="181"/>
        <v>0</v>
      </c>
      <c r="X809" s="12">
        <f t="shared" si="182"/>
        <v>0.16666666666666666</v>
      </c>
      <c r="Y809" s="12">
        <f t="shared" si="183"/>
        <v>0.25</v>
      </c>
    </row>
    <row r="810" spans="1:25" x14ac:dyDescent="0.3">
      <c r="A810" s="1" t="s">
        <v>808</v>
      </c>
      <c r="B810" s="6">
        <v>0</v>
      </c>
      <c r="C810">
        <v>5</v>
      </c>
      <c r="D810">
        <v>5</v>
      </c>
      <c r="E810">
        <v>5</v>
      </c>
      <c r="F810">
        <v>19</v>
      </c>
      <c r="G810">
        <v>19</v>
      </c>
      <c r="H810">
        <v>29</v>
      </c>
      <c r="I810">
        <v>29</v>
      </c>
      <c r="J810" s="7"/>
      <c r="K810" s="6">
        <f t="shared" si="170"/>
        <v>5</v>
      </c>
      <c r="L810">
        <f t="shared" si="171"/>
        <v>0</v>
      </c>
      <c r="M810">
        <f t="shared" si="172"/>
        <v>0</v>
      </c>
      <c r="N810">
        <f t="shared" si="173"/>
        <v>14</v>
      </c>
      <c r="O810">
        <f t="shared" si="174"/>
        <v>0</v>
      </c>
      <c r="P810">
        <f t="shared" si="175"/>
        <v>10</v>
      </c>
      <c r="Q810">
        <f t="shared" si="176"/>
        <v>0</v>
      </c>
      <c r="R810" s="7"/>
      <c r="S810" s="12">
        <f t="shared" si="177"/>
        <v>1</v>
      </c>
      <c r="T810" s="12">
        <f t="shared" si="178"/>
        <v>0</v>
      </c>
      <c r="U810" s="12">
        <f t="shared" si="179"/>
        <v>0</v>
      </c>
      <c r="V810" s="12">
        <f t="shared" si="180"/>
        <v>0.73684210526315785</v>
      </c>
      <c r="W810" s="12">
        <f t="shared" si="181"/>
        <v>0</v>
      </c>
      <c r="X810" s="12">
        <f t="shared" si="182"/>
        <v>0.34482758620689657</v>
      </c>
      <c r="Y810" s="12">
        <f t="shared" si="183"/>
        <v>0</v>
      </c>
    </row>
    <row r="811" spans="1:25" x14ac:dyDescent="0.3">
      <c r="A811" s="1" t="s">
        <v>809</v>
      </c>
      <c r="B811" s="6">
        <v>10</v>
      </c>
      <c r="C811">
        <v>11</v>
      </c>
      <c r="D811">
        <v>12</v>
      </c>
      <c r="E811">
        <v>12</v>
      </c>
      <c r="F811">
        <v>12</v>
      </c>
      <c r="G811">
        <v>12</v>
      </c>
      <c r="H811">
        <v>12</v>
      </c>
      <c r="I811">
        <v>12</v>
      </c>
      <c r="J811" s="7"/>
      <c r="K811" s="6">
        <f t="shared" si="170"/>
        <v>1</v>
      </c>
      <c r="L811">
        <f t="shared" si="171"/>
        <v>1</v>
      </c>
      <c r="M811">
        <f t="shared" si="172"/>
        <v>0</v>
      </c>
      <c r="N811">
        <f t="shared" si="173"/>
        <v>0</v>
      </c>
      <c r="O811">
        <f t="shared" si="174"/>
        <v>0</v>
      </c>
      <c r="P811">
        <f t="shared" si="175"/>
        <v>0</v>
      </c>
      <c r="Q811">
        <f t="shared" si="176"/>
        <v>0</v>
      </c>
      <c r="R811" s="7"/>
      <c r="S811" s="12">
        <f t="shared" si="177"/>
        <v>9.0909090909090912E-2</v>
      </c>
      <c r="T811" s="12">
        <f t="shared" si="178"/>
        <v>8.3333333333333329E-2</v>
      </c>
      <c r="U811" s="12">
        <f t="shared" si="179"/>
        <v>0</v>
      </c>
      <c r="V811" s="12">
        <f t="shared" si="180"/>
        <v>0</v>
      </c>
      <c r="W811" s="12">
        <f t="shared" si="181"/>
        <v>0</v>
      </c>
      <c r="X811" s="12">
        <f t="shared" si="182"/>
        <v>0</v>
      </c>
      <c r="Y811" s="12">
        <f t="shared" si="183"/>
        <v>0</v>
      </c>
    </row>
    <row r="812" spans="1:25" x14ac:dyDescent="0.3">
      <c r="A812" s="1" t="s">
        <v>810</v>
      </c>
      <c r="B812" s="6">
        <v>0</v>
      </c>
      <c r="C812">
        <v>0</v>
      </c>
      <c r="D812">
        <v>0</v>
      </c>
      <c r="E812">
        <v>2</v>
      </c>
      <c r="F812">
        <v>23</v>
      </c>
      <c r="G812">
        <v>23</v>
      </c>
      <c r="H812">
        <v>37</v>
      </c>
      <c r="I812">
        <v>37</v>
      </c>
      <c r="J812" s="7"/>
      <c r="K812" s="6">
        <f t="shared" si="170"/>
        <v>0</v>
      </c>
      <c r="L812">
        <f t="shared" si="171"/>
        <v>0</v>
      </c>
      <c r="M812">
        <f t="shared" si="172"/>
        <v>2</v>
      </c>
      <c r="N812">
        <f t="shared" si="173"/>
        <v>21</v>
      </c>
      <c r="O812">
        <f t="shared" si="174"/>
        <v>0</v>
      </c>
      <c r="P812">
        <f t="shared" si="175"/>
        <v>14</v>
      </c>
      <c r="Q812">
        <f t="shared" si="176"/>
        <v>0</v>
      </c>
      <c r="R812" s="7"/>
      <c r="S812" s="12">
        <f t="shared" si="177"/>
        <v>0</v>
      </c>
      <c r="T812" s="12">
        <f t="shared" si="178"/>
        <v>0</v>
      </c>
      <c r="U812" s="12">
        <f t="shared" si="179"/>
        <v>1</v>
      </c>
      <c r="V812" s="12">
        <f t="shared" si="180"/>
        <v>0.91304347826086951</v>
      </c>
      <c r="W812" s="12">
        <f t="shared" si="181"/>
        <v>0</v>
      </c>
      <c r="X812" s="12">
        <f t="shared" si="182"/>
        <v>0.3783783783783784</v>
      </c>
      <c r="Y812" s="12">
        <f t="shared" si="183"/>
        <v>0</v>
      </c>
    </row>
    <row r="813" spans="1:25" x14ac:dyDescent="0.3">
      <c r="A813" s="1" t="s">
        <v>811</v>
      </c>
      <c r="B813" s="6">
        <v>61</v>
      </c>
      <c r="C813">
        <v>107</v>
      </c>
      <c r="D813">
        <v>107</v>
      </c>
      <c r="E813">
        <v>107</v>
      </c>
      <c r="F813">
        <v>107</v>
      </c>
      <c r="G813">
        <v>107</v>
      </c>
      <c r="H813">
        <v>107</v>
      </c>
      <c r="I813">
        <v>107</v>
      </c>
      <c r="J813" s="7"/>
      <c r="K813" s="6">
        <f t="shared" si="170"/>
        <v>46</v>
      </c>
      <c r="L813">
        <f t="shared" si="171"/>
        <v>0</v>
      </c>
      <c r="M813">
        <f t="shared" si="172"/>
        <v>0</v>
      </c>
      <c r="N813">
        <f t="shared" si="173"/>
        <v>0</v>
      </c>
      <c r="O813">
        <f t="shared" si="174"/>
        <v>0</v>
      </c>
      <c r="P813">
        <f t="shared" si="175"/>
        <v>0</v>
      </c>
      <c r="Q813">
        <f t="shared" si="176"/>
        <v>0</v>
      </c>
      <c r="R813" s="7"/>
      <c r="S813" s="12">
        <f t="shared" si="177"/>
        <v>0.42990654205607476</v>
      </c>
      <c r="T813" s="12">
        <f t="shared" si="178"/>
        <v>0</v>
      </c>
      <c r="U813" s="12">
        <f t="shared" si="179"/>
        <v>0</v>
      </c>
      <c r="V813" s="12">
        <f t="shared" si="180"/>
        <v>0</v>
      </c>
      <c r="W813" s="12">
        <f t="shared" si="181"/>
        <v>0</v>
      </c>
      <c r="X813" s="12">
        <f t="shared" si="182"/>
        <v>0</v>
      </c>
      <c r="Y813" s="12">
        <f t="shared" si="183"/>
        <v>0</v>
      </c>
    </row>
    <row r="814" spans="1:25" x14ac:dyDescent="0.3">
      <c r="A814" s="1" t="s">
        <v>812</v>
      </c>
      <c r="B814" s="6">
        <v>0</v>
      </c>
      <c r="C814">
        <v>0</v>
      </c>
      <c r="D814">
        <v>0</v>
      </c>
      <c r="E814">
        <v>0</v>
      </c>
      <c r="F814">
        <v>0</v>
      </c>
      <c r="G814">
        <v>30</v>
      </c>
      <c r="H814">
        <v>43</v>
      </c>
      <c r="I814">
        <v>49</v>
      </c>
      <c r="J814" s="7"/>
      <c r="K814" s="6">
        <f t="shared" si="170"/>
        <v>0</v>
      </c>
      <c r="L814">
        <f t="shared" si="171"/>
        <v>0</v>
      </c>
      <c r="M814">
        <f t="shared" si="172"/>
        <v>0</v>
      </c>
      <c r="N814">
        <f t="shared" si="173"/>
        <v>0</v>
      </c>
      <c r="O814">
        <f t="shared" si="174"/>
        <v>30</v>
      </c>
      <c r="P814">
        <f t="shared" si="175"/>
        <v>13</v>
      </c>
      <c r="Q814">
        <f t="shared" si="176"/>
        <v>6</v>
      </c>
      <c r="R814" s="7"/>
      <c r="S814" s="12">
        <f t="shared" si="177"/>
        <v>0</v>
      </c>
      <c r="T814" s="12">
        <f t="shared" si="178"/>
        <v>0</v>
      </c>
      <c r="U814" s="12">
        <f t="shared" si="179"/>
        <v>0</v>
      </c>
      <c r="V814" s="12">
        <f t="shared" si="180"/>
        <v>0</v>
      </c>
      <c r="W814" s="12">
        <f t="shared" si="181"/>
        <v>1</v>
      </c>
      <c r="X814" s="12">
        <f t="shared" si="182"/>
        <v>0.30232558139534882</v>
      </c>
      <c r="Y814" s="12">
        <f t="shared" si="183"/>
        <v>0.12244897959183673</v>
      </c>
    </row>
    <row r="815" spans="1:25" x14ac:dyDescent="0.3">
      <c r="A815" s="1" t="s">
        <v>813</v>
      </c>
      <c r="B815" s="6">
        <v>165</v>
      </c>
      <c r="C815">
        <v>186</v>
      </c>
      <c r="D815">
        <v>239</v>
      </c>
      <c r="E815">
        <v>329</v>
      </c>
      <c r="F815">
        <v>396</v>
      </c>
      <c r="G815">
        <v>396</v>
      </c>
      <c r="H815">
        <v>469</v>
      </c>
      <c r="I815">
        <v>469</v>
      </c>
      <c r="J815" s="7"/>
      <c r="K815" s="6">
        <f t="shared" si="170"/>
        <v>21</v>
      </c>
      <c r="L815">
        <f t="shared" si="171"/>
        <v>53</v>
      </c>
      <c r="M815">
        <f t="shared" si="172"/>
        <v>90</v>
      </c>
      <c r="N815">
        <f t="shared" si="173"/>
        <v>67</v>
      </c>
      <c r="O815">
        <f t="shared" si="174"/>
        <v>0</v>
      </c>
      <c r="P815">
        <f t="shared" si="175"/>
        <v>73</v>
      </c>
      <c r="Q815">
        <f t="shared" si="176"/>
        <v>0</v>
      </c>
      <c r="R815" s="7"/>
      <c r="S815" s="12">
        <f t="shared" si="177"/>
        <v>0.11290322580645161</v>
      </c>
      <c r="T815" s="12">
        <f t="shared" si="178"/>
        <v>0.22175732217573221</v>
      </c>
      <c r="U815" s="12">
        <f t="shared" si="179"/>
        <v>0.2735562310030395</v>
      </c>
      <c r="V815" s="12">
        <f t="shared" si="180"/>
        <v>0.1691919191919192</v>
      </c>
      <c r="W815" s="12">
        <f t="shared" si="181"/>
        <v>0</v>
      </c>
      <c r="X815" s="12">
        <f t="shared" si="182"/>
        <v>0.15565031982942432</v>
      </c>
      <c r="Y815" s="12">
        <f t="shared" si="183"/>
        <v>0</v>
      </c>
    </row>
    <row r="816" spans="1:25" x14ac:dyDescent="0.3">
      <c r="A816" s="1" t="s">
        <v>814</v>
      </c>
      <c r="B816" s="6">
        <v>0</v>
      </c>
      <c r="C816">
        <v>0</v>
      </c>
      <c r="D816">
        <v>0</v>
      </c>
      <c r="E816">
        <v>0</v>
      </c>
      <c r="F816">
        <v>48</v>
      </c>
      <c r="G816">
        <v>48</v>
      </c>
      <c r="H816">
        <v>67</v>
      </c>
      <c r="I816">
        <v>94</v>
      </c>
      <c r="J816" s="7"/>
      <c r="K816" s="6">
        <f t="shared" si="170"/>
        <v>0</v>
      </c>
      <c r="L816">
        <f t="shared" si="171"/>
        <v>0</v>
      </c>
      <c r="M816">
        <f t="shared" si="172"/>
        <v>0</v>
      </c>
      <c r="N816">
        <f t="shared" si="173"/>
        <v>48</v>
      </c>
      <c r="O816">
        <f t="shared" si="174"/>
        <v>0</v>
      </c>
      <c r="P816">
        <f t="shared" si="175"/>
        <v>19</v>
      </c>
      <c r="Q816">
        <f t="shared" si="176"/>
        <v>27</v>
      </c>
      <c r="R816" s="7"/>
      <c r="S816" s="12">
        <f t="shared" si="177"/>
        <v>0</v>
      </c>
      <c r="T816" s="12">
        <f t="shared" si="178"/>
        <v>0</v>
      </c>
      <c r="U816" s="12">
        <f t="shared" si="179"/>
        <v>0</v>
      </c>
      <c r="V816" s="12">
        <f t="shared" si="180"/>
        <v>1</v>
      </c>
      <c r="W816" s="12">
        <f t="shared" si="181"/>
        <v>0</v>
      </c>
      <c r="X816" s="12">
        <f t="shared" si="182"/>
        <v>0.28358208955223879</v>
      </c>
      <c r="Y816" s="12">
        <f t="shared" si="183"/>
        <v>0.28723404255319152</v>
      </c>
    </row>
    <row r="817" spans="1:25" x14ac:dyDescent="0.3">
      <c r="A817" s="1" t="s">
        <v>815</v>
      </c>
      <c r="B817" s="6">
        <v>0</v>
      </c>
      <c r="C817">
        <v>43</v>
      </c>
      <c r="D817">
        <v>43</v>
      </c>
      <c r="E817">
        <v>43</v>
      </c>
      <c r="F817">
        <v>21</v>
      </c>
      <c r="G817">
        <v>21</v>
      </c>
      <c r="H817">
        <v>21</v>
      </c>
      <c r="I817">
        <v>21</v>
      </c>
      <c r="J817" s="7"/>
      <c r="K817" s="6">
        <f t="shared" si="170"/>
        <v>43</v>
      </c>
      <c r="L817">
        <f t="shared" si="171"/>
        <v>0</v>
      </c>
      <c r="M817">
        <f t="shared" si="172"/>
        <v>0</v>
      </c>
      <c r="N817">
        <f t="shared" si="173"/>
        <v>-22</v>
      </c>
      <c r="O817">
        <f t="shared" si="174"/>
        <v>0</v>
      </c>
      <c r="P817">
        <f t="shared" si="175"/>
        <v>0</v>
      </c>
      <c r="Q817">
        <f t="shared" si="176"/>
        <v>0</v>
      </c>
      <c r="R817" s="7"/>
      <c r="S817" s="12">
        <f t="shared" si="177"/>
        <v>1</v>
      </c>
      <c r="T817" s="12">
        <f t="shared" si="178"/>
        <v>0</v>
      </c>
      <c r="U817" s="12">
        <f t="shared" si="179"/>
        <v>0</v>
      </c>
      <c r="V817" s="12">
        <f t="shared" si="180"/>
        <v>-1.0476190476190477</v>
      </c>
      <c r="W817" s="12">
        <f t="shared" si="181"/>
        <v>0</v>
      </c>
      <c r="X817" s="12">
        <f t="shared" si="182"/>
        <v>0</v>
      </c>
      <c r="Y817" s="12">
        <f t="shared" si="183"/>
        <v>0</v>
      </c>
    </row>
    <row r="818" spans="1:25" x14ac:dyDescent="0.3">
      <c r="A818" s="1" t="s">
        <v>816</v>
      </c>
      <c r="B818" s="6">
        <v>0</v>
      </c>
      <c r="C818">
        <v>14</v>
      </c>
      <c r="D818">
        <v>14</v>
      </c>
      <c r="E818">
        <v>15</v>
      </c>
      <c r="F818">
        <v>15</v>
      </c>
      <c r="G818">
        <v>15</v>
      </c>
      <c r="H818">
        <v>15</v>
      </c>
      <c r="I818">
        <v>19</v>
      </c>
      <c r="J818" s="7"/>
      <c r="K818" s="6">
        <f t="shared" si="170"/>
        <v>14</v>
      </c>
      <c r="L818">
        <f t="shared" si="171"/>
        <v>0</v>
      </c>
      <c r="M818">
        <f t="shared" si="172"/>
        <v>1</v>
      </c>
      <c r="N818">
        <f t="shared" si="173"/>
        <v>0</v>
      </c>
      <c r="O818">
        <f t="shared" si="174"/>
        <v>0</v>
      </c>
      <c r="P818">
        <f t="shared" si="175"/>
        <v>0</v>
      </c>
      <c r="Q818">
        <f t="shared" si="176"/>
        <v>4</v>
      </c>
      <c r="R818" s="7"/>
      <c r="S818" s="12">
        <f t="shared" si="177"/>
        <v>1</v>
      </c>
      <c r="T818" s="12">
        <f t="shared" si="178"/>
        <v>0</v>
      </c>
      <c r="U818" s="12">
        <f t="shared" si="179"/>
        <v>6.6666666666666666E-2</v>
      </c>
      <c r="V818" s="12">
        <f t="shared" si="180"/>
        <v>0</v>
      </c>
      <c r="W818" s="12">
        <f t="shared" si="181"/>
        <v>0</v>
      </c>
      <c r="X818" s="12">
        <f t="shared" si="182"/>
        <v>0</v>
      </c>
      <c r="Y818" s="12">
        <f t="shared" si="183"/>
        <v>0.21052631578947367</v>
      </c>
    </row>
    <row r="819" spans="1:25" x14ac:dyDescent="0.3">
      <c r="A819" s="1" t="s">
        <v>817</v>
      </c>
      <c r="B819" s="6">
        <v>33</v>
      </c>
      <c r="C819">
        <v>34</v>
      </c>
      <c r="D819">
        <v>35</v>
      </c>
      <c r="E819">
        <v>39</v>
      </c>
      <c r="F819">
        <v>56</v>
      </c>
      <c r="G819">
        <v>56</v>
      </c>
      <c r="H819">
        <v>56</v>
      </c>
      <c r="I819">
        <v>71</v>
      </c>
      <c r="J819" s="7"/>
      <c r="K819" s="6">
        <f t="shared" si="170"/>
        <v>1</v>
      </c>
      <c r="L819">
        <f t="shared" si="171"/>
        <v>1</v>
      </c>
      <c r="M819">
        <f t="shared" si="172"/>
        <v>4</v>
      </c>
      <c r="N819">
        <f t="shared" si="173"/>
        <v>17</v>
      </c>
      <c r="O819">
        <f t="shared" si="174"/>
        <v>0</v>
      </c>
      <c r="P819">
        <f t="shared" si="175"/>
        <v>0</v>
      </c>
      <c r="Q819">
        <f t="shared" si="176"/>
        <v>15</v>
      </c>
      <c r="R819" s="7"/>
      <c r="S819" s="12">
        <f t="shared" si="177"/>
        <v>2.9411764705882353E-2</v>
      </c>
      <c r="T819" s="12">
        <f t="shared" si="178"/>
        <v>2.8571428571428571E-2</v>
      </c>
      <c r="U819" s="12">
        <f t="shared" si="179"/>
        <v>0.10256410256410256</v>
      </c>
      <c r="V819" s="12">
        <f t="shared" si="180"/>
        <v>0.30357142857142855</v>
      </c>
      <c r="W819" s="12">
        <f t="shared" si="181"/>
        <v>0</v>
      </c>
      <c r="X819" s="12">
        <f t="shared" si="182"/>
        <v>0</v>
      </c>
      <c r="Y819" s="12">
        <f t="shared" si="183"/>
        <v>0.21126760563380281</v>
      </c>
    </row>
    <row r="820" spans="1:25" x14ac:dyDescent="0.3">
      <c r="A820" s="1" t="s">
        <v>818</v>
      </c>
      <c r="B820" s="6">
        <v>0</v>
      </c>
      <c r="C820">
        <v>0</v>
      </c>
      <c r="D820">
        <v>12</v>
      </c>
      <c r="E820">
        <v>22</v>
      </c>
      <c r="F820">
        <v>22</v>
      </c>
      <c r="G820">
        <v>52</v>
      </c>
      <c r="H820">
        <v>56</v>
      </c>
      <c r="I820">
        <v>75</v>
      </c>
      <c r="J820" s="7"/>
      <c r="K820" s="6">
        <f t="shared" si="170"/>
        <v>0</v>
      </c>
      <c r="L820">
        <f t="shared" si="171"/>
        <v>12</v>
      </c>
      <c r="M820">
        <f t="shared" si="172"/>
        <v>10</v>
      </c>
      <c r="N820">
        <f t="shared" si="173"/>
        <v>0</v>
      </c>
      <c r="O820">
        <f t="shared" si="174"/>
        <v>30</v>
      </c>
      <c r="P820">
        <f t="shared" si="175"/>
        <v>4</v>
      </c>
      <c r="Q820">
        <f t="shared" si="176"/>
        <v>19</v>
      </c>
      <c r="R820" s="7"/>
      <c r="S820" s="12">
        <f t="shared" si="177"/>
        <v>0</v>
      </c>
      <c r="T820" s="12">
        <f t="shared" si="178"/>
        <v>1</v>
      </c>
      <c r="U820" s="12">
        <f t="shared" si="179"/>
        <v>0.45454545454545453</v>
      </c>
      <c r="V820" s="12">
        <f t="shared" si="180"/>
        <v>0</v>
      </c>
      <c r="W820" s="12">
        <f t="shared" si="181"/>
        <v>0.57692307692307687</v>
      </c>
      <c r="X820" s="12">
        <f t="shared" si="182"/>
        <v>7.1428571428571425E-2</v>
      </c>
      <c r="Y820" s="12">
        <f t="shared" si="183"/>
        <v>0.25333333333333335</v>
      </c>
    </row>
    <row r="821" spans="1:25" x14ac:dyDescent="0.3">
      <c r="A821" s="1" t="s">
        <v>819</v>
      </c>
      <c r="B821" s="6">
        <v>6</v>
      </c>
      <c r="C821">
        <v>7</v>
      </c>
      <c r="D821">
        <v>17</v>
      </c>
      <c r="E821">
        <v>29</v>
      </c>
      <c r="F821">
        <v>29</v>
      </c>
      <c r="G821">
        <v>33</v>
      </c>
      <c r="H821">
        <v>33</v>
      </c>
      <c r="I821">
        <v>50</v>
      </c>
      <c r="J821" s="7"/>
      <c r="K821" s="6">
        <f t="shared" si="170"/>
        <v>1</v>
      </c>
      <c r="L821">
        <f t="shared" si="171"/>
        <v>10</v>
      </c>
      <c r="M821">
        <f t="shared" si="172"/>
        <v>12</v>
      </c>
      <c r="N821">
        <f t="shared" si="173"/>
        <v>0</v>
      </c>
      <c r="O821">
        <f t="shared" si="174"/>
        <v>4</v>
      </c>
      <c r="P821">
        <f t="shared" si="175"/>
        <v>0</v>
      </c>
      <c r="Q821">
        <f t="shared" si="176"/>
        <v>17</v>
      </c>
      <c r="R821" s="7"/>
      <c r="S821" s="12">
        <f t="shared" si="177"/>
        <v>0.14285714285714285</v>
      </c>
      <c r="T821" s="12">
        <f t="shared" si="178"/>
        <v>0.58823529411764708</v>
      </c>
      <c r="U821" s="12">
        <f t="shared" si="179"/>
        <v>0.41379310344827586</v>
      </c>
      <c r="V821" s="12">
        <f t="shared" si="180"/>
        <v>0</v>
      </c>
      <c r="W821" s="12">
        <f t="shared" si="181"/>
        <v>0.12121212121212122</v>
      </c>
      <c r="X821" s="12">
        <f t="shared" si="182"/>
        <v>0</v>
      </c>
      <c r="Y821" s="12">
        <f t="shared" si="183"/>
        <v>0.34</v>
      </c>
    </row>
    <row r="822" spans="1:25" x14ac:dyDescent="0.3">
      <c r="A822" s="1" t="s">
        <v>820</v>
      </c>
      <c r="B822" s="6">
        <v>0</v>
      </c>
      <c r="C822">
        <v>75</v>
      </c>
      <c r="D822">
        <v>75</v>
      </c>
      <c r="E822">
        <v>87</v>
      </c>
      <c r="F822">
        <v>87</v>
      </c>
      <c r="G822">
        <v>102</v>
      </c>
      <c r="H822">
        <v>102</v>
      </c>
      <c r="I822">
        <v>102</v>
      </c>
      <c r="J822" s="7"/>
      <c r="K822" s="6">
        <f t="shared" si="170"/>
        <v>75</v>
      </c>
      <c r="L822">
        <f t="shared" si="171"/>
        <v>0</v>
      </c>
      <c r="M822">
        <f t="shared" si="172"/>
        <v>12</v>
      </c>
      <c r="N822">
        <f t="shared" si="173"/>
        <v>0</v>
      </c>
      <c r="O822">
        <f t="shared" si="174"/>
        <v>15</v>
      </c>
      <c r="P822">
        <f t="shared" si="175"/>
        <v>0</v>
      </c>
      <c r="Q822">
        <f t="shared" si="176"/>
        <v>0</v>
      </c>
      <c r="R822" s="7"/>
      <c r="S822" s="12">
        <f t="shared" si="177"/>
        <v>1</v>
      </c>
      <c r="T822" s="12">
        <f t="shared" si="178"/>
        <v>0</v>
      </c>
      <c r="U822" s="12">
        <f t="shared" si="179"/>
        <v>0.13793103448275862</v>
      </c>
      <c r="V822" s="12">
        <f t="shared" si="180"/>
        <v>0</v>
      </c>
      <c r="W822" s="12">
        <f t="shared" si="181"/>
        <v>0.14705882352941177</v>
      </c>
      <c r="X822" s="12">
        <f t="shared" si="182"/>
        <v>0</v>
      </c>
      <c r="Y822" s="12">
        <f t="shared" si="183"/>
        <v>0</v>
      </c>
    </row>
    <row r="823" spans="1:25" x14ac:dyDescent="0.3">
      <c r="A823" s="1" t="s">
        <v>821</v>
      </c>
      <c r="B823" s="6">
        <v>46</v>
      </c>
      <c r="C823">
        <v>54</v>
      </c>
      <c r="D823">
        <v>54</v>
      </c>
      <c r="E823">
        <v>54</v>
      </c>
      <c r="F823">
        <v>54</v>
      </c>
      <c r="G823">
        <v>58</v>
      </c>
      <c r="H823">
        <v>58</v>
      </c>
      <c r="I823">
        <v>58</v>
      </c>
      <c r="J823" s="7"/>
      <c r="K823" s="6">
        <f t="shared" si="170"/>
        <v>8</v>
      </c>
      <c r="L823">
        <f t="shared" si="171"/>
        <v>0</v>
      </c>
      <c r="M823">
        <f t="shared" si="172"/>
        <v>0</v>
      </c>
      <c r="N823">
        <f t="shared" si="173"/>
        <v>0</v>
      </c>
      <c r="O823">
        <f t="shared" si="174"/>
        <v>4</v>
      </c>
      <c r="P823">
        <f t="shared" si="175"/>
        <v>0</v>
      </c>
      <c r="Q823">
        <f t="shared" si="176"/>
        <v>0</v>
      </c>
      <c r="R823" s="7"/>
      <c r="S823" s="12">
        <f t="shared" si="177"/>
        <v>0.14814814814814814</v>
      </c>
      <c r="T823" s="12">
        <f t="shared" si="178"/>
        <v>0</v>
      </c>
      <c r="U823" s="12">
        <f t="shared" si="179"/>
        <v>0</v>
      </c>
      <c r="V823" s="12">
        <f t="shared" si="180"/>
        <v>0</v>
      </c>
      <c r="W823" s="12">
        <f t="shared" si="181"/>
        <v>6.8965517241379309E-2</v>
      </c>
      <c r="X823" s="12">
        <f t="shared" si="182"/>
        <v>0</v>
      </c>
      <c r="Y823" s="12">
        <f t="shared" si="183"/>
        <v>0</v>
      </c>
    </row>
    <row r="824" spans="1:25" x14ac:dyDescent="0.3">
      <c r="A824" s="1" t="s">
        <v>822</v>
      </c>
      <c r="B824" s="6">
        <v>0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 s="7"/>
      <c r="K824" s="6">
        <f t="shared" si="170"/>
        <v>3</v>
      </c>
      <c r="L824">
        <f t="shared" si="171"/>
        <v>0</v>
      </c>
      <c r="M824">
        <f t="shared" si="172"/>
        <v>0</v>
      </c>
      <c r="N824">
        <f t="shared" si="173"/>
        <v>0</v>
      </c>
      <c r="O824">
        <f t="shared" si="174"/>
        <v>0</v>
      </c>
      <c r="P824">
        <f t="shared" si="175"/>
        <v>0</v>
      </c>
      <c r="Q824">
        <f t="shared" si="176"/>
        <v>0</v>
      </c>
      <c r="R824" s="7"/>
      <c r="S824" s="12">
        <f t="shared" si="177"/>
        <v>1</v>
      </c>
      <c r="T824" s="12">
        <f t="shared" si="178"/>
        <v>0</v>
      </c>
      <c r="U824" s="12">
        <f t="shared" si="179"/>
        <v>0</v>
      </c>
      <c r="V824" s="12">
        <f t="shared" si="180"/>
        <v>0</v>
      </c>
      <c r="W824" s="12">
        <f t="shared" si="181"/>
        <v>0</v>
      </c>
      <c r="X824" s="12">
        <f t="shared" si="182"/>
        <v>0</v>
      </c>
      <c r="Y824" s="12">
        <f t="shared" si="183"/>
        <v>0</v>
      </c>
    </row>
    <row r="825" spans="1:25" x14ac:dyDescent="0.3">
      <c r="A825" s="1" t="s">
        <v>823</v>
      </c>
      <c r="B825" s="6">
        <v>0</v>
      </c>
      <c r="C825">
        <v>0</v>
      </c>
      <c r="D825">
        <v>0</v>
      </c>
      <c r="E825">
        <v>0</v>
      </c>
      <c r="F825">
        <v>12</v>
      </c>
      <c r="G825">
        <v>12</v>
      </c>
      <c r="H825">
        <v>12</v>
      </c>
      <c r="I825">
        <v>12</v>
      </c>
      <c r="J825" s="7"/>
      <c r="K825" s="6">
        <f t="shared" si="170"/>
        <v>0</v>
      </c>
      <c r="L825">
        <f t="shared" si="171"/>
        <v>0</v>
      </c>
      <c r="M825">
        <f t="shared" si="172"/>
        <v>0</v>
      </c>
      <c r="N825">
        <f t="shared" si="173"/>
        <v>12</v>
      </c>
      <c r="O825">
        <f t="shared" si="174"/>
        <v>0</v>
      </c>
      <c r="P825">
        <f t="shared" si="175"/>
        <v>0</v>
      </c>
      <c r="Q825">
        <f t="shared" si="176"/>
        <v>0</v>
      </c>
      <c r="R825" s="7"/>
      <c r="S825" s="12">
        <f t="shared" si="177"/>
        <v>0</v>
      </c>
      <c r="T825" s="12">
        <f t="shared" si="178"/>
        <v>0</v>
      </c>
      <c r="U825" s="12">
        <f t="shared" si="179"/>
        <v>0</v>
      </c>
      <c r="V825" s="12">
        <f t="shared" si="180"/>
        <v>1</v>
      </c>
      <c r="W825" s="12">
        <f t="shared" si="181"/>
        <v>0</v>
      </c>
      <c r="X825" s="12">
        <f t="shared" si="182"/>
        <v>0</v>
      </c>
      <c r="Y825" s="12">
        <f t="shared" si="183"/>
        <v>0</v>
      </c>
    </row>
    <row r="826" spans="1:25" x14ac:dyDescent="0.3">
      <c r="A826" s="1" t="s">
        <v>824</v>
      </c>
      <c r="B826" s="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4</v>
      </c>
      <c r="I826">
        <v>4</v>
      </c>
      <c r="J826" s="7"/>
      <c r="K826" s="6">
        <f t="shared" si="170"/>
        <v>0</v>
      </c>
      <c r="L826">
        <f t="shared" si="171"/>
        <v>0</v>
      </c>
      <c r="M826">
        <f t="shared" si="172"/>
        <v>0</v>
      </c>
      <c r="N826">
        <f t="shared" si="173"/>
        <v>0</v>
      </c>
      <c r="O826">
        <f t="shared" si="174"/>
        <v>1</v>
      </c>
      <c r="P826">
        <f t="shared" si="175"/>
        <v>3</v>
      </c>
      <c r="Q826">
        <f t="shared" si="176"/>
        <v>0</v>
      </c>
      <c r="R826" s="7"/>
      <c r="S826" s="12">
        <f t="shared" si="177"/>
        <v>0</v>
      </c>
      <c r="T826" s="12">
        <f t="shared" si="178"/>
        <v>0</v>
      </c>
      <c r="U826" s="12">
        <f t="shared" si="179"/>
        <v>0</v>
      </c>
      <c r="V826" s="12">
        <f t="shared" si="180"/>
        <v>0</v>
      </c>
      <c r="W826" s="12">
        <f t="shared" si="181"/>
        <v>1</v>
      </c>
      <c r="X826" s="12">
        <f t="shared" si="182"/>
        <v>0.75</v>
      </c>
      <c r="Y826" s="12">
        <f t="shared" si="183"/>
        <v>0</v>
      </c>
    </row>
    <row r="827" spans="1:25" x14ac:dyDescent="0.3">
      <c r="A827" s="1" t="s">
        <v>825</v>
      </c>
      <c r="B827" s="6">
        <v>0</v>
      </c>
      <c r="C827">
        <v>281</v>
      </c>
      <c r="D827">
        <v>281</v>
      </c>
      <c r="E827">
        <v>286</v>
      </c>
      <c r="F827">
        <v>286</v>
      </c>
      <c r="G827">
        <v>381</v>
      </c>
      <c r="H827">
        <v>381</v>
      </c>
      <c r="I827">
        <v>381</v>
      </c>
      <c r="J827" s="7"/>
      <c r="K827" s="6">
        <f t="shared" si="170"/>
        <v>281</v>
      </c>
      <c r="L827">
        <f t="shared" si="171"/>
        <v>0</v>
      </c>
      <c r="M827">
        <f t="shared" si="172"/>
        <v>5</v>
      </c>
      <c r="N827">
        <f t="shared" si="173"/>
        <v>0</v>
      </c>
      <c r="O827">
        <f t="shared" si="174"/>
        <v>95</v>
      </c>
      <c r="P827">
        <f t="shared" si="175"/>
        <v>0</v>
      </c>
      <c r="Q827">
        <f t="shared" si="176"/>
        <v>0</v>
      </c>
      <c r="R827" s="7"/>
      <c r="S827" s="12">
        <f t="shared" si="177"/>
        <v>1</v>
      </c>
      <c r="T827" s="12">
        <f t="shared" si="178"/>
        <v>0</v>
      </c>
      <c r="U827" s="12">
        <f t="shared" si="179"/>
        <v>1.7482517482517484E-2</v>
      </c>
      <c r="V827" s="12">
        <f t="shared" si="180"/>
        <v>0</v>
      </c>
      <c r="W827" s="12">
        <f t="shared" si="181"/>
        <v>0.24934383202099739</v>
      </c>
      <c r="X827" s="12">
        <f t="shared" si="182"/>
        <v>0</v>
      </c>
      <c r="Y827" s="12">
        <f t="shared" si="183"/>
        <v>0</v>
      </c>
    </row>
    <row r="828" spans="1:25" x14ac:dyDescent="0.3">
      <c r="A828" s="1" t="s">
        <v>826</v>
      </c>
      <c r="B828" s="6">
        <v>0</v>
      </c>
      <c r="C828">
        <v>2</v>
      </c>
      <c r="D828">
        <v>10</v>
      </c>
      <c r="E828">
        <v>10</v>
      </c>
      <c r="F828">
        <v>23</v>
      </c>
      <c r="G828">
        <v>23</v>
      </c>
      <c r="H828">
        <v>23</v>
      </c>
      <c r="I828">
        <v>33</v>
      </c>
      <c r="J828" s="7"/>
      <c r="K828" s="6">
        <f t="shared" si="170"/>
        <v>2</v>
      </c>
      <c r="L828">
        <f t="shared" si="171"/>
        <v>8</v>
      </c>
      <c r="M828">
        <f t="shared" si="172"/>
        <v>0</v>
      </c>
      <c r="N828">
        <f t="shared" si="173"/>
        <v>13</v>
      </c>
      <c r="O828">
        <f t="shared" si="174"/>
        <v>0</v>
      </c>
      <c r="P828">
        <f t="shared" si="175"/>
        <v>0</v>
      </c>
      <c r="Q828">
        <f t="shared" si="176"/>
        <v>10</v>
      </c>
      <c r="R828" s="7"/>
      <c r="S828" s="12">
        <f t="shared" si="177"/>
        <v>1</v>
      </c>
      <c r="T828" s="12">
        <f t="shared" si="178"/>
        <v>0.8</v>
      </c>
      <c r="U828" s="12">
        <f t="shared" si="179"/>
        <v>0</v>
      </c>
      <c r="V828" s="12">
        <f t="shared" si="180"/>
        <v>0.56521739130434778</v>
      </c>
      <c r="W828" s="12">
        <f t="shared" si="181"/>
        <v>0</v>
      </c>
      <c r="X828" s="12">
        <f t="shared" si="182"/>
        <v>0</v>
      </c>
      <c r="Y828" s="12">
        <f t="shared" si="183"/>
        <v>0.30303030303030304</v>
      </c>
    </row>
    <row r="829" spans="1:25" x14ac:dyDescent="0.3">
      <c r="A829" s="1" t="s">
        <v>827</v>
      </c>
      <c r="B829" s="6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s="7"/>
      <c r="K829" s="6">
        <f t="shared" si="170"/>
        <v>0</v>
      </c>
      <c r="L829">
        <f t="shared" si="171"/>
        <v>0</v>
      </c>
      <c r="M829">
        <f t="shared" si="172"/>
        <v>0</v>
      </c>
      <c r="N829">
        <f t="shared" si="173"/>
        <v>0</v>
      </c>
      <c r="O829">
        <f t="shared" si="174"/>
        <v>0</v>
      </c>
      <c r="P829">
        <f t="shared" si="175"/>
        <v>0</v>
      </c>
      <c r="Q829">
        <f t="shared" si="176"/>
        <v>0</v>
      </c>
      <c r="R829" s="7"/>
      <c r="S829" s="12">
        <f t="shared" si="177"/>
        <v>0</v>
      </c>
      <c r="T829" s="12">
        <f t="shared" si="178"/>
        <v>0</v>
      </c>
      <c r="U829" s="12">
        <f t="shared" si="179"/>
        <v>0</v>
      </c>
      <c r="V829" s="12">
        <f t="shared" si="180"/>
        <v>0</v>
      </c>
      <c r="W829" s="12">
        <f t="shared" si="181"/>
        <v>0</v>
      </c>
      <c r="X829" s="12">
        <f t="shared" si="182"/>
        <v>0</v>
      </c>
      <c r="Y829" s="12">
        <f t="shared" si="183"/>
        <v>0</v>
      </c>
    </row>
    <row r="830" spans="1:25" x14ac:dyDescent="0.3">
      <c r="A830" s="1" t="s">
        <v>828</v>
      </c>
      <c r="B830" s="6">
        <v>117</v>
      </c>
      <c r="C830">
        <v>162</v>
      </c>
      <c r="D830">
        <v>175</v>
      </c>
      <c r="E830">
        <v>175</v>
      </c>
      <c r="F830">
        <v>175</v>
      </c>
      <c r="G830">
        <v>175</v>
      </c>
      <c r="H830">
        <v>175</v>
      </c>
      <c r="I830">
        <v>286</v>
      </c>
      <c r="J830" s="7"/>
      <c r="K830" s="6">
        <f t="shared" si="170"/>
        <v>45</v>
      </c>
      <c r="L830">
        <f t="shared" si="171"/>
        <v>13</v>
      </c>
      <c r="M830">
        <f t="shared" si="172"/>
        <v>0</v>
      </c>
      <c r="N830">
        <f t="shared" si="173"/>
        <v>0</v>
      </c>
      <c r="O830">
        <f t="shared" si="174"/>
        <v>0</v>
      </c>
      <c r="P830">
        <f t="shared" si="175"/>
        <v>0</v>
      </c>
      <c r="Q830">
        <f t="shared" si="176"/>
        <v>111</v>
      </c>
      <c r="R830" s="7"/>
      <c r="S830" s="12">
        <f t="shared" si="177"/>
        <v>0.27777777777777779</v>
      </c>
      <c r="T830" s="12">
        <f t="shared" si="178"/>
        <v>7.4285714285714288E-2</v>
      </c>
      <c r="U830" s="12">
        <f t="shared" si="179"/>
        <v>0</v>
      </c>
      <c r="V830" s="12">
        <f t="shared" si="180"/>
        <v>0</v>
      </c>
      <c r="W830" s="12">
        <f t="shared" si="181"/>
        <v>0</v>
      </c>
      <c r="X830" s="12">
        <f t="shared" si="182"/>
        <v>0</v>
      </c>
      <c r="Y830" s="12">
        <f t="shared" si="183"/>
        <v>0.38811188811188813</v>
      </c>
    </row>
    <row r="831" spans="1:25" x14ac:dyDescent="0.3">
      <c r="A831" s="1" t="s">
        <v>829</v>
      </c>
      <c r="B831" s="6">
        <v>0</v>
      </c>
      <c r="C831">
        <v>82</v>
      </c>
      <c r="D831">
        <v>142</v>
      </c>
      <c r="E831">
        <v>142</v>
      </c>
      <c r="F831">
        <v>142</v>
      </c>
      <c r="G831">
        <v>169</v>
      </c>
      <c r="H831">
        <v>169</v>
      </c>
      <c r="I831">
        <v>169</v>
      </c>
      <c r="J831" s="7"/>
      <c r="K831" s="6">
        <f t="shared" si="170"/>
        <v>82</v>
      </c>
      <c r="L831">
        <f t="shared" si="171"/>
        <v>60</v>
      </c>
      <c r="M831">
        <f t="shared" si="172"/>
        <v>0</v>
      </c>
      <c r="N831">
        <f t="shared" si="173"/>
        <v>0</v>
      </c>
      <c r="O831">
        <f t="shared" si="174"/>
        <v>27</v>
      </c>
      <c r="P831">
        <f t="shared" si="175"/>
        <v>0</v>
      </c>
      <c r="Q831">
        <f t="shared" si="176"/>
        <v>0</v>
      </c>
      <c r="R831" s="7"/>
      <c r="S831" s="12">
        <f t="shared" si="177"/>
        <v>1</v>
      </c>
      <c r="T831" s="12">
        <f t="shared" si="178"/>
        <v>0.42253521126760563</v>
      </c>
      <c r="U831" s="12">
        <f t="shared" si="179"/>
        <v>0</v>
      </c>
      <c r="V831" s="12">
        <f t="shared" si="180"/>
        <v>0</v>
      </c>
      <c r="W831" s="12">
        <f t="shared" si="181"/>
        <v>0.15976331360946747</v>
      </c>
      <c r="X831" s="12">
        <f t="shared" si="182"/>
        <v>0</v>
      </c>
      <c r="Y831" s="12">
        <f t="shared" si="183"/>
        <v>0</v>
      </c>
    </row>
    <row r="832" spans="1:25" x14ac:dyDescent="0.3">
      <c r="A832" s="1" t="s">
        <v>830</v>
      </c>
      <c r="B832" s="6">
        <v>109</v>
      </c>
      <c r="C832">
        <v>127</v>
      </c>
      <c r="D832">
        <v>127</v>
      </c>
      <c r="E832">
        <v>143</v>
      </c>
      <c r="F832">
        <v>238</v>
      </c>
      <c r="G832">
        <v>238</v>
      </c>
      <c r="H832">
        <v>314</v>
      </c>
      <c r="I832">
        <v>314</v>
      </c>
      <c r="J832" s="7"/>
      <c r="K832" s="6">
        <f t="shared" si="170"/>
        <v>18</v>
      </c>
      <c r="L832">
        <f t="shared" si="171"/>
        <v>0</v>
      </c>
      <c r="M832">
        <f t="shared" si="172"/>
        <v>16</v>
      </c>
      <c r="N832">
        <f t="shared" si="173"/>
        <v>95</v>
      </c>
      <c r="O832">
        <f t="shared" si="174"/>
        <v>0</v>
      </c>
      <c r="P832">
        <f t="shared" si="175"/>
        <v>76</v>
      </c>
      <c r="Q832">
        <f t="shared" si="176"/>
        <v>0</v>
      </c>
      <c r="R832" s="7"/>
      <c r="S832" s="12">
        <f t="shared" si="177"/>
        <v>0.14173228346456693</v>
      </c>
      <c r="T832" s="12">
        <f t="shared" si="178"/>
        <v>0</v>
      </c>
      <c r="U832" s="12">
        <f t="shared" si="179"/>
        <v>0.11188811188811189</v>
      </c>
      <c r="V832" s="12">
        <f t="shared" si="180"/>
        <v>0.39915966386554624</v>
      </c>
      <c r="W832" s="12">
        <f t="shared" si="181"/>
        <v>0</v>
      </c>
      <c r="X832" s="12">
        <f t="shared" si="182"/>
        <v>0.24203821656050956</v>
      </c>
      <c r="Y832" s="12">
        <f t="shared" si="183"/>
        <v>0</v>
      </c>
    </row>
    <row r="833" spans="1:25" x14ac:dyDescent="0.3">
      <c r="A833" s="1" t="s">
        <v>831</v>
      </c>
      <c r="B833" s="6">
        <v>30</v>
      </c>
      <c r="C833">
        <v>48</v>
      </c>
      <c r="D833">
        <v>48</v>
      </c>
      <c r="E833">
        <v>48</v>
      </c>
      <c r="F833">
        <v>95</v>
      </c>
      <c r="G833">
        <v>121</v>
      </c>
      <c r="H833">
        <v>148</v>
      </c>
      <c r="I833">
        <v>177</v>
      </c>
      <c r="J833" s="7"/>
      <c r="K833" s="6">
        <f t="shared" si="170"/>
        <v>18</v>
      </c>
      <c r="L833">
        <f t="shared" si="171"/>
        <v>0</v>
      </c>
      <c r="M833">
        <f t="shared" si="172"/>
        <v>0</v>
      </c>
      <c r="N833">
        <f t="shared" si="173"/>
        <v>47</v>
      </c>
      <c r="O833">
        <f t="shared" si="174"/>
        <v>26</v>
      </c>
      <c r="P833">
        <f t="shared" si="175"/>
        <v>27</v>
      </c>
      <c r="Q833">
        <f t="shared" si="176"/>
        <v>29</v>
      </c>
      <c r="R833" s="7"/>
      <c r="S833" s="12">
        <f t="shared" si="177"/>
        <v>0.375</v>
      </c>
      <c r="T833" s="12">
        <f t="shared" si="178"/>
        <v>0</v>
      </c>
      <c r="U833" s="12">
        <f t="shared" si="179"/>
        <v>0</v>
      </c>
      <c r="V833" s="12">
        <f t="shared" si="180"/>
        <v>0.49473684210526314</v>
      </c>
      <c r="W833" s="12">
        <f t="shared" si="181"/>
        <v>0.21487603305785125</v>
      </c>
      <c r="X833" s="12">
        <f t="shared" si="182"/>
        <v>0.18243243243243243</v>
      </c>
      <c r="Y833" s="12">
        <f t="shared" si="183"/>
        <v>0.16384180790960451</v>
      </c>
    </row>
    <row r="834" spans="1:25" ht="15" thickBot="1" x14ac:dyDescent="0.35">
      <c r="A834" s="3" t="s">
        <v>832</v>
      </c>
      <c r="B834" s="8">
        <v>78</v>
      </c>
      <c r="C834" s="9">
        <v>78</v>
      </c>
      <c r="D834" s="9">
        <v>78</v>
      </c>
      <c r="E834" s="9">
        <v>78</v>
      </c>
      <c r="F834" s="9">
        <v>78</v>
      </c>
      <c r="G834" s="9">
        <v>102</v>
      </c>
      <c r="H834">
        <v>124</v>
      </c>
      <c r="I834">
        <v>166</v>
      </c>
      <c r="J834" s="10"/>
      <c r="K834" s="8">
        <f t="shared" si="170"/>
        <v>0</v>
      </c>
      <c r="L834" s="9">
        <f t="shared" si="171"/>
        <v>0</v>
      </c>
      <c r="M834" s="9">
        <f t="shared" si="172"/>
        <v>0</v>
      </c>
      <c r="N834" s="9">
        <f t="shared" si="173"/>
        <v>0</v>
      </c>
      <c r="O834" s="9">
        <f t="shared" si="174"/>
        <v>24</v>
      </c>
      <c r="P834">
        <f t="shared" si="175"/>
        <v>22</v>
      </c>
      <c r="Q834">
        <f t="shared" si="176"/>
        <v>42</v>
      </c>
      <c r="R834" s="10"/>
      <c r="S834" s="12">
        <f t="shared" si="177"/>
        <v>0</v>
      </c>
      <c r="T834" s="12">
        <f t="shared" si="178"/>
        <v>0</v>
      </c>
      <c r="U834" s="12">
        <f t="shared" si="179"/>
        <v>0</v>
      </c>
      <c r="V834" s="12">
        <f t="shared" si="180"/>
        <v>0</v>
      </c>
      <c r="W834" s="12">
        <f t="shared" si="181"/>
        <v>0.23529411764705882</v>
      </c>
      <c r="X834" s="12">
        <f t="shared" si="182"/>
        <v>0.17741935483870969</v>
      </c>
      <c r="Y834" s="12">
        <f t="shared" si="183"/>
        <v>0.25301204819277107</v>
      </c>
    </row>
    <row r="835" spans="1:25" x14ac:dyDescent="0.3">
      <c r="H835">
        <v>27</v>
      </c>
      <c r="I835">
        <v>27</v>
      </c>
      <c r="P835">
        <f t="shared" ref="P835:P838" si="184">H835-G835</f>
        <v>27</v>
      </c>
      <c r="Q835">
        <f t="shared" ref="Q835:Q838" si="185">I835-H835</f>
        <v>0</v>
      </c>
      <c r="X835" s="22">
        <f t="shared" ref="X835:X838" si="186">IFERROR(((H835-G835)/H835),0)</f>
        <v>1</v>
      </c>
      <c r="Y835" s="22">
        <f t="shared" ref="Y835:Y838" si="187">IFERROR(((I835-H835)/I835),0)</f>
        <v>0</v>
      </c>
    </row>
    <row r="836" spans="1:25" x14ac:dyDescent="0.3">
      <c r="H836">
        <v>4</v>
      </c>
      <c r="I836">
        <v>8</v>
      </c>
      <c r="P836">
        <f t="shared" si="184"/>
        <v>4</v>
      </c>
      <c r="Q836">
        <f t="shared" si="185"/>
        <v>4</v>
      </c>
      <c r="X836" s="22">
        <f t="shared" si="186"/>
        <v>1</v>
      </c>
      <c r="Y836" s="22">
        <f t="shared" si="187"/>
        <v>0.5</v>
      </c>
    </row>
    <row r="837" spans="1:25" x14ac:dyDescent="0.3">
      <c r="H837">
        <v>2</v>
      </c>
      <c r="I837">
        <v>2</v>
      </c>
      <c r="P837">
        <f t="shared" si="184"/>
        <v>2</v>
      </c>
      <c r="Q837">
        <f t="shared" si="185"/>
        <v>0</v>
      </c>
      <c r="X837" s="22">
        <f t="shared" si="186"/>
        <v>1</v>
      </c>
      <c r="Y837" s="22">
        <f t="shared" si="187"/>
        <v>0</v>
      </c>
    </row>
    <row r="838" spans="1:25" x14ac:dyDescent="0.3">
      <c r="H838">
        <v>0</v>
      </c>
      <c r="I838">
        <v>0</v>
      </c>
      <c r="P838">
        <f t="shared" si="184"/>
        <v>0</v>
      </c>
      <c r="Q838">
        <f t="shared" si="185"/>
        <v>0</v>
      </c>
      <c r="X838" s="22">
        <f t="shared" si="186"/>
        <v>0</v>
      </c>
      <c r="Y838" s="22">
        <f t="shared" si="187"/>
        <v>0</v>
      </c>
    </row>
  </sheetData>
  <phoneticPr fontId="3" type="noConversion"/>
  <conditionalFormatting sqref="S2:W834">
    <cfRule type="cellIs" dxfId="93" priority="3" operator="lessThan">
      <formula>0</formula>
    </cfRule>
    <cfRule type="cellIs" dxfId="92" priority="4" operator="greaterThan">
      <formula>0</formula>
    </cfRule>
  </conditionalFormatting>
  <conditionalFormatting sqref="X2:X838">
    <cfRule type="cellIs" dxfId="91" priority="2" operator="greaterThan">
      <formula>0</formula>
    </cfRule>
  </conditionalFormatting>
  <conditionalFormatting sqref="Y2:Y838">
    <cfRule type="cellIs" dxfId="90" priority="1" operator="greater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B6A3A13-27CF-4A6E-B652-3B48E9D0C6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Metres_Gain_per_Player!B2:I2</xm:f>
              <xm:sqref>J2</xm:sqref>
            </x14:sparkline>
            <x14:sparkline>
              <xm:f>Metres_Gain_per_Player!B3:I3</xm:f>
              <xm:sqref>J3</xm:sqref>
            </x14:sparkline>
            <x14:sparkline>
              <xm:f>Metres_Gain_per_Player!B4:I4</xm:f>
              <xm:sqref>J4</xm:sqref>
            </x14:sparkline>
            <x14:sparkline>
              <xm:f>Metres_Gain_per_Player!B5:I5</xm:f>
              <xm:sqref>J5</xm:sqref>
            </x14:sparkline>
            <x14:sparkline>
              <xm:f>Metres_Gain_per_Player!B6:I6</xm:f>
              <xm:sqref>J6</xm:sqref>
            </x14:sparkline>
            <x14:sparkline>
              <xm:f>Metres_Gain_per_Player!B7:I7</xm:f>
              <xm:sqref>J7</xm:sqref>
            </x14:sparkline>
            <x14:sparkline>
              <xm:f>Metres_Gain_per_Player!B8:I8</xm:f>
              <xm:sqref>J8</xm:sqref>
            </x14:sparkline>
            <x14:sparkline>
              <xm:f>Metres_Gain_per_Player!B9:I9</xm:f>
              <xm:sqref>J9</xm:sqref>
            </x14:sparkline>
            <x14:sparkline>
              <xm:f>Metres_Gain_per_Player!B10:I10</xm:f>
              <xm:sqref>J10</xm:sqref>
            </x14:sparkline>
            <x14:sparkline>
              <xm:f>Metres_Gain_per_Player!B11:I11</xm:f>
              <xm:sqref>J11</xm:sqref>
            </x14:sparkline>
            <x14:sparkline>
              <xm:f>Metres_Gain_per_Player!B12:I12</xm:f>
              <xm:sqref>J12</xm:sqref>
            </x14:sparkline>
            <x14:sparkline>
              <xm:f>Metres_Gain_per_Player!B13:I13</xm:f>
              <xm:sqref>J13</xm:sqref>
            </x14:sparkline>
            <x14:sparkline>
              <xm:f>Metres_Gain_per_Player!B14:I14</xm:f>
              <xm:sqref>J14</xm:sqref>
            </x14:sparkline>
            <x14:sparkline>
              <xm:f>Metres_Gain_per_Player!B15:I15</xm:f>
              <xm:sqref>J15</xm:sqref>
            </x14:sparkline>
            <x14:sparkline>
              <xm:f>Metres_Gain_per_Player!B16:I16</xm:f>
              <xm:sqref>J16</xm:sqref>
            </x14:sparkline>
            <x14:sparkline>
              <xm:f>Metres_Gain_per_Player!B17:I17</xm:f>
              <xm:sqref>J17</xm:sqref>
            </x14:sparkline>
            <x14:sparkline>
              <xm:f>Metres_Gain_per_Player!B18:I18</xm:f>
              <xm:sqref>J18</xm:sqref>
            </x14:sparkline>
            <x14:sparkline>
              <xm:f>Metres_Gain_per_Player!B19:I19</xm:f>
              <xm:sqref>J19</xm:sqref>
            </x14:sparkline>
            <x14:sparkline>
              <xm:f>Metres_Gain_per_Player!B20:I20</xm:f>
              <xm:sqref>J20</xm:sqref>
            </x14:sparkline>
            <x14:sparkline>
              <xm:f>Metres_Gain_per_Player!B21:I21</xm:f>
              <xm:sqref>J21</xm:sqref>
            </x14:sparkline>
            <x14:sparkline>
              <xm:f>Metres_Gain_per_Player!B22:I22</xm:f>
              <xm:sqref>J22</xm:sqref>
            </x14:sparkline>
            <x14:sparkline>
              <xm:f>Metres_Gain_per_Player!B23:I23</xm:f>
              <xm:sqref>J23</xm:sqref>
            </x14:sparkline>
            <x14:sparkline>
              <xm:f>Metres_Gain_per_Player!B24:I24</xm:f>
              <xm:sqref>J24</xm:sqref>
            </x14:sparkline>
            <x14:sparkline>
              <xm:f>Metres_Gain_per_Player!B25:I25</xm:f>
              <xm:sqref>J25</xm:sqref>
            </x14:sparkline>
            <x14:sparkline>
              <xm:f>Metres_Gain_per_Player!B26:I26</xm:f>
              <xm:sqref>J26</xm:sqref>
            </x14:sparkline>
            <x14:sparkline>
              <xm:f>Metres_Gain_per_Player!B27:I27</xm:f>
              <xm:sqref>J27</xm:sqref>
            </x14:sparkline>
            <x14:sparkline>
              <xm:f>Metres_Gain_per_Player!B28:I28</xm:f>
              <xm:sqref>J28</xm:sqref>
            </x14:sparkline>
            <x14:sparkline>
              <xm:f>Metres_Gain_per_Player!B29:I29</xm:f>
              <xm:sqref>J29</xm:sqref>
            </x14:sparkline>
            <x14:sparkline>
              <xm:f>Metres_Gain_per_Player!B30:I30</xm:f>
              <xm:sqref>J30</xm:sqref>
            </x14:sparkline>
            <x14:sparkline>
              <xm:f>Metres_Gain_per_Player!B31:I31</xm:f>
              <xm:sqref>J31</xm:sqref>
            </x14:sparkline>
            <x14:sparkline>
              <xm:f>Metres_Gain_per_Player!B32:I32</xm:f>
              <xm:sqref>J32</xm:sqref>
            </x14:sparkline>
            <x14:sparkline>
              <xm:f>Metres_Gain_per_Player!B33:I33</xm:f>
              <xm:sqref>J33</xm:sqref>
            </x14:sparkline>
            <x14:sparkline>
              <xm:f>Metres_Gain_per_Player!B34:I34</xm:f>
              <xm:sqref>J34</xm:sqref>
            </x14:sparkline>
            <x14:sparkline>
              <xm:f>Metres_Gain_per_Player!B35:I35</xm:f>
              <xm:sqref>J35</xm:sqref>
            </x14:sparkline>
            <x14:sparkline>
              <xm:f>Metres_Gain_per_Player!B36:I36</xm:f>
              <xm:sqref>J36</xm:sqref>
            </x14:sparkline>
            <x14:sparkline>
              <xm:f>Metres_Gain_per_Player!B37:I37</xm:f>
              <xm:sqref>J37</xm:sqref>
            </x14:sparkline>
            <x14:sparkline>
              <xm:f>Metres_Gain_per_Player!B38:I38</xm:f>
              <xm:sqref>J38</xm:sqref>
            </x14:sparkline>
            <x14:sparkline>
              <xm:f>Metres_Gain_per_Player!B39:I39</xm:f>
              <xm:sqref>J39</xm:sqref>
            </x14:sparkline>
            <x14:sparkline>
              <xm:f>Metres_Gain_per_Player!B40:I40</xm:f>
              <xm:sqref>J40</xm:sqref>
            </x14:sparkline>
            <x14:sparkline>
              <xm:f>Metres_Gain_per_Player!B41:I41</xm:f>
              <xm:sqref>J41</xm:sqref>
            </x14:sparkline>
            <x14:sparkline>
              <xm:f>Metres_Gain_per_Player!B42:I42</xm:f>
              <xm:sqref>J42</xm:sqref>
            </x14:sparkline>
            <x14:sparkline>
              <xm:f>Metres_Gain_per_Player!B43:I43</xm:f>
              <xm:sqref>J43</xm:sqref>
            </x14:sparkline>
            <x14:sparkline>
              <xm:f>Metres_Gain_per_Player!B44:I44</xm:f>
              <xm:sqref>J44</xm:sqref>
            </x14:sparkline>
            <x14:sparkline>
              <xm:f>Metres_Gain_per_Player!B45:I45</xm:f>
              <xm:sqref>J45</xm:sqref>
            </x14:sparkline>
            <x14:sparkline>
              <xm:f>Metres_Gain_per_Player!B46:I46</xm:f>
              <xm:sqref>J46</xm:sqref>
            </x14:sparkline>
            <x14:sparkline>
              <xm:f>Metres_Gain_per_Player!B47:I47</xm:f>
              <xm:sqref>J47</xm:sqref>
            </x14:sparkline>
            <x14:sparkline>
              <xm:f>Metres_Gain_per_Player!B48:I48</xm:f>
              <xm:sqref>J48</xm:sqref>
            </x14:sparkline>
            <x14:sparkline>
              <xm:f>Metres_Gain_per_Player!B49:I49</xm:f>
              <xm:sqref>J49</xm:sqref>
            </x14:sparkline>
            <x14:sparkline>
              <xm:f>Metres_Gain_per_Player!B50:I50</xm:f>
              <xm:sqref>J50</xm:sqref>
            </x14:sparkline>
            <x14:sparkline>
              <xm:f>Metres_Gain_per_Player!B51:I51</xm:f>
              <xm:sqref>J51</xm:sqref>
            </x14:sparkline>
            <x14:sparkline>
              <xm:f>Metres_Gain_per_Player!B52:I52</xm:f>
              <xm:sqref>J52</xm:sqref>
            </x14:sparkline>
            <x14:sparkline>
              <xm:f>Metres_Gain_per_Player!B53:I53</xm:f>
              <xm:sqref>J53</xm:sqref>
            </x14:sparkline>
            <x14:sparkline>
              <xm:f>Metres_Gain_per_Player!B54:I54</xm:f>
              <xm:sqref>J54</xm:sqref>
            </x14:sparkline>
            <x14:sparkline>
              <xm:f>Metres_Gain_per_Player!B55:I55</xm:f>
              <xm:sqref>J55</xm:sqref>
            </x14:sparkline>
            <x14:sparkline>
              <xm:f>Metres_Gain_per_Player!B56:I56</xm:f>
              <xm:sqref>J56</xm:sqref>
            </x14:sparkline>
            <x14:sparkline>
              <xm:f>Metres_Gain_per_Player!B57:I57</xm:f>
              <xm:sqref>J57</xm:sqref>
            </x14:sparkline>
            <x14:sparkline>
              <xm:f>Metres_Gain_per_Player!B58:I58</xm:f>
              <xm:sqref>J58</xm:sqref>
            </x14:sparkline>
            <x14:sparkline>
              <xm:f>Metres_Gain_per_Player!B59:I59</xm:f>
              <xm:sqref>J59</xm:sqref>
            </x14:sparkline>
            <x14:sparkline>
              <xm:f>Metres_Gain_per_Player!B60:I60</xm:f>
              <xm:sqref>J60</xm:sqref>
            </x14:sparkline>
            <x14:sparkline>
              <xm:f>Metres_Gain_per_Player!B61:I61</xm:f>
              <xm:sqref>J61</xm:sqref>
            </x14:sparkline>
            <x14:sparkline>
              <xm:f>Metres_Gain_per_Player!B62:I62</xm:f>
              <xm:sqref>J62</xm:sqref>
            </x14:sparkline>
            <x14:sparkline>
              <xm:f>Metres_Gain_per_Player!B63:I63</xm:f>
              <xm:sqref>J63</xm:sqref>
            </x14:sparkline>
            <x14:sparkline>
              <xm:f>Metres_Gain_per_Player!B64:I64</xm:f>
              <xm:sqref>J64</xm:sqref>
            </x14:sparkline>
            <x14:sparkline>
              <xm:f>Metres_Gain_per_Player!B65:I65</xm:f>
              <xm:sqref>J65</xm:sqref>
            </x14:sparkline>
            <x14:sparkline>
              <xm:f>Metres_Gain_per_Player!B66:I66</xm:f>
              <xm:sqref>J66</xm:sqref>
            </x14:sparkline>
            <x14:sparkline>
              <xm:f>Metres_Gain_per_Player!B67:I67</xm:f>
              <xm:sqref>J67</xm:sqref>
            </x14:sparkline>
            <x14:sparkline>
              <xm:f>Metres_Gain_per_Player!B68:I68</xm:f>
              <xm:sqref>J68</xm:sqref>
            </x14:sparkline>
            <x14:sparkline>
              <xm:f>Metres_Gain_per_Player!B69:I69</xm:f>
              <xm:sqref>J69</xm:sqref>
            </x14:sparkline>
            <x14:sparkline>
              <xm:f>Metres_Gain_per_Player!B70:I70</xm:f>
              <xm:sqref>J70</xm:sqref>
            </x14:sparkline>
            <x14:sparkline>
              <xm:f>Metres_Gain_per_Player!B71:I71</xm:f>
              <xm:sqref>J71</xm:sqref>
            </x14:sparkline>
            <x14:sparkline>
              <xm:f>Metres_Gain_per_Player!B72:I72</xm:f>
              <xm:sqref>J72</xm:sqref>
            </x14:sparkline>
            <x14:sparkline>
              <xm:f>Metres_Gain_per_Player!B73:I73</xm:f>
              <xm:sqref>J73</xm:sqref>
            </x14:sparkline>
            <x14:sparkline>
              <xm:f>Metres_Gain_per_Player!B74:I74</xm:f>
              <xm:sqref>J74</xm:sqref>
            </x14:sparkline>
            <x14:sparkline>
              <xm:f>Metres_Gain_per_Player!B75:I75</xm:f>
              <xm:sqref>J75</xm:sqref>
            </x14:sparkline>
            <x14:sparkline>
              <xm:f>Metres_Gain_per_Player!B76:I76</xm:f>
              <xm:sqref>J76</xm:sqref>
            </x14:sparkline>
            <x14:sparkline>
              <xm:f>Metres_Gain_per_Player!B77:I77</xm:f>
              <xm:sqref>J77</xm:sqref>
            </x14:sparkline>
            <x14:sparkline>
              <xm:f>Metres_Gain_per_Player!B78:I78</xm:f>
              <xm:sqref>J78</xm:sqref>
            </x14:sparkline>
            <x14:sparkline>
              <xm:f>Metres_Gain_per_Player!B79:I79</xm:f>
              <xm:sqref>J79</xm:sqref>
            </x14:sparkline>
            <x14:sparkline>
              <xm:f>Metres_Gain_per_Player!B80:I80</xm:f>
              <xm:sqref>J80</xm:sqref>
            </x14:sparkline>
            <x14:sparkline>
              <xm:f>Metres_Gain_per_Player!B81:I81</xm:f>
              <xm:sqref>J81</xm:sqref>
            </x14:sparkline>
            <x14:sparkline>
              <xm:f>Metres_Gain_per_Player!B82:I82</xm:f>
              <xm:sqref>J82</xm:sqref>
            </x14:sparkline>
            <x14:sparkline>
              <xm:f>Metres_Gain_per_Player!B83:I83</xm:f>
              <xm:sqref>J83</xm:sqref>
            </x14:sparkline>
            <x14:sparkline>
              <xm:f>Metres_Gain_per_Player!B84:I84</xm:f>
              <xm:sqref>J84</xm:sqref>
            </x14:sparkline>
            <x14:sparkline>
              <xm:f>Metres_Gain_per_Player!B85:I85</xm:f>
              <xm:sqref>J85</xm:sqref>
            </x14:sparkline>
            <x14:sparkline>
              <xm:f>Metres_Gain_per_Player!B86:I86</xm:f>
              <xm:sqref>J86</xm:sqref>
            </x14:sparkline>
            <x14:sparkline>
              <xm:f>Metres_Gain_per_Player!B87:I87</xm:f>
              <xm:sqref>J87</xm:sqref>
            </x14:sparkline>
            <x14:sparkline>
              <xm:f>Metres_Gain_per_Player!B88:I88</xm:f>
              <xm:sqref>J88</xm:sqref>
            </x14:sparkline>
            <x14:sparkline>
              <xm:f>Metres_Gain_per_Player!B89:I89</xm:f>
              <xm:sqref>J89</xm:sqref>
            </x14:sparkline>
            <x14:sparkline>
              <xm:f>Metres_Gain_per_Player!B90:I90</xm:f>
              <xm:sqref>J90</xm:sqref>
            </x14:sparkline>
            <x14:sparkline>
              <xm:f>Metres_Gain_per_Player!B91:I91</xm:f>
              <xm:sqref>J91</xm:sqref>
            </x14:sparkline>
            <x14:sparkline>
              <xm:f>Metres_Gain_per_Player!B92:I92</xm:f>
              <xm:sqref>J92</xm:sqref>
            </x14:sparkline>
            <x14:sparkline>
              <xm:f>Metres_Gain_per_Player!B93:I93</xm:f>
              <xm:sqref>J93</xm:sqref>
            </x14:sparkline>
            <x14:sparkline>
              <xm:f>Metres_Gain_per_Player!B94:I94</xm:f>
              <xm:sqref>J94</xm:sqref>
            </x14:sparkline>
            <x14:sparkline>
              <xm:f>Metres_Gain_per_Player!B95:I95</xm:f>
              <xm:sqref>J95</xm:sqref>
            </x14:sparkline>
            <x14:sparkline>
              <xm:f>Metres_Gain_per_Player!B96:I96</xm:f>
              <xm:sqref>J96</xm:sqref>
            </x14:sparkline>
            <x14:sparkline>
              <xm:f>Metres_Gain_per_Player!B97:I97</xm:f>
              <xm:sqref>J97</xm:sqref>
            </x14:sparkline>
            <x14:sparkline>
              <xm:f>Metres_Gain_per_Player!B98:I98</xm:f>
              <xm:sqref>J98</xm:sqref>
            </x14:sparkline>
            <x14:sparkline>
              <xm:f>Metres_Gain_per_Player!B99:I99</xm:f>
              <xm:sqref>J99</xm:sqref>
            </x14:sparkline>
            <x14:sparkline>
              <xm:f>Metres_Gain_per_Player!B100:I100</xm:f>
              <xm:sqref>J100</xm:sqref>
            </x14:sparkline>
            <x14:sparkline>
              <xm:f>Metres_Gain_per_Player!B101:I101</xm:f>
              <xm:sqref>J101</xm:sqref>
            </x14:sparkline>
            <x14:sparkline>
              <xm:f>Metres_Gain_per_Player!B102:I102</xm:f>
              <xm:sqref>J102</xm:sqref>
            </x14:sparkline>
            <x14:sparkline>
              <xm:f>Metres_Gain_per_Player!B103:I103</xm:f>
              <xm:sqref>J103</xm:sqref>
            </x14:sparkline>
            <x14:sparkline>
              <xm:f>Metres_Gain_per_Player!B104:I104</xm:f>
              <xm:sqref>J104</xm:sqref>
            </x14:sparkline>
            <x14:sparkline>
              <xm:f>Metres_Gain_per_Player!B105:I105</xm:f>
              <xm:sqref>J105</xm:sqref>
            </x14:sparkline>
            <x14:sparkline>
              <xm:f>Metres_Gain_per_Player!B106:I106</xm:f>
              <xm:sqref>J106</xm:sqref>
            </x14:sparkline>
            <x14:sparkline>
              <xm:f>Metres_Gain_per_Player!B107:I107</xm:f>
              <xm:sqref>J107</xm:sqref>
            </x14:sparkline>
            <x14:sparkline>
              <xm:f>Metres_Gain_per_Player!B108:I108</xm:f>
              <xm:sqref>J108</xm:sqref>
            </x14:sparkline>
            <x14:sparkline>
              <xm:f>Metres_Gain_per_Player!B109:I109</xm:f>
              <xm:sqref>J109</xm:sqref>
            </x14:sparkline>
            <x14:sparkline>
              <xm:f>Metres_Gain_per_Player!B110:I110</xm:f>
              <xm:sqref>J110</xm:sqref>
            </x14:sparkline>
            <x14:sparkline>
              <xm:f>Metres_Gain_per_Player!B111:I111</xm:f>
              <xm:sqref>J111</xm:sqref>
            </x14:sparkline>
            <x14:sparkline>
              <xm:f>Metres_Gain_per_Player!B112:I112</xm:f>
              <xm:sqref>J112</xm:sqref>
            </x14:sparkline>
            <x14:sparkline>
              <xm:f>Metres_Gain_per_Player!B113:I113</xm:f>
              <xm:sqref>J113</xm:sqref>
            </x14:sparkline>
            <x14:sparkline>
              <xm:f>Metres_Gain_per_Player!B114:I114</xm:f>
              <xm:sqref>J114</xm:sqref>
            </x14:sparkline>
            <x14:sparkline>
              <xm:f>Metres_Gain_per_Player!B115:I115</xm:f>
              <xm:sqref>J115</xm:sqref>
            </x14:sparkline>
            <x14:sparkline>
              <xm:f>Metres_Gain_per_Player!B116:I116</xm:f>
              <xm:sqref>J116</xm:sqref>
            </x14:sparkline>
            <x14:sparkline>
              <xm:f>Metres_Gain_per_Player!B117:I117</xm:f>
              <xm:sqref>J117</xm:sqref>
            </x14:sparkline>
            <x14:sparkline>
              <xm:f>Metres_Gain_per_Player!B118:I118</xm:f>
              <xm:sqref>J118</xm:sqref>
            </x14:sparkline>
            <x14:sparkline>
              <xm:f>Metres_Gain_per_Player!B119:I119</xm:f>
              <xm:sqref>J119</xm:sqref>
            </x14:sparkline>
            <x14:sparkline>
              <xm:f>Metres_Gain_per_Player!B120:I120</xm:f>
              <xm:sqref>J120</xm:sqref>
            </x14:sparkline>
            <x14:sparkline>
              <xm:f>Metres_Gain_per_Player!B121:I121</xm:f>
              <xm:sqref>J121</xm:sqref>
            </x14:sparkline>
            <x14:sparkline>
              <xm:f>Metres_Gain_per_Player!B122:I122</xm:f>
              <xm:sqref>J122</xm:sqref>
            </x14:sparkline>
            <x14:sparkline>
              <xm:f>Metres_Gain_per_Player!B123:I123</xm:f>
              <xm:sqref>J123</xm:sqref>
            </x14:sparkline>
            <x14:sparkline>
              <xm:f>Metres_Gain_per_Player!B124:I124</xm:f>
              <xm:sqref>J124</xm:sqref>
            </x14:sparkline>
            <x14:sparkline>
              <xm:f>Metres_Gain_per_Player!B125:I125</xm:f>
              <xm:sqref>J125</xm:sqref>
            </x14:sparkline>
            <x14:sparkline>
              <xm:f>Metres_Gain_per_Player!B126:I126</xm:f>
              <xm:sqref>J126</xm:sqref>
            </x14:sparkline>
            <x14:sparkline>
              <xm:f>Metres_Gain_per_Player!B127:I127</xm:f>
              <xm:sqref>J127</xm:sqref>
            </x14:sparkline>
            <x14:sparkline>
              <xm:f>Metres_Gain_per_Player!B128:I128</xm:f>
              <xm:sqref>J128</xm:sqref>
            </x14:sparkline>
            <x14:sparkline>
              <xm:f>Metres_Gain_per_Player!B129:I129</xm:f>
              <xm:sqref>J129</xm:sqref>
            </x14:sparkline>
            <x14:sparkline>
              <xm:f>Metres_Gain_per_Player!B130:I130</xm:f>
              <xm:sqref>J130</xm:sqref>
            </x14:sparkline>
            <x14:sparkline>
              <xm:f>Metres_Gain_per_Player!B131:I131</xm:f>
              <xm:sqref>J131</xm:sqref>
            </x14:sparkline>
            <x14:sparkline>
              <xm:f>Metres_Gain_per_Player!B132:I132</xm:f>
              <xm:sqref>J132</xm:sqref>
            </x14:sparkline>
            <x14:sparkline>
              <xm:f>Metres_Gain_per_Player!B133:I133</xm:f>
              <xm:sqref>J133</xm:sqref>
            </x14:sparkline>
            <x14:sparkline>
              <xm:f>Metres_Gain_per_Player!B134:I134</xm:f>
              <xm:sqref>J134</xm:sqref>
            </x14:sparkline>
            <x14:sparkline>
              <xm:f>Metres_Gain_per_Player!B135:I135</xm:f>
              <xm:sqref>J135</xm:sqref>
            </x14:sparkline>
            <x14:sparkline>
              <xm:f>Metres_Gain_per_Player!B136:I136</xm:f>
              <xm:sqref>J136</xm:sqref>
            </x14:sparkline>
            <x14:sparkline>
              <xm:f>Metres_Gain_per_Player!B137:I137</xm:f>
              <xm:sqref>J137</xm:sqref>
            </x14:sparkline>
            <x14:sparkline>
              <xm:f>Metres_Gain_per_Player!B138:I138</xm:f>
              <xm:sqref>J138</xm:sqref>
            </x14:sparkline>
            <x14:sparkline>
              <xm:f>Metres_Gain_per_Player!B139:I139</xm:f>
              <xm:sqref>J139</xm:sqref>
            </x14:sparkline>
            <x14:sparkline>
              <xm:f>Metres_Gain_per_Player!B140:I140</xm:f>
              <xm:sqref>J140</xm:sqref>
            </x14:sparkline>
            <x14:sparkline>
              <xm:f>Metres_Gain_per_Player!B141:I141</xm:f>
              <xm:sqref>J141</xm:sqref>
            </x14:sparkline>
            <x14:sparkline>
              <xm:f>Metres_Gain_per_Player!B142:I142</xm:f>
              <xm:sqref>J142</xm:sqref>
            </x14:sparkline>
            <x14:sparkline>
              <xm:f>Metres_Gain_per_Player!B143:I143</xm:f>
              <xm:sqref>J143</xm:sqref>
            </x14:sparkline>
            <x14:sparkline>
              <xm:f>Metres_Gain_per_Player!B144:I144</xm:f>
              <xm:sqref>J144</xm:sqref>
            </x14:sparkline>
            <x14:sparkline>
              <xm:f>Metres_Gain_per_Player!B145:I145</xm:f>
              <xm:sqref>J145</xm:sqref>
            </x14:sparkline>
            <x14:sparkline>
              <xm:f>Metres_Gain_per_Player!B146:I146</xm:f>
              <xm:sqref>J146</xm:sqref>
            </x14:sparkline>
            <x14:sparkline>
              <xm:f>Metres_Gain_per_Player!B147:I147</xm:f>
              <xm:sqref>J147</xm:sqref>
            </x14:sparkline>
            <x14:sparkline>
              <xm:f>Metres_Gain_per_Player!B148:I148</xm:f>
              <xm:sqref>J148</xm:sqref>
            </x14:sparkline>
            <x14:sparkline>
              <xm:f>Metres_Gain_per_Player!B149:I149</xm:f>
              <xm:sqref>J149</xm:sqref>
            </x14:sparkline>
            <x14:sparkline>
              <xm:f>Metres_Gain_per_Player!B150:I150</xm:f>
              <xm:sqref>J150</xm:sqref>
            </x14:sparkline>
            <x14:sparkline>
              <xm:f>Metres_Gain_per_Player!B151:I151</xm:f>
              <xm:sqref>J151</xm:sqref>
            </x14:sparkline>
            <x14:sparkline>
              <xm:f>Metres_Gain_per_Player!B152:I152</xm:f>
              <xm:sqref>J152</xm:sqref>
            </x14:sparkline>
            <x14:sparkline>
              <xm:f>Metres_Gain_per_Player!B153:I153</xm:f>
              <xm:sqref>J153</xm:sqref>
            </x14:sparkline>
            <x14:sparkline>
              <xm:f>Metres_Gain_per_Player!B154:I154</xm:f>
              <xm:sqref>J154</xm:sqref>
            </x14:sparkline>
            <x14:sparkline>
              <xm:f>Metres_Gain_per_Player!B155:I155</xm:f>
              <xm:sqref>J155</xm:sqref>
            </x14:sparkline>
            <x14:sparkline>
              <xm:f>Metres_Gain_per_Player!B156:I156</xm:f>
              <xm:sqref>J156</xm:sqref>
            </x14:sparkline>
            <x14:sparkline>
              <xm:f>Metres_Gain_per_Player!B157:I157</xm:f>
              <xm:sqref>J157</xm:sqref>
            </x14:sparkline>
            <x14:sparkline>
              <xm:f>Metres_Gain_per_Player!B158:I158</xm:f>
              <xm:sqref>J158</xm:sqref>
            </x14:sparkline>
            <x14:sparkline>
              <xm:f>Metres_Gain_per_Player!B159:I159</xm:f>
              <xm:sqref>J159</xm:sqref>
            </x14:sparkline>
            <x14:sparkline>
              <xm:f>Metres_Gain_per_Player!B160:I160</xm:f>
              <xm:sqref>J160</xm:sqref>
            </x14:sparkline>
            <x14:sparkline>
              <xm:f>Metres_Gain_per_Player!B161:I161</xm:f>
              <xm:sqref>J161</xm:sqref>
            </x14:sparkline>
            <x14:sparkline>
              <xm:f>Metres_Gain_per_Player!B162:I162</xm:f>
              <xm:sqref>J162</xm:sqref>
            </x14:sparkline>
            <x14:sparkline>
              <xm:f>Metres_Gain_per_Player!B163:I163</xm:f>
              <xm:sqref>J163</xm:sqref>
            </x14:sparkline>
            <x14:sparkline>
              <xm:f>Metres_Gain_per_Player!B164:I164</xm:f>
              <xm:sqref>J164</xm:sqref>
            </x14:sparkline>
            <x14:sparkline>
              <xm:f>Metres_Gain_per_Player!B165:I165</xm:f>
              <xm:sqref>J165</xm:sqref>
            </x14:sparkline>
            <x14:sparkline>
              <xm:f>Metres_Gain_per_Player!B166:I166</xm:f>
              <xm:sqref>J166</xm:sqref>
            </x14:sparkline>
            <x14:sparkline>
              <xm:f>Metres_Gain_per_Player!B167:I167</xm:f>
              <xm:sqref>J167</xm:sqref>
            </x14:sparkline>
            <x14:sparkline>
              <xm:f>Metres_Gain_per_Player!B168:I168</xm:f>
              <xm:sqref>J168</xm:sqref>
            </x14:sparkline>
            <x14:sparkline>
              <xm:f>Metres_Gain_per_Player!B169:I169</xm:f>
              <xm:sqref>J169</xm:sqref>
            </x14:sparkline>
            <x14:sparkline>
              <xm:f>Metres_Gain_per_Player!B170:I170</xm:f>
              <xm:sqref>J170</xm:sqref>
            </x14:sparkline>
            <x14:sparkline>
              <xm:f>Metres_Gain_per_Player!B171:I171</xm:f>
              <xm:sqref>J171</xm:sqref>
            </x14:sparkline>
            <x14:sparkline>
              <xm:f>Metres_Gain_per_Player!B172:I172</xm:f>
              <xm:sqref>J172</xm:sqref>
            </x14:sparkline>
            <x14:sparkline>
              <xm:f>Metres_Gain_per_Player!B173:I173</xm:f>
              <xm:sqref>J173</xm:sqref>
            </x14:sparkline>
            <x14:sparkline>
              <xm:f>Metres_Gain_per_Player!B174:I174</xm:f>
              <xm:sqref>J174</xm:sqref>
            </x14:sparkline>
            <x14:sparkline>
              <xm:f>Metres_Gain_per_Player!B175:I175</xm:f>
              <xm:sqref>J175</xm:sqref>
            </x14:sparkline>
            <x14:sparkline>
              <xm:f>Metres_Gain_per_Player!B176:I176</xm:f>
              <xm:sqref>J176</xm:sqref>
            </x14:sparkline>
            <x14:sparkline>
              <xm:f>Metres_Gain_per_Player!B177:I177</xm:f>
              <xm:sqref>J177</xm:sqref>
            </x14:sparkline>
            <x14:sparkline>
              <xm:f>Metres_Gain_per_Player!B178:I178</xm:f>
              <xm:sqref>J178</xm:sqref>
            </x14:sparkline>
            <x14:sparkline>
              <xm:f>Metres_Gain_per_Player!B179:I179</xm:f>
              <xm:sqref>J179</xm:sqref>
            </x14:sparkline>
            <x14:sparkline>
              <xm:f>Metres_Gain_per_Player!B180:I180</xm:f>
              <xm:sqref>J180</xm:sqref>
            </x14:sparkline>
            <x14:sparkline>
              <xm:f>Metres_Gain_per_Player!B181:I181</xm:f>
              <xm:sqref>J181</xm:sqref>
            </x14:sparkline>
            <x14:sparkline>
              <xm:f>Metres_Gain_per_Player!B182:I182</xm:f>
              <xm:sqref>J182</xm:sqref>
            </x14:sparkline>
            <x14:sparkline>
              <xm:f>Metres_Gain_per_Player!B183:I183</xm:f>
              <xm:sqref>J183</xm:sqref>
            </x14:sparkline>
            <x14:sparkline>
              <xm:f>Metres_Gain_per_Player!B184:I184</xm:f>
              <xm:sqref>J184</xm:sqref>
            </x14:sparkline>
            <x14:sparkline>
              <xm:f>Metres_Gain_per_Player!B185:I185</xm:f>
              <xm:sqref>J185</xm:sqref>
            </x14:sparkline>
            <x14:sparkline>
              <xm:f>Metres_Gain_per_Player!B186:I186</xm:f>
              <xm:sqref>J186</xm:sqref>
            </x14:sparkline>
            <x14:sparkline>
              <xm:f>Metres_Gain_per_Player!B187:I187</xm:f>
              <xm:sqref>J187</xm:sqref>
            </x14:sparkline>
            <x14:sparkline>
              <xm:f>Metres_Gain_per_Player!B188:I188</xm:f>
              <xm:sqref>J188</xm:sqref>
            </x14:sparkline>
            <x14:sparkline>
              <xm:f>Metres_Gain_per_Player!B189:I189</xm:f>
              <xm:sqref>J189</xm:sqref>
            </x14:sparkline>
            <x14:sparkline>
              <xm:f>Metres_Gain_per_Player!B190:I190</xm:f>
              <xm:sqref>J190</xm:sqref>
            </x14:sparkline>
            <x14:sparkline>
              <xm:f>Metres_Gain_per_Player!B191:I191</xm:f>
              <xm:sqref>J191</xm:sqref>
            </x14:sparkline>
            <x14:sparkline>
              <xm:f>Metres_Gain_per_Player!B192:I192</xm:f>
              <xm:sqref>J192</xm:sqref>
            </x14:sparkline>
            <x14:sparkline>
              <xm:f>Metres_Gain_per_Player!B193:I193</xm:f>
              <xm:sqref>J193</xm:sqref>
            </x14:sparkline>
            <x14:sparkline>
              <xm:f>Metres_Gain_per_Player!B194:I194</xm:f>
              <xm:sqref>J194</xm:sqref>
            </x14:sparkline>
            <x14:sparkline>
              <xm:f>Metres_Gain_per_Player!B195:I195</xm:f>
              <xm:sqref>J195</xm:sqref>
            </x14:sparkline>
            <x14:sparkline>
              <xm:f>Metres_Gain_per_Player!B196:I196</xm:f>
              <xm:sqref>J196</xm:sqref>
            </x14:sparkline>
            <x14:sparkline>
              <xm:f>Metres_Gain_per_Player!B197:I197</xm:f>
              <xm:sqref>J197</xm:sqref>
            </x14:sparkline>
            <x14:sparkline>
              <xm:f>Metres_Gain_per_Player!B198:I198</xm:f>
              <xm:sqref>J198</xm:sqref>
            </x14:sparkline>
            <x14:sparkline>
              <xm:f>Metres_Gain_per_Player!B199:I199</xm:f>
              <xm:sqref>J199</xm:sqref>
            </x14:sparkline>
            <x14:sparkline>
              <xm:f>Metres_Gain_per_Player!B200:I200</xm:f>
              <xm:sqref>J200</xm:sqref>
            </x14:sparkline>
            <x14:sparkline>
              <xm:f>Metres_Gain_per_Player!B201:I201</xm:f>
              <xm:sqref>J201</xm:sqref>
            </x14:sparkline>
            <x14:sparkline>
              <xm:f>Metres_Gain_per_Player!B202:I202</xm:f>
              <xm:sqref>J202</xm:sqref>
            </x14:sparkline>
            <x14:sparkline>
              <xm:f>Metres_Gain_per_Player!B203:I203</xm:f>
              <xm:sqref>J203</xm:sqref>
            </x14:sparkline>
            <x14:sparkline>
              <xm:f>Metres_Gain_per_Player!B204:I204</xm:f>
              <xm:sqref>J204</xm:sqref>
            </x14:sparkline>
            <x14:sparkline>
              <xm:f>Metres_Gain_per_Player!B205:I205</xm:f>
              <xm:sqref>J205</xm:sqref>
            </x14:sparkline>
            <x14:sparkline>
              <xm:f>Metres_Gain_per_Player!B206:I206</xm:f>
              <xm:sqref>J206</xm:sqref>
            </x14:sparkline>
            <x14:sparkline>
              <xm:f>Metres_Gain_per_Player!B207:I207</xm:f>
              <xm:sqref>J207</xm:sqref>
            </x14:sparkline>
            <x14:sparkline>
              <xm:f>Metres_Gain_per_Player!B208:I208</xm:f>
              <xm:sqref>J208</xm:sqref>
            </x14:sparkline>
            <x14:sparkline>
              <xm:f>Metres_Gain_per_Player!B209:I209</xm:f>
              <xm:sqref>J209</xm:sqref>
            </x14:sparkline>
            <x14:sparkline>
              <xm:f>Metres_Gain_per_Player!B210:I210</xm:f>
              <xm:sqref>J210</xm:sqref>
            </x14:sparkline>
            <x14:sparkline>
              <xm:f>Metres_Gain_per_Player!B211:I211</xm:f>
              <xm:sqref>J211</xm:sqref>
            </x14:sparkline>
            <x14:sparkline>
              <xm:f>Metres_Gain_per_Player!B212:I212</xm:f>
              <xm:sqref>J212</xm:sqref>
            </x14:sparkline>
            <x14:sparkline>
              <xm:f>Metres_Gain_per_Player!B213:I213</xm:f>
              <xm:sqref>J213</xm:sqref>
            </x14:sparkline>
            <x14:sparkline>
              <xm:f>Metres_Gain_per_Player!B214:I214</xm:f>
              <xm:sqref>J214</xm:sqref>
            </x14:sparkline>
            <x14:sparkline>
              <xm:f>Metres_Gain_per_Player!B215:I215</xm:f>
              <xm:sqref>J215</xm:sqref>
            </x14:sparkline>
            <x14:sparkline>
              <xm:f>Metres_Gain_per_Player!B216:I216</xm:f>
              <xm:sqref>J216</xm:sqref>
            </x14:sparkline>
            <x14:sparkline>
              <xm:f>Metres_Gain_per_Player!B217:I217</xm:f>
              <xm:sqref>J217</xm:sqref>
            </x14:sparkline>
            <x14:sparkline>
              <xm:f>Metres_Gain_per_Player!B218:I218</xm:f>
              <xm:sqref>J218</xm:sqref>
            </x14:sparkline>
            <x14:sparkline>
              <xm:f>Metres_Gain_per_Player!B219:I219</xm:f>
              <xm:sqref>J219</xm:sqref>
            </x14:sparkline>
            <x14:sparkline>
              <xm:f>Metres_Gain_per_Player!B220:I220</xm:f>
              <xm:sqref>J220</xm:sqref>
            </x14:sparkline>
            <x14:sparkline>
              <xm:f>Metres_Gain_per_Player!B221:I221</xm:f>
              <xm:sqref>J221</xm:sqref>
            </x14:sparkline>
            <x14:sparkline>
              <xm:f>Metres_Gain_per_Player!B222:I222</xm:f>
              <xm:sqref>J222</xm:sqref>
            </x14:sparkline>
            <x14:sparkline>
              <xm:f>Metres_Gain_per_Player!B223:I223</xm:f>
              <xm:sqref>J223</xm:sqref>
            </x14:sparkline>
            <x14:sparkline>
              <xm:f>Metres_Gain_per_Player!B224:I224</xm:f>
              <xm:sqref>J224</xm:sqref>
            </x14:sparkline>
            <x14:sparkline>
              <xm:f>Metres_Gain_per_Player!B225:I225</xm:f>
              <xm:sqref>J225</xm:sqref>
            </x14:sparkline>
            <x14:sparkline>
              <xm:f>Metres_Gain_per_Player!B226:I226</xm:f>
              <xm:sqref>J226</xm:sqref>
            </x14:sparkline>
            <x14:sparkline>
              <xm:f>Metres_Gain_per_Player!B227:I227</xm:f>
              <xm:sqref>J227</xm:sqref>
            </x14:sparkline>
            <x14:sparkline>
              <xm:f>Metres_Gain_per_Player!B228:I228</xm:f>
              <xm:sqref>J228</xm:sqref>
            </x14:sparkline>
            <x14:sparkline>
              <xm:f>Metres_Gain_per_Player!B229:I229</xm:f>
              <xm:sqref>J229</xm:sqref>
            </x14:sparkline>
            <x14:sparkline>
              <xm:f>Metres_Gain_per_Player!B230:I230</xm:f>
              <xm:sqref>J230</xm:sqref>
            </x14:sparkline>
            <x14:sparkline>
              <xm:f>Metres_Gain_per_Player!B231:I231</xm:f>
              <xm:sqref>J231</xm:sqref>
            </x14:sparkline>
            <x14:sparkline>
              <xm:f>Metres_Gain_per_Player!B232:I232</xm:f>
              <xm:sqref>J232</xm:sqref>
            </x14:sparkline>
            <x14:sparkline>
              <xm:f>Metres_Gain_per_Player!B233:I233</xm:f>
              <xm:sqref>J233</xm:sqref>
            </x14:sparkline>
            <x14:sparkline>
              <xm:f>Metres_Gain_per_Player!B234:I234</xm:f>
              <xm:sqref>J234</xm:sqref>
            </x14:sparkline>
            <x14:sparkline>
              <xm:f>Metres_Gain_per_Player!B235:I235</xm:f>
              <xm:sqref>J235</xm:sqref>
            </x14:sparkline>
            <x14:sparkline>
              <xm:f>Metres_Gain_per_Player!B236:I236</xm:f>
              <xm:sqref>J236</xm:sqref>
            </x14:sparkline>
            <x14:sparkline>
              <xm:f>Metres_Gain_per_Player!B237:I237</xm:f>
              <xm:sqref>J237</xm:sqref>
            </x14:sparkline>
            <x14:sparkline>
              <xm:f>Metres_Gain_per_Player!B238:I238</xm:f>
              <xm:sqref>J238</xm:sqref>
            </x14:sparkline>
            <x14:sparkline>
              <xm:f>Metres_Gain_per_Player!B239:I239</xm:f>
              <xm:sqref>J239</xm:sqref>
            </x14:sparkline>
            <x14:sparkline>
              <xm:f>Metres_Gain_per_Player!B240:I240</xm:f>
              <xm:sqref>J240</xm:sqref>
            </x14:sparkline>
            <x14:sparkline>
              <xm:f>Metres_Gain_per_Player!B241:I241</xm:f>
              <xm:sqref>J241</xm:sqref>
            </x14:sparkline>
            <x14:sparkline>
              <xm:f>Metres_Gain_per_Player!B242:I242</xm:f>
              <xm:sqref>J242</xm:sqref>
            </x14:sparkline>
            <x14:sparkline>
              <xm:f>Metres_Gain_per_Player!B243:I243</xm:f>
              <xm:sqref>J243</xm:sqref>
            </x14:sparkline>
            <x14:sparkline>
              <xm:f>Metres_Gain_per_Player!B244:I244</xm:f>
              <xm:sqref>J244</xm:sqref>
            </x14:sparkline>
            <x14:sparkline>
              <xm:f>Metres_Gain_per_Player!B245:I245</xm:f>
              <xm:sqref>J245</xm:sqref>
            </x14:sparkline>
            <x14:sparkline>
              <xm:f>Metres_Gain_per_Player!B246:I246</xm:f>
              <xm:sqref>J246</xm:sqref>
            </x14:sparkline>
            <x14:sparkline>
              <xm:f>Metres_Gain_per_Player!B247:I247</xm:f>
              <xm:sqref>J247</xm:sqref>
            </x14:sparkline>
            <x14:sparkline>
              <xm:f>Metres_Gain_per_Player!B248:I248</xm:f>
              <xm:sqref>J248</xm:sqref>
            </x14:sparkline>
            <x14:sparkline>
              <xm:f>Metres_Gain_per_Player!B249:I249</xm:f>
              <xm:sqref>J249</xm:sqref>
            </x14:sparkline>
            <x14:sparkline>
              <xm:f>Metres_Gain_per_Player!B250:I250</xm:f>
              <xm:sqref>J250</xm:sqref>
            </x14:sparkline>
            <x14:sparkline>
              <xm:f>Metres_Gain_per_Player!B251:I251</xm:f>
              <xm:sqref>J251</xm:sqref>
            </x14:sparkline>
            <x14:sparkline>
              <xm:f>Metres_Gain_per_Player!B252:I252</xm:f>
              <xm:sqref>J252</xm:sqref>
            </x14:sparkline>
            <x14:sparkline>
              <xm:f>Metres_Gain_per_Player!B253:I253</xm:f>
              <xm:sqref>J253</xm:sqref>
            </x14:sparkline>
            <x14:sparkline>
              <xm:f>Metres_Gain_per_Player!B254:I254</xm:f>
              <xm:sqref>J254</xm:sqref>
            </x14:sparkline>
            <x14:sparkline>
              <xm:f>Metres_Gain_per_Player!B255:I255</xm:f>
              <xm:sqref>J255</xm:sqref>
            </x14:sparkline>
            <x14:sparkline>
              <xm:f>Metres_Gain_per_Player!B256:I256</xm:f>
              <xm:sqref>J256</xm:sqref>
            </x14:sparkline>
            <x14:sparkline>
              <xm:f>Metres_Gain_per_Player!B257:I257</xm:f>
              <xm:sqref>J257</xm:sqref>
            </x14:sparkline>
            <x14:sparkline>
              <xm:f>Metres_Gain_per_Player!B258:I258</xm:f>
              <xm:sqref>J258</xm:sqref>
            </x14:sparkline>
            <x14:sparkline>
              <xm:f>Metres_Gain_per_Player!B259:I259</xm:f>
              <xm:sqref>J259</xm:sqref>
            </x14:sparkline>
            <x14:sparkline>
              <xm:f>Metres_Gain_per_Player!B260:I260</xm:f>
              <xm:sqref>J260</xm:sqref>
            </x14:sparkline>
            <x14:sparkline>
              <xm:f>Metres_Gain_per_Player!B261:I261</xm:f>
              <xm:sqref>J261</xm:sqref>
            </x14:sparkline>
            <x14:sparkline>
              <xm:f>Metres_Gain_per_Player!B262:I262</xm:f>
              <xm:sqref>J262</xm:sqref>
            </x14:sparkline>
            <x14:sparkline>
              <xm:f>Metres_Gain_per_Player!B263:I263</xm:f>
              <xm:sqref>J263</xm:sqref>
            </x14:sparkline>
            <x14:sparkline>
              <xm:f>Metres_Gain_per_Player!B264:I264</xm:f>
              <xm:sqref>J264</xm:sqref>
            </x14:sparkline>
            <x14:sparkline>
              <xm:f>Metres_Gain_per_Player!B265:I265</xm:f>
              <xm:sqref>J265</xm:sqref>
            </x14:sparkline>
            <x14:sparkline>
              <xm:f>Metres_Gain_per_Player!B266:I266</xm:f>
              <xm:sqref>J266</xm:sqref>
            </x14:sparkline>
            <x14:sparkline>
              <xm:f>Metres_Gain_per_Player!B267:I267</xm:f>
              <xm:sqref>J267</xm:sqref>
            </x14:sparkline>
            <x14:sparkline>
              <xm:f>Metres_Gain_per_Player!B268:I268</xm:f>
              <xm:sqref>J268</xm:sqref>
            </x14:sparkline>
            <x14:sparkline>
              <xm:f>Metres_Gain_per_Player!B269:I269</xm:f>
              <xm:sqref>J269</xm:sqref>
            </x14:sparkline>
            <x14:sparkline>
              <xm:f>Metres_Gain_per_Player!B270:I270</xm:f>
              <xm:sqref>J270</xm:sqref>
            </x14:sparkline>
            <x14:sparkline>
              <xm:f>Metres_Gain_per_Player!B271:I271</xm:f>
              <xm:sqref>J271</xm:sqref>
            </x14:sparkline>
            <x14:sparkline>
              <xm:f>Metres_Gain_per_Player!B272:I272</xm:f>
              <xm:sqref>J272</xm:sqref>
            </x14:sparkline>
            <x14:sparkline>
              <xm:f>Metres_Gain_per_Player!B273:I273</xm:f>
              <xm:sqref>J273</xm:sqref>
            </x14:sparkline>
            <x14:sparkline>
              <xm:f>Metres_Gain_per_Player!B274:I274</xm:f>
              <xm:sqref>J274</xm:sqref>
            </x14:sparkline>
            <x14:sparkline>
              <xm:f>Metres_Gain_per_Player!B275:I275</xm:f>
              <xm:sqref>J275</xm:sqref>
            </x14:sparkline>
            <x14:sparkline>
              <xm:f>Metres_Gain_per_Player!B276:I276</xm:f>
              <xm:sqref>J276</xm:sqref>
            </x14:sparkline>
            <x14:sparkline>
              <xm:f>Metres_Gain_per_Player!B277:I277</xm:f>
              <xm:sqref>J277</xm:sqref>
            </x14:sparkline>
            <x14:sparkline>
              <xm:f>Metres_Gain_per_Player!B278:I278</xm:f>
              <xm:sqref>J278</xm:sqref>
            </x14:sparkline>
            <x14:sparkline>
              <xm:f>Metres_Gain_per_Player!B279:I279</xm:f>
              <xm:sqref>J279</xm:sqref>
            </x14:sparkline>
            <x14:sparkline>
              <xm:f>Metres_Gain_per_Player!B280:I280</xm:f>
              <xm:sqref>J280</xm:sqref>
            </x14:sparkline>
            <x14:sparkline>
              <xm:f>Metres_Gain_per_Player!B281:I281</xm:f>
              <xm:sqref>J281</xm:sqref>
            </x14:sparkline>
            <x14:sparkline>
              <xm:f>Metres_Gain_per_Player!B282:I282</xm:f>
              <xm:sqref>J282</xm:sqref>
            </x14:sparkline>
            <x14:sparkline>
              <xm:f>Metres_Gain_per_Player!B283:I283</xm:f>
              <xm:sqref>J283</xm:sqref>
            </x14:sparkline>
            <x14:sparkline>
              <xm:f>Metres_Gain_per_Player!B284:I284</xm:f>
              <xm:sqref>J284</xm:sqref>
            </x14:sparkline>
            <x14:sparkline>
              <xm:f>Metres_Gain_per_Player!B285:I285</xm:f>
              <xm:sqref>J285</xm:sqref>
            </x14:sparkline>
            <x14:sparkline>
              <xm:f>Metres_Gain_per_Player!B286:I286</xm:f>
              <xm:sqref>J286</xm:sqref>
            </x14:sparkline>
            <x14:sparkline>
              <xm:f>Metres_Gain_per_Player!B287:I287</xm:f>
              <xm:sqref>J287</xm:sqref>
            </x14:sparkline>
            <x14:sparkline>
              <xm:f>Metres_Gain_per_Player!B288:I288</xm:f>
              <xm:sqref>J288</xm:sqref>
            </x14:sparkline>
            <x14:sparkline>
              <xm:f>Metres_Gain_per_Player!B289:I289</xm:f>
              <xm:sqref>J289</xm:sqref>
            </x14:sparkline>
            <x14:sparkline>
              <xm:f>Metres_Gain_per_Player!B290:I290</xm:f>
              <xm:sqref>J290</xm:sqref>
            </x14:sparkline>
            <x14:sparkline>
              <xm:f>Metres_Gain_per_Player!B291:I291</xm:f>
              <xm:sqref>J291</xm:sqref>
            </x14:sparkline>
            <x14:sparkline>
              <xm:f>Metres_Gain_per_Player!B292:I292</xm:f>
              <xm:sqref>J292</xm:sqref>
            </x14:sparkline>
            <x14:sparkline>
              <xm:f>Metres_Gain_per_Player!B293:I293</xm:f>
              <xm:sqref>J293</xm:sqref>
            </x14:sparkline>
            <x14:sparkline>
              <xm:f>Metres_Gain_per_Player!B294:I294</xm:f>
              <xm:sqref>J294</xm:sqref>
            </x14:sparkline>
            <x14:sparkline>
              <xm:f>Metres_Gain_per_Player!B295:I295</xm:f>
              <xm:sqref>J295</xm:sqref>
            </x14:sparkline>
            <x14:sparkline>
              <xm:f>Metres_Gain_per_Player!B296:I296</xm:f>
              <xm:sqref>J296</xm:sqref>
            </x14:sparkline>
            <x14:sparkline>
              <xm:f>Metres_Gain_per_Player!B297:I297</xm:f>
              <xm:sqref>J297</xm:sqref>
            </x14:sparkline>
            <x14:sparkline>
              <xm:f>Metres_Gain_per_Player!B298:I298</xm:f>
              <xm:sqref>J298</xm:sqref>
            </x14:sparkline>
            <x14:sparkline>
              <xm:f>Metres_Gain_per_Player!B299:I299</xm:f>
              <xm:sqref>J299</xm:sqref>
            </x14:sparkline>
            <x14:sparkline>
              <xm:f>Metres_Gain_per_Player!B300:I300</xm:f>
              <xm:sqref>J300</xm:sqref>
            </x14:sparkline>
            <x14:sparkline>
              <xm:f>Metres_Gain_per_Player!B301:I301</xm:f>
              <xm:sqref>J301</xm:sqref>
            </x14:sparkline>
            <x14:sparkline>
              <xm:f>Metres_Gain_per_Player!B302:I302</xm:f>
              <xm:sqref>J302</xm:sqref>
            </x14:sparkline>
            <x14:sparkline>
              <xm:f>Metres_Gain_per_Player!B303:I303</xm:f>
              <xm:sqref>J303</xm:sqref>
            </x14:sparkline>
            <x14:sparkline>
              <xm:f>Metres_Gain_per_Player!B304:I304</xm:f>
              <xm:sqref>J304</xm:sqref>
            </x14:sparkline>
            <x14:sparkline>
              <xm:f>Metres_Gain_per_Player!B305:I305</xm:f>
              <xm:sqref>J305</xm:sqref>
            </x14:sparkline>
            <x14:sparkline>
              <xm:f>Metres_Gain_per_Player!B306:I306</xm:f>
              <xm:sqref>J306</xm:sqref>
            </x14:sparkline>
            <x14:sparkline>
              <xm:f>Metres_Gain_per_Player!B307:I307</xm:f>
              <xm:sqref>J307</xm:sqref>
            </x14:sparkline>
            <x14:sparkline>
              <xm:f>Metres_Gain_per_Player!B308:I308</xm:f>
              <xm:sqref>J308</xm:sqref>
            </x14:sparkline>
            <x14:sparkline>
              <xm:f>Metres_Gain_per_Player!B309:I309</xm:f>
              <xm:sqref>J309</xm:sqref>
            </x14:sparkline>
            <x14:sparkline>
              <xm:f>Metres_Gain_per_Player!B310:I310</xm:f>
              <xm:sqref>J310</xm:sqref>
            </x14:sparkline>
            <x14:sparkline>
              <xm:f>Metres_Gain_per_Player!B311:I311</xm:f>
              <xm:sqref>J311</xm:sqref>
            </x14:sparkline>
            <x14:sparkline>
              <xm:f>Metres_Gain_per_Player!B312:I312</xm:f>
              <xm:sqref>J312</xm:sqref>
            </x14:sparkline>
            <x14:sparkline>
              <xm:f>Metres_Gain_per_Player!B313:I313</xm:f>
              <xm:sqref>J313</xm:sqref>
            </x14:sparkline>
            <x14:sparkline>
              <xm:f>Metres_Gain_per_Player!B314:I314</xm:f>
              <xm:sqref>J314</xm:sqref>
            </x14:sparkline>
            <x14:sparkline>
              <xm:f>Metres_Gain_per_Player!B315:I315</xm:f>
              <xm:sqref>J315</xm:sqref>
            </x14:sparkline>
            <x14:sparkline>
              <xm:f>Metres_Gain_per_Player!B316:I316</xm:f>
              <xm:sqref>J316</xm:sqref>
            </x14:sparkline>
            <x14:sparkline>
              <xm:f>Metres_Gain_per_Player!B317:I317</xm:f>
              <xm:sqref>J317</xm:sqref>
            </x14:sparkline>
            <x14:sparkline>
              <xm:f>Metres_Gain_per_Player!B318:I318</xm:f>
              <xm:sqref>J318</xm:sqref>
            </x14:sparkline>
            <x14:sparkline>
              <xm:f>Metres_Gain_per_Player!B319:I319</xm:f>
              <xm:sqref>J319</xm:sqref>
            </x14:sparkline>
            <x14:sparkline>
              <xm:f>Metres_Gain_per_Player!B320:I320</xm:f>
              <xm:sqref>J320</xm:sqref>
            </x14:sparkline>
            <x14:sparkline>
              <xm:f>Metres_Gain_per_Player!B321:I321</xm:f>
              <xm:sqref>J321</xm:sqref>
            </x14:sparkline>
            <x14:sparkline>
              <xm:f>Metres_Gain_per_Player!B322:I322</xm:f>
              <xm:sqref>J322</xm:sqref>
            </x14:sparkline>
            <x14:sparkline>
              <xm:f>Metres_Gain_per_Player!B323:I323</xm:f>
              <xm:sqref>J323</xm:sqref>
            </x14:sparkline>
            <x14:sparkline>
              <xm:f>Metres_Gain_per_Player!B324:I324</xm:f>
              <xm:sqref>J324</xm:sqref>
            </x14:sparkline>
            <x14:sparkline>
              <xm:f>Metres_Gain_per_Player!B325:I325</xm:f>
              <xm:sqref>J325</xm:sqref>
            </x14:sparkline>
            <x14:sparkline>
              <xm:f>Metres_Gain_per_Player!B326:I326</xm:f>
              <xm:sqref>J326</xm:sqref>
            </x14:sparkline>
            <x14:sparkline>
              <xm:f>Metres_Gain_per_Player!B327:I327</xm:f>
              <xm:sqref>J327</xm:sqref>
            </x14:sparkline>
            <x14:sparkline>
              <xm:f>Metres_Gain_per_Player!B328:I328</xm:f>
              <xm:sqref>J328</xm:sqref>
            </x14:sparkline>
            <x14:sparkline>
              <xm:f>Metres_Gain_per_Player!B329:I329</xm:f>
              <xm:sqref>J329</xm:sqref>
            </x14:sparkline>
            <x14:sparkline>
              <xm:f>Metres_Gain_per_Player!B330:I330</xm:f>
              <xm:sqref>J330</xm:sqref>
            </x14:sparkline>
            <x14:sparkline>
              <xm:f>Metres_Gain_per_Player!B331:I331</xm:f>
              <xm:sqref>J331</xm:sqref>
            </x14:sparkline>
            <x14:sparkline>
              <xm:f>Metres_Gain_per_Player!B332:I332</xm:f>
              <xm:sqref>J332</xm:sqref>
            </x14:sparkline>
            <x14:sparkline>
              <xm:f>Metres_Gain_per_Player!B333:I333</xm:f>
              <xm:sqref>J333</xm:sqref>
            </x14:sparkline>
            <x14:sparkline>
              <xm:f>Metres_Gain_per_Player!B334:I334</xm:f>
              <xm:sqref>J334</xm:sqref>
            </x14:sparkline>
            <x14:sparkline>
              <xm:f>Metres_Gain_per_Player!B335:I335</xm:f>
              <xm:sqref>J335</xm:sqref>
            </x14:sparkline>
            <x14:sparkline>
              <xm:f>Metres_Gain_per_Player!B336:I336</xm:f>
              <xm:sqref>J336</xm:sqref>
            </x14:sparkline>
            <x14:sparkline>
              <xm:f>Metres_Gain_per_Player!B337:I337</xm:f>
              <xm:sqref>J337</xm:sqref>
            </x14:sparkline>
            <x14:sparkline>
              <xm:f>Metres_Gain_per_Player!B338:I338</xm:f>
              <xm:sqref>J338</xm:sqref>
            </x14:sparkline>
            <x14:sparkline>
              <xm:f>Metres_Gain_per_Player!B339:I339</xm:f>
              <xm:sqref>J339</xm:sqref>
            </x14:sparkline>
            <x14:sparkline>
              <xm:f>Metres_Gain_per_Player!B340:I340</xm:f>
              <xm:sqref>J340</xm:sqref>
            </x14:sparkline>
            <x14:sparkline>
              <xm:f>Metres_Gain_per_Player!B341:I341</xm:f>
              <xm:sqref>J341</xm:sqref>
            </x14:sparkline>
            <x14:sparkline>
              <xm:f>Metres_Gain_per_Player!B342:I342</xm:f>
              <xm:sqref>J342</xm:sqref>
            </x14:sparkline>
            <x14:sparkline>
              <xm:f>Metres_Gain_per_Player!B343:I343</xm:f>
              <xm:sqref>J343</xm:sqref>
            </x14:sparkline>
            <x14:sparkline>
              <xm:f>Metres_Gain_per_Player!B344:I344</xm:f>
              <xm:sqref>J344</xm:sqref>
            </x14:sparkline>
            <x14:sparkline>
              <xm:f>Metres_Gain_per_Player!B345:I345</xm:f>
              <xm:sqref>J345</xm:sqref>
            </x14:sparkline>
            <x14:sparkline>
              <xm:f>Metres_Gain_per_Player!B346:I346</xm:f>
              <xm:sqref>J346</xm:sqref>
            </x14:sparkline>
            <x14:sparkline>
              <xm:f>Metres_Gain_per_Player!B347:I347</xm:f>
              <xm:sqref>J347</xm:sqref>
            </x14:sparkline>
            <x14:sparkline>
              <xm:f>Metres_Gain_per_Player!B348:I348</xm:f>
              <xm:sqref>J348</xm:sqref>
            </x14:sparkline>
            <x14:sparkline>
              <xm:f>Metres_Gain_per_Player!B349:I349</xm:f>
              <xm:sqref>J349</xm:sqref>
            </x14:sparkline>
            <x14:sparkline>
              <xm:f>Metres_Gain_per_Player!B350:I350</xm:f>
              <xm:sqref>J350</xm:sqref>
            </x14:sparkline>
            <x14:sparkline>
              <xm:f>Metres_Gain_per_Player!B351:I351</xm:f>
              <xm:sqref>J351</xm:sqref>
            </x14:sparkline>
            <x14:sparkline>
              <xm:f>Metres_Gain_per_Player!B352:I352</xm:f>
              <xm:sqref>J352</xm:sqref>
            </x14:sparkline>
            <x14:sparkline>
              <xm:f>Metres_Gain_per_Player!B353:I353</xm:f>
              <xm:sqref>J353</xm:sqref>
            </x14:sparkline>
            <x14:sparkline>
              <xm:f>Metres_Gain_per_Player!B354:I354</xm:f>
              <xm:sqref>J354</xm:sqref>
            </x14:sparkline>
            <x14:sparkline>
              <xm:f>Metres_Gain_per_Player!B355:I355</xm:f>
              <xm:sqref>J355</xm:sqref>
            </x14:sparkline>
            <x14:sparkline>
              <xm:f>Metres_Gain_per_Player!B356:I356</xm:f>
              <xm:sqref>J356</xm:sqref>
            </x14:sparkline>
            <x14:sparkline>
              <xm:f>Metres_Gain_per_Player!B357:I357</xm:f>
              <xm:sqref>J357</xm:sqref>
            </x14:sparkline>
            <x14:sparkline>
              <xm:f>Metres_Gain_per_Player!B358:I358</xm:f>
              <xm:sqref>J358</xm:sqref>
            </x14:sparkline>
            <x14:sparkline>
              <xm:f>Metres_Gain_per_Player!B359:I359</xm:f>
              <xm:sqref>J359</xm:sqref>
            </x14:sparkline>
            <x14:sparkline>
              <xm:f>Metres_Gain_per_Player!B360:I360</xm:f>
              <xm:sqref>J360</xm:sqref>
            </x14:sparkline>
            <x14:sparkline>
              <xm:f>Metres_Gain_per_Player!B361:I361</xm:f>
              <xm:sqref>J361</xm:sqref>
            </x14:sparkline>
            <x14:sparkline>
              <xm:f>Metres_Gain_per_Player!B362:I362</xm:f>
              <xm:sqref>J362</xm:sqref>
            </x14:sparkline>
            <x14:sparkline>
              <xm:f>Metres_Gain_per_Player!B363:I363</xm:f>
              <xm:sqref>J363</xm:sqref>
            </x14:sparkline>
            <x14:sparkline>
              <xm:f>Metres_Gain_per_Player!B364:I364</xm:f>
              <xm:sqref>J364</xm:sqref>
            </x14:sparkline>
            <x14:sparkline>
              <xm:f>Metres_Gain_per_Player!B365:I365</xm:f>
              <xm:sqref>J365</xm:sqref>
            </x14:sparkline>
            <x14:sparkline>
              <xm:f>Metres_Gain_per_Player!B366:I366</xm:f>
              <xm:sqref>J366</xm:sqref>
            </x14:sparkline>
            <x14:sparkline>
              <xm:f>Metres_Gain_per_Player!B367:I367</xm:f>
              <xm:sqref>J367</xm:sqref>
            </x14:sparkline>
            <x14:sparkline>
              <xm:f>Metres_Gain_per_Player!B368:I368</xm:f>
              <xm:sqref>J368</xm:sqref>
            </x14:sparkline>
            <x14:sparkline>
              <xm:f>Metres_Gain_per_Player!B369:I369</xm:f>
              <xm:sqref>J369</xm:sqref>
            </x14:sparkline>
            <x14:sparkline>
              <xm:f>Metres_Gain_per_Player!B370:I370</xm:f>
              <xm:sqref>J370</xm:sqref>
            </x14:sparkline>
            <x14:sparkline>
              <xm:f>Metres_Gain_per_Player!B371:I371</xm:f>
              <xm:sqref>J371</xm:sqref>
            </x14:sparkline>
            <x14:sparkline>
              <xm:f>Metres_Gain_per_Player!B372:I372</xm:f>
              <xm:sqref>J372</xm:sqref>
            </x14:sparkline>
            <x14:sparkline>
              <xm:f>Metres_Gain_per_Player!B373:I373</xm:f>
              <xm:sqref>J373</xm:sqref>
            </x14:sparkline>
            <x14:sparkline>
              <xm:f>Metres_Gain_per_Player!B374:I374</xm:f>
              <xm:sqref>J374</xm:sqref>
            </x14:sparkline>
            <x14:sparkline>
              <xm:f>Metres_Gain_per_Player!B375:I375</xm:f>
              <xm:sqref>J375</xm:sqref>
            </x14:sparkline>
            <x14:sparkline>
              <xm:f>Metres_Gain_per_Player!B376:I376</xm:f>
              <xm:sqref>J376</xm:sqref>
            </x14:sparkline>
            <x14:sparkline>
              <xm:f>Metres_Gain_per_Player!B377:I377</xm:f>
              <xm:sqref>J377</xm:sqref>
            </x14:sparkline>
            <x14:sparkline>
              <xm:f>Metres_Gain_per_Player!B378:I378</xm:f>
              <xm:sqref>J378</xm:sqref>
            </x14:sparkline>
            <x14:sparkline>
              <xm:f>Metres_Gain_per_Player!B379:I379</xm:f>
              <xm:sqref>J379</xm:sqref>
            </x14:sparkline>
            <x14:sparkline>
              <xm:f>Metres_Gain_per_Player!B380:I380</xm:f>
              <xm:sqref>J380</xm:sqref>
            </x14:sparkline>
            <x14:sparkline>
              <xm:f>Metres_Gain_per_Player!B381:I381</xm:f>
              <xm:sqref>J381</xm:sqref>
            </x14:sparkline>
            <x14:sparkline>
              <xm:f>Metres_Gain_per_Player!B382:I382</xm:f>
              <xm:sqref>J382</xm:sqref>
            </x14:sparkline>
            <x14:sparkline>
              <xm:f>Metres_Gain_per_Player!B383:I383</xm:f>
              <xm:sqref>J383</xm:sqref>
            </x14:sparkline>
            <x14:sparkline>
              <xm:f>Metres_Gain_per_Player!B384:I384</xm:f>
              <xm:sqref>J384</xm:sqref>
            </x14:sparkline>
            <x14:sparkline>
              <xm:f>Metres_Gain_per_Player!B385:I385</xm:f>
              <xm:sqref>J385</xm:sqref>
            </x14:sparkline>
            <x14:sparkline>
              <xm:f>Metres_Gain_per_Player!B386:I386</xm:f>
              <xm:sqref>J386</xm:sqref>
            </x14:sparkline>
            <x14:sparkline>
              <xm:f>Metres_Gain_per_Player!B387:I387</xm:f>
              <xm:sqref>J387</xm:sqref>
            </x14:sparkline>
            <x14:sparkline>
              <xm:f>Metres_Gain_per_Player!B388:I388</xm:f>
              <xm:sqref>J388</xm:sqref>
            </x14:sparkline>
            <x14:sparkline>
              <xm:f>Metres_Gain_per_Player!B389:I389</xm:f>
              <xm:sqref>J389</xm:sqref>
            </x14:sparkline>
            <x14:sparkline>
              <xm:f>Metres_Gain_per_Player!B390:I390</xm:f>
              <xm:sqref>J390</xm:sqref>
            </x14:sparkline>
            <x14:sparkline>
              <xm:f>Metres_Gain_per_Player!B391:I391</xm:f>
              <xm:sqref>J391</xm:sqref>
            </x14:sparkline>
            <x14:sparkline>
              <xm:f>Metres_Gain_per_Player!B392:I392</xm:f>
              <xm:sqref>J392</xm:sqref>
            </x14:sparkline>
            <x14:sparkline>
              <xm:f>Metres_Gain_per_Player!B393:I393</xm:f>
              <xm:sqref>J393</xm:sqref>
            </x14:sparkline>
            <x14:sparkline>
              <xm:f>Metres_Gain_per_Player!B394:I394</xm:f>
              <xm:sqref>J394</xm:sqref>
            </x14:sparkline>
            <x14:sparkline>
              <xm:f>Metres_Gain_per_Player!B395:I395</xm:f>
              <xm:sqref>J395</xm:sqref>
            </x14:sparkline>
            <x14:sparkline>
              <xm:f>Metres_Gain_per_Player!B396:I396</xm:f>
              <xm:sqref>J396</xm:sqref>
            </x14:sparkline>
            <x14:sparkline>
              <xm:f>Metres_Gain_per_Player!B397:I397</xm:f>
              <xm:sqref>J397</xm:sqref>
            </x14:sparkline>
            <x14:sparkline>
              <xm:f>Metres_Gain_per_Player!B398:I398</xm:f>
              <xm:sqref>J398</xm:sqref>
            </x14:sparkline>
            <x14:sparkline>
              <xm:f>Metres_Gain_per_Player!B399:I399</xm:f>
              <xm:sqref>J399</xm:sqref>
            </x14:sparkline>
            <x14:sparkline>
              <xm:f>Metres_Gain_per_Player!B400:I400</xm:f>
              <xm:sqref>J400</xm:sqref>
            </x14:sparkline>
            <x14:sparkline>
              <xm:f>Metres_Gain_per_Player!B401:I401</xm:f>
              <xm:sqref>J401</xm:sqref>
            </x14:sparkline>
            <x14:sparkline>
              <xm:f>Metres_Gain_per_Player!B402:I402</xm:f>
              <xm:sqref>J402</xm:sqref>
            </x14:sparkline>
            <x14:sparkline>
              <xm:f>Metres_Gain_per_Player!B403:I403</xm:f>
              <xm:sqref>J403</xm:sqref>
            </x14:sparkline>
            <x14:sparkline>
              <xm:f>Metres_Gain_per_Player!B404:I404</xm:f>
              <xm:sqref>J404</xm:sqref>
            </x14:sparkline>
            <x14:sparkline>
              <xm:f>Metres_Gain_per_Player!B405:I405</xm:f>
              <xm:sqref>J405</xm:sqref>
            </x14:sparkline>
            <x14:sparkline>
              <xm:f>Metres_Gain_per_Player!B406:I406</xm:f>
              <xm:sqref>J406</xm:sqref>
            </x14:sparkline>
            <x14:sparkline>
              <xm:f>Metres_Gain_per_Player!B407:I407</xm:f>
              <xm:sqref>J407</xm:sqref>
            </x14:sparkline>
            <x14:sparkline>
              <xm:f>Metres_Gain_per_Player!B408:I408</xm:f>
              <xm:sqref>J408</xm:sqref>
            </x14:sparkline>
            <x14:sparkline>
              <xm:f>Metres_Gain_per_Player!B409:I409</xm:f>
              <xm:sqref>J409</xm:sqref>
            </x14:sparkline>
            <x14:sparkline>
              <xm:f>Metres_Gain_per_Player!B410:I410</xm:f>
              <xm:sqref>J410</xm:sqref>
            </x14:sparkline>
            <x14:sparkline>
              <xm:f>Metres_Gain_per_Player!B411:I411</xm:f>
              <xm:sqref>J411</xm:sqref>
            </x14:sparkline>
            <x14:sparkline>
              <xm:f>Metres_Gain_per_Player!B412:I412</xm:f>
              <xm:sqref>J412</xm:sqref>
            </x14:sparkline>
            <x14:sparkline>
              <xm:f>Metres_Gain_per_Player!B413:I413</xm:f>
              <xm:sqref>J413</xm:sqref>
            </x14:sparkline>
            <x14:sparkline>
              <xm:f>Metres_Gain_per_Player!B414:I414</xm:f>
              <xm:sqref>J414</xm:sqref>
            </x14:sparkline>
            <x14:sparkline>
              <xm:f>Metres_Gain_per_Player!B415:I415</xm:f>
              <xm:sqref>J415</xm:sqref>
            </x14:sparkline>
            <x14:sparkline>
              <xm:f>Metres_Gain_per_Player!B416:I416</xm:f>
              <xm:sqref>J416</xm:sqref>
            </x14:sparkline>
            <x14:sparkline>
              <xm:f>Metres_Gain_per_Player!B417:I417</xm:f>
              <xm:sqref>J417</xm:sqref>
            </x14:sparkline>
            <x14:sparkline>
              <xm:f>Metres_Gain_per_Player!B418:I418</xm:f>
              <xm:sqref>J418</xm:sqref>
            </x14:sparkline>
            <x14:sparkline>
              <xm:f>Metres_Gain_per_Player!B419:I419</xm:f>
              <xm:sqref>J419</xm:sqref>
            </x14:sparkline>
            <x14:sparkline>
              <xm:f>Metres_Gain_per_Player!B420:I420</xm:f>
              <xm:sqref>J420</xm:sqref>
            </x14:sparkline>
            <x14:sparkline>
              <xm:f>Metres_Gain_per_Player!B421:I421</xm:f>
              <xm:sqref>J421</xm:sqref>
            </x14:sparkline>
            <x14:sparkline>
              <xm:f>Metres_Gain_per_Player!B422:I422</xm:f>
              <xm:sqref>J422</xm:sqref>
            </x14:sparkline>
            <x14:sparkline>
              <xm:f>Metres_Gain_per_Player!B423:I423</xm:f>
              <xm:sqref>J423</xm:sqref>
            </x14:sparkline>
            <x14:sparkline>
              <xm:f>Metres_Gain_per_Player!B424:I424</xm:f>
              <xm:sqref>J424</xm:sqref>
            </x14:sparkline>
            <x14:sparkline>
              <xm:f>Metres_Gain_per_Player!B425:I425</xm:f>
              <xm:sqref>J425</xm:sqref>
            </x14:sparkline>
            <x14:sparkline>
              <xm:f>Metres_Gain_per_Player!B426:I426</xm:f>
              <xm:sqref>J426</xm:sqref>
            </x14:sparkline>
            <x14:sparkline>
              <xm:f>Metres_Gain_per_Player!B427:I427</xm:f>
              <xm:sqref>J427</xm:sqref>
            </x14:sparkline>
            <x14:sparkline>
              <xm:f>Metres_Gain_per_Player!B428:I428</xm:f>
              <xm:sqref>J428</xm:sqref>
            </x14:sparkline>
            <x14:sparkline>
              <xm:f>Metres_Gain_per_Player!B429:I429</xm:f>
              <xm:sqref>J429</xm:sqref>
            </x14:sparkline>
            <x14:sparkline>
              <xm:f>Metres_Gain_per_Player!B430:I430</xm:f>
              <xm:sqref>J430</xm:sqref>
            </x14:sparkline>
            <x14:sparkline>
              <xm:f>Metres_Gain_per_Player!B431:I431</xm:f>
              <xm:sqref>J431</xm:sqref>
            </x14:sparkline>
            <x14:sparkline>
              <xm:f>Metres_Gain_per_Player!B432:I432</xm:f>
              <xm:sqref>J432</xm:sqref>
            </x14:sparkline>
            <x14:sparkline>
              <xm:f>Metres_Gain_per_Player!B433:I433</xm:f>
              <xm:sqref>J433</xm:sqref>
            </x14:sparkline>
            <x14:sparkline>
              <xm:f>Metres_Gain_per_Player!B434:I434</xm:f>
              <xm:sqref>J434</xm:sqref>
            </x14:sparkline>
            <x14:sparkline>
              <xm:f>Metres_Gain_per_Player!B435:I435</xm:f>
              <xm:sqref>J435</xm:sqref>
            </x14:sparkline>
            <x14:sparkline>
              <xm:f>Metres_Gain_per_Player!B436:I436</xm:f>
              <xm:sqref>J436</xm:sqref>
            </x14:sparkline>
            <x14:sparkline>
              <xm:f>Metres_Gain_per_Player!B437:I437</xm:f>
              <xm:sqref>J437</xm:sqref>
            </x14:sparkline>
            <x14:sparkline>
              <xm:f>Metres_Gain_per_Player!B438:I438</xm:f>
              <xm:sqref>J438</xm:sqref>
            </x14:sparkline>
            <x14:sparkline>
              <xm:f>Metres_Gain_per_Player!B439:I439</xm:f>
              <xm:sqref>J439</xm:sqref>
            </x14:sparkline>
            <x14:sparkline>
              <xm:f>Metres_Gain_per_Player!B440:I440</xm:f>
              <xm:sqref>J440</xm:sqref>
            </x14:sparkline>
            <x14:sparkline>
              <xm:f>Metres_Gain_per_Player!B441:I441</xm:f>
              <xm:sqref>J441</xm:sqref>
            </x14:sparkline>
            <x14:sparkline>
              <xm:f>Metres_Gain_per_Player!B442:I442</xm:f>
              <xm:sqref>J442</xm:sqref>
            </x14:sparkline>
            <x14:sparkline>
              <xm:f>Metres_Gain_per_Player!B443:I443</xm:f>
              <xm:sqref>J443</xm:sqref>
            </x14:sparkline>
            <x14:sparkline>
              <xm:f>Metres_Gain_per_Player!B444:I444</xm:f>
              <xm:sqref>J444</xm:sqref>
            </x14:sparkline>
            <x14:sparkline>
              <xm:f>Metres_Gain_per_Player!B445:I445</xm:f>
              <xm:sqref>J445</xm:sqref>
            </x14:sparkline>
            <x14:sparkline>
              <xm:f>Metres_Gain_per_Player!B446:I446</xm:f>
              <xm:sqref>J446</xm:sqref>
            </x14:sparkline>
            <x14:sparkline>
              <xm:f>Metres_Gain_per_Player!B447:I447</xm:f>
              <xm:sqref>J447</xm:sqref>
            </x14:sparkline>
            <x14:sparkline>
              <xm:f>Metres_Gain_per_Player!B448:I448</xm:f>
              <xm:sqref>J448</xm:sqref>
            </x14:sparkline>
            <x14:sparkline>
              <xm:f>Metres_Gain_per_Player!B449:I449</xm:f>
              <xm:sqref>J449</xm:sqref>
            </x14:sparkline>
            <x14:sparkline>
              <xm:f>Metres_Gain_per_Player!B450:I450</xm:f>
              <xm:sqref>J450</xm:sqref>
            </x14:sparkline>
            <x14:sparkline>
              <xm:f>Metres_Gain_per_Player!B451:I451</xm:f>
              <xm:sqref>J451</xm:sqref>
            </x14:sparkline>
            <x14:sparkline>
              <xm:f>Metres_Gain_per_Player!B452:I452</xm:f>
              <xm:sqref>J452</xm:sqref>
            </x14:sparkline>
            <x14:sparkline>
              <xm:f>Metres_Gain_per_Player!B453:I453</xm:f>
              <xm:sqref>J453</xm:sqref>
            </x14:sparkline>
            <x14:sparkline>
              <xm:f>Metres_Gain_per_Player!B454:I454</xm:f>
              <xm:sqref>J454</xm:sqref>
            </x14:sparkline>
            <x14:sparkline>
              <xm:f>Metres_Gain_per_Player!B455:I455</xm:f>
              <xm:sqref>J455</xm:sqref>
            </x14:sparkline>
            <x14:sparkline>
              <xm:f>Metres_Gain_per_Player!B456:I456</xm:f>
              <xm:sqref>J456</xm:sqref>
            </x14:sparkline>
            <x14:sparkline>
              <xm:f>Metres_Gain_per_Player!B457:I457</xm:f>
              <xm:sqref>J457</xm:sqref>
            </x14:sparkline>
            <x14:sparkline>
              <xm:f>Metres_Gain_per_Player!B458:I458</xm:f>
              <xm:sqref>J458</xm:sqref>
            </x14:sparkline>
            <x14:sparkline>
              <xm:f>Metres_Gain_per_Player!B459:I459</xm:f>
              <xm:sqref>J459</xm:sqref>
            </x14:sparkline>
            <x14:sparkline>
              <xm:f>Metres_Gain_per_Player!B460:I460</xm:f>
              <xm:sqref>J460</xm:sqref>
            </x14:sparkline>
            <x14:sparkline>
              <xm:f>Metres_Gain_per_Player!B461:I461</xm:f>
              <xm:sqref>J461</xm:sqref>
            </x14:sparkline>
            <x14:sparkline>
              <xm:f>Metres_Gain_per_Player!B462:I462</xm:f>
              <xm:sqref>J462</xm:sqref>
            </x14:sparkline>
            <x14:sparkline>
              <xm:f>Metres_Gain_per_Player!B463:I463</xm:f>
              <xm:sqref>J463</xm:sqref>
            </x14:sparkline>
            <x14:sparkline>
              <xm:f>Metres_Gain_per_Player!B464:I464</xm:f>
              <xm:sqref>J464</xm:sqref>
            </x14:sparkline>
            <x14:sparkline>
              <xm:f>Metres_Gain_per_Player!B465:I465</xm:f>
              <xm:sqref>J465</xm:sqref>
            </x14:sparkline>
            <x14:sparkline>
              <xm:f>Metres_Gain_per_Player!B466:I466</xm:f>
              <xm:sqref>J466</xm:sqref>
            </x14:sparkline>
            <x14:sparkline>
              <xm:f>Metres_Gain_per_Player!B467:I467</xm:f>
              <xm:sqref>J467</xm:sqref>
            </x14:sparkline>
            <x14:sparkline>
              <xm:f>Metres_Gain_per_Player!B468:I468</xm:f>
              <xm:sqref>J468</xm:sqref>
            </x14:sparkline>
            <x14:sparkline>
              <xm:f>Metres_Gain_per_Player!B469:I469</xm:f>
              <xm:sqref>J469</xm:sqref>
            </x14:sparkline>
            <x14:sparkline>
              <xm:f>Metres_Gain_per_Player!B470:I470</xm:f>
              <xm:sqref>J470</xm:sqref>
            </x14:sparkline>
            <x14:sparkline>
              <xm:f>Metres_Gain_per_Player!B471:I471</xm:f>
              <xm:sqref>J471</xm:sqref>
            </x14:sparkline>
            <x14:sparkline>
              <xm:f>Metres_Gain_per_Player!B472:I472</xm:f>
              <xm:sqref>J472</xm:sqref>
            </x14:sparkline>
            <x14:sparkline>
              <xm:f>Metres_Gain_per_Player!B473:I473</xm:f>
              <xm:sqref>J473</xm:sqref>
            </x14:sparkline>
            <x14:sparkline>
              <xm:f>Metres_Gain_per_Player!B474:I474</xm:f>
              <xm:sqref>J474</xm:sqref>
            </x14:sparkline>
            <x14:sparkline>
              <xm:f>Metres_Gain_per_Player!B475:I475</xm:f>
              <xm:sqref>J475</xm:sqref>
            </x14:sparkline>
            <x14:sparkline>
              <xm:f>Metres_Gain_per_Player!B476:I476</xm:f>
              <xm:sqref>J476</xm:sqref>
            </x14:sparkline>
            <x14:sparkline>
              <xm:f>Metres_Gain_per_Player!B477:I477</xm:f>
              <xm:sqref>J477</xm:sqref>
            </x14:sparkline>
            <x14:sparkline>
              <xm:f>Metres_Gain_per_Player!B478:I478</xm:f>
              <xm:sqref>J478</xm:sqref>
            </x14:sparkline>
            <x14:sparkline>
              <xm:f>Metres_Gain_per_Player!B479:I479</xm:f>
              <xm:sqref>J479</xm:sqref>
            </x14:sparkline>
            <x14:sparkline>
              <xm:f>Metres_Gain_per_Player!B480:I480</xm:f>
              <xm:sqref>J480</xm:sqref>
            </x14:sparkline>
            <x14:sparkline>
              <xm:f>Metres_Gain_per_Player!B481:I481</xm:f>
              <xm:sqref>J481</xm:sqref>
            </x14:sparkline>
            <x14:sparkline>
              <xm:f>Metres_Gain_per_Player!B482:I482</xm:f>
              <xm:sqref>J482</xm:sqref>
            </x14:sparkline>
            <x14:sparkline>
              <xm:f>Metres_Gain_per_Player!B483:I483</xm:f>
              <xm:sqref>J483</xm:sqref>
            </x14:sparkline>
            <x14:sparkline>
              <xm:f>Metres_Gain_per_Player!B484:I484</xm:f>
              <xm:sqref>J484</xm:sqref>
            </x14:sparkline>
            <x14:sparkline>
              <xm:f>Metres_Gain_per_Player!B485:I485</xm:f>
              <xm:sqref>J485</xm:sqref>
            </x14:sparkline>
            <x14:sparkline>
              <xm:f>Metres_Gain_per_Player!B486:I486</xm:f>
              <xm:sqref>J486</xm:sqref>
            </x14:sparkline>
            <x14:sparkline>
              <xm:f>Metres_Gain_per_Player!B487:I487</xm:f>
              <xm:sqref>J487</xm:sqref>
            </x14:sparkline>
            <x14:sparkline>
              <xm:f>Metres_Gain_per_Player!B488:I488</xm:f>
              <xm:sqref>J488</xm:sqref>
            </x14:sparkline>
            <x14:sparkline>
              <xm:f>Metres_Gain_per_Player!B489:I489</xm:f>
              <xm:sqref>J489</xm:sqref>
            </x14:sparkline>
            <x14:sparkline>
              <xm:f>Metres_Gain_per_Player!B490:I490</xm:f>
              <xm:sqref>J490</xm:sqref>
            </x14:sparkline>
            <x14:sparkline>
              <xm:f>Metres_Gain_per_Player!B491:I491</xm:f>
              <xm:sqref>J491</xm:sqref>
            </x14:sparkline>
            <x14:sparkline>
              <xm:f>Metres_Gain_per_Player!B492:I492</xm:f>
              <xm:sqref>J492</xm:sqref>
            </x14:sparkline>
            <x14:sparkline>
              <xm:f>Metres_Gain_per_Player!B493:I493</xm:f>
              <xm:sqref>J493</xm:sqref>
            </x14:sparkline>
            <x14:sparkline>
              <xm:f>Metres_Gain_per_Player!B494:I494</xm:f>
              <xm:sqref>J494</xm:sqref>
            </x14:sparkline>
            <x14:sparkline>
              <xm:f>Metres_Gain_per_Player!B495:I495</xm:f>
              <xm:sqref>J495</xm:sqref>
            </x14:sparkline>
            <x14:sparkline>
              <xm:f>Metres_Gain_per_Player!B496:I496</xm:f>
              <xm:sqref>J496</xm:sqref>
            </x14:sparkline>
            <x14:sparkline>
              <xm:f>Metres_Gain_per_Player!B497:I497</xm:f>
              <xm:sqref>J497</xm:sqref>
            </x14:sparkline>
            <x14:sparkline>
              <xm:f>Metres_Gain_per_Player!B498:I498</xm:f>
              <xm:sqref>J498</xm:sqref>
            </x14:sparkline>
            <x14:sparkline>
              <xm:f>Metres_Gain_per_Player!B499:I499</xm:f>
              <xm:sqref>J499</xm:sqref>
            </x14:sparkline>
            <x14:sparkline>
              <xm:f>Metres_Gain_per_Player!B500:I500</xm:f>
              <xm:sqref>J500</xm:sqref>
            </x14:sparkline>
            <x14:sparkline>
              <xm:f>Metres_Gain_per_Player!B501:I501</xm:f>
              <xm:sqref>J501</xm:sqref>
            </x14:sparkline>
            <x14:sparkline>
              <xm:f>Metres_Gain_per_Player!B502:I502</xm:f>
              <xm:sqref>J502</xm:sqref>
            </x14:sparkline>
            <x14:sparkline>
              <xm:f>Metres_Gain_per_Player!B503:I503</xm:f>
              <xm:sqref>J503</xm:sqref>
            </x14:sparkline>
            <x14:sparkline>
              <xm:f>Metres_Gain_per_Player!B504:I504</xm:f>
              <xm:sqref>J504</xm:sqref>
            </x14:sparkline>
            <x14:sparkline>
              <xm:f>Metres_Gain_per_Player!B505:I505</xm:f>
              <xm:sqref>J505</xm:sqref>
            </x14:sparkline>
            <x14:sparkline>
              <xm:f>Metres_Gain_per_Player!B506:I506</xm:f>
              <xm:sqref>J506</xm:sqref>
            </x14:sparkline>
            <x14:sparkline>
              <xm:f>Metres_Gain_per_Player!B507:I507</xm:f>
              <xm:sqref>J507</xm:sqref>
            </x14:sparkline>
            <x14:sparkline>
              <xm:f>Metres_Gain_per_Player!B508:I508</xm:f>
              <xm:sqref>J508</xm:sqref>
            </x14:sparkline>
            <x14:sparkline>
              <xm:f>Metres_Gain_per_Player!B509:I509</xm:f>
              <xm:sqref>J509</xm:sqref>
            </x14:sparkline>
            <x14:sparkline>
              <xm:f>Metres_Gain_per_Player!B510:I510</xm:f>
              <xm:sqref>J510</xm:sqref>
            </x14:sparkline>
            <x14:sparkline>
              <xm:f>Metres_Gain_per_Player!B511:I511</xm:f>
              <xm:sqref>J511</xm:sqref>
            </x14:sparkline>
            <x14:sparkline>
              <xm:f>Metres_Gain_per_Player!B512:I512</xm:f>
              <xm:sqref>J512</xm:sqref>
            </x14:sparkline>
            <x14:sparkline>
              <xm:f>Metres_Gain_per_Player!B513:I513</xm:f>
              <xm:sqref>J513</xm:sqref>
            </x14:sparkline>
            <x14:sparkline>
              <xm:f>Metres_Gain_per_Player!B514:I514</xm:f>
              <xm:sqref>J514</xm:sqref>
            </x14:sparkline>
            <x14:sparkline>
              <xm:f>Metres_Gain_per_Player!B515:I515</xm:f>
              <xm:sqref>J515</xm:sqref>
            </x14:sparkline>
            <x14:sparkline>
              <xm:f>Metres_Gain_per_Player!B516:I516</xm:f>
              <xm:sqref>J516</xm:sqref>
            </x14:sparkline>
            <x14:sparkline>
              <xm:f>Metres_Gain_per_Player!B517:I517</xm:f>
              <xm:sqref>J517</xm:sqref>
            </x14:sparkline>
            <x14:sparkline>
              <xm:f>Metres_Gain_per_Player!B518:I518</xm:f>
              <xm:sqref>J518</xm:sqref>
            </x14:sparkline>
            <x14:sparkline>
              <xm:f>Metres_Gain_per_Player!B519:I519</xm:f>
              <xm:sqref>J519</xm:sqref>
            </x14:sparkline>
            <x14:sparkline>
              <xm:f>Metres_Gain_per_Player!B520:I520</xm:f>
              <xm:sqref>J520</xm:sqref>
            </x14:sparkline>
            <x14:sparkline>
              <xm:f>Metres_Gain_per_Player!B521:I521</xm:f>
              <xm:sqref>J521</xm:sqref>
            </x14:sparkline>
            <x14:sparkline>
              <xm:f>Metres_Gain_per_Player!B522:I522</xm:f>
              <xm:sqref>J522</xm:sqref>
            </x14:sparkline>
            <x14:sparkline>
              <xm:f>Metres_Gain_per_Player!B523:I523</xm:f>
              <xm:sqref>J523</xm:sqref>
            </x14:sparkline>
            <x14:sparkline>
              <xm:f>Metres_Gain_per_Player!B524:I524</xm:f>
              <xm:sqref>J524</xm:sqref>
            </x14:sparkline>
            <x14:sparkline>
              <xm:f>Metres_Gain_per_Player!B525:I525</xm:f>
              <xm:sqref>J525</xm:sqref>
            </x14:sparkline>
            <x14:sparkline>
              <xm:f>Metres_Gain_per_Player!B526:I526</xm:f>
              <xm:sqref>J526</xm:sqref>
            </x14:sparkline>
            <x14:sparkline>
              <xm:f>Metres_Gain_per_Player!B527:I527</xm:f>
              <xm:sqref>J527</xm:sqref>
            </x14:sparkline>
            <x14:sparkline>
              <xm:f>Metres_Gain_per_Player!B528:I528</xm:f>
              <xm:sqref>J528</xm:sqref>
            </x14:sparkline>
            <x14:sparkline>
              <xm:f>Metres_Gain_per_Player!B529:I529</xm:f>
              <xm:sqref>J529</xm:sqref>
            </x14:sparkline>
            <x14:sparkline>
              <xm:f>Metres_Gain_per_Player!B530:I530</xm:f>
              <xm:sqref>J530</xm:sqref>
            </x14:sparkline>
            <x14:sparkline>
              <xm:f>Metres_Gain_per_Player!B531:I531</xm:f>
              <xm:sqref>J531</xm:sqref>
            </x14:sparkline>
            <x14:sparkline>
              <xm:f>Metres_Gain_per_Player!B532:I532</xm:f>
              <xm:sqref>J532</xm:sqref>
            </x14:sparkline>
            <x14:sparkline>
              <xm:f>Metres_Gain_per_Player!B533:I533</xm:f>
              <xm:sqref>J533</xm:sqref>
            </x14:sparkline>
            <x14:sparkline>
              <xm:f>Metres_Gain_per_Player!B534:I534</xm:f>
              <xm:sqref>J534</xm:sqref>
            </x14:sparkline>
            <x14:sparkline>
              <xm:f>Metres_Gain_per_Player!B535:I535</xm:f>
              <xm:sqref>J535</xm:sqref>
            </x14:sparkline>
            <x14:sparkline>
              <xm:f>Metres_Gain_per_Player!B536:I536</xm:f>
              <xm:sqref>J536</xm:sqref>
            </x14:sparkline>
            <x14:sparkline>
              <xm:f>Metres_Gain_per_Player!B537:I537</xm:f>
              <xm:sqref>J537</xm:sqref>
            </x14:sparkline>
            <x14:sparkline>
              <xm:f>Metres_Gain_per_Player!B538:I538</xm:f>
              <xm:sqref>J538</xm:sqref>
            </x14:sparkline>
            <x14:sparkline>
              <xm:f>Metres_Gain_per_Player!B539:I539</xm:f>
              <xm:sqref>J539</xm:sqref>
            </x14:sparkline>
            <x14:sparkline>
              <xm:f>Metres_Gain_per_Player!B540:I540</xm:f>
              <xm:sqref>J540</xm:sqref>
            </x14:sparkline>
            <x14:sparkline>
              <xm:f>Metres_Gain_per_Player!B541:I541</xm:f>
              <xm:sqref>J541</xm:sqref>
            </x14:sparkline>
            <x14:sparkline>
              <xm:f>Metres_Gain_per_Player!B542:I542</xm:f>
              <xm:sqref>J542</xm:sqref>
            </x14:sparkline>
            <x14:sparkline>
              <xm:f>Metres_Gain_per_Player!B543:I543</xm:f>
              <xm:sqref>J543</xm:sqref>
            </x14:sparkline>
            <x14:sparkline>
              <xm:f>Metres_Gain_per_Player!B544:I544</xm:f>
              <xm:sqref>J544</xm:sqref>
            </x14:sparkline>
            <x14:sparkline>
              <xm:f>Metres_Gain_per_Player!B545:I545</xm:f>
              <xm:sqref>J545</xm:sqref>
            </x14:sparkline>
            <x14:sparkline>
              <xm:f>Metres_Gain_per_Player!B546:I546</xm:f>
              <xm:sqref>J546</xm:sqref>
            </x14:sparkline>
            <x14:sparkline>
              <xm:f>Metres_Gain_per_Player!B547:I547</xm:f>
              <xm:sqref>J547</xm:sqref>
            </x14:sparkline>
            <x14:sparkline>
              <xm:f>Metres_Gain_per_Player!B548:I548</xm:f>
              <xm:sqref>J548</xm:sqref>
            </x14:sparkline>
            <x14:sparkline>
              <xm:f>Metres_Gain_per_Player!B549:I549</xm:f>
              <xm:sqref>J549</xm:sqref>
            </x14:sparkline>
            <x14:sparkline>
              <xm:f>Metres_Gain_per_Player!B550:I550</xm:f>
              <xm:sqref>J550</xm:sqref>
            </x14:sparkline>
            <x14:sparkline>
              <xm:f>Metres_Gain_per_Player!B551:I551</xm:f>
              <xm:sqref>J551</xm:sqref>
            </x14:sparkline>
            <x14:sparkline>
              <xm:f>Metres_Gain_per_Player!B552:I552</xm:f>
              <xm:sqref>J552</xm:sqref>
            </x14:sparkline>
            <x14:sparkline>
              <xm:f>Metres_Gain_per_Player!B553:I553</xm:f>
              <xm:sqref>J553</xm:sqref>
            </x14:sparkline>
            <x14:sparkline>
              <xm:f>Metres_Gain_per_Player!B554:I554</xm:f>
              <xm:sqref>J554</xm:sqref>
            </x14:sparkline>
            <x14:sparkline>
              <xm:f>Metres_Gain_per_Player!B555:I555</xm:f>
              <xm:sqref>J555</xm:sqref>
            </x14:sparkline>
            <x14:sparkline>
              <xm:f>Metres_Gain_per_Player!B556:I556</xm:f>
              <xm:sqref>J556</xm:sqref>
            </x14:sparkline>
            <x14:sparkline>
              <xm:f>Metres_Gain_per_Player!B557:I557</xm:f>
              <xm:sqref>J557</xm:sqref>
            </x14:sparkline>
            <x14:sparkline>
              <xm:f>Metres_Gain_per_Player!B558:I558</xm:f>
              <xm:sqref>J558</xm:sqref>
            </x14:sparkline>
            <x14:sparkline>
              <xm:f>Metres_Gain_per_Player!B559:I559</xm:f>
              <xm:sqref>J559</xm:sqref>
            </x14:sparkline>
            <x14:sparkline>
              <xm:f>Metres_Gain_per_Player!B560:I560</xm:f>
              <xm:sqref>J560</xm:sqref>
            </x14:sparkline>
            <x14:sparkline>
              <xm:f>Metres_Gain_per_Player!B561:I561</xm:f>
              <xm:sqref>J561</xm:sqref>
            </x14:sparkline>
            <x14:sparkline>
              <xm:f>Metres_Gain_per_Player!B562:I562</xm:f>
              <xm:sqref>J562</xm:sqref>
            </x14:sparkline>
            <x14:sparkline>
              <xm:f>Metres_Gain_per_Player!B563:I563</xm:f>
              <xm:sqref>J563</xm:sqref>
            </x14:sparkline>
            <x14:sparkline>
              <xm:f>Metres_Gain_per_Player!B564:I564</xm:f>
              <xm:sqref>J564</xm:sqref>
            </x14:sparkline>
            <x14:sparkline>
              <xm:f>Metres_Gain_per_Player!B565:I565</xm:f>
              <xm:sqref>J565</xm:sqref>
            </x14:sparkline>
            <x14:sparkline>
              <xm:f>Metres_Gain_per_Player!B566:I566</xm:f>
              <xm:sqref>J566</xm:sqref>
            </x14:sparkline>
            <x14:sparkline>
              <xm:f>Metres_Gain_per_Player!B567:I567</xm:f>
              <xm:sqref>J567</xm:sqref>
            </x14:sparkline>
            <x14:sparkline>
              <xm:f>Metres_Gain_per_Player!B568:I568</xm:f>
              <xm:sqref>J568</xm:sqref>
            </x14:sparkline>
            <x14:sparkline>
              <xm:f>Metres_Gain_per_Player!B569:I569</xm:f>
              <xm:sqref>J569</xm:sqref>
            </x14:sparkline>
            <x14:sparkline>
              <xm:f>Metres_Gain_per_Player!B570:I570</xm:f>
              <xm:sqref>J570</xm:sqref>
            </x14:sparkline>
            <x14:sparkline>
              <xm:f>Metres_Gain_per_Player!B571:I571</xm:f>
              <xm:sqref>J571</xm:sqref>
            </x14:sparkline>
            <x14:sparkline>
              <xm:f>Metres_Gain_per_Player!B572:I572</xm:f>
              <xm:sqref>J572</xm:sqref>
            </x14:sparkline>
            <x14:sparkline>
              <xm:f>Metres_Gain_per_Player!B573:I573</xm:f>
              <xm:sqref>J573</xm:sqref>
            </x14:sparkline>
            <x14:sparkline>
              <xm:f>Metres_Gain_per_Player!B574:I574</xm:f>
              <xm:sqref>J574</xm:sqref>
            </x14:sparkline>
            <x14:sparkline>
              <xm:f>Metres_Gain_per_Player!B575:I575</xm:f>
              <xm:sqref>J575</xm:sqref>
            </x14:sparkline>
            <x14:sparkline>
              <xm:f>Metres_Gain_per_Player!B576:I576</xm:f>
              <xm:sqref>J576</xm:sqref>
            </x14:sparkline>
            <x14:sparkline>
              <xm:f>Metres_Gain_per_Player!B577:I577</xm:f>
              <xm:sqref>J577</xm:sqref>
            </x14:sparkline>
            <x14:sparkline>
              <xm:f>Metres_Gain_per_Player!B578:I578</xm:f>
              <xm:sqref>J578</xm:sqref>
            </x14:sparkline>
            <x14:sparkline>
              <xm:f>Metres_Gain_per_Player!B579:I579</xm:f>
              <xm:sqref>J579</xm:sqref>
            </x14:sparkline>
            <x14:sparkline>
              <xm:f>Metres_Gain_per_Player!B580:I580</xm:f>
              <xm:sqref>J580</xm:sqref>
            </x14:sparkline>
            <x14:sparkline>
              <xm:f>Metres_Gain_per_Player!B581:I581</xm:f>
              <xm:sqref>J581</xm:sqref>
            </x14:sparkline>
            <x14:sparkline>
              <xm:f>Metres_Gain_per_Player!B582:I582</xm:f>
              <xm:sqref>J582</xm:sqref>
            </x14:sparkline>
            <x14:sparkline>
              <xm:f>Metres_Gain_per_Player!B583:I583</xm:f>
              <xm:sqref>J583</xm:sqref>
            </x14:sparkline>
            <x14:sparkline>
              <xm:f>Metres_Gain_per_Player!B584:I584</xm:f>
              <xm:sqref>J584</xm:sqref>
            </x14:sparkline>
            <x14:sparkline>
              <xm:f>Metres_Gain_per_Player!B585:I585</xm:f>
              <xm:sqref>J585</xm:sqref>
            </x14:sparkline>
            <x14:sparkline>
              <xm:f>Metres_Gain_per_Player!B586:I586</xm:f>
              <xm:sqref>J586</xm:sqref>
            </x14:sparkline>
            <x14:sparkline>
              <xm:f>Metres_Gain_per_Player!B587:I587</xm:f>
              <xm:sqref>J587</xm:sqref>
            </x14:sparkline>
            <x14:sparkline>
              <xm:f>Metres_Gain_per_Player!B588:I588</xm:f>
              <xm:sqref>J588</xm:sqref>
            </x14:sparkline>
            <x14:sparkline>
              <xm:f>Metres_Gain_per_Player!B589:I589</xm:f>
              <xm:sqref>J589</xm:sqref>
            </x14:sparkline>
            <x14:sparkline>
              <xm:f>Metres_Gain_per_Player!B590:I590</xm:f>
              <xm:sqref>J590</xm:sqref>
            </x14:sparkline>
            <x14:sparkline>
              <xm:f>Metres_Gain_per_Player!B591:I591</xm:f>
              <xm:sqref>J591</xm:sqref>
            </x14:sparkline>
            <x14:sparkline>
              <xm:f>Metres_Gain_per_Player!B592:I592</xm:f>
              <xm:sqref>J592</xm:sqref>
            </x14:sparkline>
            <x14:sparkline>
              <xm:f>Metres_Gain_per_Player!B593:I593</xm:f>
              <xm:sqref>J593</xm:sqref>
            </x14:sparkline>
            <x14:sparkline>
              <xm:f>Metres_Gain_per_Player!B594:I594</xm:f>
              <xm:sqref>J594</xm:sqref>
            </x14:sparkline>
            <x14:sparkline>
              <xm:f>Metres_Gain_per_Player!B595:I595</xm:f>
              <xm:sqref>J595</xm:sqref>
            </x14:sparkline>
            <x14:sparkline>
              <xm:f>Metres_Gain_per_Player!B596:I596</xm:f>
              <xm:sqref>J596</xm:sqref>
            </x14:sparkline>
            <x14:sparkline>
              <xm:f>Metres_Gain_per_Player!B597:I597</xm:f>
              <xm:sqref>J597</xm:sqref>
            </x14:sparkline>
            <x14:sparkline>
              <xm:f>Metres_Gain_per_Player!B598:I598</xm:f>
              <xm:sqref>J598</xm:sqref>
            </x14:sparkline>
            <x14:sparkline>
              <xm:f>Metres_Gain_per_Player!B599:I599</xm:f>
              <xm:sqref>J599</xm:sqref>
            </x14:sparkline>
            <x14:sparkline>
              <xm:f>Metres_Gain_per_Player!B600:I600</xm:f>
              <xm:sqref>J600</xm:sqref>
            </x14:sparkline>
            <x14:sparkline>
              <xm:f>Metres_Gain_per_Player!B601:I601</xm:f>
              <xm:sqref>J601</xm:sqref>
            </x14:sparkline>
            <x14:sparkline>
              <xm:f>Metres_Gain_per_Player!B602:I602</xm:f>
              <xm:sqref>J602</xm:sqref>
            </x14:sparkline>
            <x14:sparkline>
              <xm:f>Metres_Gain_per_Player!B603:I603</xm:f>
              <xm:sqref>J603</xm:sqref>
            </x14:sparkline>
            <x14:sparkline>
              <xm:f>Metres_Gain_per_Player!B604:I604</xm:f>
              <xm:sqref>J604</xm:sqref>
            </x14:sparkline>
            <x14:sparkline>
              <xm:f>Metres_Gain_per_Player!B605:I605</xm:f>
              <xm:sqref>J605</xm:sqref>
            </x14:sparkline>
            <x14:sparkline>
              <xm:f>Metres_Gain_per_Player!B606:I606</xm:f>
              <xm:sqref>J606</xm:sqref>
            </x14:sparkline>
            <x14:sparkline>
              <xm:f>Metres_Gain_per_Player!B607:I607</xm:f>
              <xm:sqref>J607</xm:sqref>
            </x14:sparkline>
            <x14:sparkline>
              <xm:f>Metres_Gain_per_Player!B608:I608</xm:f>
              <xm:sqref>J608</xm:sqref>
            </x14:sparkline>
            <x14:sparkline>
              <xm:f>Metres_Gain_per_Player!B609:I609</xm:f>
              <xm:sqref>J609</xm:sqref>
            </x14:sparkline>
            <x14:sparkline>
              <xm:f>Metres_Gain_per_Player!B610:I610</xm:f>
              <xm:sqref>J610</xm:sqref>
            </x14:sparkline>
            <x14:sparkline>
              <xm:f>Metres_Gain_per_Player!B611:I611</xm:f>
              <xm:sqref>J611</xm:sqref>
            </x14:sparkline>
            <x14:sparkline>
              <xm:f>Metres_Gain_per_Player!B612:I612</xm:f>
              <xm:sqref>J612</xm:sqref>
            </x14:sparkline>
            <x14:sparkline>
              <xm:f>Metres_Gain_per_Player!B613:I613</xm:f>
              <xm:sqref>J613</xm:sqref>
            </x14:sparkline>
            <x14:sparkline>
              <xm:f>Metres_Gain_per_Player!B614:I614</xm:f>
              <xm:sqref>J614</xm:sqref>
            </x14:sparkline>
            <x14:sparkline>
              <xm:f>Metres_Gain_per_Player!B615:I615</xm:f>
              <xm:sqref>J615</xm:sqref>
            </x14:sparkline>
            <x14:sparkline>
              <xm:f>Metres_Gain_per_Player!B616:I616</xm:f>
              <xm:sqref>J616</xm:sqref>
            </x14:sparkline>
            <x14:sparkline>
              <xm:f>Metres_Gain_per_Player!B617:I617</xm:f>
              <xm:sqref>J617</xm:sqref>
            </x14:sparkline>
            <x14:sparkline>
              <xm:f>Metres_Gain_per_Player!B618:I618</xm:f>
              <xm:sqref>J618</xm:sqref>
            </x14:sparkline>
            <x14:sparkline>
              <xm:f>Metres_Gain_per_Player!B619:I619</xm:f>
              <xm:sqref>J619</xm:sqref>
            </x14:sparkline>
            <x14:sparkline>
              <xm:f>Metres_Gain_per_Player!B620:I620</xm:f>
              <xm:sqref>J620</xm:sqref>
            </x14:sparkline>
            <x14:sparkline>
              <xm:f>Metres_Gain_per_Player!B621:I621</xm:f>
              <xm:sqref>J621</xm:sqref>
            </x14:sparkline>
            <x14:sparkline>
              <xm:f>Metres_Gain_per_Player!B622:I622</xm:f>
              <xm:sqref>J622</xm:sqref>
            </x14:sparkline>
            <x14:sparkline>
              <xm:f>Metres_Gain_per_Player!B623:I623</xm:f>
              <xm:sqref>J623</xm:sqref>
            </x14:sparkline>
            <x14:sparkline>
              <xm:f>Metres_Gain_per_Player!B624:I624</xm:f>
              <xm:sqref>J624</xm:sqref>
            </x14:sparkline>
            <x14:sparkline>
              <xm:f>Metres_Gain_per_Player!B625:I625</xm:f>
              <xm:sqref>J625</xm:sqref>
            </x14:sparkline>
            <x14:sparkline>
              <xm:f>Metres_Gain_per_Player!B626:I626</xm:f>
              <xm:sqref>J626</xm:sqref>
            </x14:sparkline>
            <x14:sparkline>
              <xm:f>Metres_Gain_per_Player!B627:I627</xm:f>
              <xm:sqref>J627</xm:sqref>
            </x14:sparkline>
            <x14:sparkline>
              <xm:f>Metres_Gain_per_Player!B628:I628</xm:f>
              <xm:sqref>J628</xm:sqref>
            </x14:sparkline>
            <x14:sparkline>
              <xm:f>Metres_Gain_per_Player!B629:I629</xm:f>
              <xm:sqref>J629</xm:sqref>
            </x14:sparkline>
            <x14:sparkline>
              <xm:f>Metres_Gain_per_Player!B630:I630</xm:f>
              <xm:sqref>J630</xm:sqref>
            </x14:sparkline>
            <x14:sparkline>
              <xm:f>Metres_Gain_per_Player!B631:I631</xm:f>
              <xm:sqref>J631</xm:sqref>
            </x14:sparkline>
            <x14:sparkline>
              <xm:f>Metres_Gain_per_Player!B632:I632</xm:f>
              <xm:sqref>J632</xm:sqref>
            </x14:sparkline>
            <x14:sparkline>
              <xm:f>Metres_Gain_per_Player!B633:I633</xm:f>
              <xm:sqref>J633</xm:sqref>
            </x14:sparkline>
            <x14:sparkline>
              <xm:f>Metres_Gain_per_Player!B634:I634</xm:f>
              <xm:sqref>J634</xm:sqref>
            </x14:sparkline>
            <x14:sparkline>
              <xm:f>Metres_Gain_per_Player!B635:I635</xm:f>
              <xm:sqref>J635</xm:sqref>
            </x14:sparkline>
            <x14:sparkline>
              <xm:f>Metres_Gain_per_Player!B636:I636</xm:f>
              <xm:sqref>J636</xm:sqref>
            </x14:sparkline>
            <x14:sparkline>
              <xm:f>Metres_Gain_per_Player!B637:I637</xm:f>
              <xm:sqref>J637</xm:sqref>
            </x14:sparkline>
            <x14:sparkline>
              <xm:f>Metres_Gain_per_Player!B638:I638</xm:f>
              <xm:sqref>J638</xm:sqref>
            </x14:sparkline>
            <x14:sparkline>
              <xm:f>Metres_Gain_per_Player!B639:I639</xm:f>
              <xm:sqref>J639</xm:sqref>
            </x14:sparkline>
            <x14:sparkline>
              <xm:f>Metres_Gain_per_Player!B640:I640</xm:f>
              <xm:sqref>J640</xm:sqref>
            </x14:sparkline>
            <x14:sparkline>
              <xm:f>Metres_Gain_per_Player!B641:I641</xm:f>
              <xm:sqref>J641</xm:sqref>
            </x14:sparkline>
            <x14:sparkline>
              <xm:f>Metres_Gain_per_Player!B642:I642</xm:f>
              <xm:sqref>J642</xm:sqref>
            </x14:sparkline>
            <x14:sparkline>
              <xm:f>Metres_Gain_per_Player!B643:I643</xm:f>
              <xm:sqref>J643</xm:sqref>
            </x14:sparkline>
            <x14:sparkline>
              <xm:f>Metres_Gain_per_Player!B644:I644</xm:f>
              <xm:sqref>J644</xm:sqref>
            </x14:sparkline>
            <x14:sparkline>
              <xm:f>Metres_Gain_per_Player!B645:I645</xm:f>
              <xm:sqref>J645</xm:sqref>
            </x14:sparkline>
            <x14:sparkline>
              <xm:f>Metres_Gain_per_Player!B646:I646</xm:f>
              <xm:sqref>J646</xm:sqref>
            </x14:sparkline>
            <x14:sparkline>
              <xm:f>Metres_Gain_per_Player!B647:I647</xm:f>
              <xm:sqref>J647</xm:sqref>
            </x14:sparkline>
            <x14:sparkline>
              <xm:f>Metres_Gain_per_Player!B648:I648</xm:f>
              <xm:sqref>J648</xm:sqref>
            </x14:sparkline>
            <x14:sparkline>
              <xm:f>Metres_Gain_per_Player!B649:I649</xm:f>
              <xm:sqref>J649</xm:sqref>
            </x14:sparkline>
            <x14:sparkline>
              <xm:f>Metres_Gain_per_Player!B650:I650</xm:f>
              <xm:sqref>J650</xm:sqref>
            </x14:sparkline>
            <x14:sparkline>
              <xm:f>Metres_Gain_per_Player!B651:I651</xm:f>
              <xm:sqref>J651</xm:sqref>
            </x14:sparkline>
            <x14:sparkline>
              <xm:f>Metres_Gain_per_Player!B652:I652</xm:f>
              <xm:sqref>J652</xm:sqref>
            </x14:sparkline>
            <x14:sparkline>
              <xm:f>Metres_Gain_per_Player!B653:I653</xm:f>
              <xm:sqref>J653</xm:sqref>
            </x14:sparkline>
            <x14:sparkline>
              <xm:f>Metres_Gain_per_Player!B654:I654</xm:f>
              <xm:sqref>J654</xm:sqref>
            </x14:sparkline>
            <x14:sparkline>
              <xm:f>Metres_Gain_per_Player!B655:I655</xm:f>
              <xm:sqref>J655</xm:sqref>
            </x14:sparkline>
            <x14:sparkline>
              <xm:f>Metres_Gain_per_Player!B656:I656</xm:f>
              <xm:sqref>J656</xm:sqref>
            </x14:sparkline>
            <x14:sparkline>
              <xm:f>Metres_Gain_per_Player!B657:I657</xm:f>
              <xm:sqref>J657</xm:sqref>
            </x14:sparkline>
            <x14:sparkline>
              <xm:f>Metres_Gain_per_Player!B658:I658</xm:f>
              <xm:sqref>J658</xm:sqref>
            </x14:sparkline>
            <x14:sparkline>
              <xm:f>Metres_Gain_per_Player!B659:I659</xm:f>
              <xm:sqref>J659</xm:sqref>
            </x14:sparkline>
            <x14:sparkline>
              <xm:f>Metres_Gain_per_Player!B660:I660</xm:f>
              <xm:sqref>J660</xm:sqref>
            </x14:sparkline>
            <x14:sparkline>
              <xm:f>Metres_Gain_per_Player!B661:I661</xm:f>
              <xm:sqref>J661</xm:sqref>
            </x14:sparkline>
            <x14:sparkline>
              <xm:f>Metres_Gain_per_Player!B662:I662</xm:f>
              <xm:sqref>J662</xm:sqref>
            </x14:sparkline>
            <x14:sparkline>
              <xm:f>Metres_Gain_per_Player!B663:I663</xm:f>
              <xm:sqref>J663</xm:sqref>
            </x14:sparkline>
            <x14:sparkline>
              <xm:f>Metres_Gain_per_Player!B664:I664</xm:f>
              <xm:sqref>J664</xm:sqref>
            </x14:sparkline>
            <x14:sparkline>
              <xm:f>Metres_Gain_per_Player!B665:I665</xm:f>
              <xm:sqref>J665</xm:sqref>
            </x14:sparkline>
            <x14:sparkline>
              <xm:f>Metres_Gain_per_Player!B666:I666</xm:f>
              <xm:sqref>J666</xm:sqref>
            </x14:sparkline>
            <x14:sparkline>
              <xm:f>Metres_Gain_per_Player!B667:I667</xm:f>
              <xm:sqref>J667</xm:sqref>
            </x14:sparkline>
            <x14:sparkline>
              <xm:f>Metres_Gain_per_Player!B668:I668</xm:f>
              <xm:sqref>J668</xm:sqref>
            </x14:sparkline>
            <x14:sparkline>
              <xm:f>Metres_Gain_per_Player!B669:I669</xm:f>
              <xm:sqref>J669</xm:sqref>
            </x14:sparkline>
            <x14:sparkline>
              <xm:f>Metres_Gain_per_Player!B670:I670</xm:f>
              <xm:sqref>J670</xm:sqref>
            </x14:sparkline>
            <x14:sparkline>
              <xm:f>Metres_Gain_per_Player!B671:I671</xm:f>
              <xm:sqref>J671</xm:sqref>
            </x14:sparkline>
            <x14:sparkline>
              <xm:f>Metres_Gain_per_Player!B672:I672</xm:f>
              <xm:sqref>J672</xm:sqref>
            </x14:sparkline>
            <x14:sparkline>
              <xm:f>Metres_Gain_per_Player!B673:I673</xm:f>
              <xm:sqref>J673</xm:sqref>
            </x14:sparkline>
            <x14:sparkline>
              <xm:f>Metres_Gain_per_Player!B674:I674</xm:f>
              <xm:sqref>J674</xm:sqref>
            </x14:sparkline>
            <x14:sparkline>
              <xm:f>Metres_Gain_per_Player!B675:I675</xm:f>
              <xm:sqref>J675</xm:sqref>
            </x14:sparkline>
            <x14:sparkline>
              <xm:f>Metres_Gain_per_Player!B676:I676</xm:f>
              <xm:sqref>J676</xm:sqref>
            </x14:sparkline>
            <x14:sparkline>
              <xm:f>Metres_Gain_per_Player!B677:I677</xm:f>
              <xm:sqref>J677</xm:sqref>
            </x14:sparkline>
            <x14:sparkline>
              <xm:f>Metres_Gain_per_Player!B678:I678</xm:f>
              <xm:sqref>J678</xm:sqref>
            </x14:sparkline>
            <x14:sparkline>
              <xm:f>Metres_Gain_per_Player!B679:I679</xm:f>
              <xm:sqref>J679</xm:sqref>
            </x14:sparkline>
            <x14:sparkline>
              <xm:f>Metres_Gain_per_Player!B680:I680</xm:f>
              <xm:sqref>J680</xm:sqref>
            </x14:sparkline>
            <x14:sparkline>
              <xm:f>Metres_Gain_per_Player!B681:I681</xm:f>
              <xm:sqref>J681</xm:sqref>
            </x14:sparkline>
            <x14:sparkline>
              <xm:f>Metres_Gain_per_Player!B682:I682</xm:f>
              <xm:sqref>J682</xm:sqref>
            </x14:sparkline>
            <x14:sparkline>
              <xm:f>Metres_Gain_per_Player!B683:I683</xm:f>
              <xm:sqref>J683</xm:sqref>
            </x14:sparkline>
            <x14:sparkline>
              <xm:f>Metres_Gain_per_Player!B684:I684</xm:f>
              <xm:sqref>J684</xm:sqref>
            </x14:sparkline>
            <x14:sparkline>
              <xm:f>Metres_Gain_per_Player!B685:I685</xm:f>
              <xm:sqref>J685</xm:sqref>
            </x14:sparkline>
            <x14:sparkline>
              <xm:f>Metres_Gain_per_Player!B686:I686</xm:f>
              <xm:sqref>J686</xm:sqref>
            </x14:sparkline>
            <x14:sparkline>
              <xm:f>Metres_Gain_per_Player!B687:I687</xm:f>
              <xm:sqref>J687</xm:sqref>
            </x14:sparkline>
            <x14:sparkline>
              <xm:f>Metres_Gain_per_Player!B688:I688</xm:f>
              <xm:sqref>J688</xm:sqref>
            </x14:sparkline>
            <x14:sparkline>
              <xm:f>Metres_Gain_per_Player!B689:I689</xm:f>
              <xm:sqref>J689</xm:sqref>
            </x14:sparkline>
            <x14:sparkline>
              <xm:f>Metres_Gain_per_Player!B690:I690</xm:f>
              <xm:sqref>J690</xm:sqref>
            </x14:sparkline>
            <x14:sparkline>
              <xm:f>Metres_Gain_per_Player!B691:I691</xm:f>
              <xm:sqref>J691</xm:sqref>
            </x14:sparkline>
            <x14:sparkline>
              <xm:f>Metres_Gain_per_Player!B692:I692</xm:f>
              <xm:sqref>J692</xm:sqref>
            </x14:sparkline>
            <x14:sparkline>
              <xm:f>Metres_Gain_per_Player!B693:I693</xm:f>
              <xm:sqref>J693</xm:sqref>
            </x14:sparkline>
            <x14:sparkline>
              <xm:f>Metres_Gain_per_Player!B694:I694</xm:f>
              <xm:sqref>J694</xm:sqref>
            </x14:sparkline>
            <x14:sparkline>
              <xm:f>Metres_Gain_per_Player!B695:I695</xm:f>
              <xm:sqref>J695</xm:sqref>
            </x14:sparkline>
            <x14:sparkline>
              <xm:f>Metres_Gain_per_Player!B696:I696</xm:f>
              <xm:sqref>J696</xm:sqref>
            </x14:sparkline>
            <x14:sparkline>
              <xm:f>Metres_Gain_per_Player!B697:I697</xm:f>
              <xm:sqref>J697</xm:sqref>
            </x14:sparkline>
            <x14:sparkline>
              <xm:f>Metres_Gain_per_Player!B698:I698</xm:f>
              <xm:sqref>J698</xm:sqref>
            </x14:sparkline>
            <x14:sparkline>
              <xm:f>Metres_Gain_per_Player!B699:I699</xm:f>
              <xm:sqref>J699</xm:sqref>
            </x14:sparkline>
            <x14:sparkline>
              <xm:f>Metres_Gain_per_Player!B700:I700</xm:f>
              <xm:sqref>J700</xm:sqref>
            </x14:sparkline>
            <x14:sparkline>
              <xm:f>Metres_Gain_per_Player!B701:I701</xm:f>
              <xm:sqref>J701</xm:sqref>
            </x14:sparkline>
            <x14:sparkline>
              <xm:f>Metres_Gain_per_Player!B702:I702</xm:f>
              <xm:sqref>J702</xm:sqref>
            </x14:sparkline>
            <x14:sparkline>
              <xm:f>Metres_Gain_per_Player!B703:I703</xm:f>
              <xm:sqref>J703</xm:sqref>
            </x14:sparkline>
            <x14:sparkline>
              <xm:f>Metres_Gain_per_Player!B704:I704</xm:f>
              <xm:sqref>J704</xm:sqref>
            </x14:sparkline>
            <x14:sparkline>
              <xm:f>Metres_Gain_per_Player!B705:I705</xm:f>
              <xm:sqref>J705</xm:sqref>
            </x14:sparkline>
            <x14:sparkline>
              <xm:f>Metres_Gain_per_Player!B706:I706</xm:f>
              <xm:sqref>J706</xm:sqref>
            </x14:sparkline>
            <x14:sparkline>
              <xm:f>Metres_Gain_per_Player!B707:I707</xm:f>
              <xm:sqref>J707</xm:sqref>
            </x14:sparkline>
            <x14:sparkline>
              <xm:f>Metres_Gain_per_Player!B708:I708</xm:f>
              <xm:sqref>J708</xm:sqref>
            </x14:sparkline>
            <x14:sparkline>
              <xm:f>Metres_Gain_per_Player!B709:I709</xm:f>
              <xm:sqref>J709</xm:sqref>
            </x14:sparkline>
            <x14:sparkline>
              <xm:f>Metres_Gain_per_Player!B710:I710</xm:f>
              <xm:sqref>J710</xm:sqref>
            </x14:sparkline>
            <x14:sparkline>
              <xm:f>Metres_Gain_per_Player!B711:I711</xm:f>
              <xm:sqref>J711</xm:sqref>
            </x14:sparkline>
            <x14:sparkline>
              <xm:f>Metres_Gain_per_Player!B712:I712</xm:f>
              <xm:sqref>J712</xm:sqref>
            </x14:sparkline>
            <x14:sparkline>
              <xm:f>Metres_Gain_per_Player!B713:I713</xm:f>
              <xm:sqref>J713</xm:sqref>
            </x14:sparkline>
            <x14:sparkline>
              <xm:f>Metres_Gain_per_Player!B714:I714</xm:f>
              <xm:sqref>J714</xm:sqref>
            </x14:sparkline>
            <x14:sparkline>
              <xm:f>Metres_Gain_per_Player!B715:I715</xm:f>
              <xm:sqref>J715</xm:sqref>
            </x14:sparkline>
            <x14:sparkline>
              <xm:f>Metres_Gain_per_Player!B716:I716</xm:f>
              <xm:sqref>J716</xm:sqref>
            </x14:sparkline>
            <x14:sparkline>
              <xm:f>Metres_Gain_per_Player!B717:I717</xm:f>
              <xm:sqref>J717</xm:sqref>
            </x14:sparkline>
            <x14:sparkline>
              <xm:f>Metres_Gain_per_Player!B718:I718</xm:f>
              <xm:sqref>J718</xm:sqref>
            </x14:sparkline>
            <x14:sparkline>
              <xm:f>Metres_Gain_per_Player!B719:I719</xm:f>
              <xm:sqref>J719</xm:sqref>
            </x14:sparkline>
            <x14:sparkline>
              <xm:f>Metres_Gain_per_Player!B720:I720</xm:f>
              <xm:sqref>J720</xm:sqref>
            </x14:sparkline>
            <x14:sparkline>
              <xm:f>Metres_Gain_per_Player!B721:I721</xm:f>
              <xm:sqref>J721</xm:sqref>
            </x14:sparkline>
            <x14:sparkline>
              <xm:f>Metres_Gain_per_Player!B722:I722</xm:f>
              <xm:sqref>J722</xm:sqref>
            </x14:sparkline>
            <x14:sparkline>
              <xm:f>Metres_Gain_per_Player!B723:I723</xm:f>
              <xm:sqref>J723</xm:sqref>
            </x14:sparkline>
            <x14:sparkline>
              <xm:f>Metres_Gain_per_Player!B724:I724</xm:f>
              <xm:sqref>J724</xm:sqref>
            </x14:sparkline>
            <x14:sparkline>
              <xm:f>Metres_Gain_per_Player!B725:I725</xm:f>
              <xm:sqref>J725</xm:sqref>
            </x14:sparkline>
            <x14:sparkline>
              <xm:f>Metres_Gain_per_Player!B726:I726</xm:f>
              <xm:sqref>J726</xm:sqref>
            </x14:sparkline>
            <x14:sparkline>
              <xm:f>Metres_Gain_per_Player!B727:I727</xm:f>
              <xm:sqref>J727</xm:sqref>
            </x14:sparkline>
            <x14:sparkline>
              <xm:f>Metres_Gain_per_Player!B728:I728</xm:f>
              <xm:sqref>J728</xm:sqref>
            </x14:sparkline>
            <x14:sparkline>
              <xm:f>Metres_Gain_per_Player!B729:I729</xm:f>
              <xm:sqref>J729</xm:sqref>
            </x14:sparkline>
            <x14:sparkline>
              <xm:f>Metres_Gain_per_Player!B730:I730</xm:f>
              <xm:sqref>J730</xm:sqref>
            </x14:sparkline>
            <x14:sparkline>
              <xm:f>Metres_Gain_per_Player!B731:I731</xm:f>
              <xm:sqref>J731</xm:sqref>
            </x14:sparkline>
            <x14:sparkline>
              <xm:f>Metres_Gain_per_Player!B732:I732</xm:f>
              <xm:sqref>J732</xm:sqref>
            </x14:sparkline>
            <x14:sparkline>
              <xm:f>Metres_Gain_per_Player!B733:I733</xm:f>
              <xm:sqref>J733</xm:sqref>
            </x14:sparkline>
            <x14:sparkline>
              <xm:f>Metres_Gain_per_Player!B734:I734</xm:f>
              <xm:sqref>J734</xm:sqref>
            </x14:sparkline>
            <x14:sparkline>
              <xm:f>Metres_Gain_per_Player!B735:I735</xm:f>
              <xm:sqref>J735</xm:sqref>
            </x14:sparkline>
            <x14:sparkline>
              <xm:f>Metres_Gain_per_Player!B736:I736</xm:f>
              <xm:sqref>J736</xm:sqref>
            </x14:sparkline>
            <x14:sparkline>
              <xm:f>Metres_Gain_per_Player!B737:I737</xm:f>
              <xm:sqref>J737</xm:sqref>
            </x14:sparkline>
            <x14:sparkline>
              <xm:f>Metres_Gain_per_Player!B738:I738</xm:f>
              <xm:sqref>J738</xm:sqref>
            </x14:sparkline>
            <x14:sparkline>
              <xm:f>Metres_Gain_per_Player!B739:I739</xm:f>
              <xm:sqref>J739</xm:sqref>
            </x14:sparkline>
            <x14:sparkline>
              <xm:f>Metres_Gain_per_Player!B740:I740</xm:f>
              <xm:sqref>J740</xm:sqref>
            </x14:sparkline>
            <x14:sparkline>
              <xm:f>Metres_Gain_per_Player!B741:I741</xm:f>
              <xm:sqref>J741</xm:sqref>
            </x14:sparkline>
            <x14:sparkline>
              <xm:f>Metres_Gain_per_Player!B742:I742</xm:f>
              <xm:sqref>J742</xm:sqref>
            </x14:sparkline>
            <x14:sparkline>
              <xm:f>Metres_Gain_per_Player!B743:I743</xm:f>
              <xm:sqref>J743</xm:sqref>
            </x14:sparkline>
            <x14:sparkline>
              <xm:f>Metres_Gain_per_Player!B744:I744</xm:f>
              <xm:sqref>J744</xm:sqref>
            </x14:sparkline>
            <x14:sparkline>
              <xm:f>Metres_Gain_per_Player!B745:I745</xm:f>
              <xm:sqref>J745</xm:sqref>
            </x14:sparkline>
            <x14:sparkline>
              <xm:f>Metres_Gain_per_Player!B746:I746</xm:f>
              <xm:sqref>J746</xm:sqref>
            </x14:sparkline>
            <x14:sparkline>
              <xm:f>Metres_Gain_per_Player!B747:I747</xm:f>
              <xm:sqref>J747</xm:sqref>
            </x14:sparkline>
            <x14:sparkline>
              <xm:f>Metres_Gain_per_Player!B748:I748</xm:f>
              <xm:sqref>J748</xm:sqref>
            </x14:sparkline>
            <x14:sparkline>
              <xm:f>Metres_Gain_per_Player!B749:I749</xm:f>
              <xm:sqref>J749</xm:sqref>
            </x14:sparkline>
            <x14:sparkline>
              <xm:f>Metres_Gain_per_Player!B750:I750</xm:f>
              <xm:sqref>J750</xm:sqref>
            </x14:sparkline>
            <x14:sparkline>
              <xm:f>Metres_Gain_per_Player!B751:I751</xm:f>
              <xm:sqref>J751</xm:sqref>
            </x14:sparkline>
            <x14:sparkline>
              <xm:f>Metres_Gain_per_Player!B752:I752</xm:f>
              <xm:sqref>J752</xm:sqref>
            </x14:sparkline>
            <x14:sparkline>
              <xm:f>Metres_Gain_per_Player!B753:I753</xm:f>
              <xm:sqref>J753</xm:sqref>
            </x14:sparkline>
            <x14:sparkline>
              <xm:f>Metres_Gain_per_Player!B754:I754</xm:f>
              <xm:sqref>J754</xm:sqref>
            </x14:sparkline>
            <x14:sparkline>
              <xm:f>Metres_Gain_per_Player!B755:I755</xm:f>
              <xm:sqref>J755</xm:sqref>
            </x14:sparkline>
            <x14:sparkline>
              <xm:f>Metres_Gain_per_Player!B756:I756</xm:f>
              <xm:sqref>J756</xm:sqref>
            </x14:sparkline>
            <x14:sparkline>
              <xm:f>Metres_Gain_per_Player!B757:I757</xm:f>
              <xm:sqref>J757</xm:sqref>
            </x14:sparkline>
            <x14:sparkline>
              <xm:f>Metres_Gain_per_Player!B758:I758</xm:f>
              <xm:sqref>J758</xm:sqref>
            </x14:sparkline>
            <x14:sparkline>
              <xm:f>Metres_Gain_per_Player!B759:I759</xm:f>
              <xm:sqref>J759</xm:sqref>
            </x14:sparkline>
            <x14:sparkline>
              <xm:f>Metres_Gain_per_Player!B760:I760</xm:f>
              <xm:sqref>J760</xm:sqref>
            </x14:sparkline>
            <x14:sparkline>
              <xm:f>Metres_Gain_per_Player!B761:I761</xm:f>
              <xm:sqref>J761</xm:sqref>
            </x14:sparkline>
            <x14:sparkline>
              <xm:f>Metres_Gain_per_Player!B762:I762</xm:f>
              <xm:sqref>J762</xm:sqref>
            </x14:sparkline>
            <x14:sparkline>
              <xm:f>Metres_Gain_per_Player!B763:I763</xm:f>
              <xm:sqref>J763</xm:sqref>
            </x14:sparkline>
            <x14:sparkline>
              <xm:f>Metres_Gain_per_Player!B764:I764</xm:f>
              <xm:sqref>J764</xm:sqref>
            </x14:sparkline>
            <x14:sparkline>
              <xm:f>Metres_Gain_per_Player!B765:I765</xm:f>
              <xm:sqref>J765</xm:sqref>
            </x14:sparkline>
            <x14:sparkline>
              <xm:f>Metres_Gain_per_Player!B766:I766</xm:f>
              <xm:sqref>J766</xm:sqref>
            </x14:sparkline>
            <x14:sparkline>
              <xm:f>Metres_Gain_per_Player!B767:I767</xm:f>
              <xm:sqref>J767</xm:sqref>
            </x14:sparkline>
            <x14:sparkline>
              <xm:f>Metres_Gain_per_Player!B768:I768</xm:f>
              <xm:sqref>J768</xm:sqref>
            </x14:sparkline>
            <x14:sparkline>
              <xm:f>Metres_Gain_per_Player!B769:I769</xm:f>
              <xm:sqref>J769</xm:sqref>
            </x14:sparkline>
            <x14:sparkline>
              <xm:f>Metres_Gain_per_Player!B770:I770</xm:f>
              <xm:sqref>J770</xm:sqref>
            </x14:sparkline>
            <x14:sparkline>
              <xm:f>Metres_Gain_per_Player!B771:I771</xm:f>
              <xm:sqref>J771</xm:sqref>
            </x14:sparkline>
            <x14:sparkline>
              <xm:f>Metres_Gain_per_Player!B772:I772</xm:f>
              <xm:sqref>J772</xm:sqref>
            </x14:sparkline>
            <x14:sparkline>
              <xm:f>Metres_Gain_per_Player!B773:I773</xm:f>
              <xm:sqref>J773</xm:sqref>
            </x14:sparkline>
            <x14:sparkline>
              <xm:f>Metres_Gain_per_Player!B774:I774</xm:f>
              <xm:sqref>J774</xm:sqref>
            </x14:sparkline>
            <x14:sparkline>
              <xm:f>Metres_Gain_per_Player!B775:I775</xm:f>
              <xm:sqref>J775</xm:sqref>
            </x14:sparkline>
            <x14:sparkline>
              <xm:f>Metres_Gain_per_Player!B776:I776</xm:f>
              <xm:sqref>J776</xm:sqref>
            </x14:sparkline>
            <x14:sparkline>
              <xm:f>Metres_Gain_per_Player!B777:I777</xm:f>
              <xm:sqref>J777</xm:sqref>
            </x14:sparkline>
            <x14:sparkline>
              <xm:f>Metres_Gain_per_Player!B778:I778</xm:f>
              <xm:sqref>J778</xm:sqref>
            </x14:sparkline>
            <x14:sparkline>
              <xm:f>Metres_Gain_per_Player!B779:I779</xm:f>
              <xm:sqref>J779</xm:sqref>
            </x14:sparkline>
            <x14:sparkline>
              <xm:f>Metres_Gain_per_Player!B780:I780</xm:f>
              <xm:sqref>J780</xm:sqref>
            </x14:sparkline>
            <x14:sparkline>
              <xm:f>Metres_Gain_per_Player!B781:I781</xm:f>
              <xm:sqref>J781</xm:sqref>
            </x14:sparkline>
            <x14:sparkline>
              <xm:f>Metres_Gain_per_Player!B782:I782</xm:f>
              <xm:sqref>J782</xm:sqref>
            </x14:sparkline>
            <x14:sparkline>
              <xm:f>Metres_Gain_per_Player!B783:I783</xm:f>
              <xm:sqref>J783</xm:sqref>
            </x14:sparkline>
            <x14:sparkline>
              <xm:f>Metres_Gain_per_Player!B784:I784</xm:f>
              <xm:sqref>J784</xm:sqref>
            </x14:sparkline>
            <x14:sparkline>
              <xm:f>Metres_Gain_per_Player!B785:I785</xm:f>
              <xm:sqref>J785</xm:sqref>
            </x14:sparkline>
            <x14:sparkline>
              <xm:f>Metres_Gain_per_Player!B786:I786</xm:f>
              <xm:sqref>J786</xm:sqref>
            </x14:sparkline>
            <x14:sparkline>
              <xm:f>Metres_Gain_per_Player!B787:I787</xm:f>
              <xm:sqref>J787</xm:sqref>
            </x14:sparkline>
            <x14:sparkline>
              <xm:f>Metres_Gain_per_Player!B788:I788</xm:f>
              <xm:sqref>J788</xm:sqref>
            </x14:sparkline>
            <x14:sparkline>
              <xm:f>Metres_Gain_per_Player!B789:I789</xm:f>
              <xm:sqref>J789</xm:sqref>
            </x14:sparkline>
            <x14:sparkline>
              <xm:f>Metres_Gain_per_Player!B790:I790</xm:f>
              <xm:sqref>J790</xm:sqref>
            </x14:sparkline>
            <x14:sparkline>
              <xm:f>Metres_Gain_per_Player!B791:I791</xm:f>
              <xm:sqref>J791</xm:sqref>
            </x14:sparkline>
            <x14:sparkline>
              <xm:f>Metres_Gain_per_Player!B792:I792</xm:f>
              <xm:sqref>J792</xm:sqref>
            </x14:sparkline>
            <x14:sparkline>
              <xm:f>Metres_Gain_per_Player!B793:I793</xm:f>
              <xm:sqref>J793</xm:sqref>
            </x14:sparkline>
            <x14:sparkline>
              <xm:f>Metres_Gain_per_Player!B794:I794</xm:f>
              <xm:sqref>J794</xm:sqref>
            </x14:sparkline>
            <x14:sparkline>
              <xm:f>Metres_Gain_per_Player!B795:I795</xm:f>
              <xm:sqref>J795</xm:sqref>
            </x14:sparkline>
            <x14:sparkline>
              <xm:f>Metres_Gain_per_Player!B796:I796</xm:f>
              <xm:sqref>J796</xm:sqref>
            </x14:sparkline>
            <x14:sparkline>
              <xm:f>Metres_Gain_per_Player!B797:I797</xm:f>
              <xm:sqref>J797</xm:sqref>
            </x14:sparkline>
            <x14:sparkline>
              <xm:f>Metres_Gain_per_Player!B798:I798</xm:f>
              <xm:sqref>J798</xm:sqref>
            </x14:sparkline>
            <x14:sparkline>
              <xm:f>Metres_Gain_per_Player!B799:I799</xm:f>
              <xm:sqref>J799</xm:sqref>
            </x14:sparkline>
            <x14:sparkline>
              <xm:f>Metres_Gain_per_Player!B800:I800</xm:f>
              <xm:sqref>J800</xm:sqref>
            </x14:sparkline>
            <x14:sparkline>
              <xm:f>Metres_Gain_per_Player!B801:I801</xm:f>
              <xm:sqref>J801</xm:sqref>
            </x14:sparkline>
            <x14:sparkline>
              <xm:f>Metres_Gain_per_Player!B802:I802</xm:f>
              <xm:sqref>J802</xm:sqref>
            </x14:sparkline>
            <x14:sparkline>
              <xm:f>Metres_Gain_per_Player!B803:I803</xm:f>
              <xm:sqref>J803</xm:sqref>
            </x14:sparkline>
            <x14:sparkline>
              <xm:f>Metres_Gain_per_Player!B804:I804</xm:f>
              <xm:sqref>J804</xm:sqref>
            </x14:sparkline>
            <x14:sparkline>
              <xm:f>Metres_Gain_per_Player!B805:I805</xm:f>
              <xm:sqref>J805</xm:sqref>
            </x14:sparkline>
            <x14:sparkline>
              <xm:f>Metres_Gain_per_Player!B806:I806</xm:f>
              <xm:sqref>J806</xm:sqref>
            </x14:sparkline>
            <x14:sparkline>
              <xm:f>Metres_Gain_per_Player!B807:I807</xm:f>
              <xm:sqref>J807</xm:sqref>
            </x14:sparkline>
            <x14:sparkline>
              <xm:f>Metres_Gain_per_Player!B808:I808</xm:f>
              <xm:sqref>J808</xm:sqref>
            </x14:sparkline>
            <x14:sparkline>
              <xm:f>Metres_Gain_per_Player!B809:I809</xm:f>
              <xm:sqref>J809</xm:sqref>
            </x14:sparkline>
            <x14:sparkline>
              <xm:f>Metres_Gain_per_Player!B810:I810</xm:f>
              <xm:sqref>J810</xm:sqref>
            </x14:sparkline>
            <x14:sparkline>
              <xm:f>Metres_Gain_per_Player!B811:I811</xm:f>
              <xm:sqref>J811</xm:sqref>
            </x14:sparkline>
            <x14:sparkline>
              <xm:f>Metres_Gain_per_Player!B812:I812</xm:f>
              <xm:sqref>J812</xm:sqref>
            </x14:sparkline>
            <x14:sparkline>
              <xm:f>Metres_Gain_per_Player!B813:I813</xm:f>
              <xm:sqref>J813</xm:sqref>
            </x14:sparkline>
            <x14:sparkline>
              <xm:f>Metres_Gain_per_Player!B814:I814</xm:f>
              <xm:sqref>J814</xm:sqref>
            </x14:sparkline>
            <x14:sparkline>
              <xm:f>Metres_Gain_per_Player!B815:I815</xm:f>
              <xm:sqref>J815</xm:sqref>
            </x14:sparkline>
            <x14:sparkline>
              <xm:f>Metres_Gain_per_Player!B816:I816</xm:f>
              <xm:sqref>J816</xm:sqref>
            </x14:sparkline>
            <x14:sparkline>
              <xm:f>Metres_Gain_per_Player!B817:I817</xm:f>
              <xm:sqref>J817</xm:sqref>
            </x14:sparkline>
            <x14:sparkline>
              <xm:f>Metres_Gain_per_Player!B818:I818</xm:f>
              <xm:sqref>J818</xm:sqref>
            </x14:sparkline>
            <x14:sparkline>
              <xm:f>Metres_Gain_per_Player!B819:I819</xm:f>
              <xm:sqref>J819</xm:sqref>
            </x14:sparkline>
            <x14:sparkline>
              <xm:f>Metres_Gain_per_Player!B820:I820</xm:f>
              <xm:sqref>J820</xm:sqref>
            </x14:sparkline>
            <x14:sparkline>
              <xm:f>Metres_Gain_per_Player!B821:I821</xm:f>
              <xm:sqref>J821</xm:sqref>
            </x14:sparkline>
            <x14:sparkline>
              <xm:f>Metres_Gain_per_Player!B822:I822</xm:f>
              <xm:sqref>J822</xm:sqref>
            </x14:sparkline>
            <x14:sparkline>
              <xm:f>Metres_Gain_per_Player!B823:I823</xm:f>
              <xm:sqref>J823</xm:sqref>
            </x14:sparkline>
            <x14:sparkline>
              <xm:f>Metres_Gain_per_Player!B824:I824</xm:f>
              <xm:sqref>J824</xm:sqref>
            </x14:sparkline>
            <x14:sparkline>
              <xm:f>Metres_Gain_per_Player!B825:I825</xm:f>
              <xm:sqref>J825</xm:sqref>
            </x14:sparkline>
            <x14:sparkline>
              <xm:f>Metres_Gain_per_Player!B826:I826</xm:f>
              <xm:sqref>J826</xm:sqref>
            </x14:sparkline>
            <x14:sparkline>
              <xm:f>Metres_Gain_per_Player!B827:I827</xm:f>
              <xm:sqref>J827</xm:sqref>
            </x14:sparkline>
            <x14:sparkline>
              <xm:f>Metres_Gain_per_Player!B828:I828</xm:f>
              <xm:sqref>J828</xm:sqref>
            </x14:sparkline>
            <x14:sparkline>
              <xm:f>Metres_Gain_per_Player!B829:I829</xm:f>
              <xm:sqref>J829</xm:sqref>
            </x14:sparkline>
            <x14:sparkline>
              <xm:f>Metres_Gain_per_Player!B830:I830</xm:f>
              <xm:sqref>J830</xm:sqref>
            </x14:sparkline>
            <x14:sparkline>
              <xm:f>Metres_Gain_per_Player!B831:I831</xm:f>
              <xm:sqref>J831</xm:sqref>
            </x14:sparkline>
            <x14:sparkline>
              <xm:f>Metres_Gain_per_Player!B832:I832</xm:f>
              <xm:sqref>J832</xm:sqref>
            </x14:sparkline>
            <x14:sparkline>
              <xm:f>Metres_Gain_per_Player!B833:I833</xm:f>
              <xm:sqref>J833</xm:sqref>
            </x14:sparkline>
            <x14:sparkline>
              <xm:f>Metres_Gain_per_Player!B834:I834</xm:f>
              <xm:sqref>J834</xm:sqref>
            </x14:sparkline>
          </x14:sparklines>
        </x14:sparklineGroup>
        <x14:sparklineGroup displayEmptyCellsAs="gap" xr2:uid="{88C48D08-554B-4CE6-AEC5-8880BF608B1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Metres_Gain_per_Player!K2:Q2</xm:f>
              <xm:sqref>R2</xm:sqref>
            </x14:sparkline>
            <x14:sparkline>
              <xm:f>Metres_Gain_per_Player!K3:Q3</xm:f>
              <xm:sqref>R3</xm:sqref>
            </x14:sparkline>
            <x14:sparkline>
              <xm:f>Metres_Gain_per_Player!K4:Q4</xm:f>
              <xm:sqref>R4</xm:sqref>
            </x14:sparkline>
            <x14:sparkline>
              <xm:f>Metres_Gain_per_Player!K5:Q5</xm:f>
              <xm:sqref>R5</xm:sqref>
            </x14:sparkline>
            <x14:sparkline>
              <xm:f>Metres_Gain_per_Player!K6:Q6</xm:f>
              <xm:sqref>R6</xm:sqref>
            </x14:sparkline>
            <x14:sparkline>
              <xm:f>Metres_Gain_per_Player!K7:Q7</xm:f>
              <xm:sqref>R7</xm:sqref>
            </x14:sparkline>
            <x14:sparkline>
              <xm:f>Metres_Gain_per_Player!K8:Q8</xm:f>
              <xm:sqref>R8</xm:sqref>
            </x14:sparkline>
            <x14:sparkline>
              <xm:f>Metres_Gain_per_Player!K9:Q9</xm:f>
              <xm:sqref>R9</xm:sqref>
            </x14:sparkline>
            <x14:sparkline>
              <xm:f>Metres_Gain_per_Player!K10:Q10</xm:f>
              <xm:sqref>R10</xm:sqref>
            </x14:sparkline>
            <x14:sparkline>
              <xm:f>Metres_Gain_per_Player!K11:Q11</xm:f>
              <xm:sqref>R11</xm:sqref>
            </x14:sparkline>
            <x14:sparkline>
              <xm:f>Metres_Gain_per_Player!K12:Q12</xm:f>
              <xm:sqref>R12</xm:sqref>
            </x14:sparkline>
            <x14:sparkline>
              <xm:f>Metres_Gain_per_Player!K13:Q13</xm:f>
              <xm:sqref>R13</xm:sqref>
            </x14:sparkline>
            <x14:sparkline>
              <xm:f>Metres_Gain_per_Player!K14:Q14</xm:f>
              <xm:sqref>R14</xm:sqref>
            </x14:sparkline>
            <x14:sparkline>
              <xm:f>Metres_Gain_per_Player!K15:Q15</xm:f>
              <xm:sqref>R15</xm:sqref>
            </x14:sparkline>
            <x14:sparkline>
              <xm:f>Metres_Gain_per_Player!K16:Q16</xm:f>
              <xm:sqref>R16</xm:sqref>
            </x14:sparkline>
            <x14:sparkline>
              <xm:f>Metres_Gain_per_Player!K17:Q17</xm:f>
              <xm:sqref>R17</xm:sqref>
            </x14:sparkline>
            <x14:sparkline>
              <xm:f>Metres_Gain_per_Player!K18:Q18</xm:f>
              <xm:sqref>R18</xm:sqref>
            </x14:sparkline>
            <x14:sparkline>
              <xm:f>Metres_Gain_per_Player!K19:Q19</xm:f>
              <xm:sqref>R19</xm:sqref>
            </x14:sparkline>
            <x14:sparkline>
              <xm:f>Metres_Gain_per_Player!K20:Q20</xm:f>
              <xm:sqref>R20</xm:sqref>
            </x14:sparkline>
            <x14:sparkline>
              <xm:f>Metres_Gain_per_Player!K21:Q21</xm:f>
              <xm:sqref>R21</xm:sqref>
            </x14:sparkline>
            <x14:sparkline>
              <xm:f>Metres_Gain_per_Player!K22:Q22</xm:f>
              <xm:sqref>R22</xm:sqref>
            </x14:sparkline>
            <x14:sparkline>
              <xm:f>Metres_Gain_per_Player!K23:Q23</xm:f>
              <xm:sqref>R23</xm:sqref>
            </x14:sparkline>
            <x14:sparkline>
              <xm:f>Metres_Gain_per_Player!K24:Q24</xm:f>
              <xm:sqref>R24</xm:sqref>
            </x14:sparkline>
            <x14:sparkline>
              <xm:f>Metres_Gain_per_Player!K25:Q25</xm:f>
              <xm:sqref>R25</xm:sqref>
            </x14:sparkline>
            <x14:sparkline>
              <xm:f>Metres_Gain_per_Player!K26:Q26</xm:f>
              <xm:sqref>R26</xm:sqref>
            </x14:sparkline>
            <x14:sparkline>
              <xm:f>Metres_Gain_per_Player!K27:Q27</xm:f>
              <xm:sqref>R27</xm:sqref>
            </x14:sparkline>
            <x14:sparkline>
              <xm:f>Metres_Gain_per_Player!K28:Q28</xm:f>
              <xm:sqref>R28</xm:sqref>
            </x14:sparkline>
            <x14:sparkline>
              <xm:f>Metres_Gain_per_Player!K29:Q29</xm:f>
              <xm:sqref>R29</xm:sqref>
            </x14:sparkline>
            <x14:sparkline>
              <xm:f>Metres_Gain_per_Player!K30:Q30</xm:f>
              <xm:sqref>R30</xm:sqref>
            </x14:sparkline>
            <x14:sparkline>
              <xm:f>Metres_Gain_per_Player!K31:Q31</xm:f>
              <xm:sqref>R31</xm:sqref>
            </x14:sparkline>
            <x14:sparkline>
              <xm:f>Metres_Gain_per_Player!K32:Q32</xm:f>
              <xm:sqref>R32</xm:sqref>
            </x14:sparkline>
            <x14:sparkline>
              <xm:f>Metres_Gain_per_Player!K33:Q33</xm:f>
              <xm:sqref>R33</xm:sqref>
            </x14:sparkline>
            <x14:sparkline>
              <xm:f>Metres_Gain_per_Player!K34:Q34</xm:f>
              <xm:sqref>R34</xm:sqref>
            </x14:sparkline>
            <x14:sparkline>
              <xm:f>Metres_Gain_per_Player!K35:Q35</xm:f>
              <xm:sqref>R35</xm:sqref>
            </x14:sparkline>
            <x14:sparkline>
              <xm:f>Metres_Gain_per_Player!K36:Q36</xm:f>
              <xm:sqref>R36</xm:sqref>
            </x14:sparkline>
            <x14:sparkline>
              <xm:f>Metres_Gain_per_Player!K37:Q37</xm:f>
              <xm:sqref>R37</xm:sqref>
            </x14:sparkline>
            <x14:sparkline>
              <xm:f>Metres_Gain_per_Player!K38:Q38</xm:f>
              <xm:sqref>R38</xm:sqref>
            </x14:sparkline>
            <x14:sparkline>
              <xm:f>Metres_Gain_per_Player!K39:Q39</xm:f>
              <xm:sqref>R39</xm:sqref>
            </x14:sparkline>
            <x14:sparkline>
              <xm:f>Metres_Gain_per_Player!K40:Q40</xm:f>
              <xm:sqref>R40</xm:sqref>
            </x14:sparkline>
            <x14:sparkline>
              <xm:f>Metres_Gain_per_Player!K41:Q41</xm:f>
              <xm:sqref>R41</xm:sqref>
            </x14:sparkline>
            <x14:sparkline>
              <xm:f>Metres_Gain_per_Player!K42:Q42</xm:f>
              <xm:sqref>R42</xm:sqref>
            </x14:sparkline>
            <x14:sparkline>
              <xm:f>Metres_Gain_per_Player!K43:Q43</xm:f>
              <xm:sqref>R43</xm:sqref>
            </x14:sparkline>
            <x14:sparkline>
              <xm:f>Metres_Gain_per_Player!K44:Q44</xm:f>
              <xm:sqref>R44</xm:sqref>
            </x14:sparkline>
            <x14:sparkline>
              <xm:f>Metres_Gain_per_Player!K45:Q45</xm:f>
              <xm:sqref>R45</xm:sqref>
            </x14:sparkline>
            <x14:sparkline>
              <xm:f>Metres_Gain_per_Player!K46:Q46</xm:f>
              <xm:sqref>R46</xm:sqref>
            </x14:sparkline>
            <x14:sparkline>
              <xm:f>Metres_Gain_per_Player!K47:Q47</xm:f>
              <xm:sqref>R47</xm:sqref>
            </x14:sparkline>
            <x14:sparkline>
              <xm:f>Metres_Gain_per_Player!K48:Q48</xm:f>
              <xm:sqref>R48</xm:sqref>
            </x14:sparkline>
            <x14:sparkline>
              <xm:f>Metres_Gain_per_Player!K49:Q49</xm:f>
              <xm:sqref>R49</xm:sqref>
            </x14:sparkline>
            <x14:sparkline>
              <xm:f>Metres_Gain_per_Player!K50:Q50</xm:f>
              <xm:sqref>R50</xm:sqref>
            </x14:sparkline>
            <x14:sparkline>
              <xm:f>Metres_Gain_per_Player!K51:Q51</xm:f>
              <xm:sqref>R51</xm:sqref>
            </x14:sparkline>
            <x14:sparkline>
              <xm:f>Metres_Gain_per_Player!K52:Q52</xm:f>
              <xm:sqref>R52</xm:sqref>
            </x14:sparkline>
            <x14:sparkline>
              <xm:f>Metres_Gain_per_Player!K53:Q53</xm:f>
              <xm:sqref>R53</xm:sqref>
            </x14:sparkline>
            <x14:sparkline>
              <xm:f>Metres_Gain_per_Player!K54:Q54</xm:f>
              <xm:sqref>R54</xm:sqref>
            </x14:sparkline>
            <x14:sparkline>
              <xm:f>Metres_Gain_per_Player!K55:Q55</xm:f>
              <xm:sqref>R55</xm:sqref>
            </x14:sparkline>
            <x14:sparkline>
              <xm:f>Metres_Gain_per_Player!K56:Q56</xm:f>
              <xm:sqref>R56</xm:sqref>
            </x14:sparkline>
            <x14:sparkline>
              <xm:f>Metres_Gain_per_Player!K57:Q57</xm:f>
              <xm:sqref>R57</xm:sqref>
            </x14:sparkline>
            <x14:sparkline>
              <xm:f>Metres_Gain_per_Player!K58:Q58</xm:f>
              <xm:sqref>R58</xm:sqref>
            </x14:sparkline>
            <x14:sparkline>
              <xm:f>Metres_Gain_per_Player!K59:Q59</xm:f>
              <xm:sqref>R59</xm:sqref>
            </x14:sparkline>
            <x14:sparkline>
              <xm:f>Metres_Gain_per_Player!K60:Q60</xm:f>
              <xm:sqref>R60</xm:sqref>
            </x14:sparkline>
            <x14:sparkline>
              <xm:f>Metres_Gain_per_Player!K61:Q61</xm:f>
              <xm:sqref>R61</xm:sqref>
            </x14:sparkline>
            <x14:sparkline>
              <xm:f>Metres_Gain_per_Player!K62:Q62</xm:f>
              <xm:sqref>R62</xm:sqref>
            </x14:sparkline>
            <x14:sparkline>
              <xm:f>Metres_Gain_per_Player!K63:Q63</xm:f>
              <xm:sqref>R63</xm:sqref>
            </x14:sparkline>
            <x14:sparkline>
              <xm:f>Metres_Gain_per_Player!K64:Q64</xm:f>
              <xm:sqref>R64</xm:sqref>
            </x14:sparkline>
            <x14:sparkline>
              <xm:f>Metres_Gain_per_Player!K65:Q65</xm:f>
              <xm:sqref>R65</xm:sqref>
            </x14:sparkline>
            <x14:sparkline>
              <xm:f>Metres_Gain_per_Player!K66:Q66</xm:f>
              <xm:sqref>R66</xm:sqref>
            </x14:sparkline>
            <x14:sparkline>
              <xm:f>Metres_Gain_per_Player!K67:Q67</xm:f>
              <xm:sqref>R67</xm:sqref>
            </x14:sparkline>
            <x14:sparkline>
              <xm:f>Metres_Gain_per_Player!K68:Q68</xm:f>
              <xm:sqref>R68</xm:sqref>
            </x14:sparkline>
            <x14:sparkline>
              <xm:f>Metres_Gain_per_Player!K69:Q69</xm:f>
              <xm:sqref>R69</xm:sqref>
            </x14:sparkline>
            <x14:sparkline>
              <xm:f>Metres_Gain_per_Player!K70:Q70</xm:f>
              <xm:sqref>R70</xm:sqref>
            </x14:sparkline>
            <x14:sparkline>
              <xm:f>Metres_Gain_per_Player!K71:Q71</xm:f>
              <xm:sqref>R71</xm:sqref>
            </x14:sparkline>
            <x14:sparkline>
              <xm:f>Metres_Gain_per_Player!K72:Q72</xm:f>
              <xm:sqref>R72</xm:sqref>
            </x14:sparkline>
            <x14:sparkline>
              <xm:f>Metres_Gain_per_Player!K73:Q73</xm:f>
              <xm:sqref>R73</xm:sqref>
            </x14:sparkline>
            <x14:sparkline>
              <xm:f>Metres_Gain_per_Player!K74:Q74</xm:f>
              <xm:sqref>R74</xm:sqref>
            </x14:sparkline>
            <x14:sparkline>
              <xm:f>Metres_Gain_per_Player!K75:Q75</xm:f>
              <xm:sqref>R75</xm:sqref>
            </x14:sparkline>
            <x14:sparkline>
              <xm:f>Metres_Gain_per_Player!K76:Q76</xm:f>
              <xm:sqref>R76</xm:sqref>
            </x14:sparkline>
            <x14:sparkline>
              <xm:f>Metres_Gain_per_Player!K77:Q77</xm:f>
              <xm:sqref>R77</xm:sqref>
            </x14:sparkline>
            <x14:sparkline>
              <xm:f>Metres_Gain_per_Player!K78:Q78</xm:f>
              <xm:sqref>R78</xm:sqref>
            </x14:sparkline>
            <x14:sparkline>
              <xm:f>Metres_Gain_per_Player!K79:Q79</xm:f>
              <xm:sqref>R79</xm:sqref>
            </x14:sparkline>
            <x14:sparkline>
              <xm:f>Metres_Gain_per_Player!K80:Q80</xm:f>
              <xm:sqref>R80</xm:sqref>
            </x14:sparkline>
            <x14:sparkline>
              <xm:f>Metres_Gain_per_Player!K81:Q81</xm:f>
              <xm:sqref>R81</xm:sqref>
            </x14:sparkline>
            <x14:sparkline>
              <xm:f>Metres_Gain_per_Player!K82:Q82</xm:f>
              <xm:sqref>R82</xm:sqref>
            </x14:sparkline>
            <x14:sparkline>
              <xm:f>Metres_Gain_per_Player!K83:Q83</xm:f>
              <xm:sqref>R83</xm:sqref>
            </x14:sparkline>
            <x14:sparkline>
              <xm:f>Metres_Gain_per_Player!K84:Q84</xm:f>
              <xm:sqref>R84</xm:sqref>
            </x14:sparkline>
            <x14:sparkline>
              <xm:f>Metres_Gain_per_Player!K85:Q85</xm:f>
              <xm:sqref>R85</xm:sqref>
            </x14:sparkline>
            <x14:sparkline>
              <xm:f>Metres_Gain_per_Player!K86:Q86</xm:f>
              <xm:sqref>R86</xm:sqref>
            </x14:sparkline>
            <x14:sparkline>
              <xm:f>Metres_Gain_per_Player!K87:Q87</xm:f>
              <xm:sqref>R87</xm:sqref>
            </x14:sparkline>
            <x14:sparkline>
              <xm:f>Metres_Gain_per_Player!K88:Q88</xm:f>
              <xm:sqref>R88</xm:sqref>
            </x14:sparkline>
            <x14:sparkline>
              <xm:f>Metres_Gain_per_Player!K89:Q89</xm:f>
              <xm:sqref>R89</xm:sqref>
            </x14:sparkline>
            <x14:sparkline>
              <xm:f>Metres_Gain_per_Player!K90:Q90</xm:f>
              <xm:sqref>R90</xm:sqref>
            </x14:sparkline>
            <x14:sparkline>
              <xm:f>Metres_Gain_per_Player!K91:Q91</xm:f>
              <xm:sqref>R91</xm:sqref>
            </x14:sparkline>
            <x14:sparkline>
              <xm:f>Metres_Gain_per_Player!K92:Q92</xm:f>
              <xm:sqref>R92</xm:sqref>
            </x14:sparkline>
            <x14:sparkline>
              <xm:f>Metres_Gain_per_Player!K93:Q93</xm:f>
              <xm:sqref>R93</xm:sqref>
            </x14:sparkline>
            <x14:sparkline>
              <xm:f>Metres_Gain_per_Player!K94:Q94</xm:f>
              <xm:sqref>R94</xm:sqref>
            </x14:sparkline>
            <x14:sparkline>
              <xm:f>Metres_Gain_per_Player!K95:Q95</xm:f>
              <xm:sqref>R95</xm:sqref>
            </x14:sparkline>
            <x14:sparkline>
              <xm:f>Metres_Gain_per_Player!K96:Q96</xm:f>
              <xm:sqref>R96</xm:sqref>
            </x14:sparkline>
            <x14:sparkline>
              <xm:f>Metres_Gain_per_Player!K97:Q97</xm:f>
              <xm:sqref>R97</xm:sqref>
            </x14:sparkline>
            <x14:sparkline>
              <xm:f>Metres_Gain_per_Player!K98:Q98</xm:f>
              <xm:sqref>R98</xm:sqref>
            </x14:sparkline>
            <x14:sparkline>
              <xm:f>Metres_Gain_per_Player!K99:Q99</xm:f>
              <xm:sqref>R99</xm:sqref>
            </x14:sparkline>
            <x14:sparkline>
              <xm:f>Metres_Gain_per_Player!K100:Q100</xm:f>
              <xm:sqref>R100</xm:sqref>
            </x14:sparkline>
            <x14:sparkline>
              <xm:f>Metres_Gain_per_Player!K101:Q101</xm:f>
              <xm:sqref>R101</xm:sqref>
            </x14:sparkline>
            <x14:sparkline>
              <xm:f>Metres_Gain_per_Player!K102:Q102</xm:f>
              <xm:sqref>R102</xm:sqref>
            </x14:sparkline>
            <x14:sparkline>
              <xm:f>Metres_Gain_per_Player!K103:Q103</xm:f>
              <xm:sqref>R103</xm:sqref>
            </x14:sparkline>
            <x14:sparkline>
              <xm:f>Metres_Gain_per_Player!K104:Q104</xm:f>
              <xm:sqref>R104</xm:sqref>
            </x14:sparkline>
            <x14:sparkline>
              <xm:f>Metres_Gain_per_Player!K105:Q105</xm:f>
              <xm:sqref>R105</xm:sqref>
            </x14:sparkline>
            <x14:sparkline>
              <xm:f>Metres_Gain_per_Player!K106:Q106</xm:f>
              <xm:sqref>R106</xm:sqref>
            </x14:sparkline>
            <x14:sparkline>
              <xm:f>Metres_Gain_per_Player!K107:Q107</xm:f>
              <xm:sqref>R107</xm:sqref>
            </x14:sparkline>
            <x14:sparkline>
              <xm:f>Metres_Gain_per_Player!K108:Q108</xm:f>
              <xm:sqref>R108</xm:sqref>
            </x14:sparkline>
            <x14:sparkline>
              <xm:f>Metres_Gain_per_Player!K109:Q109</xm:f>
              <xm:sqref>R109</xm:sqref>
            </x14:sparkline>
            <x14:sparkline>
              <xm:f>Metres_Gain_per_Player!K110:Q110</xm:f>
              <xm:sqref>R110</xm:sqref>
            </x14:sparkline>
            <x14:sparkline>
              <xm:f>Metres_Gain_per_Player!K111:Q111</xm:f>
              <xm:sqref>R111</xm:sqref>
            </x14:sparkline>
            <x14:sparkline>
              <xm:f>Metres_Gain_per_Player!K112:Q112</xm:f>
              <xm:sqref>R112</xm:sqref>
            </x14:sparkline>
            <x14:sparkline>
              <xm:f>Metres_Gain_per_Player!K113:Q113</xm:f>
              <xm:sqref>R113</xm:sqref>
            </x14:sparkline>
            <x14:sparkline>
              <xm:f>Metres_Gain_per_Player!K114:Q114</xm:f>
              <xm:sqref>R114</xm:sqref>
            </x14:sparkline>
            <x14:sparkline>
              <xm:f>Metres_Gain_per_Player!K115:Q115</xm:f>
              <xm:sqref>R115</xm:sqref>
            </x14:sparkline>
            <x14:sparkline>
              <xm:f>Metres_Gain_per_Player!K116:Q116</xm:f>
              <xm:sqref>R116</xm:sqref>
            </x14:sparkline>
            <x14:sparkline>
              <xm:f>Metres_Gain_per_Player!K117:Q117</xm:f>
              <xm:sqref>R117</xm:sqref>
            </x14:sparkline>
            <x14:sparkline>
              <xm:f>Metres_Gain_per_Player!K118:Q118</xm:f>
              <xm:sqref>R118</xm:sqref>
            </x14:sparkline>
            <x14:sparkline>
              <xm:f>Metres_Gain_per_Player!K119:Q119</xm:f>
              <xm:sqref>R119</xm:sqref>
            </x14:sparkline>
            <x14:sparkline>
              <xm:f>Metres_Gain_per_Player!K120:Q120</xm:f>
              <xm:sqref>R120</xm:sqref>
            </x14:sparkline>
            <x14:sparkline>
              <xm:f>Metres_Gain_per_Player!K121:Q121</xm:f>
              <xm:sqref>R121</xm:sqref>
            </x14:sparkline>
            <x14:sparkline>
              <xm:f>Metres_Gain_per_Player!K122:Q122</xm:f>
              <xm:sqref>R122</xm:sqref>
            </x14:sparkline>
            <x14:sparkline>
              <xm:f>Metres_Gain_per_Player!K123:Q123</xm:f>
              <xm:sqref>R123</xm:sqref>
            </x14:sparkline>
            <x14:sparkline>
              <xm:f>Metres_Gain_per_Player!K124:Q124</xm:f>
              <xm:sqref>R124</xm:sqref>
            </x14:sparkline>
            <x14:sparkline>
              <xm:f>Metres_Gain_per_Player!K125:Q125</xm:f>
              <xm:sqref>R125</xm:sqref>
            </x14:sparkline>
            <x14:sparkline>
              <xm:f>Metres_Gain_per_Player!K126:Q126</xm:f>
              <xm:sqref>R126</xm:sqref>
            </x14:sparkline>
            <x14:sparkline>
              <xm:f>Metres_Gain_per_Player!K127:Q127</xm:f>
              <xm:sqref>R127</xm:sqref>
            </x14:sparkline>
            <x14:sparkline>
              <xm:f>Metres_Gain_per_Player!K128:Q128</xm:f>
              <xm:sqref>R128</xm:sqref>
            </x14:sparkline>
            <x14:sparkline>
              <xm:f>Metres_Gain_per_Player!K129:Q129</xm:f>
              <xm:sqref>R129</xm:sqref>
            </x14:sparkline>
            <x14:sparkline>
              <xm:f>Metres_Gain_per_Player!K130:Q130</xm:f>
              <xm:sqref>R130</xm:sqref>
            </x14:sparkline>
            <x14:sparkline>
              <xm:f>Metres_Gain_per_Player!K131:Q131</xm:f>
              <xm:sqref>R131</xm:sqref>
            </x14:sparkline>
            <x14:sparkline>
              <xm:f>Metres_Gain_per_Player!K132:Q132</xm:f>
              <xm:sqref>R132</xm:sqref>
            </x14:sparkline>
            <x14:sparkline>
              <xm:f>Metres_Gain_per_Player!K133:Q133</xm:f>
              <xm:sqref>R133</xm:sqref>
            </x14:sparkline>
            <x14:sparkline>
              <xm:f>Metres_Gain_per_Player!K134:Q134</xm:f>
              <xm:sqref>R134</xm:sqref>
            </x14:sparkline>
            <x14:sparkline>
              <xm:f>Metres_Gain_per_Player!K135:Q135</xm:f>
              <xm:sqref>R135</xm:sqref>
            </x14:sparkline>
            <x14:sparkline>
              <xm:f>Metres_Gain_per_Player!K136:Q136</xm:f>
              <xm:sqref>R136</xm:sqref>
            </x14:sparkline>
            <x14:sparkline>
              <xm:f>Metres_Gain_per_Player!K137:Q137</xm:f>
              <xm:sqref>R137</xm:sqref>
            </x14:sparkline>
            <x14:sparkline>
              <xm:f>Metres_Gain_per_Player!K138:Q138</xm:f>
              <xm:sqref>R138</xm:sqref>
            </x14:sparkline>
            <x14:sparkline>
              <xm:f>Metres_Gain_per_Player!K139:Q139</xm:f>
              <xm:sqref>R139</xm:sqref>
            </x14:sparkline>
            <x14:sparkline>
              <xm:f>Metres_Gain_per_Player!K140:Q140</xm:f>
              <xm:sqref>R140</xm:sqref>
            </x14:sparkline>
            <x14:sparkline>
              <xm:f>Metres_Gain_per_Player!K141:Q141</xm:f>
              <xm:sqref>R141</xm:sqref>
            </x14:sparkline>
            <x14:sparkline>
              <xm:f>Metres_Gain_per_Player!K142:Q142</xm:f>
              <xm:sqref>R142</xm:sqref>
            </x14:sparkline>
            <x14:sparkline>
              <xm:f>Metres_Gain_per_Player!K143:Q143</xm:f>
              <xm:sqref>R143</xm:sqref>
            </x14:sparkline>
            <x14:sparkline>
              <xm:f>Metres_Gain_per_Player!K144:Q144</xm:f>
              <xm:sqref>R144</xm:sqref>
            </x14:sparkline>
            <x14:sparkline>
              <xm:f>Metres_Gain_per_Player!K145:Q145</xm:f>
              <xm:sqref>R145</xm:sqref>
            </x14:sparkline>
            <x14:sparkline>
              <xm:f>Metres_Gain_per_Player!K146:Q146</xm:f>
              <xm:sqref>R146</xm:sqref>
            </x14:sparkline>
            <x14:sparkline>
              <xm:f>Metres_Gain_per_Player!K147:Q147</xm:f>
              <xm:sqref>R147</xm:sqref>
            </x14:sparkline>
            <x14:sparkline>
              <xm:f>Metres_Gain_per_Player!K148:Q148</xm:f>
              <xm:sqref>R148</xm:sqref>
            </x14:sparkline>
            <x14:sparkline>
              <xm:f>Metres_Gain_per_Player!K149:Q149</xm:f>
              <xm:sqref>R149</xm:sqref>
            </x14:sparkline>
            <x14:sparkline>
              <xm:f>Metres_Gain_per_Player!K150:Q150</xm:f>
              <xm:sqref>R150</xm:sqref>
            </x14:sparkline>
            <x14:sparkline>
              <xm:f>Metres_Gain_per_Player!K151:Q151</xm:f>
              <xm:sqref>R151</xm:sqref>
            </x14:sparkline>
            <x14:sparkline>
              <xm:f>Metres_Gain_per_Player!K152:Q152</xm:f>
              <xm:sqref>R152</xm:sqref>
            </x14:sparkline>
            <x14:sparkline>
              <xm:f>Metres_Gain_per_Player!K153:Q153</xm:f>
              <xm:sqref>R153</xm:sqref>
            </x14:sparkline>
            <x14:sparkline>
              <xm:f>Metres_Gain_per_Player!K154:Q154</xm:f>
              <xm:sqref>R154</xm:sqref>
            </x14:sparkline>
            <x14:sparkline>
              <xm:f>Metres_Gain_per_Player!K155:Q155</xm:f>
              <xm:sqref>R155</xm:sqref>
            </x14:sparkline>
            <x14:sparkline>
              <xm:f>Metres_Gain_per_Player!K156:Q156</xm:f>
              <xm:sqref>R156</xm:sqref>
            </x14:sparkline>
            <x14:sparkline>
              <xm:f>Metres_Gain_per_Player!K157:Q157</xm:f>
              <xm:sqref>R157</xm:sqref>
            </x14:sparkline>
            <x14:sparkline>
              <xm:f>Metres_Gain_per_Player!K158:Q158</xm:f>
              <xm:sqref>R158</xm:sqref>
            </x14:sparkline>
            <x14:sparkline>
              <xm:f>Metres_Gain_per_Player!K159:Q159</xm:f>
              <xm:sqref>R159</xm:sqref>
            </x14:sparkline>
            <x14:sparkline>
              <xm:f>Metres_Gain_per_Player!K160:Q160</xm:f>
              <xm:sqref>R160</xm:sqref>
            </x14:sparkline>
            <x14:sparkline>
              <xm:f>Metres_Gain_per_Player!K161:Q161</xm:f>
              <xm:sqref>R161</xm:sqref>
            </x14:sparkline>
            <x14:sparkline>
              <xm:f>Metres_Gain_per_Player!K162:Q162</xm:f>
              <xm:sqref>R162</xm:sqref>
            </x14:sparkline>
            <x14:sparkline>
              <xm:f>Metres_Gain_per_Player!K163:Q163</xm:f>
              <xm:sqref>R163</xm:sqref>
            </x14:sparkline>
            <x14:sparkline>
              <xm:f>Metres_Gain_per_Player!K164:Q164</xm:f>
              <xm:sqref>R164</xm:sqref>
            </x14:sparkline>
            <x14:sparkline>
              <xm:f>Metres_Gain_per_Player!K165:Q165</xm:f>
              <xm:sqref>R165</xm:sqref>
            </x14:sparkline>
            <x14:sparkline>
              <xm:f>Metres_Gain_per_Player!K166:Q166</xm:f>
              <xm:sqref>R166</xm:sqref>
            </x14:sparkline>
            <x14:sparkline>
              <xm:f>Metres_Gain_per_Player!K167:Q167</xm:f>
              <xm:sqref>R167</xm:sqref>
            </x14:sparkline>
            <x14:sparkline>
              <xm:f>Metres_Gain_per_Player!K168:Q168</xm:f>
              <xm:sqref>R168</xm:sqref>
            </x14:sparkline>
            <x14:sparkline>
              <xm:f>Metres_Gain_per_Player!K169:Q169</xm:f>
              <xm:sqref>R169</xm:sqref>
            </x14:sparkline>
            <x14:sparkline>
              <xm:f>Metres_Gain_per_Player!K170:Q170</xm:f>
              <xm:sqref>R170</xm:sqref>
            </x14:sparkline>
            <x14:sparkline>
              <xm:f>Metres_Gain_per_Player!K171:Q171</xm:f>
              <xm:sqref>R171</xm:sqref>
            </x14:sparkline>
            <x14:sparkline>
              <xm:f>Metres_Gain_per_Player!K172:Q172</xm:f>
              <xm:sqref>R172</xm:sqref>
            </x14:sparkline>
            <x14:sparkline>
              <xm:f>Metres_Gain_per_Player!K173:Q173</xm:f>
              <xm:sqref>R173</xm:sqref>
            </x14:sparkline>
            <x14:sparkline>
              <xm:f>Metres_Gain_per_Player!K174:Q174</xm:f>
              <xm:sqref>R174</xm:sqref>
            </x14:sparkline>
            <x14:sparkline>
              <xm:f>Metres_Gain_per_Player!K175:Q175</xm:f>
              <xm:sqref>R175</xm:sqref>
            </x14:sparkline>
            <x14:sparkline>
              <xm:f>Metres_Gain_per_Player!K176:Q176</xm:f>
              <xm:sqref>R176</xm:sqref>
            </x14:sparkline>
            <x14:sparkline>
              <xm:f>Metres_Gain_per_Player!K177:Q177</xm:f>
              <xm:sqref>R177</xm:sqref>
            </x14:sparkline>
            <x14:sparkline>
              <xm:f>Metres_Gain_per_Player!K178:Q178</xm:f>
              <xm:sqref>R178</xm:sqref>
            </x14:sparkline>
            <x14:sparkline>
              <xm:f>Metres_Gain_per_Player!K179:Q179</xm:f>
              <xm:sqref>R179</xm:sqref>
            </x14:sparkline>
            <x14:sparkline>
              <xm:f>Metres_Gain_per_Player!K180:Q180</xm:f>
              <xm:sqref>R180</xm:sqref>
            </x14:sparkline>
            <x14:sparkline>
              <xm:f>Metres_Gain_per_Player!K181:Q181</xm:f>
              <xm:sqref>R181</xm:sqref>
            </x14:sparkline>
            <x14:sparkline>
              <xm:f>Metres_Gain_per_Player!K182:Q182</xm:f>
              <xm:sqref>R182</xm:sqref>
            </x14:sparkline>
            <x14:sparkline>
              <xm:f>Metres_Gain_per_Player!K183:Q183</xm:f>
              <xm:sqref>R183</xm:sqref>
            </x14:sparkline>
            <x14:sparkline>
              <xm:f>Metres_Gain_per_Player!K184:Q184</xm:f>
              <xm:sqref>R184</xm:sqref>
            </x14:sparkline>
            <x14:sparkline>
              <xm:f>Metres_Gain_per_Player!K185:Q185</xm:f>
              <xm:sqref>R185</xm:sqref>
            </x14:sparkline>
            <x14:sparkline>
              <xm:f>Metres_Gain_per_Player!K186:Q186</xm:f>
              <xm:sqref>R186</xm:sqref>
            </x14:sparkline>
            <x14:sparkline>
              <xm:f>Metres_Gain_per_Player!K187:Q187</xm:f>
              <xm:sqref>R187</xm:sqref>
            </x14:sparkline>
            <x14:sparkline>
              <xm:f>Metres_Gain_per_Player!K188:Q188</xm:f>
              <xm:sqref>R188</xm:sqref>
            </x14:sparkline>
            <x14:sparkline>
              <xm:f>Metres_Gain_per_Player!K189:Q189</xm:f>
              <xm:sqref>R189</xm:sqref>
            </x14:sparkline>
            <x14:sparkline>
              <xm:f>Metres_Gain_per_Player!K190:Q190</xm:f>
              <xm:sqref>R190</xm:sqref>
            </x14:sparkline>
            <x14:sparkline>
              <xm:f>Metres_Gain_per_Player!K191:Q191</xm:f>
              <xm:sqref>R191</xm:sqref>
            </x14:sparkline>
            <x14:sparkline>
              <xm:f>Metres_Gain_per_Player!K192:Q192</xm:f>
              <xm:sqref>R192</xm:sqref>
            </x14:sparkline>
            <x14:sparkline>
              <xm:f>Metres_Gain_per_Player!K193:Q193</xm:f>
              <xm:sqref>R193</xm:sqref>
            </x14:sparkline>
            <x14:sparkline>
              <xm:f>Metres_Gain_per_Player!K194:Q194</xm:f>
              <xm:sqref>R194</xm:sqref>
            </x14:sparkline>
            <x14:sparkline>
              <xm:f>Metres_Gain_per_Player!K195:Q195</xm:f>
              <xm:sqref>R195</xm:sqref>
            </x14:sparkline>
            <x14:sparkline>
              <xm:f>Metres_Gain_per_Player!K196:Q196</xm:f>
              <xm:sqref>R196</xm:sqref>
            </x14:sparkline>
            <x14:sparkline>
              <xm:f>Metres_Gain_per_Player!K197:Q197</xm:f>
              <xm:sqref>R197</xm:sqref>
            </x14:sparkline>
            <x14:sparkline>
              <xm:f>Metres_Gain_per_Player!K198:Q198</xm:f>
              <xm:sqref>R198</xm:sqref>
            </x14:sparkline>
            <x14:sparkline>
              <xm:f>Metres_Gain_per_Player!K199:Q199</xm:f>
              <xm:sqref>R199</xm:sqref>
            </x14:sparkline>
            <x14:sparkline>
              <xm:f>Metres_Gain_per_Player!K200:Q200</xm:f>
              <xm:sqref>R200</xm:sqref>
            </x14:sparkline>
            <x14:sparkline>
              <xm:f>Metres_Gain_per_Player!K201:Q201</xm:f>
              <xm:sqref>R201</xm:sqref>
            </x14:sparkline>
            <x14:sparkline>
              <xm:f>Metres_Gain_per_Player!K202:Q202</xm:f>
              <xm:sqref>R202</xm:sqref>
            </x14:sparkline>
            <x14:sparkline>
              <xm:f>Metres_Gain_per_Player!K203:Q203</xm:f>
              <xm:sqref>R203</xm:sqref>
            </x14:sparkline>
            <x14:sparkline>
              <xm:f>Metres_Gain_per_Player!K204:Q204</xm:f>
              <xm:sqref>R204</xm:sqref>
            </x14:sparkline>
            <x14:sparkline>
              <xm:f>Metres_Gain_per_Player!K205:Q205</xm:f>
              <xm:sqref>R205</xm:sqref>
            </x14:sparkline>
            <x14:sparkline>
              <xm:f>Metres_Gain_per_Player!K206:Q206</xm:f>
              <xm:sqref>R206</xm:sqref>
            </x14:sparkline>
            <x14:sparkline>
              <xm:f>Metres_Gain_per_Player!K207:Q207</xm:f>
              <xm:sqref>R207</xm:sqref>
            </x14:sparkline>
            <x14:sparkline>
              <xm:f>Metres_Gain_per_Player!K208:Q208</xm:f>
              <xm:sqref>R208</xm:sqref>
            </x14:sparkline>
            <x14:sparkline>
              <xm:f>Metres_Gain_per_Player!K209:Q209</xm:f>
              <xm:sqref>R209</xm:sqref>
            </x14:sparkline>
            <x14:sparkline>
              <xm:f>Metres_Gain_per_Player!K210:Q210</xm:f>
              <xm:sqref>R210</xm:sqref>
            </x14:sparkline>
            <x14:sparkline>
              <xm:f>Metres_Gain_per_Player!K211:Q211</xm:f>
              <xm:sqref>R211</xm:sqref>
            </x14:sparkline>
            <x14:sparkline>
              <xm:f>Metres_Gain_per_Player!K212:Q212</xm:f>
              <xm:sqref>R212</xm:sqref>
            </x14:sparkline>
            <x14:sparkline>
              <xm:f>Metres_Gain_per_Player!K213:Q213</xm:f>
              <xm:sqref>R213</xm:sqref>
            </x14:sparkline>
            <x14:sparkline>
              <xm:f>Metres_Gain_per_Player!K214:Q214</xm:f>
              <xm:sqref>R214</xm:sqref>
            </x14:sparkline>
            <x14:sparkline>
              <xm:f>Metres_Gain_per_Player!K215:Q215</xm:f>
              <xm:sqref>R215</xm:sqref>
            </x14:sparkline>
            <x14:sparkline>
              <xm:f>Metres_Gain_per_Player!K216:Q216</xm:f>
              <xm:sqref>R216</xm:sqref>
            </x14:sparkline>
            <x14:sparkline>
              <xm:f>Metres_Gain_per_Player!K217:Q217</xm:f>
              <xm:sqref>R217</xm:sqref>
            </x14:sparkline>
            <x14:sparkline>
              <xm:f>Metres_Gain_per_Player!K218:Q218</xm:f>
              <xm:sqref>R218</xm:sqref>
            </x14:sparkline>
            <x14:sparkline>
              <xm:f>Metres_Gain_per_Player!K219:Q219</xm:f>
              <xm:sqref>R219</xm:sqref>
            </x14:sparkline>
            <x14:sparkline>
              <xm:f>Metres_Gain_per_Player!K220:Q220</xm:f>
              <xm:sqref>R220</xm:sqref>
            </x14:sparkline>
            <x14:sparkline>
              <xm:f>Metres_Gain_per_Player!K221:Q221</xm:f>
              <xm:sqref>R221</xm:sqref>
            </x14:sparkline>
            <x14:sparkline>
              <xm:f>Metres_Gain_per_Player!K222:Q222</xm:f>
              <xm:sqref>R222</xm:sqref>
            </x14:sparkline>
            <x14:sparkline>
              <xm:f>Metres_Gain_per_Player!K223:Q223</xm:f>
              <xm:sqref>R223</xm:sqref>
            </x14:sparkline>
            <x14:sparkline>
              <xm:f>Metres_Gain_per_Player!K224:Q224</xm:f>
              <xm:sqref>R224</xm:sqref>
            </x14:sparkline>
            <x14:sparkline>
              <xm:f>Metres_Gain_per_Player!K225:Q225</xm:f>
              <xm:sqref>R225</xm:sqref>
            </x14:sparkline>
            <x14:sparkline>
              <xm:f>Metres_Gain_per_Player!K226:Q226</xm:f>
              <xm:sqref>R226</xm:sqref>
            </x14:sparkline>
            <x14:sparkline>
              <xm:f>Metres_Gain_per_Player!K227:Q227</xm:f>
              <xm:sqref>R227</xm:sqref>
            </x14:sparkline>
            <x14:sparkline>
              <xm:f>Metres_Gain_per_Player!K228:Q228</xm:f>
              <xm:sqref>R228</xm:sqref>
            </x14:sparkline>
            <x14:sparkline>
              <xm:f>Metres_Gain_per_Player!K229:Q229</xm:f>
              <xm:sqref>R229</xm:sqref>
            </x14:sparkline>
            <x14:sparkline>
              <xm:f>Metres_Gain_per_Player!K230:Q230</xm:f>
              <xm:sqref>R230</xm:sqref>
            </x14:sparkline>
            <x14:sparkline>
              <xm:f>Metres_Gain_per_Player!K231:Q231</xm:f>
              <xm:sqref>R231</xm:sqref>
            </x14:sparkline>
            <x14:sparkline>
              <xm:f>Metres_Gain_per_Player!K232:Q232</xm:f>
              <xm:sqref>R232</xm:sqref>
            </x14:sparkline>
            <x14:sparkline>
              <xm:f>Metres_Gain_per_Player!K233:Q233</xm:f>
              <xm:sqref>R233</xm:sqref>
            </x14:sparkline>
            <x14:sparkline>
              <xm:f>Metres_Gain_per_Player!K234:Q234</xm:f>
              <xm:sqref>R234</xm:sqref>
            </x14:sparkline>
            <x14:sparkline>
              <xm:f>Metres_Gain_per_Player!K235:Q235</xm:f>
              <xm:sqref>R235</xm:sqref>
            </x14:sparkline>
            <x14:sparkline>
              <xm:f>Metres_Gain_per_Player!K236:Q236</xm:f>
              <xm:sqref>R236</xm:sqref>
            </x14:sparkline>
            <x14:sparkline>
              <xm:f>Metres_Gain_per_Player!K237:Q237</xm:f>
              <xm:sqref>R237</xm:sqref>
            </x14:sparkline>
            <x14:sparkline>
              <xm:f>Metres_Gain_per_Player!K238:Q238</xm:f>
              <xm:sqref>R238</xm:sqref>
            </x14:sparkline>
            <x14:sparkline>
              <xm:f>Metres_Gain_per_Player!K239:Q239</xm:f>
              <xm:sqref>R239</xm:sqref>
            </x14:sparkline>
            <x14:sparkline>
              <xm:f>Metres_Gain_per_Player!K240:Q240</xm:f>
              <xm:sqref>R240</xm:sqref>
            </x14:sparkline>
            <x14:sparkline>
              <xm:f>Metres_Gain_per_Player!K241:Q241</xm:f>
              <xm:sqref>R241</xm:sqref>
            </x14:sparkline>
            <x14:sparkline>
              <xm:f>Metres_Gain_per_Player!K242:Q242</xm:f>
              <xm:sqref>R242</xm:sqref>
            </x14:sparkline>
            <x14:sparkline>
              <xm:f>Metres_Gain_per_Player!K243:Q243</xm:f>
              <xm:sqref>R243</xm:sqref>
            </x14:sparkline>
            <x14:sparkline>
              <xm:f>Metres_Gain_per_Player!K244:Q244</xm:f>
              <xm:sqref>R244</xm:sqref>
            </x14:sparkline>
            <x14:sparkline>
              <xm:f>Metres_Gain_per_Player!K245:Q245</xm:f>
              <xm:sqref>R245</xm:sqref>
            </x14:sparkline>
            <x14:sparkline>
              <xm:f>Metres_Gain_per_Player!K246:Q246</xm:f>
              <xm:sqref>R246</xm:sqref>
            </x14:sparkline>
            <x14:sparkline>
              <xm:f>Metres_Gain_per_Player!K247:Q247</xm:f>
              <xm:sqref>R247</xm:sqref>
            </x14:sparkline>
            <x14:sparkline>
              <xm:f>Metres_Gain_per_Player!K248:Q248</xm:f>
              <xm:sqref>R248</xm:sqref>
            </x14:sparkline>
            <x14:sparkline>
              <xm:f>Metres_Gain_per_Player!K249:Q249</xm:f>
              <xm:sqref>R249</xm:sqref>
            </x14:sparkline>
            <x14:sparkline>
              <xm:f>Metres_Gain_per_Player!K250:Q250</xm:f>
              <xm:sqref>R250</xm:sqref>
            </x14:sparkline>
            <x14:sparkline>
              <xm:f>Metres_Gain_per_Player!K251:Q251</xm:f>
              <xm:sqref>R251</xm:sqref>
            </x14:sparkline>
            <x14:sparkline>
              <xm:f>Metres_Gain_per_Player!K252:Q252</xm:f>
              <xm:sqref>R252</xm:sqref>
            </x14:sparkline>
            <x14:sparkline>
              <xm:f>Metres_Gain_per_Player!K253:Q253</xm:f>
              <xm:sqref>R253</xm:sqref>
            </x14:sparkline>
            <x14:sparkline>
              <xm:f>Metres_Gain_per_Player!K254:Q254</xm:f>
              <xm:sqref>R254</xm:sqref>
            </x14:sparkline>
            <x14:sparkline>
              <xm:f>Metres_Gain_per_Player!K255:Q255</xm:f>
              <xm:sqref>R255</xm:sqref>
            </x14:sparkline>
            <x14:sparkline>
              <xm:f>Metres_Gain_per_Player!K256:Q256</xm:f>
              <xm:sqref>R256</xm:sqref>
            </x14:sparkline>
            <x14:sparkline>
              <xm:f>Metres_Gain_per_Player!K257:Q257</xm:f>
              <xm:sqref>R257</xm:sqref>
            </x14:sparkline>
            <x14:sparkline>
              <xm:f>Metres_Gain_per_Player!K258:Q258</xm:f>
              <xm:sqref>R258</xm:sqref>
            </x14:sparkline>
            <x14:sparkline>
              <xm:f>Metres_Gain_per_Player!K259:Q259</xm:f>
              <xm:sqref>R259</xm:sqref>
            </x14:sparkline>
            <x14:sparkline>
              <xm:f>Metres_Gain_per_Player!K260:Q260</xm:f>
              <xm:sqref>R260</xm:sqref>
            </x14:sparkline>
            <x14:sparkline>
              <xm:f>Metres_Gain_per_Player!K261:Q261</xm:f>
              <xm:sqref>R261</xm:sqref>
            </x14:sparkline>
            <x14:sparkline>
              <xm:f>Metres_Gain_per_Player!K262:Q262</xm:f>
              <xm:sqref>R262</xm:sqref>
            </x14:sparkline>
            <x14:sparkline>
              <xm:f>Metres_Gain_per_Player!K263:Q263</xm:f>
              <xm:sqref>R263</xm:sqref>
            </x14:sparkline>
            <x14:sparkline>
              <xm:f>Metres_Gain_per_Player!K264:Q264</xm:f>
              <xm:sqref>R264</xm:sqref>
            </x14:sparkline>
            <x14:sparkline>
              <xm:f>Metres_Gain_per_Player!K265:Q265</xm:f>
              <xm:sqref>R265</xm:sqref>
            </x14:sparkline>
            <x14:sparkline>
              <xm:f>Metres_Gain_per_Player!K266:Q266</xm:f>
              <xm:sqref>R266</xm:sqref>
            </x14:sparkline>
            <x14:sparkline>
              <xm:f>Metres_Gain_per_Player!K267:Q267</xm:f>
              <xm:sqref>R267</xm:sqref>
            </x14:sparkline>
            <x14:sparkline>
              <xm:f>Metres_Gain_per_Player!K268:Q268</xm:f>
              <xm:sqref>R268</xm:sqref>
            </x14:sparkline>
            <x14:sparkline>
              <xm:f>Metres_Gain_per_Player!K269:Q269</xm:f>
              <xm:sqref>R269</xm:sqref>
            </x14:sparkline>
            <x14:sparkline>
              <xm:f>Metres_Gain_per_Player!K270:Q270</xm:f>
              <xm:sqref>R270</xm:sqref>
            </x14:sparkline>
            <x14:sparkline>
              <xm:f>Metres_Gain_per_Player!K271:Q271</xm:f>
              <xm:sqref>R271</xm:sqref>
            </x14:sparkline>
            <x14:sparkline>
              <xm:f>Metres_Gain_per_Player!K272:Q272</xm:f>
              <xm:sqref>R272</xm:sqref>
            </x14:sparkline>
            <x14:sparkline>
              <xm:f>Metres_Gain_per_Player!K273:Q273</xm:f>
              <xm:sqref>R273</xm:sqref>
            </x14:sparkline>
            <x14:sparkline>
              <xm:f>Metres_Gain_per_Player!K274:Q274</xm:f>
              <xm:sqref>R274</xm:sqref>
            </x14:sparkline>
            <x14:sparkline>
              <xm:f>Metres_Gain_per_Player!K275:Q275</xm:f>
              <xm:sqref>R275</xm:sqref>
            </x14:sparkline>
            <x14:sparkline>
              <xm:f>Metres_Gain_per_Player!K276:Q276</xm:f>
              <xm:sqref>R276</xm:sqref>
            </x14:sparkline>
            <x14:sparkline>
              <xm:f>Metres_Gain_per_Player!K277:Q277</xm:f>
              <xm:sqref>R277</xm:sqref>
            </x14:sparkline>
            <x14:sparkline>
              <xm:f>Metres_Gain_per_Player!K278:Q278</xm:f>
              <xm:sqref>R278</xm:sqref>
            </x14:sparkline>
            <x14:sparkline>
              <xm:f>Metres_Gain_per_Player!K279:Q279</xm:f>
              <xm:sqref>R279</xm:sqref>
            </x14:sparkline>
            <x14:sparkline>
              <xm:f>Metres_Gain_per_Player!K280:Q280</xm:f>
              <xm:sqref>R280</xm:sqref>
            </x14:sparkline>
            <x14:sparkline>
              <xm:f>Metres_Gain_per_Player!K281:Q281</xm:f>
              <xm:sqref>R281</xm:sqref>
            </x14:sparkline>
            <x14:sparkline>
              <xm:f>Metres_Gain_per_Player!K282:Q282</xm:f>
              <xm:sqref>R282</xm:sqref>
            </x14:sparkline>
            <x14:sparkline>
              <xm:f>Metres_Gain_per_Player!K283:Q283</xm:f>
              <xm:sqref>R283</xm:sqref>
            </x14:sparkline>
            <x14:sparkline>
              <xm:f>Metres_Gain_per_Player!K284:Q284</xm:f>
              <xm:sqref>R284</xm:sqref>
            </x14:sparkline>
            <x14:sparkline>
              <xm:f>Metres_Gain_per_Player!K285:Q285</xm:f>
              <xm:sqref>R285</xm:sqref>
            </x14:sparkline>
            <x14:sparkline>
              <xm:f>Metres_Gain_per_Player!K286:Q286</xm:f>
              <xm:sqref>R286</xm:sqref>
            </x14:sparkline>
            <x14:sparkline>
              <xm:f>Metres_Gain_per_Player!K287:Q287</xm:f>
              <xm:sqref>R287</xm:sqref>
            </x14:sparkline>
            <x14:sparkline>
              <xm:f>Metres_Gain_per_Player!K288:Q288</xm:f>
              <xm:sqref>R288</xm:sqref>
            </x14:sparkline>
            <x14:sparkline>
              <xm:f>Metres_Gain_per_Player!K289:Q289</xm:f>
              <xm:sqref>R289</xm:sqref>
            </x14:sparkline>
            <x14:sparkline>
              <xm:f>Metres_Gain_per_Player!K290:Q290</xm:f>
              <xm:sqref>R290</xm:sqref>
            </x14:sparkline>
            <x14:sparkline>
              <xm:f>Metres_Gain_per_Player!K291:Q291</xm:f>
              <xm:sqref>R291</xm:sqref>
            </x14:sparkline>
            <x14:sparkline>
              <xm:f>Metres_Gain_per_Player!K292:Q292</xm:f>
              <xm:sqref>R292</xm:sqref>
            </x14:sparkline>
            <x14:sparkline>
              <xm:f>Metres_Gain_per_Player!K293:Q293</xm:f>
              <xm:sqref>R293</xm:sqref>
            </x14:sparkline>
            <x14:sparkline>
              <xm:f>Metres_Gain_per_Player!K294:Q294</xm:f>
              <xm:sqref>R294</xm:sqref>
            </x14:sparkline>
            <x14:sparkline>
              <xm:f>Metres_Gain_per_Player!K295:Q295</xm:f>
              <xm:sqref>R295</xm:sqref>
            </x14:sparkline>
            <x14:sparkline>
              <xm:f>Metres_Gain_per_Player!K296:Q296</xm:f>
              <xm:sqref>R296</xm:sqref>
            </x14:sparkline>
            <x14:sparkline>
              <xm:f>Metres_Gain_per_Player!K297:Q297</xm:f>
              <xm:sqref>R297</xm:sqref>
            </x14:sparkline>
            <x14:sparkline>
              <xm:f>Metres_Gain_per_Player!K298:Q298</xm:f>
              <xm:sqref>R298</xm:sqref>
            </x14:sparkline>
            <x14:sparkline>
              <xm:f>Metres_Gain_per_Player!K299:Q299</xm:f>
              <xm:sqref>R299</xm:sqref>
            </x14:sparkline>
            <x14:sparkline>
              <xm:f>Metres_Gain_per_Player!K300:Q300</xm:f>
              <xm:sqref>R300</xm:sqref>
            </x14:sparkline>
            <x14:sparkline>
              <xm:f>Metres_Gain_per_Player!K301:Q301</xm:f>
              <xm:sqref>R301</xm:sqref>
            </x14:sparkline>
            <x14:sparkline>
              <xm:f>Metres_Gain_per_Player!K302:Q302</xm:f>
              <xm:sqref>R302</xm:sqref>
            </x14:sparkline>
            <x14:sparkline>
              <xm:f>Metres_Gain_per_Player!K303:Q303</xm:f>
              <xm:sqref>R303</xm:sqref>
            </x14:sparkline>
            <x14:sparkline>
              <xm:f>Metres_Gain_per_Player!K304:Q304</xm:f>
              <xm:sqref>R304</xm:sqref>
            </x14:sparkline>
            <x14:sparkline>
              <xm:f>Metres_Gain_per_Player!K305:Q305</xm:f>
              <xm:sqref>R305</xm:sqref>
            </x14:sparkline>
            <x14:sparkline>
              <xm:f>Metres_Gain_per_Player!K306:Q306</xm:f>
              <xm:sqref>R306</xm:sqref>
            </x14:sparkline>
            <x14:sparkline>
              <xm:f>Metres_Gain_per_Player!K307:Q307</xm:f>
              <xm:sqref>R307</xm:sqref>
            </x14:sparkline>
            <x14:sparkline>
              <xm:f>Metres_Gain_per_Player!K308:Q308</xm:f>
              <xm:sqref>R308</xm:sqref>
            </x14:sparkline>
            <x14:sparkline>
              <xm:f>Metres_Gain_per_Player!K309:Q309</xm:f>
              <xm:sqref>R309</xm:sqref>
            </x14:sparkline>
            <x14:sparkline>
              <xm:f>Metres_Gain_per_Player!K310:Q310</xm:f>
              <xm:sqref>R310</xm:sqref>
            </x14:sparkline>
            <x14:sparkline>
              <xm:f>Metres_Gain_per_Player!K311:Q311</xm:f>
              <xm:sqref>R311</xm:sqref>
            </x14:sparkline>
            <x14:sparkline>
              <xm:f>Metres_Gain_per_Player!K312:Q312</xm:f>
              <xm:sqref>R312</xm:sqref>
            </x14:sparkline>
            <x14:sparkline>
              <xm:f>Metres_Gain_per_Player!K313:Q313</xm:f>
              <xm:sqref>R313</xm:sqref>
            </x14:sparkline>
            <x14:sparkline>
              <xm:f>Metres_Gain_per_Player!K314:Q314</xm:f>
              <xm:sqref>R314</xm:sqref>
            </x14:sparkline>
            <x14:sparkline>
              <xm:f>Metres_Gain_per_Player!K315:Q315</xm:f>
              <xm:sqref>R315</xm:sqref>
            </x14:sparkline>
            <x14:sparkline>
              <xm:f>Metres_Gain_per_Player!K316:Q316</xm:f>
              <xm:sqref>R316</xm:sqref>
            </x14:sparkline>
            <x14:sparkline>
              <xm:f>Metres_Gain_per_Player!K317:Q317</xm:f>
              <xm:sqref>R317</xm:sqref>
            </x14:sparkline>
            <x14:sparkline>
              <xm:f>Metres_Gain_per_Player!K318:Q318</xm:f>
              <xm:sqref>R318</xm:sqref>
            </x14:sparkline>
            <x14:sparkline>
              <xm:f>Metres_Gain_per_Player!K319:Q319</xm:f>
              <xm:sqref>R319</xm:sqref>
            </x14:sparkline>
            <x14:sparkline>
              <xm:f>Metres_Gain_per_Player!K320:Q320</xm:f>
              <xm:sqref>R320</xm:sqref>
            </x14:sparkline>
            <x14:sparkline>
              <xm:f>Metres_Gain_per_Player!K321:Q321</xm:f>
              <xm:sqref>R321</xm:sqref>
            </x14:sparkline>
            <x14:sparkline>
              <xm:f>Metres_Gain_per_Player!K322:Q322</xm:f>
              <xm:sqref>R322</xm:sqref>
            </x14:sparkline>
            <x14:sparkline>
              <xm:f>Metres_Gain_per_Player!K323:Q323</xm:f>
              <xm:sqref>R323</xm:sqref>
            </x14:sparkline>
            <x14:sparkline>
              <xm:f>Metres_Gain_per_Player!K324:Q324</xm:f>
              <xm:sqref>R324</xm:sqref>
            </x14:sparkline>
            <x14:sparkline>
              <xm:f>Metres_Gain_per_Player!K325:Q325</xm:f>
              <xm:sqref>R325</xm:sqref>
            </x14:sparkline>
            <x14:sparkline>
              <xm:f>Metres_Gain_per_Player!K326:Q326</xm:f>
              <xm:sqref>R326</xm:sqref>
            </x14:sparkline>
            <x14:sparkline>
              <xm:f>Metres_Gain_per_Player!K327:Q327</xm:f>
              <xm:sqref>R327</xm:sqref>
            </x14:sparkline>
            <x14:sparkline>
              <xm:f>Metres_Gain_per_Player!K328:Q328</xm:f>
              <xm:sqref>R328</xm:sqref>
            </x14:sparkline>
            <x14:sparkline>
              <xm:f>Metres_Gain_per_Player!K329:Q329</xm:f>
              <xm:sqref>R329</xm:sqref>
            </x14:sparkline>
            <x14:sparkline>
              <xm:f>Metres_Gain_per_Player!K330:Q330</xm:f>
              <xm:sqref>R330</xm:sqref>
            </x14:sparkline>
            <x14:sparkline>
              <xm:f>Metres_Gain_per_Player!K331:Q331</xm:f>
              <xm:sqref>R331</xm:sqref>
            </x14:sparkline>
            <x14:sparkline>
              <xm:f>Metres_Gain_per_Player!K332:Q332</xm:f>
              <xm:sqref>R332</xm:sqref>
            </x14:sparkline>
            <x14:sparkline>
              <xm:f>Metres_Gain_per_Player!K333:Q333</xm:f>
              <xm:sqref>R333</xm:sqref>
            </x14:sparkline>
            <x14:sparkline>
              <xm:f>Metres_Gain_per_Player!K334:Q334</xm:f>
              <xm:sqref>R334</xm:sqref>
            </x14:sparkline>
            <x14:sparkline>
              <xm:f>Metres_Gain_per_Player!K335:Q335</xm:f>
              <xm:sqref>R335</xm:sqref>
            </x14:sparkline>
            <x14:sparkline>
              <xm:f>Metres_Gain_per_Player!K336:Q336</xm:f>
              <xm:sqref>R336</xm:sqref>
            </x14:sparkline>
            <x14:sparkline>
              <xm:f>Metres_Gain_per_Player!K337:Q337</xm:f>
              <xm:sqref>R337</xm:sqref>
            </x14:sparkline>
            <x14:sparkline>
              <xm:f>Metres_Gain_per_Player!K338:Q338</xm:f>
              <xm:sqref>R338</xm:sqref>
            </x14:sparkline>
            <x14:sparkline>
              <xm:f>Metres_Gain_per_Player!K339:Q339</xm:f>
              <xm:sqref>R339</xm:sqref>
            </x14:sparkline>
            <x14:sparkline>
              <xm:f>Metres_Gain_per_Player!K340:Q340</xm:f>
              <xm:sqref>R340</xm:sqref>
            </x14:sparkline>
            <x14:sparkline>
              <xm:f>Metres_Gain_per_Player!K341:Q341</xm:f>
              <xm:sqref>R341</xm:sqref>
            </x14:sparkline>
            <x14:sparkline>
              <xm:f>Metres_Gain_per_Player!K342:Q342</xm:f>
              <xm:sqref>R342</xm:sqref>
            </x14:sparkline>
            <x14:sparkline>
              <xm:f>Metres_Gain_per_Player!K343:Q343</xm:f>
              <xm:sqref>R343</xm:sqref>
            </x14:sparkline>
            <x14:sparkline>
              <xm:f>Metres_Gain_per_Player!K344:Q344</xm:f>
              <xm:sqref>R344</xm:sqref>
            </x14:sparkline>
            <x14:sparkline>
              <xm:f>Metres_Gain_per_Player!K345:Q345</xm:f>
              <xm:sqref>R345</xm:sqref>
            </x14:sparkline>
            <x14:sparkline>
              <xm:f>Metres_Gain_per_Player!K346:Q346</xm:f>
              <xm:sqref>R346</xm:sqref>
            </x14:sparkline>
            <x14:sparkline>
              <xm:f>Metres_Gain_per_Player!K347:Q347</xm:f>
              <xm:sqref>R347</xm:sqref>
            </x14:sparkline>
            <x14:sparkline>
              <xm:f>Metres_Gain_per_Player!K348:Q348</xm:f>
              <xm:sqref>R348</xm:sqref>
            </x14:sparkline>
            <x14:sparkline>
              <xm:f>Metres_Gain_per_Player!K349:Q349</xm:f>
              <xm:sqref>R349</xm:sqref>
            </x14:sparkline>
            <x14:sparkline>
              <xm:f>Metres_Gain_per_Player!K350:Q350</xm:f>
              <xm:sqref>R350</xm:sqref>
            </x14:sparkline>
            <x14:sparkline>
              <xm:f>Metres_Gain_per_Player!K351:Q351</xm:f>
              <xm:sqref>R351</xm:sqref>
            </x14:sparkline>
            <x14:sparkline>
              <xm:f>Metres_Gain_per_Player!K352:Q352</xm:f>
              <xm:sqref>R352</xm:sqref>
            </x14:sparkline>
            <x14:sparkline>
              <xm:f>Metres_Gain_per_Player!K353:Q353</xm:f>
              <xm:sqref>R353</xm:sqref>
            </x14:sparkline>
            <x14:sparkline>
              <xm:f>Metres_Gain_per_Player!K354:Q354</xm:f>
              <xm:sqref>R354</xm:sqref>
            </x14:sparkline>
            <x14:sparkline>
              <xm:f>Metres_Gain_per_Player!K355:Q355</xm:f>
              <xm:sqref>R355</xm:sqref>
            </x14:sparkline>
            <x14:sparkline>
              <xm:f>Metres_Gain_per_Player!K356:Q356</xm:f>
              <xm:sqref>R356</xm:sqref>
            </x14:sparkline>
            <x14:sparkline>
              <xm:f>Metres_Gain_per_Player!K357:Q357</xm:f>
              <xm:sqref>R357</xm:sqref>
            </x14:sparkline>
            <x14:sparkline>
              <xm:f>Metres_Gain_per_Player!K358:Q358</xm:f>
              <xm:sqref>R358</xm:sqref>
            </x14:sparkline>
            <x14:sparkline>
              <xm:f>Metres_Gain_per_Player!K359:Q359</xm:f>
              <xm:sqref>R359</xm:sqref>
            </x14:sparkline>
            <x14:sparkline>
              <xm:f>Metres_Gain_per_Player!K360:Q360</xm:f>
              <xm:sqref>R360</xm:sqref>
            </x14:sparkline>
            <x14:sparkline>
              <xm:f>Metres_Gain_per_Player!K361:Q361</xm:f>
              <xm:sqref>R361</xm:sqref>
            </x14:sparkline>
            <x14:sparkline>
              <xm:f>Metres_Gain_per_Player!K362:Q362</xm:f>
              <xm:sqref>R362</xm:sqref>
            </x14:sparkline>
            <x14:sparkline>
              <xm:f>Metres_Gain_per_Player!K363:Q363</xm:f>
              <xm:sqref>R363</xm:sqref>
            </x14:sparkline>
            <x14:sparkline>
              <xm:f>Metres_Gain_per_Player!K364:Q364</xm:f>
              <xm:sqref>R364</xm:sqref>
            </x14:sparkline>
            <x14:sparkline>
              <xm:f>Metres_Gain_per_Player!K365:Q365</xm:f>
              <xm:sqref>R365</xm:sqref>
            </x14:sparkline>
            <x14:sparkline>
              <xm:f>Metres_Gain_per_Player!K366:Q366</xm:f>
              <xm:sqref>R366</xm:sqref>
            </x14:sparkline>
            <x14:sparkline>
              <xm:f>Metres_Gain_per_Player!K367:Q367</xm:f>
              <xm:sqref>R367</xm:sqref>
            </x14:sparkline>
            <x14:sparkline>
              <xm:f>Metres_Gain_per_Player!K368:Q368</xm:f>
              <xm:sqref>R368</xm:sqref>
            </x14:sparkline>
            <x14:sparkline>
              <xm:f>Metres_Gain_per_Player!K369:Q369</xm:f>
              <xm:sqref>R369</xm:sqref>
            </x14:sparkline>
            <x14:sparkline>
              <xm:f>Metres_Gain_per_Player!K370:Q370</xm:f>
              <xm:sqref>R370</xm:sqref>
            </x14:sparkline>
            <x14:sparkline>
              <xm:f>Metres_Gain_per_Player!K371:Q371</xm:f>
              <xm:sqref>R371</xm:sqref>
            </x14:sparkline>
            <x14:sparkline>
              <xm:f>Metres_Gain_per_Player!K372:Q372</xm:f>
              <xm:sqref>R372</xm:sqref>
            </x14:sparkline>
            <x14:sparkline>
              <xm:f>Metres_Gain_per_Player!K373:Q373</xm:f>
              <xm:sqref>R373</xm:sqref>
            </x14:sparkline>
            <x14:sparkline>
              <xm:f>Metres_Gain_per_Player!K374:Q374</xm:f>
              <xm:sqref>R374</xm:sqref>
            </x14:sparkline>
            <x14:sparkline>
              <xm:f>Metres_Gain_per_Player!K375:Q375</xm:f>
              <xm:sqref>R375</xm:sqref>
            </x14:sparkline>
            <x14:sparkline>
              <xm:f>Metres_Gain_per_Player!K376:Q376</xm:f>
              <xm:sqref>R376</xm:sqref>
            </x14:sparkline>
            <x14:sparkline>
              <xm:f>Metres_Gain_per_Player!K377:Q377</xm:f>
              <xm:sqref>R377</xm:sqref>
            </x14:sparkline>
            <x14:sparkline>
              <xm:f>Metres_Gain_per_Player!K378:Q378</xm:f>
              <xm:sqref>R378</xm:sqref>
            </x14:sparkline>
            <x14:sparkline>
              <xm:f>Metres_Gain_per_Player!K379:Q379</xm:f>
              <xm:sqref>R379</xm:sqref>
            </x14:sparkline>
            <x14:sparkline>
              <xm:f>Metres_Gain_per_Player!K380:Q380</xm:f>
              <xm:sqref>R380</xm:sqref>
            </x14:sparkline>
            <x14:sparkline>
              <xm:f>Metres_Gain_per_Player!K381:Q381</xm:f>
              <xm:sqref>R381</xm:sqref>
            </x14:sparkline>
            <x14:sparkline>
              <xm:f>Metres_Gain_per_Player!K382:Q382</xm:f>
              <xm:sqref>R382</xm:sqref>
            </x14:sparkline>
            <x14:sparkline>
              <xm:f>Metres_Gain_per_Player!K383:Q383</xm:f>
              <xm:sqref>R383</xm:sqref>
            </x14:sparkline>
            <x14:sparkline>
              <xm:f>Metres_Gain_per_Player!K384:Q384</xm:f>
              <xm:sqref>R384</xm:sqref>
            </x14:sparkline>
            <x14:sparkline>
              <xm:f>Metres_Gain_per_Player!K385:Q385</xm:f>
              <xm:sqref>R385</xm:sqref>
            </x14:sparkline>
            <x14:sparkline>
              <xm:f>Metres_Gain_per_Player!K386:Q386</xm:f>
              <xm:sqref>R386</xm:sqref>
            </x14:sparkline>
            <x14:sparkline>
              <xm:f>Metres_Gain_per_Player!K387:Q387</xm:f>
              <xm:sqref>R387</xm:sqref>
            </x14:sparkline>
            <x14:sparkline>
              <xm:f>Metres_Gain_per_Player!K388:Q388</xm:f>
              <xm:sqref>R388</xm:sqref>
            </x14:sparkline>
            <x14:sparkline>
              <xm:f>Metres_Gain_per_Player!K389:Q389</xm:f>
              <xm:sqref>R389</xm:sqref>
            </x14:sparkline>
            <x14:sparkline>
              <xm:f>Metres_Gain_per_Player!K390:Q390</xm:f>
              <xm:sqref>R390</xm:sqref>
            </x14:sparkline>
            <x14:sparkline>
              <xm:f>Metres_Gain_per_Player!K391:Q391</xm:f>
              <xm:sqref>R391</xm:sqref>
            </x14:sparkline>
            <x14:sparkline>
              <xm:f>Metres_Gain_per_Player!K392:Q392</xm:f>
              <xm:sqref>R392</xm:sqref>
            </x14:sparkline>
            <x14:sparkline>
              <xm:f>Metres_Gain_per_Player!K393:Q393</xm:f>
              <xm:sqref>R393</xm:sqref>
            </x14:sparkline>
            <x14:sparkline>
              <xm:f>Metres_Gain_per_Player!K394:Q394</xm:f>
              <xm:sqref>R394</xm:sqref>
            </x14:sparkline>
            <x14:sparkline>
              <xm:f>Metres_Gain_per_Player!K395:Q395</xm:f>
              <xm:sqref>R395</xm:sqref>
            </x14:sparkline>
            <x14:sparkline>
              <xm:f>Metres_Gain_per_Player!K396:Q396</xm:f>
              <xm:sqref>R396</xm:sqref>
            </x14:sparkline>
            <x14:sparkline>
              <xm:f>Metres_Gain_per_Player!K397:Q397</xm:f>
              <xm:sqref>R397</xm:sqref>
            </x14:sparkline>
            <x14:sparkline>
              <xm:f>Metres_Gain_per_Player!K398:Q398</xm:f>
              <xm:sqref>R398</xm:sqref>
            </x14:sparkline>
            <x14:sparkline>
              <xm:f>Metres_Gain_per_Player!K399:Q399</xm:f>
              <xm:sqref>R399</xm:sqref>
            </x14:sparkline>
            <x14:sparkline>
              <xm:f>Metres_Gain_per_Player!K400:Q400</xm:f>
              <xm:sqref>R400</xm:sqref>
            </x14:sparkline>
            <x14:sparkline>
              <xm:f>Metres_Gain_per_Player!K401:Q401</xm:f>
              <xm:sqref>R401</xm:sqref>
            </x14:sparkline>
            <x14:sparkline>
              <xm:f>Metres_Gain_per_Player!K402:Q402</xm:f>
              <xm:sqref>R402</xm:sqref>
            </x14:sparkline>
            <x14:sparkline>
              <xm:f>Metres_Gain_per_Player!K403:Q403</xm:f>
              <xm:sqref>R403</xm:sqref>
            </x14:sparkline>
            <x14:sparkline>
              <xm:f>Metres_Gain_per_Player!K404:Q404</xm:f>
              <xm:sqref>R404</xm:sqref>
            </x14:sparkline>
            <x14:sparkline>
              <xm:f>Metres_Gain_per_Player!K405:Q405</xm:f>
              <xm:sqref>R405</xm:sqref>
            </x14:sparkline>
            <x14:sparkline>
              <xm:f>Metres_Gain_per_Player!K406:Q406</xm:f>
              <xm:sqref>R406</xm:sqref>
            </x14:sparkline>
            <x14:sparkline>
              <xm:f>Metres_Gain_per_Player!K407:Q407</xm:f>
              <xm:sqref>R407</xm:sqref>
            </x14:sparkline>
            <x14:sparkline>
              <xm:f>Metres_Gain_per_Player!K408:Q408</xm:f>
              <xm:sqref>R408</xm:sqref>
            </x14:sparkline>
            <x14:sparkline>
              <xm:f>Metres_Gain_per_Player!K409:Q409</xm:f>
              <xm:sqref>R409</xm:sqref>
            </x14:sparkline>
            <x14:sparkline>
              <xm:f>Metres_Gain_per_Player!K410:Q410</xm:f>
              <xm:sqref>R410</xm:sqref>
            </x14:sparkline>
            <x14:sparkline>
              <xm:f>Metres_Gain_per_Player!K411:Q411</xm:f>
              <xm:sqref>R411</xm:sqref>
            </x14:sparkline>
            <x14:sparkline>
              <xm:f>Metres_Gain_per_Player!K412:Q412</xm:f>
              <xm:sqref>R412</xm:sqref>
            </x14:sparkline>
            <x14:sparkline>
              <xm:f>Metres_Gain_per_Player!K413:Q413</xm:f>
              <xm:sqref>R413</xm:sqref>
            </x14:sparkline>
            <x14:sparkline>
              <xm:f>Metres_Gain_per_Player!K414:Q414</xm:f>
              <xm:sqref>R414</xm:sqref>
            </x14:sparkline>
            <x14:sparkline>
              <xm:f>Metres_Gain_per_Player!K415:Q415</xm:f>
              <xm:sqref>R415</xm:sqref>
            </x14:sparkline>
            <x14:sparkline>
              <xm:f>Metres_Gain_per_Player!K416:Q416</xm:f>
              <xm:sqref>R416</xm:sqref>
            </x14:sparkline>
            <x14:sparkline>
              <xm:f>Metres_Gain_per_Player!K417:Q417</xm:f>
              <xm:sqref>R417</xm:sqref>
            </x14:sparkline>
            <x14:sparkline>
              <xm:f>Metres_Gain_per_Player!K418:Q418</xm:f>
              <xm:sqref>R418</xm:sqref>
            </x14:sparkline>
            <x14:sparkline>
              <xm:f>Metres_Gain_per_Player!K419:Q419</xm:f>
              <xm:sqref>R419</xm:sqref>
            </x14:sparkline>
            <x14:sparkline>
              <xm:f>Metres_Gain_per_Player!K420:Q420</xm:f>
              <xm:sqref>R420</xm:sqref>
            </x14:sparkline>
            <x14:sparkline>
              <xm:f>Metres_Gain_per_Player!K421:Q421</xm:f>
              <xm:sqref>R421</xm:sqref>
            </x14:sparkline>
            <x14:sparkline>
              <xm:f>Metres_Gain_per_Player!K422:Q422</xm:f>
              <xm:sqref>R422</xm:sqref>
            </x14:sparkline>
            <x14:sparkline>
              <xm:f>Metres_Gain_per_Player!K423:Q423</xm:f>
              <xm:sqref>R423</xm:sqref>
            </x14:sparkline>
            <x14:sparkline>
              <xm:f>Metres_Gain_per_Player!K424:Q424</xm:f>
              <xm:sqref>R424</xm:sqref>
            </x14:sparkline>
            <x14:sparkline>
              <xm:f>Metres_Gain_per_Player!K425:Q425</xm:f>
              <xm:sqref>R425</xm:sqref>
            </x14:sparkline>
            <x14:sparkline>
              <xm:f>Metres_Gain_per_Player!K426:Q426</xm:f>
              <xm:sqref>R426</xm:sqref>
            </x14:sparkline>
            <x14:sparkline>
              <xm:f>Metres_Gain_per_Player!K427:Q427</xm:f>
              <xm:sqref>R427</xm:sqref>
            </x14:sparkline>
            <x14:sparkline>
              <xm:f>Metres_Gain_per_Player!K428:Q428</xm:f>
              <xm:sqref>R428</xm:sqref>
            </x14:sparkline>
            <x14:sparkline>
              <xm:f>Metres_Gain_per_Player!K429:Q429</xm:f>
              <xm:sqref>R429</xm:sqref>
            </x14:sparkline>
            <x14:sparkline>
              <xm:f>Metres_Gain_per_Player!K430:Q430</xm:f>
              <xm:sqref>R430</xm:sqref>
            </x14:sparkline>
            <x14:sparkline>
              <xm:f>Metres_Gain_per_Player!K431:Q431</xm:f>
              <xm:sqref>R431</xm:sqref>
            </x14:sparkline>
            <x14:sparkline>
              <xm:f>Metres_Gain_per_Player!K432:Q432</xm:f>
              <xm:sqref>R432</xm:sqref>
            </x14:sparkline>
            <x14:sparkline>
              <xm:f>Metres_Gain_per_Player!K433:Q433</xm:f>
              <xm:sqref>R433</xm:sqref>
            </x14:sparkline>
            <x14:sparkline>
              <xm:f>Metres_Gain_per_Player!K434:Q434</xm:f>
              <xm:sqref>R434</xm:sqref>
            </x14:sparkline>
            <x14:sparkline>
              <xm:f>Metres_Gain_per_Player!K435:Q435</xm:f>
              <xm:sqref>R435</xm:sqref>
            </x14:sparkline>
            <x14:sparkline>
              <xm:f>Metres_Gain_per_Player!K436:Q436</xm:f>
              <xm:sqref>R436</xm:sqref>
            </x14:sparkline>
            <x14:sparkline>
              <xm:f>Metres_Gain_per_Player!K437:Q437</xm:f>
              <xm:sqref>R437</xm:sqref>
            </x14:sparkline>
            <x14:sparkline>
              <xm:f>Metres_Gain_per_Player!K438:Q438</xm:f>
              <xm:sqref>R438</xm:sqref>
            </x14:sparkline>
            <x14:sparkline>
              <xm:f>Metres_Gain_per_Player!K439:Q439</xm:f>
              <xm:sqref>R439</xm:sqref>
            </x14:sparkline>
            <x14:sparkline>
              <xm:f>Metres_Gain_per_Player!K440:Q440</xm:f>
              <xm:sqref>R440</xm:sqref>
            </x14:sparkline>
            <x14:sparkline>
              <xm:f>Metres_Gain_per_Player!K441:Q441</xm:f>
              <xm:sqref>R441</xm:sqref>
            </x14:sparkline>
            <x14:sparkline>
              <xm:f>Metres_Gain_per_Player!K442:Q442</xm:f>
              <xm:sqref>R442</xm:sqref>
            </x14:sparkline>
            <x14:sparkline>
              <xm:f>Metres_Gain_per_Player!K443:Q443</xm:f>
              <xm:sqref>R443</xm:sqref>
            </x14:sparkline>
            <x14:sparkline>
              <xm:f>Metres_Gain_per_Player!K444:Q444</xm:f>
              <xm:sqref>R444</xm:sqref>
            </x14:sparkline>
            <x14:sparkline>
              <xm:f>Metres_Gain_per_Player!K445:Q445</xm:f>
              <xm:sqref>R445</xm:sqref>
            </x14:sparkline>
            <x14:sparkline>
              <xm:f>Metres_Gain_per_Player!K446:Q446</xm:f>
              <xm:sqref>R446</xm:sqref>
            </x14:sparkline>
            <x14:sparkline>
              <xm:f>Metres_Gain_per_Player!K447:Q447</xm:f>
              <xm:sqref>R447</xm:sqref>
            </x14:sparkline>
            <x14:sparkline>
              <xm:f>Metres_Gain_per_Player!K448:Q448</xm:f>
              <xm:sqref>R448</xm:sqref>
            </x14:sparkline>
            <x14:sparkline>
              <xm:f>Metres_Gain_per_Player!K449:Q449</xm:f>
              <xm:sqref>R449</xm:sqref>
            </x14:sparkline>
            <x14:sparkline>
              <xm:f>Metres_Gain_per_Player!K450:Q450</xm:f>
              <xm:sqref>R450</xm:sqref>
            </x14:sparkline>
            <x14:sparkline>
              <xm:f>Metres_Gain_per_Player!K451:Q451</xm:f>
              <xm:sqref>R451</xm:sqref>
            </x14:sparkline>
            <x14:sparkline>
              <xm:f>Metres_Gain_per_Player!K452:Q452</xm:f>
              <xm:sqref>R452</xm:sqref>
            </x14:sparkline>
            <x14:sparkline>
              <xm:f>Metres_Gain_per_Player!K453:Q453</xm:f>
              <xm:sqref>R453</xm:sqref>
            </x14:sparkline>
            <x14:sparkline>
              <xm:f>Metres_Gain_per_Player!K454:Q454</xm:f>
              <xm:sqref>R454</xm:sqref>
            </x14:sparkline>
            <x14:sparkline>
              <xm:f>Metres_Gain_per_Player!K455:Q455</xm:f>
              <xm:sqref>R455</xm:sqref>
            </x14:sparkline>
            <x14:sparkline>
              <xm:f>Metres_Gain_per_Player!K456:Q456</xm:f>
              <xm:sqref>R456</xm:sqref>
            </x14:sparkline>
            <x14:sparkline>
              <xm:f>Metres_Gain_per_Player!K457:Q457</xm:f>
              <xm:sqref>R457</xm:sqref>
            </x14:sparkline>
            <x14:sparkline>
              <xm:f>Metres_Gain_per_Player!K458:Q458</xm:f>
              <xm:sqref>R458</xm:sqref>
            </x14:sparkline>
            <x14:sparkline>
              <xm:f>Metres_Gain_per_Player!K459:Q459</xm:f>
              <xm:sqref>R459</xm:sqref>
            </x14:sparkline>
            <x14:sparkline>
              <xm:f>Metres_Gain_per_Player!K460:Q460</xm:f>
              <xm:sqref>R460</xm:sqref>
            </x14:sparkline>
            <x14:sparkline>
              <xm:f>Metres_Gain_per_Player!K461:Q461</xm:f>
              <xm:sqref>R461</xm:sqref>
            </x14:sparkline>
            <x14:sparkline>
              <xm:f>Metres_Gain_per_Player!K462:Q462</xm:f>
              <xm:sqref>R462</xm:sqref>
            </x14:sparkline>
            <x14:sparkline>
              <xm:f>Metres_Gain_per_Player!K463:Q463</xm:f>
              <xm:sqref>R463</xm:sqref>
            </x14:sparkline>
            <x14:sparkline>
              <xm:f>Metres_Gain_per_Player!K464:Q464</xm:f>
              <xm:sqref>R464</xm:sqref>
            </x14:sparkline>
            <x14:sparkline>
              <xm:f>Metres_Gain_per_Player!K465:Q465</xm:f>
              <xm:sqref>R465</xm:sqref>
            </x14:sparkline>
            <x14:sparkline>
              <xm:f>Metres_Gain_per_Player!K466:Q466</xm:f>
              <xm:sqref>R466</xm:sqref>
            </x14:sparkline>
            <x14:sparkline>
              <xm:f>Metres_Gain_per_Player!K467:Q467</xm:f>
              <xm:sqref>R467</xm:sqref>
            </x14:sparkline>
            <x14:sparkline>
              <xm:f>Metres_Gain_per_Player!K468:Q468</xm:f>
              <xm:sqref>R468</xm:sqref>
            </x14:sparkline>
            <x14:sparkline>
              <xm:f>Metres_Gain_per_Player!K469:Q469</xm:f>
              <xm:sqref>R469</xm:sqref>
            </x14:sparkline>
            <x14:sparkline>
              <xm:f>Metres_Gain_per_Player!K470:Q470</xm:f>
              <xm:sqref>R470</xm:sqref>
            </x14:sparkline>
            <x14:sparkline>
              <xm:f>Metres_Gain_per_Player!K471:Q471</xm:f>
              <xm:sqref>R471</xm:sqref>
            </x14:sparkline>
            <x14:sparkline>
              <xm:f>Metres_Gain_per_Player!K472:Q472</xm:f>
              <xm:sqref>R472</xm:sqref>
            </x14:sparkline>
            <x14:sparkline>
              <xm:f>Metres_Gain_per_Player!K473:Q473</xm:f>
              <xm:sqref>R473</xm:sqref>
            </x14:sparkline>
            <x14:sparkline>
              <xm:f>Metres_Gain_per_Player!K474:Q474</xm:f>
              <xm:sqref>R474</xm:sqref>
            </x14:sparkline>
            <x14:sparkline>
              <xm:f>Metres_Gain_per_Player!K475:Q475</xm:f>
              <xm:sqref>R475</xm:sqref>
            </x14:sparkline>
            <x14:sparkline>
              <xm:f>Metres_Gain_per_Player!K476:Q476</xm:f>
              <xm:sqref>R476</xm:sqref>
            </x14:sparkline>
            <x14:sparkline>
              <xm:f>Metres_Gain_per_Player!K477:Q477</xm:f>
              <xm:sqref>R477</xm:sqref>
            </x14:sparkline>
            <x14:sparkline>
              <xm:f>Metres_Gain_per_Player!K478:Q478</xm:f>
              <xm:sqref>R478</xm:sqref>
            </x14:sparkline>
            <x14:sparkline>
              <xm:f>Metres_Gain_per_Player!K479:Q479</xm:f>
              <xm:sqref>R479</xm:sqref>
            </x14:sparkline>
            <x14:sparkline>
              <xm:f>Metres_Gain_per_Player!K480:Q480</xm:f>
              <xm:sqref>R480</xm:sqref>
            </x14:sparkline>
            <x14:sparkline>
              <xm:f>Metres_Gain_per_Player!K481:Q481</xm:f>
              <xm:sqref>R481</xm:sqref>
            </x14:sparkline>
            <x14:sparkline>
              <xm:f>Metres_Gain_per_Player!K482:Q482</xm:f>
              <xm:sqref>R482</xm:sqref>
            </x14:sparkline>
            <x14:sparkline>
              <xm:f>Metres_Gain_per_Player!K483:Q483</xm:f>
              <xm:sqref>R483</xm:sqref>
            </x14:sparkline>
            <x14:sparkline>
              <xm:f>Metres_Gain_per_Player!K484:Q484</xm:f>
              <xm:sqref>R484</xm:sqref>
            </x14:sparkline>
            <x14:sparkline>
              <xm:f>Metres_Gain_per_Player!K485:Q485</xm:f>
              <xm:sqref>R485</xm:sqref>
            </x14:sparkline>
            <x14:sparkline>
              <xm:f>Metres_Gain_per_Player!K486:Q486</xm:f>
              <xm:sqref>R486</xm:sqref>
            </x14:sparkline>
            <x14:sparkline>
              <xm:f>Metres_Gain_per_Player!K487:Q487</xm:f>
              <xm:sqref>R487</xm:sqref>
            </x14:sparkline>
            <x14:sparkline>
              <xm:f>Metres_Gain_per_Player!K488:Q488</xm:f>
              <xm:sqref>R488</xm:sqref>
            </x14:sparkline>
            <x14:sparkline>
              <xm:f>Metres_Gain_per_Player!K489:Q489</xm:f>
              <xm:sqref>R489</xm:sqref>
            </x14:sparkline>
            <x14:sparkline>
              <xm:f>Metres_Gain_per_Player!K490:Q490</xm:f>
              <xm:sqref>R490</xm:sqref>
            </x14:sparkline>
            <x14:sparkline>
              <xm:f>Metres_Gain_per_Player!K491:Q491</xm:f>
              <xm:sqref>R491</xm:sqref>
            </x14:sparkline>
            <x14:sparkline>
              <xm:f>Metres_Gain_per_Player!K492:Q492</xm:f>
              <xm:sqref>R492</xm:sqref>
            </x14:sparkline>
            <x14:sparkline>
              <xm:f>Metres_Gain_per_Player!K493:Q493</xm:f>
              <xm:sqref>R493</xm:sqref>
            </x14:sparkline>
            <x14:sparkline>
              <xm:f>Metres_Gain_per_Player!K494:Q494</xm:f>
              <xm:sqref>R494</xm:sqref>
            </x14:sparkline>
            <x14:sparkline>
              <xm:f>Metres_Gain_per_Player!K495:Q495</xm:f>
              <xm:sqref>R495</xm:sqref>
            </x14:sparkline>
            <x14:sparkline>
              <xm:f>Metres_Gain_per_Player!K496:Q496</xm:f>
              <xm:sqref>R496</xm:sqref>
            </x14:sparkline>
            <x14:sparkline>
              <xm:f>Metres_Gain_per_Player!K497:Q497</xm:f>
              <xm:sqref>R497</xm:sqref>
            </x14:sparkline>
            <x14:sparkline>
              <xm:f>Metres_Gain_per_Player!K498:Q498</xm:f>
              <xm:sqref>R498</xm:sqref>
            </x14:sparkline>
            <x14:sparkline>
              <xm:f>Metres_Gain_per_Player!K499:Q499</xm:f>
              <xm:sqref>R499</xm:sqref>
            </x14:sparkline>
            <x14:sparkline>
              <xm:f>Metres_Gain_per_Player!K500:Q500</xm:f>
              <xm:sqref>R500</xm:sqref>
            </x14:sparkline>
            <x14:sparkline>
              <xm:f>Metres_Gain_per_Player!K501:Q501</xm:f>
              <xm:sqref>R501</xm:sqref>
            </x14:sparkline>
            <x14:sparkline>
              <xm:f>Metres_Gain_per_Player!K502:Q502</xm:f>
              <xm:sqref>R502</xm:sqref>
            </x14:sparkline>
            <x14:sparkline>
              <xm:f>Metres_Gain_per_Player!K503:Q503</xm:f>
              <xm:sqref>R503</xm:sqref>
            </x14:sparkline>
            <x14:sparkline>
              <xm:f>Metres_Gain_per_Player!K504:Q504</xm:f>
              <xm:sqref>R504</xm:sqref>
            </x14:sparkline>
            <x14:sparkline>
              <xm:f>Metres_Gain_per_Player!K505:Q505</xm:f>
              <xm:sqref>R505</xm:sqref>
            </x14:sparkline>
            <x14:sparkline>
              <xm:f>Metres_Gain_per_Player!K506:Q506</xm:f>
              <xm:sqref>R506</xm:sqref>
            </x14:sparkline>
            <x14:sparkline>
              <xm:f>Metres_Gain_per_Player!K507:Q507</xm:f>
              <xm:sqref>R507</xm:sqref>
            </x14:sparkline>
            <x14:sparkline>
              <xm:f>Metres_Gain_per_Player!K508:Q508</xm:f>
              <xm:sqref>R508</xm:sqref>
            </x14:sparkline>
            <x14:sparkline>
              <xm:f>Metres_Gain_per_Player!K509:Q509</xm:f>
              <xm:sqref>R509</xm:sqref>
            </x14:sparkline>
            <x14:sparkline>
              <xm:f>Metres_Gain_per_Player!K510:Q510</xm:f>
              <xm:sqref>R510</xm:sqref>
            </x14:sparkline>
            <x14:sparkline>
              <xm:f>Metres_Gain_per_Player!K511:Q511</xm:f>
              <xm:sqref>R511</xm:sqref>
            </x14:sparkline>
            <x14:sparkline>
              <xm:f>Metres_Gain_per_Player!K512:Q512</xm:f>
              <xm:sqref>R512</xm:sqref>
            </x14:sparkline>
            <x14:sparkline>
              <xm:f>Metres_Gain_per_Player!K513:Q513</xm:f>
              <xm:sqref>R513</xm:sqref>
            </x14:sparkline>
            <x14:sparkline>
              <xm:f>Metres_Gain_per_Player!K514:Q514</xm:f>
              <xm:sqref>R514</xm:sqref>
            </x14:sparkline>
            <x14:sparkline>
              <xm:f>Metres_Gain_per_Player!K515:Q515</xm:f>
              <xm:sqref>R515</xm:sqref>
            </x14:sparkline>
            <x14:sparkline>
              <xm:f>Metres_Gain_per_Player!K516:Q516</xm:f>
              <xm:sqref>R516</xm:sqref>
            </x14:sparkline>
            <x14:sparkline>
              <xm:f>Metres_Gain_per_Player!K517:Q517</xm:f>
              <xm:sqref>R517</xm:sqref>
            </x14:sparkline>
            <x14:sparkline>
              <xm:f>Metres_Gain_per_Player!K518:Q518</xm:f>
              <xm:sqref>R518</xm:sqref>
            </x14:sparkline>
            <x14:sparkline>
              <xm:f>Metres_Gain_per_Player!K519:Q519</xm:f>
              <xm:sqref>R519</xm:sqref>
            </x14:sparkline>
            <x14:sparkline>
              <xm:f>Metres_Gain_per_Player!K520:Q520</xm:f>
              <xm:sqref>R520</xm:sqref>
            </x14:sparkline>
            <x14:sparkline>
              <xm:f>Metres_Gain_per_Player!K521:Q521</xm:f>
              <xm:sqref>R521</xm:sqref>
            </x14:sparkline>
            <x14:sparkline>
              <xm:f>Metres_Gain_per_Player!K522:Q522</xm:f>
              <xm:sqref>R522</xm:sqref>
            </x14:sparkline>
            <x14:sparkline>
              <xm:f>Metres_Gain_per_Player!K523:Q523</xm:f>
              <xm:sqref>R523</xm:sqref>
            </x14:sparkline>
            <x14:sparkline>
              <xm:f>Metres_Gain_per_Player!K524:Q524</xm:f>
              <xm:sqref>R524</xm:sqref>
            </x14:sparkline>
            <x14:sparkline>
              <xm:f>Metres_Gain_per_Player!K525:Q525</xm:f>
              <xm:sqref>R525</xm:sqref>
            </x14:sparkline>
            <x14:sparkline>
              <xm:f>Metres_Gain_per_Player!K526:Q526</xm:f>
              <xm:sqref>R526</xm:sqref>
            </x14:sparkline>
            <x14:sparkline>
              <xm:f>Metres_Gain_per_Player!K527:Q527</xm:f>
              <xm:sqref>R527</xm:sqref>
            </x14:sparkline>
            <x14:sparkline>
              <xm:f>Metres_Gain_per_Player!K528:Q528</xm:f>
              <xm:sqref>R528</xm:sqref>
            </x14:sparkline>
            <x14:sparkline>
              <xm:f>Metres_Gain_per_Player!K529:Q529</xm:f>
              <xm:sqref>R529</xm:sqref>
            </x14:sparkline>
            <x14:sparkline>
              <xm:f>Metres_Gain_per_Player!K530:Q530</xm:f>
              <xm:sqref>R530</xm:sqref>
            </x14:sparkline>
            <x14:sparkline>
              <xm:f>Metres_Gain_per_Player!K531:Q531</xm:f>
              <xm:sqref>R531</xm:sqref>
            </x14:sparkline>
            <x14:sparkline>
              <xm:f>Metres_Gain_per_Player!K532:Q532</xm:f>
              <xm:sqref>R532</xm:sqref>
            </x14:sparkline>
            <x14:sparkline>
              <xm:f>Metres_Gain_per_Player!K533:Q533</xm:f>
              <xm:sqref>R533</xm:sqref>
            </x14:sparkline>
            <x14:sparkline>
              <xm:f>Metres_Gain_per_Player!K534:Q534</xm:f>
              <xm:sqref>R534</xm:sqref>
            </x14:sparkline>
            <x14:sparkline>
              <xm:f>Metres_Gain_per_Player!K535:Q535</xm:f>
              <xm:sqref>R535</xm:sqref>
            </x14:sparkline>
            <x14:sparkline>
              <xm:f>Metres_Gain_per_Player!K536:Q536</xm:f>
              <xm:sqref>R536</xm:sqref>
            </x14:sparkline>
            <x14:sparkline>
              <xm:f>Metres_Gain_per_Player!K537:Q537</xm:f>
              <xm:sqref>R537</xm:sqref>
            </x14:sparkline>
            <x14:sparkline>
              <xm:f>Metres_Gain_per_Player!K538:Q538</xm:f>
              <xm:sqref>R538</xm:sqref>
            </x14:sparkline>
            <x14:sparkline>
              <xm:f>Metres_Gain_per_Player!K539:Q539</xm:f>
              <xm:sqref>R539</xm:sqref>
            </x14:sparkline>
            <x14:sparkline>
              <xm:f>Metres_Gain_per_Player!K540:Q540</xm:f>
              <xm:sqref>R540</xm:sqref>
            </x14:sparkline>
            <x14:sparkline>
              <xm:f>Metres_Gain_per_Player!K541:Q541</xm:f>
              <xm:sqref>R541</xm:sqref>
            </x14:sparkline>
            <x14:sparkline>
              <xm:f>Metres_Gain_per_Player!K542:Q542</xm:f>
              <xm:sqref>R542</xm:sqref>
            </x14:sparkline>
            <x14:sparkline>
              <xm:f>Metres_Gain_per_Player!K543:Q543</xm:f>
              <xm:sqref>R543</xm:sqref>
            </x14:sparkline>
            <x14:sparkline>
              <xm:f>Metres_Gain_per_Player!K544:Q544</xm:f>
              <xm:sqref>R544</xm:sqref>
            </x14:sparkline>
            <x14:sparkline>
              <xm:f>Metres_Gain_per_Player!K545:Q545</xm:f>
              <xm:sqref>R545</xm:sqref>
            </x14:sparkline>
            <x14:sparkline>
              <xm:f>Metres_Gain_per_Player!K546:Q546</xm:f>
              <xm:sqref>R546</xm:sqref>
            </x14:sparkline>
            <x14:sparkline>
              <xm:f>Metres_Gain_per_Player!K547:Q547</xm:f>
              <xm:sqref>R547</xm:sqref>
            </x14:sparkline>
            <x14:sparkline>
              <xm:f>Metres_Gain_per_Player!K548:Q548</xm:f>
              <xm:sqref>R548</xm:sqref>
            </x14:sparkline>
            <x14:sparkline>
              <xm:f>Metres_Gain_per_Player!K549:Q549</xm:f>
              <xm:sqref>R549</xm:sqref>
            </x14:sparkline>
            <x14:sparkline>
              <xm:f>Metres_Gain_per_Player!K550:Q550</xm:f>
              <xm:sqref>R550</xm:sqref>
            </x14:sparkline>
            <x14:sparkline>
              <xm:f>Metres_Gain_per_Player!K551:Q551</xm:f>
              <xm:sqref>R551</xm:sqref>
            </x14:sparkline>
            <x14:sparkline>
              <xm:f>Metres_Gain_per_Player!K552:Q552</xm:f>
              <xm:sqref>R552</xm:sqref>
            </x14:sparkline>
            <x14:sparkline>
              <xm:f>Metres_Gain_per_Player!K553:Q553</xm:f>
              <xm:sqref>R553</xm:sqref>
            </x14:sparkline>
            <x14:sparkline>
              <xm:f>Metres_Gain_per_Player!K554:Q554</xm:f>
              <xm:sqref>R554</xm:sqref>
            </x14:sparkline>
            <x14:sparkline>
              <xm:f>Metres_Gain_per_Player!K555:Q555</xm:f>
              <xm:sqref>R555</xm:sqref>
            </x14:sparkline>
            <x14:sparkline>
              <xm:f>Metres_Gain_per_Player!K556:Q556</xm:f>
              <xm:sqref>R556</xm:sqref>
            </x14:sparkline>
            <x14:sparkline>
              <xm:f>Metres_Gain_per_Player!K557:Q557</xm:f>
              <xm:sqref>R557</xm:sqref>
            </x14:sparkline>
            <x14:sparkline>
              <xm:f>Metres_Gain_per_Player!K558:Q558</xm:f>
              <xm:sqref>R558</xm:sqref>
            </x14:sparkline>
            <x14:sparkline>
              <xm:f>Metres_Gain_per_Player!K559:Q559</xm:f>
              <xm:sqref>R559</xm:sqref>
            </x14:sparkline>
            <x14:sparkline>
              <xm:f>Metres_Gain_per_Player!K560:Q560</xm:f>
              <xm:sqref>R560</xm:sqref>
            </x14:sparkline>
            <x14:sparkline>
              <xm:f>Metres_Gain_per_Player!K561:Q561</xm:f>
              <xm:sqref>R561</xm:sqref>
            </x14:sparkline>
            <x14:sparkline>
              <xm:f>Metres_Gain_per_Player!K562:Q562</xm:f>
              <xm:sqref>R562</xm:sqref>
            </x14:sparkline>
            <x14:sparkline>
              <xm:f>Metres_Gain_per_Player!K563:Q563</xm:f>
              <xm:sqref>R563</xm:sqref>
            </x14:sparkline>
            <x14:sparkline>
              <xm:f>Metres_Gain_per_Player!K564:Q564</xm:f>
              <xm:sqref>R564</xm:sqref>
            </x14:sparkline>
            <x14:sparkline>
              <xm:f>Metres_Gain_per_Player!K565:Q565</xm:f>
              <xm:sqref>R565</xm:sqref>
            </x14:sparkline>
            <x14:sparkline>
              <xm:f>Metres_Gain_per_Player!K566:Q566</xm:f>
              <xm:sqref>R566</xm:sqref>
            </x14:sparkline>
            <x14:sparkline>
              <xm:f>Metres_Gain_per_Player!K567:Q567</xm:f>
              <xm:sqref>R567</xm:sqref>
            </x14:sparkline>
            <x14:sparkline>
              <xm:f>Metres_Gain_per_Player!K568:Q568</xm:f>
              <xm:sqref>R568</xm:sqref>
            </x14:sparkline>
            <x14:sparkline>
              <xm:f>Metres_Gain_per_Player!K569:Q569</xm:f>
              <xm:sqref>R569</xm:sqref>
            </x14:sparkline>
            <x14:sparkline>
              <xm:f>Metres_Gain_per_Player!K570:Q570</xm:f>
              <xm:sqref>R570</xm:sqref>
            </x14:sparkline>
            <x14:sparkline>
              <xm:f>Metres_Gain_per_Player!K571:Q571</xm:f>
              <xm:sqref>R571</xm:sqref>
            </x14:sparkline>
            <x14:sparkline>
              <xm:f>Metres_Gain_per_Player!K572:Q572</xm:f>
              <xm:sqref>R572</xm:sqref>
            </x14:sparkline>
            <x14:sparkline>
              <xm:f>Metres_Gain_per_Player!K573:Q573</xm:f>
              <xm:sqref>R573</xm:sqref>
            </x14:sparkline>
            <x14:sparkline>
              <xm:f>Metres_Gain_per_Player!K574:Q574</xm:f>
              <xm:sqref>R574</xm:sqref>
            </x14:sparkline>
            <x14:sparkline>
              <xm:f>Metres_Gain_per_Player!K575:Q575</xm:f>
              <xm:sqref>R575</xm:sqref>
            </x14:sparkline>
            <x14:sparkline>
              <xm:f>Metres_Gain_per_Player!K576:Q576</xm:f>
              <xm:sqref>R576</xm:sqref>
            </x14:sparkline>
            <x14:sparkline>
              <xm:f>Metres_Gain_per_Player!K577:Q577</xm:f>
              <xm:sqref>R577</xm:sqref>
            </x14:sparkline>
            <x14:sparkline>
              <xm:f>Metres_Gain_per_Player!K578:Q578</xm:f>
              <xm:sqref>R578</xm:sqref>
            </x14:sparkline>
            <x14:sparkline>
              <xm:f>Metres_Gain_per_Player!K579:Q579</xm:f>
              <xm:sqref>R579</xm:sqref>
            </x14:sparkline>
            <x14:sparkline>
              <xm:f>Metres_Gain_per_Player!K580:Q580</xm:f>
              <xm:sqref>R580</xm:sqref>
            </x14:sparkline>
            <x14:sparkline>
              <xm:f>Metres_Gain_per_Player!K581:Q581</xm:f>
              <xm:sqref>R581</xm:sqref>
            </x14:sparkline>
            <x14:sparkline>
              <xm:f>Metres_Gain_per_Player!K582:Q582</xm:f>
              <xm:sqref>R582</xm:sqref>
            </x14:sparkline>
            <x14:sparkline>
              <xm:f>Metres_Gain_per_Player!K583:Q583</xm:f>
              <xm:sqref>R583</xm:sqref>
            </x14:sparkline>
            <x14:sparkline>
              <xm:f>Metres_Gain_per_Player!K584:Q584</xm:f>
              <xm:sqref>R584</xm:sqref>
            </x14:sparkline>
            <x14:sparkline>
              <xm:f>Metres_Gain_per_Player!K585:Q585</xm:f>
              <xm:sqref>R585</xm:sqref>
            </x14:sparkline>
            <x14:sparkline>
              <xm:f>Metres_Gain_per_Player!K586:Q586</xm:f>
              <xm:sqref>R586</xm:sqref>
            </x14:sparkline>
            <x14:sparkline>
              <xm:f>Metres_Gain_per_Player!K587:Q587</xm:f>
              <xm:sqref>R587</xm:sqref>
            </x14:sparkline>
            <x14:sparkline>
              <xm:f>Metres_Gain_per_Player!K588:Q588</xm:f>
              <xm:sqref>R588</xm:sqref>
            </x14:sparkline>
            <x14:sparkline>
              <xm:f>Metres_Gain_per_Player!K589:Q589</xm:f>
              <xm:sqref>R589</xm:sqref>
            </x14:sparkline>
            <x14:sparkline>
              <xm:f>Metres_Gain_per_Player!K590:Q590</xm:f>
              <xm:sqref>R590</xm:sqref>
            </x14:sparkline>
            <x14:sparkline>
              <xm:f>Metres_Gain_per_Player!K591:Q591</xm:f>
              <xm:sqref>R591</xm:sqref>
            </x14:sparkline>
            <x14:sparkline>
              <xm:f>Metres_Gain_per_Player!K592:Q592</xm:f>
              <xm:sqref>R592</xm:sqref>
            </x14:sparkline>
            <x14:sparkline>
              <xm:f>Metres_Gain_per_Player!K593:Q593</xm:f>
              <xm:sqref>R593</xm:sqref>
            </x14:sparkline>
            <x14:sparkline>
              <xm:f>Metres_Gain_per_Player!K594:Q594</xm:f>
              <xm:sqref>R594</xm:sqref>
            </x14:sparkline>
            <x14:sparkline>
              <xm:f>Metres_Gain_per_Player!K595:Q595</xm:f>
              <xm:sqref>R595</xm:sqref>
            </x14:sparkline>
            <x14:sparkline>
              <xm:f>Metres_Gain_per_Player!K596:Q596</xm:f>
              <xm:sqref>R596</xm:sqref>
            </x14:sparkline>
            <x14:sparkline>
              <xm:f>Metres_Gain_per_Player!K597:Q597</xm:f>
              <xm:sqref>R597</xm:sqref>
            </x14:sparkline>
            <x14:sparkline>
              <xm:f>Metres_Gain_per_Player!K598:Q598</xm:f>
              <xm:sqref>R598</xm:sqref>
            </x14:sparkline>
            <x14:sparkline>
              <xm:f>Metres_Gain_per_Player!K599:Q599</xm:f>
              <xm:sqref>R599</xm:sqref>
            </x14:sparkline>
            <x14:sparkline>
              <xm:f>Metres_Gain_per_Player!K600:Q600</xm:f>
              <xm:sqref>R600</xm:sqref>
            </x14:sparkline>
            <x14:sparkline>
              <xm:f>Metres_Gain_per_Player!K601:Q601</xm:f>
              <xm:sqref>R601</xm:sqref>
            </x14:sparkline>
            <x14:sparkline>
              <xm:f>Metres_Gain_per_Player!K602:Q602</xm:f>
              <xm:sqref>R602</xm:sqref>
            </x14:sparkline>
            <x14:sparkline>
              <xm:f>Metres_Gain_per_Player!K603:Q603</xm:f>
              <xm:sqref>R603</xm:sqref>
            </x14:sparkline>
            <x14:sparkline>
              <xm:f>Metres_Gain_per_Player!K604:Q604</xm:f>
              <xm:sqref>R604</xm:sqref>
            </x14:sparkline>
            <x14:sparkline>
              <xm:f>Metres_Gain_per_Player!K605:Q605</xm:f>
              <xm:sqref>R605</xm:sqref>
            </x14:sparkline>
            <x14:sparkline>
              <xm:f>Metres_Gain_per_Player!K606:Q606</xm:f>
              <xm:sqref>R606</xm:sqref>
            </x14:sparkline>
            <x14:sparkline>
              <xm:f>Metres_Gain_per_Player!K607:Q607</xm:f>
              <xm:sqref>R607</xm:sqref>
            </x14:sparkline>
            <x14:sparkline>
              <xm:f>Metres_Gain_per_Player!K608:Q608</xm:f>
              <xm:sqref>R608</xm:sqref>
            </x14:sparkline>
            <x14:sparkline>
              <xm:f>Metres_Gain_per_Player!K609:Q609</xm:f>
              <xm:sqref>R609</xm:sqref>
            </x14:sparkline>
            <x14:sparkline>
              <xm:f>Metres_Gain_per_Player!K610:Q610</xm:f>
              <xm:sqref>R610</xm:sqref>
            </x14:sparkline>
            <x14:sparkline>
              <xm:f>Metres_Gain_per_Player!K611:Q611</xm:f>
              <xm:sqref>R611</xm:sqref>
            </x14:sparkline>
            <x14:sparkline>
              <xm:f>Metres_Gain_per_Player!K612:Q612</xm:f>
              <xm:sqref>R612</xm:sqref>
            </x14:sparkline>
            <x14:sparkline>
              <xm:f>Metres_Gain_per_Player!K613:Q613</xm:f>
              <xm:sqref>R613</xm:sqref>
            </x14:sparkline>
            <x14:sparkline>
              <xm:f>Metres_Gain_per_Player!K614:Q614</xm:f>
              <xm:sqref>R614</xm:sqref>
            </x14:sparkline>
            <x14:sparkline>
              <xm:f>Metres_Gain_per_Player!K615:Q615</xm:f>
              <xm:sqref>R615</xm:sqref>
            </x14:sparkline>
            <x14:sparkline>
              <xm:f>Metres_Gain_per_Player!K616:Q616</xm:f>
              <xm:sqref>R616</xm:sqref>
            </x14:sparkline>
            <x14:sparkline>
              <xm:f>Metres_Gain_per_Player!K617:Q617</xm:f>
              <xm:sqref>R617</xm:sqref>
            </x14:sparkline>
            <x14:sparkline>
              <xm:f>Metres_Gain_per_Player!K618:Q618</xm:f>
              <xm:sqref>R618</xm:sqref>
            </x14:sparkline>
            <x14:sparkline>
              <xm:f>Metres_Gain_per_Player!K619:Q619</xm:f>
              <xm:sqref>R619</xm:sqref>
            </x14:sparkline>
            <x14:sparkline>
              <xm:f>Metres_Gain_per_Player!K620:Q620</xm:f>
              <xm:sqref>R620</xm:sqref>
            </x14:sparkline>
            <x14:sparkline>
              <xm:f>Metres_Gain_per_Player!K621:Q621</xm:f>
              <xm:sqref>R621</xm:sqref>
            </x14:sparkline>
            <x14:sparkline>
              <xm:f>Metres_Gain_per_Player!K622:Q622</xm:f>
              <xm:sqref>R622</xm:sqref>
            </x14:sparkline>
            <x14:sparkline>
              <xm:f>Metres_Gain_per_Player!K623:Q623</xm:f>
              <xm:sqref>R623</xm:sqref>
            </x14:sparkline>
            <x14:sparkline>
              <xm:f>Metres_Gain_per_Player!K624:Q624</xm:f>
              <xm:sqref>R624</xm:sqref>
            </x14:sparkline>
            <x14:sparkline>
              <xm:f>Metres_Gain_per_Player!K625:Q625</xm:f>
              <xm:sqref>R625</xm:sqref>
            </x14:sparkline>
            <x14:sparkline>
              <xm:f>Metres_Gain_per_Player!K626:Q626</xm:f>
              <xm:sqref>R626</xm:sqref>
            </x14:sparkline>
            <x14:sparkline>
              <xm:f>Metres_Gain_per_Player!K627:Q627</xm:f>
              <xm:sqref>R627</xm:sqref>
            </x14:sparkline>
            <x14:sparkline>
              <xm:f>Metres_Gain_per_Player!K628:Q628</xm:f>
              <xm:sqref>R628</xm:sqref>
            </x14:sparkline>
            <x14:sparkline>
              <xm:f>Metres_Gain_per_Player!K629:Q629</xm:f>
              <xm:sqref>R629</xm:sqref>
            </x14:sparkline>
            <x14:sparkline>
              <xm:f>Metres_Gain_per_Player!K630:Q630</xm:f>
              <xm:sqref>R630</xm:sqref>
            </x14:sparkline>
            <x14:sparkline>
              <xm:f>Metres_Gain_per_Player!K631:Q631</xm:f>
              <xm:sqref>R631</xm:sqref>
            </x14:sparkline>
            <x14:sparkline>
              <xm:f>Metres_Gain_per_Player!K632:Q632</xm:f>
              <xm:sqref>R632</xm:sqref>
            </x14:sparkline>
            <x14:sparkline>
              <xm:f>Metres_Gain_per_Player!K633:Q633</xm:f>
              <xm:sqref>R633</xm:sqref>
            </x14:sparkline>
            <x14:sparkline>
              <xm:f>Metres_Gain_per_Player!K634:Q634</xm:f>
              <xm:sqref>R634</xm:sqref>
            </x14:sparkline>
            <x14:sparkline>
              <xm:f>Metres_Gain_per_Player!K635:Q635</xm:f>
              <xm:sqref>R635</xm:sqref>
            </x14:sparkline>
            <x14:sparkline>
              <xm:f>Metres_Gain_per_Player!K636:Q636</xm:f>
              <xm:sqref>R636</xm:sqref>
            </x14:sparkline>
            <x14:sparkline>
              <xm:f>Metres_Gain_per_Player!K637:Q637</xm:f>
              <xm:sqref>R637</xm:sqref>
            </x14:sparkline>
            <x14:sparkline>
              <xm:f>Metres_Gain_per_Player!K638:Q638</xm:f>
              <xm:sqref>R638</xm:sqref>
            </x14:sparkline>
            <x14:sparkline>
              <xm:f>Metres_Gain_per_Player!K639:Q639</xm:f>
              <xm:sqref>R639</xm:sqref>
            </x14:sparkline>
            <x14:sparkline>
              <xm:f>Metres_Gain_per_Player!K640:Q640</xm:f>
              <xm:sqref>R640</xm:sqref>
            </x14:sparkline>
            <x14:sparkline>
              <xm:f>Metres_Gain_per_Player!K641:Q641</xm:f>
              <xm:sqref>R641</xm:sqref>
            </x14:sparkline>
            <x14:sparkline>
              <xm:f>Metres_Gain_per_Player!K642:Q642</xm:f>
              <xm:sqref>R642</xm:sqref>
            </x14:sparkline>
            <x14:sparkline>
              <xm:f>Metres_Gain_per_Player!K643:Q643</xm:f>
              <xm:sqref>R643</xm:sqref>
            </x14:sparkline>
            <x14:sparkline>
              <xm:f>Metres_Gain_per_Player!K644:Q644</xm:f>
              <xm:sqref>R644</xm:sqref>
            </x14:sparkline>
            <x14:sparkline>
              <xm:f>Metres_Gain_per_Player!K645:Q645</xm:f>
              <xm:sqref>R645</xm:sqref>
            </x14:sparkline>
            <x14:sparkline>
              <xm:f>Metres_Gain_per_Player!K646:Q646</xm:f>
              <xm:sqref>R646</xm:sqref>
            </x14:sparkline>
            <x14:sparkline>
              <xm:f>Metres_Gain_per_Player!K647:Q647</xm:f>
              <xm:sqref>R647</xm:sqref>
            </x14:sparkline>
            <x14:sparkline>
              <xm:f>Metres_Gain_per_Player!K648:Q648</xm:f>
              <xm:sqref>R648</xm:sqref>
            </x14:sparkline>
            <x14:sparkline>
              <xm:f>Metres_Gain_per_Player!K649:Q649</xm:f>
              <xm:sqref>R649</xm:sqref>
            </x14:sparkline>
            <x14:sparkline>
              <xm:f>Metres_Gain_per_Player!K650:Q650</xm:f>
              <xm:sqref>R650</xm:sqref>
            </x14:sparkline>
            <x14:sparkline>
              <xm:f>Metres_Gain_per_Player!K651:Q651</xm:f>
              <xm:sqref>R651</xm:sqref>
            </x14:sparkline>
            <x14:sparkline>
              <xm:f>Metres_Gain_per_Player!K652:Q652</xm:f>
              <xm:sqref>R652</xm:sqref>
            </x14:sparkline>
            <x14:sparkline>
              <xm:f>Metres_Gain_per_Player!K653:Q653</xm:f>
              <xm:sqref>R653</xm:sqref>
            </x14:sparkline>
            <x14:sparkline>
              <xm:f>Metres_Gain_per_Player!K654:Q654</xm:f>
              <xm:sqref>R654</xm:sqref>
            </x14:sparkline>
            <x14:sparkline>
              <xm:f>Metres_Gain_per_Player!K655:Q655</xm:f>
              <xm:sqref>R655</xm:sqref>
            </x14:sparkline>
            <x14:sparkline>
              <xm:f>Metres_Gain_per_Player!K656:Q656</xm:f>
              <xm:sqref>R656</xm:sqref>
            </x14:sparkline>
            <x14:sparkline>
              <xm:f>Metres_Gain_per_Player!K657:Q657</xm:f>
              <xm:sqref>R657</xm:sqref>
            </x14:sparkline>
            <x14:sparkline>
              <xm:f>Metres_Gain_per_Player!K658:Q658</xm:f>
              <xm:sqref>R658</xm:sqref>
            </x14:sparkline>
            <x14:sparkline>
              <xm:f>Metres_Gain_per_Player!K659:Q659</xm:f>
              <xm:sqref>R659</xm:sqref>
            </x14:sparkline>
            <x14:sparkline>
              <xm:f>Metres_Gain_per_Player!K660:Q660</xm:f>
              <xm:sqref>R660</xm:sqref>
            </x14:sparkline>
            <x14:sparkline>
              <xm:f>Metres_Gain_per_Player!K661:Q661</xm:f>
              <xm:sqref>R661</xm:sqref>
            </x14:sparkline>
            <x14:sparkline>
              <xm:f>Metres_Gain_per_Player!K662:Q662</xm:f>
              <xm:sqref>R662</xm:sqref>
            </x14:sparkline>
            <x14:sparkline>
              <xm:f>Metres_Gain_per_Player!K663:Q663</xm:f>
              <xm:sqref>R663</xm:sqref>
            </x14:sparkline>
            <x14:sparkline>
              <xm:f>Metres_Gain_per_Player!K664:Q664</xm:f>
              <xm:sqref>R664</xm:sqref>
            </x14:sparkline>
            <x14:sparkline>
              <xm:f>Metres_Gain_per_Player!K665:Q665</xm:f>
              <xm:sqref>R665</xm:sqref>
            </x14:sparkline>
            <x14:sparkline>
              <xm:f>Metres_Gain_per_Player!K666:Q666</xm:f>
              <xm:sqref>R666</xm:sqref>
            </x14:sparkline>
            <x14:sparkline>
              <xm:f>Metres_Gain_per_Player!K667:Q667</xm:f>
              <xm:sqref>R667</xm:sqref>
            </x14:sparkline>
            <x14:sparkline>
              <xm:f>Metres_Gain_per_Player!K668:Q668</xm:f>
              <xm:sqref>R668</xm:sqref>
            </x14:sparkline>
            <x14:sparkline>
              <xm:f>Metres_Gain_per_Player!K669:Q669</xm:f>
              <xm:sqref>R669</xm:sqref>
            </x14:sparkline>
            <x14:sparkline>
              <xm:f>Metres_Gain_per_Player!K670:Q670</xm:f>
              <xm:sqref>R670</xm:sqref>
            </x14:sparkline>
            <x14:sparkline>
              <xm:f>Metres_Gain_per_Player!K671:Q671</xm:f>
              <xm:sqref>R671</xm:sqref>
            </x14:sparkline>
            <x14:sparkline>
              <xm:f>Metres_Gain_per_Player!K672:Q672</xm:f>
              <xm:sqref>R672</xm:sqref>
            </x14:sparkline>
            <x14:sparkline>
              <xm:f>Metres_Gain_per_Player!K673:Q673</xm:f>
              <xm:sqref>R673</xm:sqref>
            </x14:sparkline>
            <x14:sparkline>
              <xm:f>Metres_Gain_per_Player!K674:Q674</xm:f>
              <xm:sqref>R674</xm:sqref>
            </x14:sparkline>
            <x14:sparkline>
              <xm:f>Metres_Gain_per_Player!K675:Q675</xm:f>
              <xm:sqref>R675</xm:sqref>
            </x14:sparkline>
            <x14:sparkline>
              <xm:f>Metres_Gain_per_Player!K676:Q676</xm:f>
              <xm:sqref>R676</xm:sqref>
            </x14:sparkline>
            <x14:sparkline>
              <xm:f>Metres_Gain_per_Player!K677:Q677</xm:f>
              <xm:sqref>R677</xm:sqref>
            </x14:sparkline>
            <x14:sparkline>
              <xm:f>Metres_Gain_per_Player!K678:Q678</xm:f>
              <xm:sqref>R678</xm:sqref>
            </x14:sparkline>
            <x14:sparkline>
              <xm:f>Metres_Gain_per_Player!K679:Q679</xm:f>
              <xm:sqref>R679</xm:sqref>
            </x14:sparkline>
            <x14:sparkline>
              <xm:f>Metres_Gain_per_Player!K680:Q680</xm:f>
              <xm:sqref>R680</xm:sqref>
            </x14:sparkline>
            <x14:sparkline>
              <xm:f>Metres_Gain_per_Player!K681:Q681</xm:f>
              <xm:sqref>R681</xm:sqref>
            </x14:sparkline>
            <x14:sparkline>
              <xm:f>Metres_Gain_per_Player!K682:Q682</xm:f>
              <xm:sqref>R682</xm:sqref>
            </x14:sparkline>
            <x14:sparkline>
              <xm:f>Metres_Gain_per_Player!K683:Q683</xm:f>
              <xm:sqref>R683</xm:sqref>
            </x14:sparkline>
            <x14:sparkline>
              <xm:f>Metres_Gain_per_Player!K684:Q684</xm:f>
              <xm:sqref>R684</xm:sqref>
            </x14:sparkline>
            <x14:sparkline>
              <xm:f>Metres_Gain_per_Player!K685:Q685</xm:f>
              <xm:sqref>R685</xm:sqref>
            </x14:sparkline>
            <x14:sparkline>
              <xm:f>Metres_Gain_per_Player!K686:Q686</xm:f>
              <xm:sqref>R686</xm:sqref>
            </x14:sparkline>
            <x14:sparkline>
              <xm:f>Metres_Gain_per_Player!K687:Q687</xm:f>
              <xm:sqref>R687</xm:sqref>
            </x14:sparkline>
            <x14:sparkline>
              <xm:f>Metres_Gain_per_Player!K688:Q688</xm:f>
              <xm:sqref>R688</xm:sqref>
            </x14:sparkline>
            <x14:sparkline>
              <xm:f>Metres_Gain_per_Player!K689:Q689</xm:f>
              <xm:sqref>R689</xm:sqref>
            </x14:sparkline>
            <x14:sparkline>
              <xm:f>Metres_Gain_per_Player!K690:Q690</xm:f>
              <xm:sqref>R690</xm:sqref>
            </x14:sparkline>
            <x14:sparkline>
              <xm:f>Metres_Gain_per_Player!K691:Q691</xm:f>
              <xm:sqref>R691</xm:sqref>
            </x14:sparkline>
            <x14:sparkline>
              <xm:f>Metres_Gain_per_Player!K692:Q692</xm:f>
              <xm:sqref>R692</xm:sqref>
            </x14:sparkline>
            <x14:sparkline>
              <xm:f>Metres_Gain_per_Player!K693:Q693</xm:f>
              <xm:sqref>R693</xm:sqref>
            </x14:sparkline>
            <x14:sparkline>
              <xm:f>Metres_Gain_per_Player!K694:Q694</xm:f>
              <xm:sqref>R694</xm:sqref>
            </x14:sparkline>
            <x14:sparkline>
              <xm:f>Metres_Gain_per_Player!K695:Q695</xm:f>
              <xm:sqref>R695</xm:sqref>
            </x14:sparkline>
            <x14:sparkline>
              <xm:f>Metres_Gain_per_Player!K696:Q696</xm:f>
              <xm:sqref>R696</xm:sqref>
            </x14:sparkline>
            <x14:sparkline>
              <xm:f>Metres_Gain_per_Player!K697:Q697</xm:f>
              <xm:sqref>R697</xm:sqref>
            </x14:sparkline>
            <x14:sparkline>
              <xm:f>Metres_Gain_per_Player!K698:Q698</xm:f>
              <xm:sqref>R698</xm:sqref>
            </x14:sparkline>
            <x14:sparkline>
              <xm:f>Metres_Gain_per_Player!K699:Q699</xm:f>
              <xm:sqref>R699</xm:sqref>
            </x14:sparkline>
            <x14:sparkline>
              <xm:f>Metres_Gain_per_Player!K700:Q700</xm:f>
              <xm:sqref>R700</xm:sqref>
            </x14:sparkline>
            <x14:sparkline>
              <xm:f>Metres_Gain_per_Player!K701:Q701</xm:f>
              <xm:sqref>R701</xm:sqref>
            </x14:sparkline>
            <x14:sparkline>
              <xm:f>Metres_Gain_per_Player!K702:Q702</xm:f>
              <xm:sqref>R702</xm:sqref>
            </x14:sparkline>
            <x14:sparkline>
              <xm:f>Metres_Gain_per_Player!K703:Q703</xm:f>
              <xm:sqref>R703</xm:sqref>
            </x14:sparkline>
            <x14:sparkline>
              <xm:f>Metres_Gain_per_Player!K704:Q704</xm:f>
              <xm:sqref>R704</xm:sqref>
            </x14:sparkline>
            <x14:sparkline>
              <xm:f>Metres_Gain_per_Player!K705:Q705</xm:f>
              <xm:sqref>R705</xm:sqref>
            </x14:sparkline>
            <x14:sparkline>
              <xm:f>Metres_Gain_per_Player!K706:Q706</xm:f>
              <xm:sqref>R706</xm:sqref>
            </x14:sparkline>
            <x14:sparkline>
              <xm:f>Metres_Gain_per_Player!K707:Q707</xm:f>
              <xm:sqref>R707</xm:sqref>
            </x14:sparkline>
            <x14:sparkline>
              <xm:f>Metres_Gain_per_Player!K708:Q708</xm:f>
              <xm:sqref>R708</xm:sqref>
            </x14:sparkline>
            <x14:sparkline>
              <xm:f>Metres_Gain_per_Player!K709:Q709</xm:f>
              <xm:sqref>R709</xm:sqref>
            </x14:sparkline>
            <x14:sparkline>
              <xm:f>Metres_Gain_per_Player!K710:Q710</xm:f>
              <xm:sqref>R710</xm:sqref>
            </x14:sparkline>
            <x14:sparkline>
              <xm:f>Metres_Gain_per_Player!K711:Q711</xm:f>
              <xm:sqref>R711</xm:sqref>
            </x14:sparkline>
            <x14:sparkline>
              <xm:f>Metres_Gain_per_Player!K712:Q712</xm:f>
              <xm:sqref>R712</xm:sqref>
            </x14:sparkline>
            <x14:sparkline>
              <xm:f>Metres_Gain_per_Player!K713:Q713</xm:f>
              <xm:sqref>R713</xm:sqref>
            </x14:sparkline>
            <x14:sparkline>
              <xm:f>Metres_Gain_per_Player!K714:Q714</xm:f>
              <xm:sqref>R714</xm:sqref>
            </x14:sparkline>
            <x14:sparkline>
              <xm:f>Metres_Gain_per_Player!K715:Q715</xm:f>
              <xm:sqref>R715</xm:sqref>
            </x14:sparkline>
            <x14:sparkline>
              <xm:f>Metres_Gain_per_Player!K716:Q716</xm:f>
              <xm:sqref>R716</xm:sqref>
            </x14:sparkline>
            <x14:sparkline>
              <xm:f>Metres_Gain_per_Player!K717:Q717</xm:f>
              <xm:sqref>R717</xm:sqref>
            </x14:sparkline>
            <x14:sparkline>
              <xm:f>Metres_Gain_per_Player!K718:Q718</xm:f>
              <xm:sqref>R718</xm:sqref>
            </x14:sparkline>
            <x14:sparkline>
              <xm:f>Metres_Gain_per_Player!K719:Q719</xm:f>
              <xm:sqref>R719</xm:sqref>
            </x14:sparkline>
            <x14:sparkline>
              <xm:f>Metres_Gain_per_Player!K720:Q720</xm:f>
              <xm:sqref>R720</xm:sqref>
            </x14:sparkline>
            <x14:sparkline>
              <xm:f>Metres_Gain_per_Player!K721:Q721</xm:f>
              <xm:sqref>R721</xm:sqref>
            </x14:sparkline>
            <x14:sparkline>
              <xm:f>Metres_Gain_per_Player!K722:Q722</xm:f>
              <xm:sqref>R722</xm:sqref>
            </x14:sparkline>
            <x14:sparkline>
              <xm:f>Metres_Gain_per_Player!K723:Q723</xm:f>
              <xm:sqref>R723</xm:sqref>
            </x14:sparkline>
            <x14:sparkline>
              <xm:f>Metres_Gain_per_Player!K724:Q724</xm:f>
              <xm:sqref>R724</xm:sqref>
            </x14:sparkline>
            <x14:sparkline>
              <xm:f>Metres_Gain_per_Player!K725:Q725</xm:f>
              <xm:sqref>R725</xm:sqref>
            </x14:sparkline>
            <x14:sparkline>
              <xm:f>Metres_Gain_per_Player!K726:Q726</xm:f>
              <xm:sqref>R726</xm:sqref>
            </x14:sparkline>
            <x14:sparkline>
              <xm:f>Metres_Gain_per_Player!K727:Q727</xm:f>
              <xm:sqref>R727</xm:sqref>
            </x14:sparkline>
            <x14:sparkline>
              <xm:f>Metres_Gain_per_Player!K728:Q728</xm:f>
              <xm:sqref>R728</xm:sqref>
            </x14:sparkline>
            <x14:sparkline>
              <xm:f>Metres_Gain_per_Player!K729:Q729</xm:f>
              <xm:sqref>R729</xm:sqref>
            </x14:sparkline>
            <x14:sparkline>
              <xm:f>Metres_Gain_per_Player!K730:Q730</xm:f>
              <xm:sqref>R730</xm:sqref>
            </x14:sparkline>
            <x14:sparkline>
              <xm:f>Metres_Gain_per_Player!K731:Q731</xm:f>
              <xm:sqref>R731</xm:sqref>
            </x14:sparkline>
            <x14:sparkline>
              <xm:f>Metres_Gain_per_Player!K732:Q732</xm:f>
              <xm:sqref>R732</xm:sqref>
            </x14:sparkline>
            <x14:sparkline>
              <xm:f>Metres_Gain_per_Player!K733:Q733</xm:f>
              <xm:sqref>R733</xm:sqref>
            </x14:sparkline>
            <x14:sparkline>
              <xm:f>Metres_Gain_per_Player!K734:Q734</xm:f>
              <xm:sqref>R734</xm:sqref>
            </x14:sparkline>
            <x14:sparkline>
              <xm:f>Metres_Gain_per_Player!K735:Q735</xm:f>
              <xm:sqref>R735</xm:sqref>
            </x14:sparkline>
            <x14:sparkline>
              <xm:f>Metres_Gain_per_Player!K736:Q736</xm:f>
              <xm:sqref>R736</xm:sqref>
            </x14:sparkline>
            <x14:sparkline>
              <xm:f>Metres_Gain_per_Player!K737:Q737</xm:f>
              <xm:sqref>R737</xm:sqref>
            </x14:sparkline>
            <x14:sparkline>
              <xm:f>Metres_Gain_per_Player!K738:Q738</xm:f>
              <xm:sqref>R738</xm:sqref>
            </x14:sparkline>
            <x14:sparkline>
              <xm:f>Metres_Gain_per_Player!K739:Q739</xm:f>
              <xm:sqref>R739</xm:sqref>
            </x14:sparkline>
            <x14:sparkline>
              <xm:f>Metres_Gain_per_Player!K740:Q740</xm:f>
              <xm:sqref>R740</xm:sqref>
            </x14:sparkline>
            <x14:sparkline>
              <xm:f>Metres_Gain_per_Player!K741:Q741</xm:f>
              <xm:sqref>R741</xm:sqref>
            </x14:sparkline>
            <x14:sparkline>
              <xm:f>Metres_Gain_per_Player!K742:Q742</xm:f>
              <xm:sqref>R742</xm:sqref>
            </x14:sparkline>
            <x14:sparkline>
              <xm:f>Metres_Gain_per_Player!K743:Q743</xm:f>
              <xm:sqref>R743</xm:sqref>
            </x14:sparkline>
            <x14:sparkline>
              <xm:f>Metres_Gain_per_Player!K744:Q744</xm:f>
              <xm:sqref>R744</xm:sqref>
            </x14:sparkline>
            <x14:sparkline>
              <xm:f>Metres_Gain_per_Player!K745:Q745</xm:f>
              <xm:sqref>R745</xm:sqref>
            </x14:sparkline>
            <x14:sparkline>
              <xm:f>Metres_Gain_per_Player!K746:Q746</xm:f>
              <xm:sqref>R746</xm:sqref>
            </x14:sparkline>
            <x14:sparkline>
              <xm:f>Metres_Gain_per_Player!K747:Q747</xm:f>
              <xm:sqref>R747</xm:sqref>
            </x14:sparkline>
            <x14:sparkline>
              <xm:f>Metres_Gain_per_Player!K748:Q748</xm:f>
              <xm:sqref>R748</xm:sqref>
            </x14:sparkline>
            <x14:sparkline>
              <xm:f>Metres_Gain_per_Player!K749:Q749</xm:f>
              <xm:sqref>R749</xm:sqref>
            </x14:sparkline>
            <x14:sparkline>
              <xm:f>Metres_Gain_per_Player!K750:Q750</xm:f>
              <xm:sqref>R750</xm:sqref>
            </x14:sparkline>
            <x14:sparkline>
              <xm:f>Metres_Gain_per_Player!K751:Q751</xm:f>
              <xm:sqref>R751</xm:sqref>
            </x14:sparkline>
            <x14:sparkline>
              <xm:f>Metres_Gain_per_Player!K752:Q752</xm:f>
              <xm:sqref>R752</xm:sqref>
            </x14:sparkline>
            <x14:sparkline>
              <xm:f>Metres_Gain_per_Player!K753:Q753</xm:f>
              <xm:sqref>R753</xm:sqref>
            </x14:sparkline>
            <x14:sparkline>
              <xm:f>Metres_Gain_per_Player!K754:Q754</xm:f>
              <xm:sqref>R754</xm:sqref>
            </x14:sparkline>
            <x14:sparkline>
              <xm:f>Metres_Gain_per_Player!K755:Q755</xm:f>
              <xm:sqref>R755</xm:sqref>
            </x14:sparkline>
            <x14:sparkline>
              <xm:f>Metres_Gain_per_Player!K756:Q756</xm:f>
              <xm:sqref>R756</xm:sqref>
            </x14:sparkline>
            <x14:sparkline>
              <xm:f>Metres_Gain_per_Player!K757:Q757</xm:f>
              <xm:sqref>R757</xm:sqref>
            </x14:sparkline>
            <x14:sparkline>
              <xm:f>Metres_Gain_per_Player!K758:Q758</xm:f>
              <xm:sqref>R758</xm:sqref>
            </x14:sparkline>
            <x14:sparkline>
              <xm:f>Metres_Gain_per_Player!K759:Q759</xm:f>
              <xm:sqref>R759</xm:sqref>
            </x14:sparkline>
            <x14:sparkline>
              <xm:f>Metres_Gain_per_Player!K760:Q760</xm:f>
              <xm:sqref>R760</xm:sqref>
            </x14:sparkline>
            <x14:sparkline>
              <xm:f>Metres_Gain_per_Player!K761:Q761</xm:f>
              <xm:sqref>R761</xm:sqref>
            </x14:sparkline>
            <x14:sparkline>
              <xm:f>Metres_Gain_per_Player!K762:Q762</xm:f>
              <xm:sqref>R762</xm:sqref>
            </x14:sparkline>
            <x14:sparkline>
              <xm:f>Metres_Gain_per_Player!K763:Q763</xm:f>
              <xm:sqref>R763</xm:sqref>
            </x14:sparkline>
            <x14:sparkline>
              <xm:f>Metres_Gain_per_Player!K764:Q764</xm:f>
              <xm:sqref>R764</xm:sqref>
            </x14:sparkline>
            <x14:sparkline>
              <xm:f>Metres_Gain_per_Player!K765:Q765</xm:f>
              <xm:sqref>R765</xm:sqref>
            </x14:sparkline>
            <x14:sparkline>
              <xm:f>Metres_Gain_per_Player!K766:Q766</xm:f>
              <xm:sqref>R766</xm:sqref>
            </x14:sparkline>
            <x14:sparkline>
              <xm:f>Metres_Gain_per_Player!K767:Q767</xm:f>
              <xm:sqref>R767</xm:sqref>
            </x14:sparkline>
            <x14:sparkline>
              <xm:f>Metres_Gain_per_Player!K768:Q768</xm:f>
              <xm:sqref>R768</xm:sqref>
            </x14:sparkline>
            <x14:sparkline>
              <xm:f>Metres_Gain_per_Player!K769:Q769</xm:f>
              <xm:sqref>R769</xm:sqref>
            </x14:sparkline>
            <x14:sparkline>
              <xm:f>Metres_Gain_per_Player!K770:Q770</xm:f>
              <xm:sqref>R770</xm:sqref>
            </x14:sparkline>
            <x14:sparkline>
              <xm:f>Metres_Gain_per_Player!K771:Q771</xm:f>
              <xm:sqref>R771</xm:sqref>
            </x14:sparkline>
            <x14:sparkline>
              <xm:f>Metres_Gain_per_Player!K772:Q772</xm:f>
              <xm:sqref>R772</xm:sqref>
            </x14:sparkline>
            <x14:sparkline>
              <xm:f>Metres_Gain_per_Player!K773:Q773</xm:f>
              <xm:sqref>R773</xm:sqref>
            </x14:sparkline>
            <x14:sparkline>
              <xm:f>Metres_Gain_per_Player!K774:Q774</xm:f>
              <xm:sqref>R774</xm:sqref>
            </x14:sparkline>
            <x14:sparkline>
              <xm:f>Metres_Gain_per_Player!K775:Q775</xm:f>
              <xm:sqref>R775</xm:sqref>
            </x14:sparkline>
            <x14:sparkline>
              <xm:f>Metres_Gain_per_Player!K776:Q776</xm:f>
              <xm:sqref>R776</xm:sqref>
            </x14:sparkline>
            <x14:sparkline>
              <xm:f>Metres_Gain_per_Player!K777:Q777</xm:f>
              <xm:sqref>R777</xm:sqref>
            </x14:sparkline>
            <x14:sparkline>
              <xm:f>Metres_Gain_per_Player!K778:Q778</xm:f>
              <xm:sqref>R778</xm:sqref>
            </x14:sparkline>
            <x14:sparkline>
              <xm:f>Metres_Gain_per_Player!K779:Q779</xm:f>
              <xm:sqref>R779</xm:sqref>
            </x14:sparkline>
            <x14:sparkline>
              <xm:f>Metres_Gain_per_Player!K780:Q780</xm:f>
              <xm:sqref>R780</xm:sqref>
            </x14:sparkline>
            <x14:sparkline>
              <xm:f>Metres_Gain_per_Player!K781:Q781</xm:f>
              <xm:sqref>R781</xm:sqref>
            </x14:sparkline>
            <x14:sparkline>
              <xm:f>Metres_Gain_per_Player!K782:Q782</xm:f>
              <xm:sqref>R782</xm:sqref>
            </x14:sparkline>
            <x14:sparkline>
              <xm:f>Metres_Gain_per_Player!K783:Q783</xm:f>
              <xm:sqref>R783</xm:sqref>
            </x14:sparkline>
            <x14:sparkline>
              <xm:f>Metres_Gain_per_Player!K784:Q784</xm:f>
              <xm:sqref>R784</xm:sqref>
            </x14:sparkline>
            <x14:sparkline>
              <xm:f>Metres_Gain_per_Player!K785:Q785</xm:f>
              <xm:sqref>R785</xm:sqref>
            </x14:sparkline>
            <x14:sparkline>
              <xm:f>Metres_Gain_per_Player!K786:Q786</xm:f>
              <xm:sqref>R786</xm:sqref>
            </x14:sparkline>
            <x14:sparkline>
              <xm:f>Metres_Gain_per_Player!K787:Q787</xm:f>
              <xm:sqref>R787</xm:sqref>
            </x14:sparkline>
            <x14:sparkline>
              <xm:f>Metres_Gain_per_Player!K788:Q788</xm:f>
              <xm:sqref>R788</xm:sqref>
            </x14:sparkline>
            <x14:sparkline>
              <xm:f>Metres_Gain_per_Player!K789:Q789</xm:f>
              <xm:sqref>R789</xm:sqref>
            </x14:sparkline>
            <x14:sparkline>
              <xm:f>Metres_Gain_per_Player!K790:Q790</xm:f>
              <xm:sqref>R790</xm:sqref>
            </x14:sparkline>
            <x14:sparkline>
              <xm:f>Metres_Gain_per_Player!K791:Q791</xm:f>
              <xm:sqref>R791</xm:sqref>
            </x14:sparkline>
            <x14:sparkline>
              <xm:f>Metres_Gain_per_Player!K792:Q792</xm:f>
              <xm:sqref>R792</xm:sqref>
            </x14:sparkline>
            <x14:sparkline>
              <xm:f>Metres_Gain_per_Player!K793:Q793</xm:f>
              <xm:sqref>R793</xm:sqref>
            </x14:sparkline>
            <x14:sparkline>
              <xm:f>Metres_Gain_per_Player!K794:Q794</xm:f>
              <xm:sqref>R794</xm:sqref>
            </x14:sparkline>
            <x14:sparkline>
              <xm:f>Metres_Gain_per_Player!K795:Q795</xm:f>
              <xm:sqref>R795</xm:sqref>
            </x14:sparkline>
            <x14:sparkline>
              <xm:f>Metres_Gain_per_Player!K796:Q796</xm:f>
              <xm:sqref>R796</xm:sqref>
            </x14:sparkline>
            <x14:sparkline>
              <xm:f>Metres_Gain_per_Player!K797:Q797</xm:f>
              <xm:sqref>R797</xm:sqref>
            </x14:sparkline>
            <x14:sparkline>
              <xm:f>Metres_Gain_per_Player!K798:Q798</xm:f>
              <xm:sqref>R798</xm:sqref>
            </x14:sparkline>
            <x14:sparkline>
              <xm:f>Metres_Gain_per_Player!K799:Q799</xm:f>
              <xm:sqref>R799</xm:sqref>
            </x14:sparkline>
            <x14:sparkline>
              <xm:f>Metres_Gain_per_Player!K800:Q800</xm:f>
              <xm:sqref>R800</xm:sqref>
            </x14:sparkline>
            <x14:sparkline>
              <xm:f>Metres_Gain_per_Player!K801:Q801</xm:f>
              <xm:sqref>R801</xm:sqref>
            </x14:sparkline>
            <x14:sparkline>
              <xm:f>Metres_Gain_per_Player!K802:Q802</xm:f>
              <xm:sqref>R802</xm:sqref>
            </x14:sparkline>
            <x14:sparkline>
              <xm:f>Metres_Gain_per_Player!K803:Q803</xm:f>
              <xm:sqref>R803</xm:sqref>
            </x14:sparkline>
            <x14:sparkline>
              <xm:f>Metres_Gain_per_Player!K804:Q804</xm:f>
              <xm:sqref>R804</xm:sqref>
            </x14:sparkline>
            <x14:sparkline>
              <xm:f>Metres_Gain_per_Player!K805:Q805</xm:f>
              <xm:sqref>R805</xm:sqref>
            </x14:sparkline>
            <x14:sparkline>
              <xm:f>Metres_Gain_per_Player!K806:Q806</xm:f>
              <xm:sqref>R806</xm:sqref>
            </x14:sparkline>
            <x14:sparkline>
              <xm:f>Metres_Gain_per_Player!K807:Q807</xm:f>
              <xm:sqref>R807</xm:sqref>
            </x14:sparkline>
            <x14:sparkline>
              <xm:f>Metres_Gain_per_Player!K808:Q808</xm:f>
              <xm:sqref>R808</xm:sqref>
            </x14:sparkline>
            <x14:sparkline>
              <xm:f>Metres_Gain_per_Player!K809:Q809</xm:f>
              <xm:sqref>R809</xm:sqref>
            </x14:sparkline>
            <x14:sparkline>
              <xm:f>Metres_Gain_per_Player!K810:Q810</xm:f>
              <xm:sqref>R810</xm:sqref>
            </x14:sparkline>
            <x14:sparkline>
              <xm:f>Metres_Gain_per_Player!K811:Q811</xm:f>
              <xm:sqref>R811</xm:sqref>
            </x14:sparkline>
            <x14:sparkline>
              <xm:f>Metres_Gain_per_Player!K812:Q812</xm:f>
              <xm:sqref>R812</xm:sqref>
            </x14:sparkline>
            <x14:sparkline>
              <xm:f>Metres_Gain_per_Player!K813:Q813</xm:f>
              <xm:sqref>R813</xm:sqref>
            </x14:sparkline>
            <x14:sparkline>
              <xm:f>Metres_Gain_per_Player!K814:Q814</xm:f>
              <xm:sqref>R814</xm:sqref>
            </x14:sparkline>
            <x14:sparkline>
              <xm:f>Metres_Gain_per_Player!K815:Q815</xm:f>
              <xm:sqref>R815</xm:sqref>
            </x14:sparkline>
            <x14:sparkline>
              <xm:f>Metres_Gain_per_Player!K816:Q816</xm:f>
              <xm:sqref>R816</xm:sqref>
            </x14:sparkline>
            <x14:sparkline>
              <xm:f>Metres_Gain_per_Player!K817:Q817</xm:f>
              <xm:sqref>R817</xm:sqref>
            </x14:sparkline>
            <x14:sparkline>
              <xm:f>Metres_Gain_per_Player!K818:Q818</xm:f>
              <xm:sqref>R818</xm:sqref>
            </x14:sparkline>
            <x14:sparkline>
              <xm:f>Metres_Gain_per_Player!K819:Q819</xm:f>
              <xm:sqref>R819</xm:sqref>
            </x14:sparkline>
            <x14:sparkline>
              <xm:f>Metres_Gain_per_Player!K820:Q820</xm:f>
              <xm:sqref>R820</xm:sqref>
            </x14:sparkline>
            <x14:sparkline>
              <xm:f>Metres_Gain_per_Player!K821:Q821</xm:f>
              <xm:sqref>R821</xm:sqref>
            </x14:sparkline>
            <x14:sparkline>
              <xm:f>Metres_Gain_per_Player!K822:Q822</xm:f>
              <xm:sqref>R822</xm:sqref>
            </x14:sparkline>
            <x14:sparkline>
              <xm:f>Metres_Gain_per_Player!K823:Q823</xm:f>
              <xm:sqref>R823</xm:sqref>
            </x14:sparkline>
            <x14:sparkline>
              <xm:f>Metres_Gain_per_Player!K824:Q824</xm:f>
              <xm:sqref>R824</xm:sqref>
            </x14:sparkline>
            <x14:sparkline>
              <xm:f>Metres_Gain_per_Player!K825:Q825</xm:f>
              <xm:sqref>R825</xm:sqref>
            </x14:sparkline>
            <x14:sparkline>
              <xm:f>Metres_Gain_per_Player!K826:Q826</xm:f>
              <xm:sqref>R826</xm:sqref>
            </x14:sparkline>
            <x14:sparkline>
              <xm:f>Metres_Gain_per_Player!K827:Q827</xm:f>
              <xm:sqref>R827</xm:sqref>
            </x14:sparkline>
            <x14:sparkline>
              <xm:f>Metres_Gain_per_Player!K828:Q828</xm:f>
              <xm:sqref>R828</xm:sqref>
            </x14:sparkline>
            <x14:sparkline>
              <xm:f>Metres_Gain_per_Player!K829:Q829</xm:f>
              <xm:sqref>R829</xm:sqref>
            </x14:sparkline>
            <x14:sparkline>
              <xm:f>Metres_Gain_per_Player!K830:Q830</xm:f>
              <xm:sqref>R830</xm:sqref>
            </x14:sparkline>
            <x14:sparkline>
              <xm:f>Metres_Gain_per_Player!K831:Q831</xm:f>
              <xm:sqref>R831</xm:sqref>
            </x14:sparkline>
            <x14:sparkline>
              <xm:f>Metres_Gain_per_Player!K832:Q832</xm:f>
              <xm:sqref>R832</xm:sqref>
            </x14:sparkline>
            <x14:sparkline>
              <xm:f>Metres_Gain_per_Player!K833:Q833</xm:f>
              <xm:sqref>R833</xm:sqref>
            </x14:sparkline>
            <x14:sparkline>
              <xm:f>Metres_Gain_per_Player!K834:Q834</xm:f>
              <xm:sqref>R834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008D-EB6B-4EF4-99B1-A0E26B24AF35}">
  <dimension ref="A1:AB838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Z2" sqref="Z2"/>
    </sheetView>
  </sheetViews>
  <sheetFormatPr defaultRowHeight="14.4" x14ac:dyDescent="0.3"/>
  <cols>
    <col min="1" max="1" width="24.5546875" bestFit="1" customWidth="1"/>
    <col min="16" max="16" width="22.44140625" bestFit="1" customWidth="1"/>
    <col min="17" max="17" width="9.109375" bestFit="1" customWidth="1"/>
  </cols>
  <sheetData>
    <row r="1" spans="1:28" x14ac:dyDescent="0.3">
      <c r="A1" s="2" t="s">
        <v>833</v>
      </c>
      <c r="B1" s="14" t="s">
        <v>834</v>
      </c>
      <c r="C1" s="15" t="s">
        <v>835</v>
      </c>
      <c r="D1" s="15" t="s">
        <v>836</v>
      </c>
      <c r="E1" s="15" t="s">
        <v>837</v>
      </c>
      <c r="F1" s="15" t="s">
        <v>838</v>
      </c>
      <c r="G1" s="15" t="s">
        <v>839</v>
      </c>
      <c r="H1" s="15" t="s">
        <v>852</v>
      </c>
      <c r="I1" s="15" t="s">
        <v>853</v>
      </c>
      <c r="J1" s="15" t="s">
        <v>854</v>
      </c>
      <c r="K1" s="15" t="s">
        <v>855</v>
      </c>
      <c r="L1" s="15" t="s">
        <v>856</v>
      </c>
      <c r="M1" s="15" t="s">
        <v>857</v>
      </c>
      <c r="N1" s="16" t="s">
        <v>874</v>
      </c>
      <c r="Q1" s="16" t="s">
        <v>875</v>
      </c>
      <c r="R1" s="16" t="s">
        <v>876</v>
      </c>
      <c r="S1" s="16" t="s">
        <v>877</v>
      </c>
      <c r="T1" s="16" t="s">
        <v>878</v>
      </c>
      <c r="U1" s="16" t="s">
        <v>879</v>
      </c>
      <c r="V1" s="16" t="s">
        <v>880</v>
      </c>
      <c r="W1" s="16" t="s">
        <v>881</v>
      </c>
      <c r="X1" s="16" t="s">
        <v>882</v>
      </c>
      <c r="Y1" s="16" t="s">
        <v>883</v>
      </c>
      <c r="Z1" s="16" t="s">
        <v>884</v>
      </c>
      <c r="AA1" s="16" t="s">
        <v>885</v>
      </c>
      <c r="AB1" s="16" t="s">
        <v>886</v>
      </c>
    </row>
    <row r="2" spans="1:28" x14ac:dyDescent="0.3">
      <c r="A2" s="1" t="s">
        <v>0</v>
      </c>
      <c r="B2" s="6">
        <v>0</v>
      </c>
      <c r="C2">
        <v>0</v>
      </c>
      <c r="D2">
        <v>0</v>
      </c>
      <c r="E2">
        <v>0</v>
      </c>
      <c r="F2">
        <v>15</v>
      </c>
      <c r="G2">
        <v>17</v>
      </c>
      <c r="H2">
        <v>17</v>
      </c>
      <c r="J2">
        <v>24</v>
      </c>
      <c r="N2" t="s">
        <v>858</v>
      </c>
      <c r="P2" s="13" t="str" cm="1">
        <f t="array" ref="P2:P17">_xlfn.UNIQUE(N2:N834)</f>
        <v>Benetton</v>
      </c>
      <c r="Q2">
        <f>SUMIF($N$2:$N$834,"Benetton",B$2:B$834)</f>
        <v>749</v>
      </c>
      <c r="R2">
        <f>SUMIF($N$2:$N$834,"Benetton",C$2:C$834)</f>
        <v>1945</v>
      </c>
      <c r="S2">
        <f t="shared" ref="S2:U2" si="0">SUMIF($N$2:$N$834,"Benetton",D$2:D$834)</f>
        <v>2114</v>
      </c>
      <c r="T2">
        <f t="shared" si="0"/>
        <v>2700</v>
      </c>
      <c r="U2">
        <f t="shared" si="0"/>
        <v>3304</v>
      </c>
      <c r="V2">
        <f>SUMIF($N$2:$N$834,"Benetton",G$2:G$834)</f>
        <v>3737</v>
      </c>
      <c r="W2">
        <f>SUMIF($N$2:$N$834,"Benetton",H$2:H$834)</f>
        <v>4249</v>
      </c>
      <c r="Y2">
        <f>SUMIF($N$2:$N$834,"Benetton",J$2:J$838)</f>
        <v>4924</v>
      </c>
    </row>
    <row r="3" spans="1:28" x14ac:dyDescent="0.3">
      <c r="A3" s="1" t="s">
        <v>1</v>
      </c>
      <c r="B3" s="6">
        <v>2</v>
      </c>
      <c r="C3">
        <v>4</v>
      </c>
      <c r="D3">
        <v>4</v>
      </c>
      <c r="E3">
        <v>25</v>
      </c>
      <c r="F3">
        <v>27</v>
      </c>
      <c r="G3">
        <v>27</v>
      </c>
      <c r="H3">
        <v>44</v>
      </c>
      <c r="J3">
        <v>100</v>
      </c>
      <c r="N3" t="s">
        <v>858</v>
      </c>
      <c r="P3" s="13" t="str">
        <v>Bulls</v>
      </c>
      <c r="Q3">
        <f>SUMIF($N$2:$N$834,"Bulls",$B$2:$B$834)</f>
        <v>1506</v>
      </c>
      <c r="R3">
        <f>SUMIF($N$2:$N$834,"Bulls",C$2:C$834)</f>
        <v>2509</v>
      </c>
      <c r="S3">
        <f t="shared" ref="S3:W3" si="1">SUMIF($N$2:$N$834,"Bulls",D$2:D$834)</f>
        <v>3072</v>
      </c>
      <c r="T3">
        <f t="shared" si="1"/>
        <v>3623</v>
      </c>
      <c r="U3">
        <f t="shared" si="1"/>
        <v>4154</v>
      </c>
      <c r="V3">
        <f t="shared" si="1"/>
        <v>4573</v>
      </c>
      <c r="W3">
        <f t="shared" si="1"/>
        <v>4987</v>
      </c>
      <c r="Y3">
        <f>SUMIF($N$2:$N$834,"Bulls",J$2:J$838)</f>
        <v>5449</v>
      </c>
    </row>
    <row r="4" spans="1:28" x14ac:dyDescent="0.3">
      <c r="A4" s="1" t="s">
        <v>2</v>
      </c>
      <c r="B4" s="6">
        <v>6</v>
      </c>
      <c r="C4">
        <v>9</v>
      </c>
      <c r="D4">
        <v>9</v>
      </c>
      <c r="E4">
        <v>9</v>
      </c>
      <c r="F4">
        <v>9</v>
      </c>
      <c r="G4">
        <v>9</v>
      </c>
      <c r="H4">
        <v>13</v>
      </c>
      <c r="J4">
        <v>13</v>
      </c>
      <c r="N4" t="s">
        <v>858</v>
      </c>
      <c r="P4" s="13" t="str">
        <v>Cardiff</v>
      </c>
      <c r="Q4">
        <f>SUMIF($N$2:$N$834,"Cardiff",$B$2:$B$834)</f>
        <v>1073</v>
      </c>
      <c r="R4">
        <f>SUMIF($N$2:$N$834,"Cardiff",C$2:C$834)</f>
        <v>2008</v>
      </c>
      <c r="S4">
        <f t="shared" ref="S4:W4" si="2">SUMIF($N$2:$N$834,"Cardiff",D$2:D$834)</f>
        <v>2008</v>
      </c>
      <c r="T4">
        <f t="shared" si="2"/>
        <v>2477</v>
      </c>
      <c r="U4">
        <f t="shared" si="2"/>
        <v>3043</v>
      </c>
      <c r="V4">
        <f t="shared" si="2"/>
        <v>3427</v>
      </c>
      <c r="W4">
        <f t="shared" si="2"/>
        <v>3665</v>
      </c>
      <c r="Y4">
        <f>SUMIF($N$2:$N$834,"Cardiff",J$2:J$838)</f>
        <v>4351</v>
      </c>
    </row>
    <row r="5" spans="1:28" x14ac:dyDescent="0.3">
      <c r="A5" s="1" t="s">
        <v>3</v>
      </c>
      <c r="B5" s="6">
        <v>2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J5">
        <v>11</v>
      </c>
      <c r="N5" t="s">
        <v>858</v>
      </c>
      <c r="P5" s="13" t="str">
        <v>Connacht</v>
      </c>
      <c r="Q5">
        <f>SUMIF($N$2:$N$834,"Connacht",$B$2:$B$834)</f>
        <v>970</v>
      </c>
      <c r="R5">
        <f>SUMIF($N$2:$N$834,"Connacht",C$2:C$834)</f>
        <v>1915</v>
      </c>
      <c r="S5">
        <f t="shared" ref="S5:W5" si="3">SUMIF($N$2:$N$834,"Connacht",D$2:D$834)</f>
        <v>2158</v>
      </c>
      <c r="T5">
        <f t="shared" si="3"/>
        <v>2617</v>
      </c>
      <c r="U5">
        <f t="shared" si="3"/>
        <v>3278</v>
      </c>
      <c r="V5">
        <f t="shared" si="3"/>
        <v>3674</v>
      </c>
      <c r="W5">
        <f t="shared" si="3"/>
        <v>4128</v>
      </c>
      <c r="Y5">
        <f>SUMIF($N$2:$N$834,"Connacht",J$2:J$838)</f>
        <v>4511</v>
      </c>
    </row>
    <row r="6" spans="1:28" x14ac:dyDescent="0.3">
      <c r="A6" s="1" t="s">
        <v>4</v>
      </c>
      <c r="B6" s="6">
        <v>0</v>
      </c>
      <c r="C6">
        <v>0</v>
      </c>
      <c r="D6">
        <v>0</v>
      </c>
      <c r="E6">
        <v>0</v>
      </c>
      <c r="F6">
        <v>13</v>
      </c>
      <c r="G6">
        <v>13</v>
      </c>
      <c r="H6">
        <v>13</v>
      </c>
      <c r="J6">
        <v>13</v>
      </c>
      <c r="N6" t="s">
        <v>858</v>
      </c>
      <c r="P6" s="13" t="str">
        <v>Dragons</v>
      </c>
      <c r="Q6">
        <f>SUMIF($N$2:$N$834,"Dragons",$B$2:$B$834)</f>
        <v>1073</v>
      </c>
      <c r="R6">
        <f>SUMIF($N$2:$N$834,"Dragons",C$2:C$834)</f>
        <v>2480</v>
      </c>
      <c r="S6">
        <f t="shared" ref="S6:W6" si="4">SUMIF($N$2:$N$834,"Dragons",D$2:D$834)</f>
        <v>2932</v>
      </c>
      <c r="T6">
        <f t="shared" si="4"/>
        <v>3266</v>
      </c>
      <c r="U6">
        <f t="shared" si="4"/>
        <v>3918</v>
      </c>
      <c r="V6">
        <f t="shared" si="4"/>
        <v>4239</v>
      </c>
      <c r="W6">
        <f t="shared" si="4"/>
        <v>4555</v>
      </c>
      <c r="Y6">
        <f>SUMIF($N$2:$N$834,"Dragons",J$2:J$838)</f>
        <v>5207</v>
      </c>
    </row>
    <row r="7" spans="1:28" x14ac:dyDescent="0.3">
      <c r="A7" s="1" t="s">
        <v>5</v>
      </c>
      <c r="B7" s="6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N7" t="s">
        <v>858</v>
      </c>
      <c r="P7" s="13" t="str">
        <v>Edinburgh</v>
      </c>
      <c r="Q7">
        <f>SUMIF($N$2:$N$834,"Edinburgh",$B$2:$B$834)</f>
        <v>767</v>
      </c>
      <c r="R7">
        <f>SUMIF($N$2:$N$834,"Edinburgh",C$2:C$834)</f>
        <v>2524</v>
      </c>
      <c r="S7">
        <f t="shared" ref="S7:W7" si="5">SUMIF($N$2:$N$834,"Edinburgh",D$2:D$834)</f>
        <v>2760</v>
      </c>
      <c r="T7">
        <f t="shared" si="5"/>
        <v>2988</v>
      </c>
      <c r="U7">
        <f t="shared" si="5"/>
        <v>3737</v>
      </c>
      <c r="V7">
        <f t="shared" si="5"/>
        <v>4062</v>
      </c>
      <c r="W7">
        <f t="shared" si="5"/>
        <v>4523</v>
      </c>
      <c r="Y7">
        <f>SUMIF($N$2:$N$834,"Edinburgh",J$2:J$838)</f>
        <v>5075</v>
      </c>
    </row>
    <row r="8" spans="1:28" x14ac:dyDescent="0.3">
      <c r="A8" s="1" t="s">
        <v>6</v>
      </c>
      <c r="B8" s="6">
        <v>15</v>
      </c>
      <c r="C8">
        <v>15</v>
      </c>
      <c r="D8">
        <v>16</v>
      </c>
      <c r="E8">
        <v>16</v>
      </c>
      <c r="F8">
        <v>16</v>
      </c>
      <c r="G8">
        <v>16</v>
      </c>
      <c r="H8">
        <v>24</v>
      </c>
      <c r="J8">
        <v>30</v>
      </c>
      <c r="N8" t="s">
        <v>858</v>
      </c>
      <c r="P8" s="13" t="str">
        <v>Glasgow Warriors</v>
      </c>
      <c r="Q8">
        <f>SUMIF($N$2:$N$834,"Glasgow Warriors",$B$2:$B$834)</f>
        <v>672</v>
      </c>
      <c r="R8">
        <f>SUMIF($N$2:$N$834,"Glasgow Warriors",C$2:C$834)</f>
        <v>2099</v>
      </c>
      <c r="S8">
        <f t="shared" ref="S8:W8" si="6">SUMIF($N$2:$N$834,"Glasgow Warriors",D$2:D$834)</f>
        <v>2541</v>
      </c>
      <c r="T8">
        <f t="shared" si="6"/>
        <v>3060</v>
      </c>
      <c r="U8">
        <f t="shared" si="6"/>
        <v>3704</v>
      </c>
      <c r="V8">
        <f t="shared" si="6"/>
        <v>4188</v>
      </c>
      <c r="W8">
        <f t="shared" si="6"/>
        <v>4711</v>
      </c>
      <c r="Y8">
        <f>SUMIF($N$2:$N$834,"Glasgow Warriors",J$2:J$838)</f>
        <v>5376</v>
      </c>
    </row>
    <row r="9" spans="1:28" x14ac:dyDescent="0.3">
      <c r="A9" s="1" t="s">
        <v>7</v>
      </c>
      <c r="B9" s="6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N9" t="s">
        <v>858</v>
      </c>
      <c r="P9" s="13" t="str">
        <v>Leinster</v>
      </c>
      <c r="Q9">
        <f>SUMIF($N$2:$N$834,"Leinster",$B$2:$B$834)</f>
        <v>865</v>
      </c>
      <c r="R9">
        <f>SUMIF($N$2:$N$834,"Leinster",C$2:C$834)</f>
        <v>1969</v>
      </c>
      <c r="S9">
        <f t="shared" ref="S9:W9" si="7">SUMIF($N$2:$N$834,"Leinster",D$2:D$834)</f>
        <v>2423</v>
      </c>
      <c r="T9">
        <f t="shared" si="7"/>
        <v>3139</v>
      </c>
      <c r="U9">
        <f t="shared" si="7"/>
        <v>4090</v>
      </c>
      <c r="V9">
        <f t="shared" si="7"/>
        <v>4757</v>
      </c>
      <c r="W9">
        <f t="shared" si="7"/>
        <v>5292</v>
      </c>
      <c r="Y9">
        <f>SUMIF($N$2:$N$834,"Leinster",J$2:J$838)</f>
        <v>6272</v>
      </c>
    </row>
    <row r="10" spans="1:28" x14ac:dyDescent="0.3">
      <c r="A10" s="1" t="s">
        <v>8</v>
      </c>
      <c r="B10" s="6">
        <v>0</v>
      </c>
      <c r="C10">
        <v>86</v>
      </c>
      <c r="D10">
        <v>86</v>
      </c>
      <c r="E10">
        <v>156</v>
      </c>
      <c r="F10">
        <v>183</v>
      </c>
      <c r="G10">
        <v>189</v>
      </c>
      <c r="H10">
        <v>189</v>
      </c>
      <c r="J10">
        <v>189</v>
      </c>
      <c r="N10" t="s">
        <v>858</v>
      </c>
      <c r="P10" s="13" t="str">
        <v>Lions</v>
      </c>
      <c r="Q10">
        <f>SUMIF($N$2:$N$834,"Lions",$B$2:$B$834)</f>
        <v>1508</v>
      </c>
      <c r="R10">
        <f>SUMIF($N$2:$N$834,"Lions",C$2:C$834)</f>
        <v>1888</v>
      </c>
      <c r="S10">
        <f t="shared" ref="S10:W10" si="8">SUMIF($N$2:$N$834,"Lions",D$2:D$834)</f>
        <v>2192</v>
      </c>
      <c r="T10">
        <f t="shared" si="8"/>
        <v>2549</v>
      </c>
      <c r="U10">
        <f t="shared" si="8"/>
        <v>2908</v>
      </c>
      <c r="V10">
        <f t="shared" si="8"/>
        <v>3269</v>
      </c>
      <c r="W10">
        <f t="shared" si="8"/>
        <v>3604</v>
      </c>
      <c r="Y10">
        <f>SUMIF($N$2:$N$834,"Lions",J$2:J$838)</f>
        <v>4637</v>
      </c>
    </row>
    <row r="11" spans="1:28" x14ac:dyDescent="0.3">
      <c r="A11" s="1" t="s">
        <v>9</v>
      </c>
      <c r="B11" s="6">
        <v>0</v>
      </c>
      <c r="C11">
        <v>49</v>
      </c>
      <c r="D11">
        <v>60</v>
      </c>
      <c r="E11">
        <v>60</v>
      </c>
      <c r="F11">
        <v>108</v>
      </c>
      <c r="G11">
        <v>109</v>
      </c>
      <c r="H11">
        <v>109</v>
      </c>
      <c r="J11">
        <v>109</v>
      </c>
      <c r="N11" t="s">
        <v>858</v>
      </c>
      <c r="P11" s="13" t="str">
        <v>Munster</v>
      </c>
      <c r="Q11">
        <f>SUMIF($N$2:$N$834,"Munster",$B$2:$B$834)</f>
        <v>927</v>
      </c>
      <c r="R11">
        <f>SUMIF($N$2:$N$834,"Munster",C$2:C$834)</f>
        <v>2138</v>
      </c>
      <c r="S11">
        <f t="shared" ref="S11:W11" si="9">SUMIF($N$2:$N$834,"Munster",D$2:D$834)</f>
        <v>2496</v>
      </c>
      <c r="T11">
        <f t="shared" si="9"/>
        <v>2908</v>
      </c>
      <c r="U11">
        <f t="shared" si="9"/>
        <v>3493</v>
      </c>
      <c r="V11">
        <f t="shared" si="9"/>
        <v>4009</v>
      </c>
      <c r="W11">
        <f t="shared" si="9"/>
        <v>4523</v>
      </c>
      <c r="Y11">
        <f>SUMIF($N$2:$N$834,"Munster",J$2:J$838)</f>
        <v>5553</v>
      </c>
    </row>
    <row r="12" spans="1:28" x14ac:dyDescent="0.3">
      <c r="A12" s="1" t="s">
        <v>10</v>
      </c>
      <c r="B12" s="6">
        <v>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J12">
        <v>5</v>
      </c>
      <c r="N12" t="s">
        <v>858</v>
      </c>
      <c r="P12" s="13" t="str">
        <v>Ospreys</v>
      </c>
      <c r="Q12">
        <f>SUMIF($N$2:$N$834,"Ospreys",$B$2:$B$834)</f>
        <v>798</v>
      </c>
      <c r="R12">
        <f>SUMIF($N$2:$N$834,"Ospreys",C$2:C$834)</f>
        <v>1849</v>
      </c>
      <c r="S12">
        <f t="shared" ref="S12:W12" si="10">SUMIF($N$2:$N$834,"Ospreys",D$2:D$834)</f>
        <v>2139</v>
      </c>
      <c r="T12">
        <f t="shared" si="10"/>
        <v>2534</v>
      </c>
      <c r="U12">
        <f t="shared" si="10"/>
        <v>3112</v>
      </c>
      <c r="V12">
        <f t="shared" si="10"/>
        <v>3420</v>
      </c>
      <c r="W12">
        <f t="shared" si="10"/>
        <v>3900</v>
      </c>
      <c r="Y12">
        <f>SUMIF($N$2:$N$834,"Ospreys",J$2:J$838)</f>
        <v>4464</v>
      </c>
    </row>
    <row r="13" spans="1:28" x14ac:dyDescent="0.3">
      <c r="A13" s="1" t="s">
        <v>11</v>
      </c>
      <c r="B13" s="6">
        <v>0</v>
      </c>
      <c r="C13">
        <v>2</v>
      </c>
      <c r="D13">
        <v>2</v>
      </c>
      <c r="E13">
        <v>8</v>
      </c>
      <c r="F13">
        <v>8</v>
      </c>
      <c r="G13">
        <v>8</v>
      </c>
      <c r="H13">
        <v>8</v>
      </c>
      <c r="J13">
        <v>8</v>
      </c>
      <c r="N13" t="s">
        <v>858</v>
      </c>
      <c r="P13" s="13" t="str">
        <v>Scarlets</v>
      </c>
      <c r="Q13">
        <f>SUMIF($N$2:$N$834,"Scarlets",$B$2:$B$834)</f>
        <v>1275</v>
      </c>
      <c r="R13">
        <f>SUMIF($N$2:$N$834,"Scarlets",C$2:C$834)</f>
        <v>2688</v>
      </c>
      <c r="S13">
        <f t="shared" ref="S13:W13" si="11">SUMIF($N$2:$N$834,"Scarlets",D$2:D$834)</f>
        <v>3121</v>
      </c>
      <c r="T13">
        <f t="shared" si="11"/>
        <v>3627</v>
      </c>
      <c r="U13">
        <f t="shared" si="11"/>
        <v>4129</v>
      </c>
      <c r="V13">
        <f t="shared" si="11"/>
        <v>4615</v>
      </c>
      <c r="W13">
        <f t="shared" si="11"/>
        <v>5017</v>
      </c>
      <c r="Y13">
        <f>SUMIF($N$2:$N$834,"Scarlets",J$2:J$838)</f>
        <v>5602</v>
      </c>
    </row>
    <row r="14" spans="1:28" x14ac:dyDescent="0.3">
      <c r="A14" s="1" t="s">
        <v>12</v>
      </c>
      <c r="B14" s="6">
        <v>0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68</v>
      </c>
      <c r="J14">
        <v>119</v>
      </c>
      <c r="N14" t="s">
        <v>858</v>
      </c>
      <c r="P14" s="13" t="str">
        <v>Sharks</v>
      </c>
      <c r="Q14">
        <f>SUMIF($N$2:$N$834,"Sharks",$B$2:$B$834)</f>
        <v>1349</v>
      </c>
      <c r="R14">
        <f>SUMIF($N$2:$N$834,"Sharks",C$2:C$834)</f>
        <v>1948</v>
      </c>
      <c r="S14">
        <f t="shared" ref="S14:W14" si="12">SUMIF($N$2:$N$834,"Sharks",D$2:D$834)</f>
        <v>2211</v>
      </c>
      <c r="T14">
        <f t="shared" si="12"/>
        <v>2483</v>
      </c>
      <c r="U14">
        <f t="shared" si="12"/>
        <v>3513</v>
      </c>
      <c r="V14">
        <f t="shared" si="12"/>
        <v>3913</v>
      </c>
      <c r="W14">
        <f t="shared" si="12"/>
        <v>4340</v>
      </c>
      <c r="Y14">
        <f>SUMIF($N$2:$N$834,"Sharks",J$2:J$838)</f>
        <v>5251</v>
      </c>
    </row>
    <row r="15" spans="1:28" x14ac:dyDescent="0.3">
      <c r="A15" s="1" t="s">
        <v>13</v>
      </c>
      <c r="B15" s="6">
        <v>49</v>
      </c>
      <c r="C15">
        <v>66</v>
      </c>
      <c r="D15">
        <v>66</v>
      </c>
      <c r="E15">
        <v>66</v>
      </c>
      <c r="F15">
        <v>66</v>
      </c>
      <c r="G15">
        <v>66</v>
      </c>
      <c r="H15">
        <v>66</v>
      </c>
      <c r="J15">
        <v>87</v>
      </c>
      <c r="N15" t="s">
        <v>858</v>
      </c>
      <c r="P15" s="13" t="str">
        <v>Stormers</v>
      </c>
      <c r="Q15">
        <f>SUMIF($N$2:$N$834,"Stormers",$B$2:$B$834)</f>
        <v>1108</v>
      </c>
      <c r="R15">
        <f>SUMIF($N$2:$N$834,"Stormers",C$2:C$834)</f>
        <v>1778</v>
      </c>
      <c r="S15">
        <f t="shared" ref="S15:W15" si="13">SUMIF($N$2:$N$834,"Stormers",D$2:D$834)</f>
        <v>2202</v>
      </c>
      <c r="T15">
        <f t="shared" si="13"/>
        <v>2554</v>
      </c>
      <c r="U15">
        <f t="shared" si="13"/>
        <v>3538</v>
      </c>
      <c r="V15">
        <f t="shared" si="13"/>
        <v>3806</v>
      </c>
      <c r="W15">
        <f t="shared" si="13"/>
        <v>4148</v>
      </c>
      <c r="Y15">
        <f>SUMIF($N$2:$N$834,"Stormers",J$2:J$838)</f>
        <v>4902</v>
      </c>
    </row>
    <row r="16" spans="1:28" x14ac:dyDescent="0.3">
      <c r="A16" s="1" t="s">
        <v>14</v>
      </c>
      <c r="B16" s="6">
        <v>0</v>
      </c>
      <c r="C16">
        <v>19</v>
      </c>
      <c r="D16">
        <v>20</v>
      </c>
      <c r="E16">
        <v>21</v>
      </c>
      <c r="F16">
        <v>36</v>
      </c>
      <c r="G16">
        <v>39</v>
      </c>
      <c r="H16">
        <v>39</v>
      </c>
      <c r="J16">
        <v>39</v>
      </c>
      <c r="N16" t="s">
        <v>858</v>
      </c>
      <c r="P16" s="13" t="str">
        <v>Ulster</v>
      </c>
      <c r="Q16">
        <f>SUMIF($N$2:$N$834,"Ulster",$B$2:$B$834)</f>
        <v>657</v>
      </c>
      <c r="R16">
        <f>SUMIF($N$2:$N$834,"Ulster",C$2:C$834)</f>
        <v>2261</v>
      </c>
      <c r="S16">
        <f t="shared" ref="S16:W16" si="14">SUMIF($N$2:$N$834,"Ulster",D$2:D$834)</f>
        <v>2529</v>
      </c>
      <c r="T16">
        <f t="shared" si="14"/>
        <v>2909</v>
      </c>
      <c r="U16">
        <f t="shared" si="14"/>
        <v>3394</v>
      </c>
      <c r="V16">
        <f t="shared" si="14"/>
        <v>3834</v>
      </c>
      <c r="W16">
        <f t="shared" si="14"/>
        <v>4311</v>
      </c>
      <c r="Y16">
        <f>SUMIF($N$2:$N$834,"Ulster",J$2:J$838)</f>
        <v>4988</v>
      </c>
    </row>
    <row r="17" spans="1:25" x14ac:dyDescent="0.3">
      <c r="A17" s="1" t="s">
        <v>15</v>
      </c>
      <c r="B17" s="6">
        <v>0</v>
      </c>
      <c r="C17">
        <v>28</v>
      </c>
      <c r="D17">
        <v>32</v>
      </c>
      <c r="E17">
        <v>32</v>
      </c>
      <c r="F17">
        <v>32</v>
      </c>
      <c r="G17">
        <v>32</v>
      </c>
      <c r="H17">
        <v>32</v>
      </c>
      <c r="J17">
        <v>32</v>
      </c>
      <c r="N17" t="s">
        <v>858</v>
      </c>
      <c r="P17" s="13" t="str">
        <v>Zebre</v>
      </c>
      <c r="Q17">
        <f>SUMIF($N$2:$N$834,"Zebre",$B$2:$B$834)</f>
        <v>1001</v>
      </c>
      <c r="R17">
        <f>SUMIF($N$2:$N$834,"Zebre",C$2:C$834)</f>
        <v>2121</v>
      </c>
      <c r="S17">
        <f t="shared" ref="S17:W17" si="15">SUMIF($N$2:$N$834,"Zebre",D$2:D$834)</f>
        <v>2351</v>
      </c>
      <c r="T17">
        <f t="shared" si="15"/>
        <v>2646</v>
      </c>
      <c r="U17">
        <f t="shared" si="15"/>
        <v>3356</v>
      </c>
      <c r="V17">
        <f t="shared" si="15"/>
        <v>3762</v>
      </c>
      <c r="W17">
        <f t="shared" si="15"/>
        <v>4222</v>
      </c>
      <c r="Y17">
        <f>SUMIF($N$2:$N$834,"Zebre",J$2:J$838)</f>
        <v>4626</v>
      </c>
    </row>
    <row r="18" spans="1:25" x14ac:dyDescent="0.3">
      <c r="A18" s="1" t="s">
        <v>16</v>
      </c>
      <c r="B18" s="6">
        <v>0</v>
      </c>
      <c r="C18">
        <v>0</v>
      </c>
      <c r="D18">
        <v>0</v>
      </c>
      <c r="E18">
        <v>42</v>
      </c>
      <c r="F18">
        <v>42</v>
      </c>
      <c r="G18">
        <v>51</v>
      </c>
      <c r="H18">
        <v>68</v>
      </c>
      <c r="J18">
        <v>128</v>
      </c>
      <c r="N18" t="s">
        <v>858</v>
      </c>
      <c r="P18" s="13" t="s">
        <v>888</v>
      </c>
      <c r="Q18" s="17">
        <f>AVERAGE(Q2:Q17)</f>
        <v>1018.625</v>
      </c>
      <c r="R18" s="17">
        <f t="shared" ref="R18:W18" si="16">AVERAGE(R2:R17)</f>
        <v>2132.5</v>
      </c>
      <c r="S18" s="17">
        <f t="shared" si="16"/>
        <v>2453.0625</v>
      </c>
      <c r="T18" s="17">
        <f t="shared" si="16"/>
        <v>2880</v>
      </c>
      <c r="U18" s="17">
        <f t="shared" si="16"/>
        <v>3541.9375</v>
      </c>
      <c r="V18" s="17">
        <f t="shared" si="16"/>
        <v>3955.3125</v>
      </c>
      <c r="W18" s="17">
        <f t="shared" si="16"/>
        <v>4385.9375</v>
      </c>
      <c r="X18" s="17"/>
      <c r="Y18" s="17">
        <f>AVERAGE(Y2:Y17)</f>
        <v>5074.25</v>
      </c>
    </row>
    <row r="19" spans="1:25" x14ac:dyDescent="0.3">
      <c r="A19" s="1" t="s">
        <v>17</v>
      </c>
      <c r="B19" s="6">
        <v>0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J19">
        <v>28</v>
      </c>
      <c r="N19" t="s">
        <v>858</v>
      </c>
    </row>
    <row r="20" spans="1:25" x14ac:dyDescent="0.3">
      <c r="A20" s="1" t="s">
        <v>18</v>
      </c>
      <c r="B20" s="6">
        <v>0</v>
      </c>
      <c r="C20">
        <v>0</v>
      </c>
      <c r="D20">
        <v>0</v>
      </c>
      <c r="E20">
        <v>0</v>
      </c>
      <c r="F20">
        <v>33</v>
      </c>
      <c r="G20">
        <v>33</v>
      </c>
      <c r="H20">
        <v>40</v>
      </c>
      <c r="J20">
        <v>40</v>
      </c>
      <c r="N20" t="s">
        <v>858</v>
      </c>
      <c r="P20" s="13" t="s">
        <v>858</v>
      </c>
      <c r="Q20">
        <v>749</v>
      </c>
      <c r="R20">
        <f t="shared" ref="R20:W20" si="17">R2-Q2</f>
        <v>1196</v>
      </c>
      <c r="S20">
        <f t="shared" si="17"/>
        <v>169</v>
      </c>
      <c r="T20">
        <f t="shared" si="17"/>
        <v>586</v>
      </c>
      <c r="U20">
        <f t="shared" si="17"/>
        <v>604</v>
      </c>
      <c r="V20">
        <f t="shared" si="17"/>
        <v>433</v>
      </c>
      <c r="W20">
        <f t="shared" si="17"/>
        <v>512</v>
      </c>
      <c r="Y20">
        <f>Y2-W2</f>
        <v>675</v>
      </c>
    </row>
    <row r="21" spans="1:25" x14ac:dyDescent="0.3">
      <c r="A21" s="1" t="s">
        <v>19</v>
      </c>
      <c r="B21" s="6">
        <v>237</v>
      </c>
      <c r="C21">
        <v>243</v>
      </c>
      <c r="D21">
        <v>243</v>
      </c>
      <c r="E21">
        <v>270</v>
      </c>
      <c r="F21">
        <v>270</v>
      </c>
      <c r="G21">
        <v>270</v>
      </c>
      <c r="H21">
        <v>409</v>
      </c>
      <c r="J21">
        <v>444</v>
      </c>
      <c r="N21" t="s">
        <v>858</v>
      </c>
      <c r="P21" s="13" t="s">
        <v>859</v>
      </c>
      <c r="Q21">
        <v>1506</v>
      </c>
      <c r="R21">
        <f t="shared" ref="R21:W35" si="18">R3-Q3</f>
        <v>1003</v>
      </c>
      <c r="S21">
        <f t="shared" si="18"/>
        <v>563</v>
      </c>
      <c r="T21">
        <f t="shared" si="18"/>
        <v>551</v>
      </c>
      <c r="U21">
        <f t="shared" si="18"/>
        <v>531</v>
      </c>
      <c r="V21">
        <f t="shared" si="18"/>
        <v>419</v>
      </c>
      <c r="W21">
        <f t="shared" si="18"/>
        <v>414</v>
      </c>
      <c r="Y21">
        <f t="shared" ref="Y21:Y35" si="19">Y3-W3</f>
        <v>462</v>
      </c>
    </row>
    <row r="22" spans="1:25" x14ac:dyDescent="0.3">
      <c r="A22" s="1" t="s">
        <v>20</v>
      </c>
      <c r="B22" s="6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N22" t="s">
        <v>858</v>
      </c>
      <c r="P22" s="13" t="s">
        <v>860</v>
      </c>
      <c r="Q22">
        <v>1073</v>
      </c>
      <c r="R22">
        <f t="shared" si="18"/>
        <v>935</v>
      </c>
      <c r="S22">
        <f t="shared" si="18"/>
        <v>0</v>
      </c>
      <c r="T22">
        <f t="shared" si="18"/>
        <v>469</v>
      </c>
      <c r="U22">
        <f t="shared" si="18"/>
        <v>566</v>
      </c>
      <c r="V22">
        <f t="shared" si="18"/>
        <v>384</v>
      </c>
      <c r="W22">
        <f t="shared" si="18"/>
        <v>238</v>
      </c>
      <c r="Y22">
        <f t="shared" si="19"/>
        <v>686</v>
      </c>
    </row>
    <row r="23" spans="1:25" x14ac:dyDescent="0.3">
      <c r="A23" s="1" t="s">
        <v>21</v>
      </c>
      <c r="B23" s="6">
        <v>0</v>
      </c>
      <c r="C23">
        <v>28</v>
      </c>
      <c r="D23">
        <v>34</v>
      </c>
      <c r="E23">
        <v>45</v>
      </c>
      <c r="F23">
        <v>45</v>
      </c>
      <c r="G23">
        <v>45</v>
      </c>
      <c r="H23">
        <v>45</v>
      </c>
      <c r="J23">
        <v>45</v>
      </c>
      <c r="N23" t="s">
        <v>858</v>
      </c>
      <c r="P23" s="13" t="s">
        <v>861</v>
      </c>
      <c r="Q23">
        <v>970</v>
      </c>
      <c r="R23">
        <f t="shared" si="18"/>
        <v>945</v>
      </c>
      <c r="S23">
        <f t="shared" si="18"/>
        <v>243</v>
      </c>
      <c r="T23">
        <f t="shared" si="18"/>
        <v>459</v>
      </c>
      <c r="U23">
        <f t="shared" si="18"/>
        <v>661</v>
      </c>
      <c r="V23">
        <f t="shared" si="18"/>
        <v>396</v>
      </c>
      <c r="W23">
        <f t="shared" si="18"/>
        <v>454</v>
      </c>
      <c r="Y23">
        <f t="shared" si="19"/>
        <v>383</v>
      </c>
    </row>
    <row r="24" spans="1:25" x14ac:dyDescent="0.3">
      <c r="A24" s="1" t="s">
        <v>22</v>
      </c>
      <c r="B24" s="6">
        <v>0</v>
      </c>
      <c r="C24">
        <v>0</v>
      </c>
      <c r="D24">
        <v>18</v>
      </c>
      <c r="E24">
        <v>99</v>
      </c>
      <c r="F24">
        <v>129</v>
      </c>
      <c r="G24">
        <v>129</v>
      </c>
      <c r="H24">
        <v>174</v>
      </c>
      <c r="J24">
        <v>210</v>
      </c>
      <c r="N24" t="s">
        <v>858</v>
      </c>
      <c r="P24" s="13" t="s">
        <v>862</v>
      </c>
      <c r="Q24">
        <v>1073</v>
      </c>
      <c r="R24">
        <f t="shared" si="18"/>
        <v>1407</v>
      </c>
      <c r="S24">
        <f t="shared" si="18"/>
        <v>452</v>
      </c>
      <c r="T24">
        <f t="shared" si="18"/>
        <v>334</v>
      </c>
      <c r="U24">
        <f t="shared" si="18"/>
        <v>652</v>
      </c>
      <c r="V24">
        <f t="shared" si="18"/>
        <v>321</v>
      </c>
      <c r="W24">
        <f t="shared" si="18"/>
        <v>316</v>
      </c>
      <c r="Y24">
        <f t="shared" si="19"/>
        <v>652</v>
      </c>
    </row>
    <row r="25" spans="1:25" x14ac:dyDescent="0.3">
      <c r="A25" s="1" t="s">
        <v>23</v>
      </c>
      <c r="B25" s="6">
        <v>59</v>
      </c>
      <c r="C25">
        <v>59</v>
      </c>
      <c r="D25">
        <v>59</v>
      </c>
      <c r="E25">
        <v>80</v>
      </c>
      <c r="F25">
        <v>80</v>
      </c>
      <c r="G25">
        <v>80</v>
      </c>
      <c r="H25">
        <v>80</v>
      </c>
      <c r="J25">
        <v>217</v>
      </c>
      <c r="N25" t="s">
        <v>858</v>
      </c>
      <c r="P25" s="13" t="s">
        <v>863</v>
      </c>
      <c r="Q25">
        <v>767</v>
      </c>
      <c r="R25">
        <f t="shared" si="18"/>
        <v>1757</v>
      </c>
      <c r="S25">
        <f t="shared" si="18"/>
        <v>236</v>
      </c>
      <c r="T25">
        <f t="shared" si="18"/>
        <v>228</v>
      </c>
      <c r="U25">
        <f t="shared" si="18"/>
        <v>749</v>
      </c>
      <c r="V25">
        <f t="shared" si="18"/>
        <v>325</v>
      </c>
      <c r="W25">
        <f t="shared" si="18"/>
        <v>461</v>
      </c>
      <c r="Y25">
        <f t="shared" si="19"/>
        <v>552</v>
      </c>
    </row>
    <row r="26" spans="1:25" x14ac:dyDescent="0.3">
      <c r="A26" s="1" t="s">
        <v>24</v>
      </c>
      <c r="B26" s="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N26" t="s">
        <v>858</v>
      </c>
      <c r="P26" s="13" t="s">
        <v>864</v>
      </c>
      <c r="Q26">
        <v>672</v>
      </c>
      <c r="R26">
        <f t="shared" si="18"/>
        <v>1427</v>
      </c>
      <c r="S26">
        <f t="shared" si="18"/>
        <v>442</v>
      </c>
      <c r="T26">
        <f t="shared" si="18"/>
        <v>519</v>
      </c>
      <c r="U26">
        <f t="shared" si="18"/>
        <v>644</v>
      </c>
      <c r="V26">
        <f t="shared" si="18"/>
        <v>484</v>
      </c>
      <c r="W26">
        <f t="shared" si="18"/>
        <v>523</v>
      </c>
      <c r="Y26">
        <f t="shared" si="19"/>
        <v>665</v>
      </c>
    </row>
    <row r="27" spans="1:25" x14ac:dyDescent="0.3">
      <c r="A27" s="1" t="s">
        <v>25</v>
      </c>
      <c r="B27" s="6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N27" t="s">
        <v>858</v>
      </c>
      <c r="P27" s="13" t="s">
        <v>865</v>
      </c>
      <c r="Q27">
        <v>865</v>
      </c>
      <c r="R27">
        <f t="shared" si="18"/>
        <v>1104</v>
      </c>
      <c r="S27">
        <f t="shared" si="18"/>
        <v>454</v>
      </c>
      <c r="T27">
        <f t="shared" si="18"/>
        <v>716</v>
      </c>
      <c r="U27">
        <f t="shared" si="18"/>
        <v>951</v>
      </c>
      <c r="V27">
        <f t="shared" si="18"/>
        <v>667</v>
      </c>
      <c r="W27">
        <f t="shared" si="18"/>
        <v>535</v>
      </c>
      <c r="Y27">
        <f t="shared" si="19"/>
        <v>980</v>
      </c>
    </row>
    <row r="28" spans="1:25" x14ac:dyDescent="0.3">
      <c r="A28" s="1" t="s">
        <v>26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N28" t="s">
        <v>858</v>
      </c>
      <c r="P28" s="13" t="s">
        <v>866</v>
      </c>
      <c r="Q28">
        <v>1508</v>
      </c>
      <c r="R28">
        <f t="shared" si="18"/>
        <v>380</v>
      </c>
      <c r="S28">
        <f t="shared" si="18"/>
        <v>304</v>
      </c>
      <c r="T28">
        <f t="shared" si="18"/>
        <v>357</v>
      </c>
      <c r="U28">
        <f t="shared" si="18"/>
        <v>359</v>
      </c>
      <c r="V28">
        <f t="shared" si="18"/>
        <v>361</v>
      </c>
      <c r="W28">
        <f t="shared" si="18"/>
        <v>335</v>
      </c>
      <c r="Y28">
        <f t="shared" si="19"/>
        <v>1033</v>
      </c>
    </row>
    <row r="29" spans="1:25" x14ac:dyDescent="0.3">
      <c r="A29" s="1" t="s">
        <v>27</v>
      </c>
      <c r="B29" s="6">
        <v>0</v>
      </c>
      <c r="C29">
        <v>160</v>
      </c>
      <c r="D29">
        <v>178</v>
      </c>
      <c r="E29">
        <v>178</v>
      </c>
      <c r="F29">
        <v>178</v>
      </c>
      <c r="G29">
        <v>222</v>
      </c>
      <c r="H29">
        <v>222</v>
      </c>
      <c r="J29">
        <v>222</v>
      </c>
      <c r="N29" t="s">
        <v>858</v>
      </c>
      <c r="P29" s="13" t="s">
        <v>867</v>
      </c>
      <c r="Q29">
        <v>927</v>
      </c>
      <c r="R29">
        <f t="shared" si="18"/>
        <v>1211</v>
      </c>
      <c r="S29">
        <f t="shared" si="18"/>
        <v>358</v>
      </c>
      <c r="T29">
        <f t="shared" si="18"/>
        <v>412</v>
      </c>
      <c r="U29">
        <f t="shared" si="18"/>
        <v>585</v>
      </c>
      <c r="V29">
        <f t="shared" si="18"/>
        <v>516</v>
      </c>
      <c r="W29">
        <f t="shared" si="18"/>
        <v>514</v>
      </c>
      <c r="Y29">
        <f t="shared" si="19"/>
        <v>1030</v>
      </c>
    </row>
    <row r="30" spans="1:25" x14ac:dyDescent="0.3">
      <c r="A30" s="1" t="s">
        <v>28</v>
      </c>
      <c r="B30" s="6">
        <v>0</v>
      </c>
      <c r="C30">
        <v>37</v>
      </c>
      <c r="D30">
        <v>37</v>
      </c>
      <c r="E30">
        <v>37</v>
      </c>
      <c r="F30">
        <v>65</v>
      </c>
      <c r="G30">
        <v>65</v>
      </c>
      <c r="H30">
        <v>88</v>
      </c>
      <c r="J30">
        <v>88</v>
      </c>
      <c r="N30" t="s">
        <v>858</v>
      </c>
      <c r="P30" s="13" t="s">
        <v>868</v>
      </c>
      <c r="Q30">
        <v>798</v>
      </c>
      <c r="R30">
        <f t="shared" si="18"/>
        <v>1051</v>
      </c>
      <c r="S30">
        <f t="shared" si="18"/>
        <v>290</v>
      </c>
      <c r="T30">
        <f t="shared" si="18"/>
        <v>395</v>
      </c>
      <c r="U30">
        <f t="shared" si="18"/>
        <v>578</v>
      </c>
      <c r="V30">
        <f t="shared" si="18"/>
        <v>308</v>
      </c>
      <c r="W30">
        <f t="shared" si="18"/>
        <v>480</v>
      </c>
      <c r="Y30">
        <f t="shared" si="19"/>
        <v>564</v>
      </c>
    </row>
    <row r="31" spans="1:25" x14ac:dyDescent="0.3">
      <c r="A31" s="1" t="s">
        <v>29</v>
      </c>
      <c r="B31" s="6">
        <v>0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J31">
        <v>3</v>
      </c>
      <c r="N31" t="s">
        <v>858</v>
      </c>
      <c r="P31" s="13" t="s">
        <v>869</v>
      </c>
      <c r="Q31">
        <v>1275</v>
      </c>
      <c r="R31">
        <f t="shared" si="18"/>
        <v>1413</v>
      </c>
      <c r="S31">
        <f t="shared" si="18"/>
        <v>433</v>
      </c>
      <c r="T31">
        <f t="shared" si="18"/>
        <v>506</v>
      </c>
      <c r="U31">
        <f t="shared" si="18"/>
        <v>502</v>
      </c>
      <c r="V31">
        <f t="shared" si="18"/>
        <v>486</v>
      </c>
      <c r="W31">
        <f t="shared" si="18"/>
        <v>402</v>
      </c>
      <c r="Y31">
        <f t="shared" si="19"/>
        <v>585</v>
      </c>
    </row>
    <row r="32" spans="1:25" x14ac:dyDescent="0.3">
      <c r="A32" s="1" t="s">
        <v>30</v>
      </c>
      <c r="B32" s="6">
        <v>0</v>
      </c>
      <c r="C32">
        <v>62</v>
      </c>
      <c r="D32">
        <v>91</v>
      </c>
      <c r="E32">
        <v>99</v>
      </c>
      <c r="F32">
        <v>137</v>
      </c>
      <c r="G32">
        <v>137</v>
      </c>
      <c r="H32">
        <v>137</v>
      </c>
      <c r="J32">
        <v>137</v>
      </c>
      <c r="N32" t="s">
        <v>858</v>
      </c>
      <c r="P32" s="13" t="s">
        <v>870</v>
      </c>
      <c r="Q32">
        <v>1349</v>
      </c>
      <c r="R32">
        <f t="shared" si="18"/>
        <v>599</v>
      </c>
      <c r="S32">
        <f t="shared" si="18"/>
        <v>263</v>
      </c>
      <c r="T32">
        <f t="shared" si="18"/>
        <v>272</v>
      </c>
      <c r="U32">
        <f t="shared" si="18"/>
        <v>1030</v>
      </c>
      <c r="V32">
        <f t="shared" si="18"/>
        <v>400</v>
      </c>
      <c r="W32">
        <f t="shared" si="18"/>
        <v>427</v>
      </c>
      <c r="Y32">
        <f t="shared" si="19"/>
        <v>911</v>
      </c>
    </row>
    <row r="33" spans="1:25" x14ac:dyDescent="0.3">
      <c r="A33" s="1" t="s">
        <v>31</v>
      </c>
      <c r="B33" s="6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</v>
      </c>
      <c r="N33" t="s">
        <v>858</v>
      </c>
      <c r="P33" s="13" t="s">
        <v>871</v>
      </c>
      <c r="Q33">
        <v>1108</v>
      </c>
      <c r="R33">
        <f t="shared" si="18"/>
        <v>670</v>
      </c>
      <c r="S33">
        <f t="shared" si="18"/>
        <v>424</v>
      </c>
      <c r="T33">
        <f t="shared" si="18"/>
        <v>352</v>
      </c>
      <c r="U33">
        <f t="shared" si="18"/>
        <v>984</v>
      </c>
      <c r="V33">
        <f t="shared" si="18"/>
        <v>268</v>
      </c>
      <c r="W33">
        <f t="shared" si="18"/>
        <v>342</v>
      </c>
      <c r="Y33">
        <f t="shared" si="19"/>
        <v>754</v>
      </c>
    </row>
    <row r="34" spans="1:25" x14ac:dyDescent="0.3">
      <c r="A34" s="1" t="s">
        <v>32</v>
      </c>
      <c r="B34" s="6">
        <v>68</v>
      </c>
      <c r="C34">
        <v>73</v>
      </c>
      <c r="D34">
        <v>92</v>
      </c>
      <c r="E34">
        <v>107</v>
      </c>
      <c r="F34">
        <v>107</v>
      </c>
      <c r="G34">
        <v>155</v>
      </c>
      <c r="H34">
        <v>198</v>
      </c>
      <c r="J34">
        <v>264</v>
      </c>
      <c r="N34" t="s">
        <v>858</v>
      </c>
      <c r="P34" s="13" t="s">
        <v>872</v>
      </c>
      <c r="Q34">
        <v>657</v>
      </c>
      <c r="R34">
        <f t="shared" si="18"/>
        <v>1604</v>
      </c>
      <c r="S34">
        <f t="shared" si="18"/>
        <v>268</v>
      </c>
      <c r="T34">
        <f t="shared" si="18"/>
        <v>380</v>
      </c>
      <c r="U34">
        <f t="shared" si="18"/>
        <v>485</v>
      </c>
      <c r="V34">
        <f t="shared" si="18"/>
        <v>440</v>
      </c>
      <c r="W34">
        <f t="shared" si="18"/>
        <v>477</v>
      </c>
      <c r="Y34">
        <f t="shared" si="19"/>
        <v>677</v>
      </c>
    </row>
    <row r="35" spans="1:25" x14ac:dyDescent="0.3">
      <c r="A35" s="1" t="s">
        <v>33</v>
      </c>
      <c r="B35" s="6">
        <v>17</v>
      </c>
      <c r="C35">
        <v>17</v>
      </c>
      <c r="D35">
        <v>31</v>
      </c>
      <c r="E35">
        <v>136</v>
      </c>
      <c r="F35">
        <v>136</v>
      </c>
      <c r="G35">
        <v>136</v>
      </c>
      <c r="H35">
        <v>167</v>
      </c>
      <c r="J35">
        <v>207</v>
      </c>
      <c r="N35" t="s">
        <v>858</v>
      </c>
      <c r="P35" s="13" t="s">
        <v>873</v>
      </c>
      <c r="Q35">
        <v>1001</v>
      </c>
      <c r="R35">
        <f t="shared" si="18"/>
        <v>1120</v>
      </c>
      <c r="S35">
        <f t="shared" si="18"/>
        <v>230</v>
      </c>
      <c r="T35">
        <f t="shared" si="18"/>
        <v>295</v>
      </c>
      <c r="U35">
        <f t="shared" si="18"/>
        <v>710</v>
      </c>
      <c r="V35">
        <f t="shared" si="18"/>
        <v>406</v>
      </c>
      <c r="W35">
        <f t="shared" si="18"/>
        <v>460</v>
      </c>
      <c r="Y35">
        <f t="shared" si="19"/>
        <v>404</v>
      </c>
    </row>
    <row r="36" spans="1:25" x14ac:dyDescent="0.3">
      <c r="A36" s="1" t="s">
        <v>34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N36" t="s">
        <v>858</v>
      </c>
      <c r="P36" s="13" t="s">
        <v>887</v>
      </c>
      <c r="Q36" s="18">
        <f>AVERAGE(Q20:Q35)</f>
        <v>1018.625</v>
      </c>
      <c r="R36" s="18">
        <f t="shared" ref="R36:W36" si="20">AVERAGE(R20:R35)</f>
        <v>1113.875</v>
      </c>
      <c r="S36" s="18">
        <f t="shared" si="20"/>
        <v>320.5625</v>
      </c>
      <c r="T36" s="18">
        <f t="shared" si="20"/>
        <v>426.9375</v>
      </c>
      <c r="U36" s="18">
        <f t="shared" si="20"/>
        <v>661.9375</v>
      </c>
      <c r="V36" s="18">
        <f t="shared" si="20"/>
        <v>413.375</v>
      </c>
      <c r="W36" s="18">
        <f t="shared" si="20"/>
        <v>430.625</v>
      </c>
      <c r="Y36" s="18">
        <f>AVERAGE(Y20:Y35)</f>
        <v>688.3125</v>
      </c>
    </row>
    <row r="37" spans="1:25" x14ac:dyDescent="0.3">
      <c r="A37" s="1" t="s">
        <v>35</v>
      </c>
      <c r="B37" s="6">
        <v>0</v>
      </c>
      <c r="C37">
        <v>0</v>
      </c>
      <c r="D37">
        <v>11</v>
      </c>
      <c r="E37">
        <v>11</v>
      </c>
      <c r="F37">
        <v>22</v>
      </c>
      <c r="G37">
        <v>22</v>
      </c>
      <c r="H37">
        <v>22</v>
      </c>
      <c r="J37">
        <v>22</v>
      </c>
      <c r="N37" t="s">
        <v>858</v>
      </c>
    </row>
    <row r="38" spans="1:25" x14ac:dyDescent="0.3">
      <c r="A38" s="1" t="s">
        <v>36</v>
      </c>
      <c r="B38" s="6">
        <v>103</v>
      </c>
      <c r="C38">
        <v>105</v>
      </c>
      <c r="D38">
        <v>105</v>
      </c>
      <c r="E38">
        <v>105</v>
      </c>
      <c r="F38">
        <v>105</v>
      </c>
      <c r="G38">
        <v>105</v>
      </c>
      <c r="H38">
        <v>166</v>
      </c>
      <c r="J38">
        <v>166</v>
      </c>
      <c r="N38" t="s">
        <v>858</v>
      </c>
    </row>
    <row r="39" spans="1:25" x14ac:dyDescent="0.3">
      <c r="A39" s="1" t="s">
        <v>37</v>
      </c>
      <c r="B39" s="6">
        <v>0</v>
      </c>
      <c r="C39">
        <v>47</v>
      </c>
      <c r="D39">
        <v>47</v>
      </c>
      <c r="E39">
        <v>73</v>
      </c>
      <c r="F39">
        <v>73</v>
      </c>
      <c r="G39">
        <v>110</v>
      </c>
      <c r="H39">
        <v>110</v>
      </c>
      <c r="J39">
        <v>110</v>
      </c>
      <c r="N39" t="s">
        <v>858</v>
      </c>
    </row>
    <row r="40" spans="1:25" x14ac:dyDescent="0.3">
      <c r="A40" s="1" t="s">
        <v>38</v>
      </c>
      <c r="B40" s="6">
        <v>0</v>
      </c>
      <c r="C40">
        <v>52</v>
      </c>
      <c r="D40">
        <v>61</v>
      </c>
      <c r="E40">
        <v>61</v>
      </c>
      <c r="F40">
        <v>88</v>
      </c>
      <c r="G40">
        <v>134</v>
      </c>
      <c r="H40">
        <v>134</v>
      </c>
      <c r="J40">
        <v>134</v>
      </c>
      <c r="N40" t="s">
        <v>858</v>
      </c>
    </row>
    <row r="41" spans="1:25" x14ac:dyDescent="0.3">
      <c r="A41" s="1" t="s">
        <v>39</v>
      </c>
      <c r="B41" s="6">
        <v>0</v>
      </c>
      <c r="C41">
        <v>4</v>
      </c>
      <c r="D41">
        <v>4</v>
      </c>
      <c r="E41">
        <v>4</v>
      </c>
      <c r="F41">
        <v>4</v>
      </c>
      <c r="G41">
        <v>4</v>
      </c>
      <c r="H41">
        <v>17</v>
      </c>
      <c r="J41">
        <v>20</v>
      </c>
      <c r="N41" t="s">
        <v>858</v>
      </c>
    </row>
    <row r="42" spans="1:25" x14ac:dyDescent="0.3">
      <c r="A42" s="1" t="s">
        <v>40</v>
      </c>
      <c r="B42" s="6">
        <v>0</v>
      </c>
      <c r="C42">
        <v>17</v>
      </c>
      <c r="D42">
        <v>24</v>
      </c>
      <c r="E42">
        <v>34</v>
      </c>
      <c r="F42">
        <v>34</v>
      </c>
      <c r="G42">
        <v>42</v>
      </c>
      <c r="H42">
        <v>42</v>
      </c>
      <c r="J42">
        <v>42</v>
      </c>
      <c r="N42" t="s">
        <v>858</v>
      </c>
    </row>
    <row r="43" spans="1:25" x14ac:dyDescent="0.3">
      <c r="A43" s="1" t="s">
        <v>41</v>
      </c>
      <c r="B43" s="6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N43" t="s">
        <v>858</v>
      </c>
    </row>
    <row r="44" spans="1:25" x14ac:dyDescent="0.3">
      <c r="A44" s="1" t="s">
        <v>42</v>
      </c>
      <c r="B44" s="6">
        <v>0</v>
      </c>
      <c r="C44">
        <v>10</v>
      </c>
      <c r="D44">
        <v>10</v>
      </c>
      <c r="E44">
        <v>10</v>
      </c>
      <c r="F44">
        <v>94</v>
      </c>
      <c r="G44">
        <v>115</v>
      </c>
      <c r="H44">
        <v>115</v>
      </c>
      <c r="J44">
        <v>115</v>
      </c>
      <c r="N44" t="s">
        <v>858</v>
      </c>
    </row>
    <row r="45" spans="1:25" x14ac:dyDescent="0.3">
      <c r="A45" s="1" t="s">
        <v>43</v>
      </c>
      <c r="B45" s="6">
        <v>127</v>
      </c>
      <c r="C45">
        <v>203</v>
      </c>
      <c r="D45">
        <v>213</v>
      </c>
      <c r="E45">
        <v>213</v>
      </c>
      <c r="F45">
        <v>213</v>
      </c>
      <c r="G45">
        <v>311</v>
      </c>
      <c r="H45">
        <v>368</v>
      </c>
      <c r="J45">
        <v>504</v>
      </c>
      <c r="N45" t="s">
        <v>858</v>
      </c>
    </row>
    <row r="46" spans="1:25" x14ac:dyDescent="0.3">
      <c r="A46" s="1" t="s">
        <v>44</v>
      </c>
      <c r="B46" s="6">
        <v>0</v>
      </c>
      <c r="C46">
        <v>0</v>
      </c>
      <c r="D46">
        <v>0</v>
      </c>
      <c r="E46">
        <v>0</v>
      </c>
      <c r="F46">
        <v>7</v>
      </c>
      <c r="G46">
        <v>7</v>
      </c>
      <c r="H46">
        <v>7</v>
      </c>
      <c r="J46">
        <v>23</v>
      </c>
      <c r="N46" t="s">
        <v>858</v>
      </c>
    </row>
    <row r="47" spans="1:25" x14ac:dyDescent="0.3">
      <c r="A47" s="1" t="s">
        <v>45</v>
      </c>
      <c r="B47" s="6">
        <v>0</v>
      </c>
      <c r="C47">
        <v>27</v>
      </c>
      <c r="D47">
        <v>27</v>
      </c>
      <c r="E47">
        <v>27</v>
      </c>
      <c r="F47">
        <v>27</v>
      </c>
      <c r="G47">
        <v>27</v>
      </c>
      <c r="H47">
        <v>27</v>
      </c>
      <c r="J47">
        <v>27</v>
      </c>
      <c r="N47" t="s">
        <v>858</v>
      </c>
    </row>
    <row r="48" spans="1:25" x14ac:dyDescent="0.3">
      <c r="A48" s="1" t="s">
        <v>46</v>
      </c>
      <c r="B48" s="6">
        <v>50</v>
      </c>
      <c r="C48">
        <v>50</v>
      </c>
      <c r="D48">
        <v>50</v>
      </c>
      <c r="E48">
        <v>57</v>
      </c>
      <c r="F48">
        <v>57</v>
      </c>
      <c r="G48">
        <v>57</v>
      </c>
      <c r="H48">
        <v>57</v>
      </c>
      <c r="J48">
        <v>57</v>
      </c>
      <c r="N48" t="s">
        <v>858</v>
      </c>
    </row>
    <row r="49" spans="1:14" x14ac:dyDescent="0.3">
      <c r="A49" s="1" t="s">
        <v>47</v>
      </c>
      <c r="B49" s="6">
        <v>0</v>
      </c>
      <c r="C49">
        <v>0</v>
      </c>
      <c r="D49">
        <v>0</v>
      </c>
      <c r="E49">
        <v>0</v>
      </c>
      <c r="F49">
        <v>59</v>
      </c>
      <c r="G49">
        <v>70</v>
      </c>
      <c r="H49">
        <v>70</v>
      </c>
      <c r="J49">
        <v>70</v>
      </c>
      <c r="N49" t="s">
        <v>858</v>
      </c>
    </row>
    <row r="50" spans="1:14" x14ac:dyDescent="0.3">
      <c r="A50" s="1" t="s">
        <v>48</v>
      </c>
      <c r="B50" s="6">
        <v>0</v>
      </c>
      <c r="C50">
        <v>1</v>
      </c>
      <c r="D50">
        <v>1</v>
      </c>
      <c r="E50">
        <v>1</v>
      </c>
      <c r="F50">
        <v>1</v>
      </c>
      <c r="G50">
        <v>9</v>
      </c>
      <c r="H50">
        <v>9</v>
      </c>
      <c r="J50">
        <v>9</v>
      </c>
      <c r="N50" t="s">
        <v>858</v>
      </c>
    </row>
    <row r="51" spans="1:14" x14ac:dyDescent="0.3">
      <c r="A51" s="1" t="s">
        <v>49</v>
      </c>
      <c r="B51" s="6">
        <v>13</v>
      </c>
      <c r="C51">
        <v>13</v>
      </c>
      <c r="D51">
        <v>13</v>
      </c>
      <c r="E51">
        <v>27</v>
      </c>
      <c r="F51">
        <v>27</v>
      </c>
      <c r="G51">
        <v>27</v>
      </c>
      <c r="H51">
        <v>37</v>
      </c>
      <c r="J51">
        <v>37</v>
      </c>
      <c r="N51" t="s">
        <v>858</v>
      </c>
    </row>
    <row r="52" spans="1:14" x14ac:dyDescent="0.3">
      <c r="A52" s="1" t="s">
        <v>50</v>
      </c>
      <c r="B52" s="6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N52" t="s">
        <v>858</v>
      </c>
    </row>
    <row r="53" spans="1:14" x14ac:dyDescent="0.3">
      <c r="A53" s="1" t="s">
        <v>51</v>
      </c>
      <c r="B53" s="6">
        <v>0</v>
      </c>
      <c r="C53">
        <v>64</v>
      </c>
      <c r="D53">
        <v>64</v>
      </c>
      <c r="E53">
        <v>64</v>
      </c>
      <c r="F53">
        <v>64</v>
      </c>
      <c r="G53">
        <v>64</v>
      </c>
      <c r="H53">
        <v>64</v>
      </c>
      <c r="J53">
        <v>64</v>
      </c>
      <c r="N53" t="s">
        <v>858</v>
      </c>
    </row>
    <row r="54" spans="1:14" x14ac:dyDescent="0.3">
      <c r="A54" s="1" t="s">
        <v>52</v>
      </c>
      <c r="B54" s="6">
        <v>0</v>
      </c>
      <c r="C54">
        <v>222</v>
      </c>
      <c r="D54">
        <v>224</v>
      </c>
      <c r="E54">
        <v>224</v>
      </c>
      <c r="F54">
        <v>299</v>
      </c>
      <c r="G54">
        <v>380</v>
      </c>
      <c r="H54">
        <v>380</v>
      </c>
      <c r="J54">
        <v>380</v>
      </c>
      <c r="N54" t="s">
        <v>858</v>
      </c>
    </row>
    <row r="55" spans="1:14" x14ac:dyDescent="0.3">
      <c r="A55" s="1" t="s">
        <v>53</v>
      </c>
      <c r="B55" s="6">
        <v>0</v>
      </c>
      <c r="C55">
        <v>99</v>
      </c>
      <c r="D55">
        <v>108</v>
      </c>
      <c r="E55">
        <v>229</v>
      </c>
      <c r="F55">
        <v>321</v>
      </c>
      <c r="G55">
        <v>331</v>
      </c>
      <c r="H55">
        <v>331</v>
      </c>
      <c r="J55">
        <v>331</v>
      </c>
      <c r="N55" t="s">
        <v>858</v>
      </c>
    </row>
    <row r="56" spans="1:14" x14ac:dyDescent="0.3">
      <c r="A56" s="1" t="s">
        <v>54</v>
      </c>
      <c r="B56" s="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J56">
        <v>1</v>
      </c>
      <c r="N56" t="s">
        <v>859</v>
      </c>
    </row>
    <row r="57" spans="1:14" x14ac:dyDescent="0.3">
      <c r="A57" s="1" t="s">
        <v>55</v>
      </c>
      <c r="B57" s="6">
        <v>12</v>
      </c>
      <c r="C57">
        <v>25</v>
      </c>
      <c r="D57">
        <v>29</v>
      </c>
      <c r="E57">
        <v>29</v>
      </c>
      <c r="F57">
        <v>29</v>
      </c>
      <c r="G57">
        <v>31</v>
      </c>
      <c r="H57">
        <v>31</v>
      </c>
      <c r="J57">
        <v>31</v>
      </c>
      <c r="N57" t="s">
        <v>859</v>
      </c>
    </row>
    <row r="58" spans="1:14" x14ac:dyDescent="0.3">
      <c r="A58" s="1" t="s">
        <v>56</v>
      </c>
      <c r="B58" s="6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N58" t="s">
        <v>859</v>
      </c>
    </row>
    <row r="59" spans="1:14" x14ac:dyDescent="0.3">
      <c r="A59" s="1" t="s">
        <v>57</v>
      </c>
      <c r="B59" s="6">
        <v>0</v>
      </c>
      <c r="C59">
        <v>21</v>
      </c>
      <c r="D59">
        <v>21</v>
      </c>
      <c r="E59">
        <v>124</v>
      </c>
      <c r="F59">
        <v>176</v>
      </c>
      <c r="G59">
        <v>174</v>
      </c>
      <c r="H59">
        <v>174</v>
      </c>
      <c r="J59">
        <v>174</v>
      </c>
      <c r="N59" t="s">
        <v>859</v>
      </c>
    </row>
    <row r="60" spans="1:14" x14ac:dyDescent="0.3">
      <c r="A60" s="1" t="s">
        <v>58</v>
      </c>
      <c r="B60" s="6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N60" t="s">
        <v>859</v>
      </c>
    </row>
    <row r="61" spans="1:14" x14ac:dyDescent="0.3">
      <c r="A61" s="1" t="s">
        <v>59</v>
      </c>
      <c r="B61" s="6">
        <v>109</v>
      </c>
      <c r="C61">
        <v>130</v>
      </c>
      <c r="D61">
        <v>133</v>
      </c>
      <c r="E61">
        <v>133</v>
      </c>
      <c r="F61">
        <v>135</v>
      </c>
      <c r="G61">
        <v>135</v>
      </c>
      <c r="H61">
        <v>144</v>
      </c>
      <c r="J61">
        <v>162</v>
      </c>
      <c r="N61" t="s">
        <v>859</v>
      </c>
    </row>
    <row r="62" spans="1:14" x14ac:dyDescent="0.3">
      <c r="A62" s="1" t="s">
        <v>60</v>
      </c>
      <c r="B62" s="6">
        <v>103</v>
      </c>
      <c r="C62">
        <v>148</v>
      </c>
      <c r="D62">
        <v>148</v>
      </c>
      <c r="E62">
        <v>156</v>
      </c>
      <c r="F62">
        <v>172</v>
      </c>
      <c r="G62">
        <v>172</v>
      </c>
      <c r="H62">
        <v>172</v>
      </c>
      <c r="J62">
        <v>251</v>
      </c>
      <c r="N62" t="s">
        <v>859</v>
      </c>
    </row>
    <row r="63" spans="1:14" x14ac:dyDescent="0.3">
      <c r="A63" s="1" t="s">
        <v>61</v>
      </c>
      <c r="B63" s="6">
        <v>0</v>
      </c>
      <c r="C63">
        <v>0</v>
      </c>
      <c r="D63">
        <v>9</v>
      </c>
      <c r="E63">
        <v>34</v>
      </c>
      <c r="F63">
        <v>44</v>
      </c>
      <c r="G63">
        <v>50</v>
      </c>
      <c r="H63">
        <v>66</v>
      </c>
      <c r="J63">
        <v>77</v>
      </c>
      <c r="N63" t="s">
        <v>859</v>
      </c>
    </row>
    <row r="64" spans="1:14" x14ac:dyDescent="0.3">
      <c r="A64" s="1" t="s">
        <v>62</v>
      </c>
      <c r="B64" s="6">
        <v>321</v>
      </c>
      <c r="C64">
        <v>425</v>
      </c>
      <c r="D64">
        <v>525</v>
      </c>
      <c r="E64">
        <v>525</v>
      </c>
      <c r="F64">
        <v>525</v>
      </c>
      <c r="G64">
        <v>555</v>
      </c>
      <c r="H64">
        <v>570</v>
      </c>
      <c r="J64">
        <v>570</v>
      </c>
      <c r="N64" t="s">
        <v>859</v>
      </c>
    </row>
    <row r="65" spans="1:14" x14ac:dyDescent="0.3">
      <c r="A65" s="1" t="s">
        <v>63</v>
      </c>
      <c r="B65" s="6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1</v>
      </c>
      <c r="N65" t="s">
        <v>859</v>
      </c>
    </row>
    <row r="66" spans="1:14" x14ac:dyDescent="0.3">
      <c r="A66" s="1" t="s">
        <v>64</v>
      </c>
      <c r="B66" s="6">
        <v>0</v>
      </c>
      <c r="C66">
        <v>103</v>
      </c>
      <c r="D66">
        <v>212</v>
      </c>
      <c r="E66">
        <v>277</v>
      </c>
      <c r="F66">
        <v>308</v>
      </c>
      <c r="G66">
        <v>331</v>
      </c>
      <c r="H66">
        <v>397</v>
      </c>
      <c r="J66">
        <v>511</v>
      </c>
      <c r="N66" t="s">
        <v>859</v>
      </c>
    </row>
    <row r="67" spans="1:14" x14ac:dyDescent="0.3">
      <c r="A67" s="1" t="s">
        <v>65</v>
      </c>
      <c r="B67" s="6">
        <v>88</v>
      </c>
      <c r="C67">
        <v>117</v>
      </c>
      <c r="D67">
        <v>122</v>
      </c>
      <c r="E67">
        <v>125</v>
      </c>
      <c r="F67">
        <v>133</v>
      </c>
      <c r="G67">
        <v>133</v>
      </c>
      <c r="H67">
        <v>144</v>
      </c>
      <c r="J67">
        <v>184</v>
      </c>
      <c r="N67" t="s">
        <v>859</v>
      </c>
    </row>
    <row r="68" spans="1:14" x14ac:dyDescent="0.3">
      <c r="A68" s="1" t="s">
        <v>66</v>
      </c>
      <c r="B68" s="6">
        <v>10</v>
      </c>
      <c r="C68">
        <v>10</v>
      </c>
      <c r="D68">
        <v>11</v>
      </c>
      <c r="E68">
        <v>16</v>
      </c>
      <c r="F68">
        <v>16</v>
      </c>
      <c r="G68">
        <v>16</v>
      </c>
      <c r="H68">
        <v>16</v>
      </c>
      <c r="J68">
        <v>22</v>
      </c>
      <c r="N68" t="s">
        <v>859</v>
      </c>
    </row>
    <row r="69" spans="1:14" x14ac:dyDescent="0.3">
      <c r="A69" s="1" t="s">
        <v>67</v>
      </c>
      <c r="B69" s="6">
        <v>26</v>
      </c>
      <c r="C69">
        <v>26</v>
      </c>
      <c r="D69">
        <v>32</v>
      </c>
      <c r="E69">
        <v>35</v>
      </c>
      <c r="F69">
        <v>37</v>
      </c>
      <c r="G69">
        <v>37</v>
      </c>
      <c r="H69">
        <v>44</v>
      </c>
      <c r="J69">
        <v>44</v>
      </c>
      <c r="N69" t="s">
        <v>859</v>
      </c>
    </row>
    <row r="70" spans="1:14" x14ac:dyDescent="0.3">
      <c r="A70" s="1" t="s">
        <v>68</v>
      </c>
      <c r="B70" s="6">
        <v>61</v>
      </c>
      <c r="C70">
        <v>80</v>
      </c>
      <c r="D70">
        <v>80</v>
      </c>
      <c r="E70">
        <v>152</v>
      </c>
      <c r="F70">
        <v>258</v>
      </c>
      <c r="G70">
        <v>295</v>
      </c>
      <c r="H70">
        <v>329</v>
      </c>
      <c r="J70">
        <v>359</v>
      </c>
      <c r="N70" t="s">
        <v>859</v>
      </c>
    </row>
    <row r="71" spans="1:14" x14ac:dyDescent="0.3">
      <c r="A71" s="1" t="s">
        <v>69</v>
      </c>
      <c r="B71" s="6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19</v>
      </c>
      <c r="N71" t="s">
        <v>859</v>
      </c>
    </row>
    <row r="72" spans="1:14" x14ac:dyDescent="0.3">
      <c r="A72" s="1" t="s">
        <v>70</v>
      </c>
      <c r="B72" s="6">
        <v>0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J72">
        <v>5</v>
      </c>
      <c r="N72" t="s">
        <v>859</v>
      </c>
    </row>
    <row r="73" spans="1:14" x14ac:dyDescent="0.3">
      <c r="A73" s="1" t="s">
        <v>71</v>
      </c>
      <c r="B73" s="6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N73" t="s">
        <v>859</v>
      </c>
    </row>
    <row r="74" spans="1:14" x14ac:dyDescent="0.3">
      <c r="A74" s="1" t="s">
        <v>72</v>
      </c>
      <c r="B74" s="6">
        <v>26</v>
      </c>
      <c r="C74">
        <v>38</v>
      </c>
      <c r="D74">
        <v>50</v>
      </c>
      <c r="E74">
        <v>50</v>
      </c>
      <c r="F74">
        <v>50</v>
      </c>
      <c r="G74">
        <v>50</v>
      </c>
      <c r="H74">
        <v>50</v>
      </c>
      <c r="J74">
        <v>50</v>
      </c>
      <c r="N74" t="s">
        <v>859</v>
      </c>
    </row>
    <row r="75" spans="1:14" x14ac:dyDescent="0.3">
      <c r="A75" s="1" t="s">
        <v>73</v>
      </c>
      <c r="B75" s="6">
        <v>4</v>
      </c>
      <c r="C75">
        <v>4</v>
      </c>
      <c r="D75">
        <v>15</v>
      </c>
      <c r="E75">
        <v>23</v>
      </c>
      <c r="F75">
        <v>23</v>
      </c>
      <c r="G75">
        <v>23</v>
      </c>
      <c r="H75">
        <v>23</v>
      </c>
      <c r="J75">
        <v>23</v>
      </c>
      <c r="N75" t="s">
        <v>859</v>
      </c>
    </row>
    <row r="76" spans="1:14" x14ac:dyDescent="0.3">
      <c r="A76" s="1" t="s">
        <v>74</v>
      </c>
      <c r="B76" s="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N76" t="s">
        <v>859</v>
      </c>
    </row>
    <row r="77" spans="1:14" x14ac:dyDescent="0.3">
      <c r="A77" s="1" t="s">
        <v>75</v>
      </c>
      <c r="B77" s="6">
        <v>42</v>
      </c>
      <c r="C77">
        <v>102</v>
      </c>
      <c r="D77">
        <v>102</v>
      </c>
      <c r="E77">
        <v>181</v>
      </c>
      <c r="F77">
        <v>229</v>
      </c>
      <c r="G77">
        <v>338</v>
      </c>
      <c r="H77">
        <v>394</v>
      </c>
      <c r="J77">
        <v>394</v>
      </c>
      <c r="N77" t="s">
        <v>859</v>
      </c>
    </row>
    <row r="78" spans="1:14" x14ac:dyDescent="0.3">
      <c r="A78" s="1" t="s">
        <v>76</v>
      </c>
      <c r="B78" s="6">
        <v>0</v>
      </c>
      <c r="C78">
        <v>21</v>
      </c>
      <c r="D78">
        <v>21</v>
      </c>
      <c r="E78">
        <v>37</v>
      </c>
      <c r="F78">
        <v>45</v>
      </c>
      <c r="G78">
        <v>57</v>
      </c>
      <c r="H78">
        <v>70</v>
      </c>
      <c r="J78">
        <v>75</v>
      </c>
      <c r="N78" t="s">
        <v>859</v>
      </c>
    </row>
    <row r="79" spans="1:14" x14ac:dyDescent="0.3">
      <c r="A79" s="1" t="s">
        <v>77</v>
      </c>
      <c r="B79" s="6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N79" t="s">
        <v>859</v>
      </c>
    </row>
    <row r="80" spans="1:14" x14ac:dyDescent="0.3">
      <c r="A80" s="1" t="s">
        <v>78</v>
      </c>
      <c r="B80" s="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N80" t="s">
        <v>859</v>
      </c>
    </row>
    <row r="81" spans="1:14" x14ac:dyDescent="0.3">
      <c r="A81" s="1" t="s">
        <v>79</v>
      </c>
      <c r="B81" s="6">
        <v>0</v>
      </c>
      <c r="C81">
        <v>263</v>
      </c>
      <c r="D81">
        <v>263</v>
      </c>
      <c r="E81">
        <v>320</v>
      </c>
      <c r="F81">
        <v>431</v>
      </c>
      <c r="G81">
        <v>534</v>
      </c>
      <c r="H81">
        <v>534</v>
      </c>
      <c r="J81">
        <v>534</v>
      </c>
      <c r="N81" t="s">
        <v>859</v>
      </c>
    </row>
    <row r="82" spans="1:14" x14ac:dyDescent="0.3">
      <c r="A82" s="1" t="s">
        <v>80</v>
      </c>
      <c r="B82" s="6">
        <v>0</v>
      </c>
      <c r="C82">
        <v>45</v>
      </c>
      <c r="D82">
        <v>92</v>
      </c>
      <c r="E82">
        <v>132</v>
      </c>
      <c r="F82">
        <v>169</v>
      </c>
      <c r="G82">
        <v>169</v>
      </c>
      <c r="H82">
        <v>171</v>
      </c>
      <c r="J82">
        <v>171</v>
      </c>
      <c r="N82" t="s">
        <v>859</v>
      </c>
    </row>
    <row r="83" spans="1:14" x14ac:dyDescent="0.3">
      <c r="A83" s="1" t="s">
        <v>81</v>
      </c>
      <c r="B83" s="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N83" t="s">
        <v>859</v>
      </c>
    </row>
    <row r="84" spans="1:14" x14ac:dyDescent="0.3">
      <c r="A84" s="1" t="s">
        <v>82</v>
      </c>
      <c r="B84" s="6">
        <v>116</v>
      </c>
      <c r="C84">
        <v>141</v>
      </c>
      <c r="D84">
        <v>141</v>
      </c>
      <c r="E84">
        <v>141</v>
      </c>
      <c r="F84">
        <v>141</v>
      </c>
      <c r="G84">
        <v>141</v>
      </c>
      <c r="H84">
        <v>141</v>
      </c>
      <c r="J84">
        <v>141</v>
      </c>
      <c r="N84" t="s">
        <v>859</v>
      </c>
    </row>
    <row r="85" spans="1:14" x14ac:dyDescent="0.3">
      <c r="A85" s="1" t="s">
        <v>83</v>
      </c>
      <c r="B85" s="6">
        <v>0</v>
      </c>
      <c r="C85">
        <v>0</v>
      </c>
      <c r="D85">
        <v>13</v>
      </c>
      <c r="E85">
        <v>13</v>
      </c>
      <c r="F85">
        <v>13</v>
      </c>
      <c r="G85">
        <v>13</v>
      </c>
      <c r="H85">
        <v>13</v>
      </c>
      <c r="J85">
        <v>13</v>
      </c>
      <c r="N85" t="s">
        <v>859</v>
      </c>
    </row>
    <row r="86" spans="1:14" x14ac:dyDescent="0.3">
      <c r="A86" s="1" t="s">
        <v>84</v>
      </c>
      <c r="B86" s="6">
        <v>75</v>
      </c>
      <c r="C86">
        <v>82</v>
      </c>
      <c r="D86">
        <v>82</v>
      </c>
      <c r="E86">
        <v>106</v>
      </c>
      <c r="F86">
        <v>136</v>
      </c>
      <c r="G86">
        <v>155</v>
      </c>
      <c r="H86">
        <v>165</v>
      </c>
      <c r="J86">
        <v>193</v>
      </c>
      <c r="N86" t="s">
        <v>859</v>
      </c>
    </row>
    <row r="87" spans="1:14" x14ac:dyDescent="0.3">
      <c r="A87" s="1" t="s">
        <v>85</v>
      </c>
      <c r="B87" s="6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N87" t="s">
        <v>859</v>
      </c>
    </row>
    <row r="88" spans="1:14" x14ac:dyDescent="0.3">
      <c r="A88" s="1" t="s">
        <v>86</v>
      </c>
      <c r="B88" s="6">
        <v>0</v>
      </c>
      <c r="C88">
        <v>11</v>
      </c>
      <c r="D88">
        <v>11</v>
      </c>
      <c r="E88">
        <v>11</v>
      </c>
      <c r="F88">
        <v>11</v>
      </c>
      <c r="G88">
        <v>11</v>
      </c>
      <c r="H88">
        <v>11</v>
      </c>
      <c r="J88">
        <v>11</v>
      </c>
      <c r="N88" t="s">
        <v>859</v>
      </c>
    </row>
    <row r="89" spans="1:14" x14ac:dyDescent="0.3">
      <c r="A89" s="1" t="s">
        <v>87</v>
      </c>
      <c r="B89" s="6">
        <v>9</v>
      </c>
      <c r="C89">
        <v>9</v>
      </c>
      <c r="D89">
        <v>9</v>
      </c>
      <c r="E89">
        <v>16</v>
      </c>
      <c r="F89">
        <v>19</v>
      </c>
      <c r="G89">
        <v>19</v>
      </c>
      <c r="H89">
        <v>29</v>
      </c>
      <c r="J89">
        <v>30</v>
      </c>
      <c r="N89" t="s">
        <v>859</v>
      </c>
    </row>
    <row r="90" spans="1:14" x14ac:dyDescent="0.3">
      <c r="A90" s="1" t="s">
        <v>88</v>
      </c>
      <c r="B90" s="6">
        <v>0</v>
      </c>
      <c r="C90">
        <v>0</v>
      </c>
      <c r="D90">
        <v>5</v>
      </c>
      <c r="E90">
        <v>5</v>
      </c>
      <c r="F90">
        <v>5</v>
      </c>
      <c r="G90">
        <v>5</v>
      </c>
      <c r="H90">
        <v>5</v>
      </c>
      <c r="J90">
        <v>13</v>
      </c>
      <c r="N90" t="s">
        <v>859</v>
      </c>
    </row>
    <row r="91" spans="1:14" x14ac:dyDescent="0.3">
      <c r="A91" s="1" t="s">
        <v>89</v>
      </c>
      <c r="B91" s="6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N91" t="s">
        <v>859</v>
      </c>
    </row>
    <row r="92" spans="1:14" x14ac:dyDescent="0.3">
      <c r="A92" s="1" t="s">
        <v>90</v>
      </c>
      <c r="B92" s="6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N92" t="s">
        <v>859</v>
      </c>
    </row>
    <row r="93" spans="1:14" x14ac:dyDescent="0.3">
      <c r="A93" s="1" t="s">
        <v>91</v>
      </c>
      <c r="B93" s="6">
        <v>0</v>
      </c>
      <c r="C93">
        <v>0</v>
      </c>
      <c r="D93">
        <v>8</v>
      </c>
      <c r="E93">
        <v>12</v>
      </c>
      <c r="F93">
        <v>36</v>
      </c>
      <c r="G93">
        <v>38</v>
      </c>
      <c r="H93">
        <v>42</v>
      </c>
      <c r="J93">
        <v>42</v>
      </c>
      <c r="N93" t="s">
        <v>859</v>
      </c>
    </row>
    <row r="94" spans="1:14" x14ac:dyDescent="0.3">
      <c r="A94" s="1" t="s">
        <v>92</v>
      </c>
      <c r="B94" s="6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N94" t="s">
        <v>859</v>
      </c>
    </row>
    <row r="95" spans="1:14" x14ac:dyDescent="0.3">
      <c r="A95" s="1" t="s">
        <v>93</v>
      </c>
      <c r="B95" s="6">
        <v>0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J95">
        <v>7</v>
      </c>
      <c r="N95" t="s">
        <v>859</v>
      </c>
    </row>
    <row r="96" spans="1:14" x14ac:dyDescent="0.3">
      <c r="A96" s="1" t="s">
        <v>94</v>
      </c>
      <c r="B96" s="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N96" t="s">
        <v>859</v>
      </c>
    </row>
    <row r="97" spans="1:14" x14ac:dyDescent="0.3">
      <c r="A97" s="1" t="s">
        <v>95</v>
      </c>
      <c r="B97" s="6">
        <v>88</v>
      </c>
      <c r="C97">
        <v>97</v>
      </c>
      <c r="D97">
        <v>115</v>
      </c>
      <c r="E97">
        <v>129</v>
      </c>
      <c r="F97">
        <v>134</v>
      </c>
      <c r="G97">
        <v>134</v>
      </c>
      <c r="H97">
        <v>141</v>
      </c>
      <c r="J97">
        <v>164</v>
      </c>
      <c r="N97" t="s">
        <v>859</v>
      </c>
    </row>
    <row r="98" spans="1:14" x14ac:dyDescent="0.3">
      <c r="A98" s="1" t="s">
        <v>96</v>
      </c>
      <c r="B98" s="6">
        <v>27</v>
      </c>
      <c r="C98">
        <v>27</v>
      </c>
      <c r="D98">
        <v>27</v>
      </c>
      <c r="E98">
        <v>29</v>
      </c>
      <c r="F98">
        <v>51</v>
      </c>
      <c r="G98">
        <v>51</v>
      </c>
      <c r="H98">
        <v>106</v>
      </c>
      <c r="J98">
        <v>106</v>
      </c>
      <c r="N98" t="s">
        <v>859</v>
      </c>
    </row>
    <row r="99" spans="1:14" x14ac:dyDescent="0.3">
      <c r="A99" s="1" t="s">
        <v>97</v>
      </c>
      <c r="B99" s="6">
        <v>102</v>
      </c>
      <c r="C99">
        <v>132</v>
      </c>
      <c r="D99">
        <v>132</v>
      </c>
      <c r="E99">
        <v>132</v>
      </c>
      <c r="F99">
        <v>132</v>
      </c>
      <c r="G99">
        <v>132</v>
      </c>
      <c r="H99">
        <v>132</v>
      </c>
      <c r="J99">
        <v>132</v>
      </c>
      <c r="N99" t="s">
        <v>859</v>
      </c>
    </row>
    <row r="100" spans="1:14" x14ac:dyDescent="0.3">
      <c r="A100" s="1" t="s">
        <v>98</v>
      </c>
      <c r="B100" s="6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N100" t="s">
        <v>859</v>
      </c>
    </row>
    <row r="101" spans="1:14" x14ac:dyDescent="0.3">
      <c r="A101" s="1" t="s">
        <v>99</v>
      </c>
      <c r="B101" s="6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N101" t="s">
        <v>859</v>
      </c>
    </row>
    <row r="102" spans="1:14" x14ac:dyDescent="0.3">
      <c r="A102" s="1" t="s">
        <v>100</v>
      </c>
      <c r="B102" s="6">
        <v>8</v>
      </c>
      <c r="C102">
        <v>8</v>
      </c>
      <c r="D102">
        <v>9</v>
      </c>
      <c r="E102">
        <v>20</v>
      </c>
      <c r="F102">
        <v>35</v>
      </c>
      <c r="G102">
        <v>41</v>
      </c>
      <c r="H102">
        <v>44</v>
      </c>
      <c r="J102">
        <v>51</v>
      </c>
      <c r="N102" t="s">
        <v>859</v>
      </c>
    </row>
    <row r="103" spans="1:14" x14ac:dyDescent="0.3">
      <c r="A103" s="1" t="s">
        <v>101</v>
      </c>
      <c r="B103" s="6">
        <v>0</v>
      </c>
      <c r="C103">
        <v>42</v>
      </c>
      <c r="D103">
        <v>42</v>
      </c>
      <c r="E103">
        <v>42</v>
      </c>
      <c r="F103">
        <v>42</v>
      </c>
      <c r="G103">
        <v>42</v>
      </c>
      <c r="H103">
        <v>42</v>
      </c>
      <c r="J103">
        <v>42</v>
      </c>
      <c r="N103" t="s">
        <v>859</v>
      </c>
    </row>
    <row r="104" spans="1:14" x14ac:dyDescent="0.3">
      <c r="A104" s="1" t="s">
        <v>102</v>
      </c>
      <c r="B104" s="6">
        <v>50</v>
      </c>
      <c r="C104">
        <v>117</v>
      </c>
      <c r="D104">
        <v>149</v>
      </c>
      <c r="E104">
        <v>149</v>
      </c>
      <c r="F104">
        <v>149</v>
      </c>
      <c r="G104">
        <v>149</v>
      </c>
      <c r="H104">
        <v>230</v>
      </c>
      <c r="J104">
        <v>230</v>
      </c>
      <c r="N104" t="s">
        <v>859</v>
      </c>
    </row>
    <row r="105" spans="1:14" x14ac:dyDescent="0.3">
      <c r="A105" s="1" t="s">
        <v>103</v>
      </c>
      <c r="B105" s="6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N105" t="s">
        <v>859</v>
      </c>
    </row>
    <row r="106" spans="1:14" x14ac:dyDescent="0.3">
      <c r="A106" s="1" t="s">
        <v>104</v>
      </c>
      <c r="B106" s="6">
        <v>26</v>
      </c>
      <c r="C106">
        <v>27</v>
      </c>
      <c r="D106">
        <v>27</v>
      </c>
      <c r="E106">
        <v>27</v>
      </c>
      <c r="F106">
        <v>27</v>
      </c>
      <c r="G106">
        <v>27</v>
      </c>
      <c r="H106">
        <v>27</v>
      </c>
      <c r="J106">
        <v>27</v>
      </c>
      <c r="N106" t="s">
        <v>859</v>
      </c>
    </row>
    <row r="107" spans="1:14" x14ac:dyDescent="0.3">
      <c r="A107" s="1" t="s">
        <v>105</v>
      </c>
      <c r="B107" s="6">
        <v>89</v>
      </c>
      <c r="C107">
        <v>89</v>
      </c>
      <c r="D107">
        <v>239</v>
      </c>
      <c r="E107">
        <v>239</v>
      </c>
      <c r="F107">
        <v>239</v>
      </c>
      <c r="G107">
        <v>239</v>
      </c>
      <c r="H107">
        <v>245</v>
      </c>
      <c r="J107">
        <v>291</v>
      </c>
      <c r="N107" t="s">
        <v>859</v>
      </c>
    </row>
    <row r="108" spans="1:14" x14ac:dyDescent="0.3">
      <c r="A108" s="1" t="s">
        <v>106</v>
      </c>
      <c r="B108" s="6">
        <v>17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46</v>
      </c>
      <c r="J108">
        <v>72</v>
      </c>
      <c r="N108" t="s">
        <v>859</v>
      </c>
    </row>
    <row r="109" spans="1:14" x14ac:dyDescent="0.3">
      <c r="A109" s="1" t="s">
        <v>107</v>
      </c>
      <c r="B109" s="6">
        <v>97</v>
      </c>
      <c r="C109">
        <v>111</v>
      </c>
      <c r="D109">
        <v>140</v>
      </c>
      <c r="E109">
        <v>145</v>
      </c>
      <c r="F109">
        <v>145</v>
      </c>
      <c r="G109">
        <v>217</v>
      </c>
      <c r="H109">
        <v>226</v>
      </c>
      <c r="J109">
        <v>226</v>
      </c>
      <c r="N109" t="s">
        <v>859</v>
      </c>
    </row>
    <row r="110" spans="1:14" x14ac:dyDescent="0.3">
      <c r="A110" s="1" t="s">
        <v>108</v>
      </c>
      <c r="B110" s="6">
        <v>167</v>
      </c>
      <c r="C110">
        <v>167</v>
      </c>
      <c r="D110">
        <v>167</v>
      </c>
      <c r="E110">
        <v>192</v>
      </c>
      <c r="F110">
        <v>192</v>
      </c>
      <c r="G110">
        <v>192</v>
      </c>
      <c r="H110">
        <v>192</v>
      </c>
      <c r="J110">
        <v>255</v>
      </c>
      <c r="N110" t="s">
        <v>860</v>
      </c>
    </row>
    <row r="111" spans="1:14" x14ac:dyDescent="0.3">
      <c r="A111" s="1" t="s">
        <v>109</v>
      </c>
      <c r="B111" s="6">
        <v>24</v>
      </c>
      <c r="C111">
        <v>77</v>
      </c>
      <c r="D111">
        <v>77</v>
      </c>
      <c r="E111">
        <v>128</v>
      </c>
      <c r="F111">
        <v>157</v>
      </c>
      <c r="G111">
        <v>193</v>
      </c>
      <c r="H111">
        <v>198</v>
      </c>
      <c r="J111">
        <v>241</v>
      </c>
      <c r="N111" t="s">
        <v>860</v>
      </c>
    </row>
    <row r="112" spans="1:14" x14ac:dyDescent="0.3">
      <c r="A112" s="1" t="s">
        <v>110</v>
      </c>
      <c r="B112" s="6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N112" t="s">
        <v>860</v>
      </c>
    </row>
    <row r="113" spans="1:14" x14ac:dyDescent="0.3">
      <c r="A113" s="1" t="s">
        <v>111</v>
      </c>
      <c r="B113" s="6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N113" t="s">
        <v>860</v>
      </c>
    </row>
    <row r="114" spans="1:14" x14ac:dyDescent="0.3">
      <c r="A114" s="1" t="s">
        <v>112</v>
      </c>
      <c r="B114" s="6">
        <v>5</v>
      </c>
      <c r="C114">
        <v>20</v>
      </c>
      <c r="D114">
        <v>20</v>
      </c>
      <c r="E114">
        <v>21</v>
      </c>
      <c r="F114">
        <v>23</v>
      </c>
      <c r="G114">
        <v>23</v>
      </c>
      <c r="H114">
        <v>49</v>
      </c>
      <c r="J114">
        <v>49</v>
      </c>
      <c r="N114" t="s">
        <v>860</v>
      </c>
    </row>
    <row r="115" spans="1:14" x14ac:dyDescent="0.3">
      <c r="A115" s="1" t="s">
        <v>113</v>
      </c>
      <c r="B115" s="6">
        <v>0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J115">
        <v>5</v>
      </c>
      <c r="N115" t="s">
        <v>860</v>
      </c>
    </row>
    <row r="116" spans="1:14" x14ac:dyDescent="0.3">
      <c r="A116" s="1" t="s">
        <v>114</v>
      </c>
      <c r="B116" s="6">
        <v>4</v>
      </c>
      <c r="C116">
        <v>4</v>
      </c>
      <c r="D116">
        <v>4</v>
      </c>
      <c r="E116">
        <v>5</v>
      </c>
      <c r="F116">
        <v>5</v>
      </c>
      <c r="G116">
        <v>10</v>
      </c>
      <c r="H116">
        <v>10</v>
      </c>
      <c r="J116">
        <v>10</v>
      </c>
      <c r="N116" t="s">
        <v>860</v>
      </c>
    </row>
    <row r="117" spans="1:14" x14ac:dyDescent="0.3">
      <c r="A117" s="1" t="s">
        <v>115</v>
      </c>
      <c r="B117" s="6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J117">
        <v>1</v>
      </c>
      <c r="N117" t="s">
        <v>860</v>
      </c>
    </row>
    <row r="118" spans="1:14" x14ac:dyDescent="0.3">
      <c r="A118" s="1" t="s">
        <v>116</v>
      </c>
      <c r="B118" s="6">
        <v>0</v>
      </c>
      <c r="C118">
        <v>0</v>
      </c>
      <c r="D118">
        <v>0</v>
      </c>
      <c r="E118">
        <v>5</v>
      </c>
      <c r="F118">
        <v>5</v>
      </c>
      <c r="G118">
        <v>5</v>
      </c>
      <c r="H118">
        <v>23</v>
      </c>
      <c r="J118">
        <v>25</v>
      </c>
      <c r="N118" t="s">
        <v>860</v>
      </c>
    </row>
    <row r="119" spans="1:14" x14ac:dyDescent="0.3">
      <c r="A119" s="1" t="s">
        <v>117</v>
      </c>
      <c r="B119" s="6">
        <v>0</v>
      </c>
      <c r="C119">
        <v>0</v>
      </c>
      <c r="D119">
        <v>0</v>
      </c>
      <c r="E119">
        <v>0</v>
      </c>
      <c r="F119">
        <v>13</v>
      </c>
      <c r="G119">
        <v>13</v>
      </c>
      <c r="H119">
        <v>13</v>
      </c>
      <c r="J119">
        <v>13</v>
      </c>
      <c r="N119" t="s">
        <v>860</v>
      </c>
    </row>
    <row r="120" spans="1:14" x14ac:dyDescent="0.3">
      <c r="A120" s="1" t="s">
        <v>118</v>
      </c>
      <c r="B120" s="6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N120" t="s">
        <v>860</v>
      </c>
    </row>
    <row r="121" spans="1:14" x14ac:dyDescent="0.3">
      <c r="A121" s="1" t="s">
        <v>119</v>
      </c>
      <c r="B121" s="6">
        <v>0</v>
      </c>
      <c r="C121">
        <v>0</v>
      </c>
      <c r="D121">
        <v>0</v>
      </c>
      <c r="E121">
        <v>2</v>
      </c>
      <c r="F121">
        <v>2</v>
      </c>
      <c r="G121">
        <v>2</v>
      </c>
      <c r="H121">
        <v>2</v>
      </c>
      <c r="J121">
        <v>2</v>
      </c>
      <c r="N121" t="s">
        <v>860</v>
      </c>
    </row>
    <row r="122" spans="1:14" x14ac:dyDescent="0.3">
      <c r="A122" s="1" t="s">
        <v>120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N122" t="s">
        <v>860</v>
      </c>
    </row>
    <row r="123" spans="1:14" x14ac:dyDescent="0.3">
      <c r="A123" s="1" t="s">
        <v>121</v>
      </c>
      <c r="B123" s="6">
        <v>73</v>
      </c>
      <c r="C123">
        <v>101</v>
      </c>
      <c r="D123">
        <v>101</v>
      </c>
      <c r="E123">
        <v>125</v>
      </c>
      <c r="F123">
        <v>125</v>
      </c>
      <c r="G123">
        <v>125</v>
      </c>
      <c r="H123">
        <v>156</v>
      </c>
      <c r="J123">
        <v>156</v>
      </c>
      <c r="N123" t="s">
        <v>860</v>
      </c>
    </row>
    <row r="124" spans="1:14" x14ac:dyDescent="0.3">
      <c r="A124" s="1" t="s">
        <v>122</v>
      </c>
      <c r="B124" s="6">
        <v>26</v>
      </c>
      <c r="C124">
        <v>44</v>
      </c>
      <c r="D124">
        <v>44</v>
      </c>
      <c r="E124">
        <v>79</v>
      </c>
      <c r="F124">
        <v>80</v>
      </c>
      <c r="G124">
        <v>80</v>
      </c>
      <c r="H124">
        <v>82</v>
      </c>
      <c r="J124">
        <v>97</v>
      </c>
      <c r="N124" t="s">
        <v>860</v>
      </c>
    </row>
    <row r="125" spans="1:14" x14ac:dyDescent="0.3">
      <c r="A125" s="1" t="s">
        <v>123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>
        <v>0</v>
      </c>
      <c r="N125" t="s">
        <v>860</v>
      </c>
    </row>
    <row r="126" spans="1:14" x14ac:dyDescent="0.3">
      <c r="A126" s="1" t="s">
        <v>124</v>
      </c>
      <c r="B126" s="6">
        <v>106</v>
      </c>
      <c r="C126">
        <v>142</v>
      </c>
      <c r="D126">
        <v>142</v>
      </c>
      <c r="E126">
        <v>194</v>
      </c>
      <c r="F126">
        <v>213</v>
      </c>
      <c r="G126">
        <v>220</v>
      </c>
      <c r="H126">
        <v>257</v>
      </c>
      <c r="J126">
        <v>311</v>
      </c>
      <c r="N126" t="s">
        <v>860</v>
      </c>
    </row>
    <row r="127" spans="1:14" x14ac:dyDescent="0.3">
      <c r="A127" s="1" t="s">
        <v>125</v>
      </c>
      <c r="B127" s="6">
        <v>75</v>
      </c>
      <c r="C127">
        <v>77</v>
      </c>
      <c r="D127">
        <v>77</v>
      </c>
      <c r="E127">
        <v>149</v>
      </c>
      <c r="F127">
        <v>149</v>
      </c>
      <c r="G127">
        <v>149</v>
      </c>
      <c r="H127">
        <v>163</v>
      </c>
      <c r="J127">
        <v>254</v>
      </c>
      <c r="N127" t="s">
        <v>860</v>
      </c>
    </row>
    <row r="128" spans="1:14" x14ac:dyDescent="0.3">
      <c r="A128" s="1" t="s">
        <v>126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N128" t="s">
        <v>860</v>
      </c>
    </row>
    <row r="129" spans="1:14" x14ac:dyDescent="0.3">
      <c r="A129" s="1" t="s">
        <v>127</v>
      </c>
      <c r="B129" s="6">
        <v>0</v>
      </c>
      <c r="C129">
        <v>180</v>
      </c>
      <c r="D129">
        <v>180</v>
      </c>
      <c r="E129">
        <v>180</v>
      </c>
      <c r="F129">
        <v>304</v>
      </c>
      <c r="G129">
        <v>347</v>
      </c>
      <c r="H129">
        <v>347</v>
      </c>
      <c r="J129">
        <v>347</v>
      </c>
      <c r="N129" t="s">
        <v>860</v>
      </c>
    </row>
    <row r="130" spans="1:14" x14ac:dyDescent="0.3">
      <c r="A130" s="1" t="s">
        <v>128</v>
      </c>
      <c r="B130" s="6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N130" t="s">
        <v>860</v>
      </c>
    </row>
    <row r="131" spans="1:14" x14ac:dyDescent="0.3">
      <c r="A131" s="1" t="s">
        <v>129</v>
      </c>
      <c r="B131" s="6">
        <v>20</v>
      </c>
      <c r="C131">
        <v>27</v>
      </c>
      <c r="D131">
        <v>27</v>
      </c>
      <c r="E131">
        <v>30</v>
      </c>
      <c r="F131">
        <v>35</v>
      </c>
      <c r="G131">
        <v>48</v>
      </c>
      <c r="H131">
        <v>48</v>
      </c>
      <c r="J131">
        <v>70</v>
      </c>
      <c r="N131" t="s">
        <v>860</v>
      </c>
    </row>
    <row r="132" spans="1:14" x14ac:dyDescent="0.3">
      <c r="A132" s="1" t="s">
        <v>130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>
        <v>0</v>
      </c>
      <c r="N132" t="s">
        <v>860</v>
      </c>
    </row>
    <row r="133" spans="1:14" x14ac:dyDescent="0.3">
      <c r="A133" s="1" t="s">
        <v>131</v>
      </c>
      <c r="B133" s="6">
        <v>0</v>
      </c>
      <c r="C133">
        <v>20</v>
      </c>
      <c r="D133">
        <v>20</v>
      </c>
      <c r="E133">
        <v>23</v>
      </c>
      <c r="F133">
        <v>23</v>
      </c>
      <c r="G133">
        <v>31</v>
      </c>
      <c r="H133">
        <v>43</v>
      </c>
      <c r="J133">
        <v>43</v>
      </c>
      <c r="N133" t="s">
        <v>860</v>
      </c>
    </row>
    <row r="134" spans="1:14" x14ac:dyDescent="0.3">
      <c r="A134" s="1" t="s">
        <v>132</v>
      </c>
      <c r="B134" s="6">
        <v>0</v>
      </c>
      <c r="C134">
        <v>56</v>
      </c>
      <c r="D134">
        <v>56</v>
      </c>
      <c r="E134">
        <v>63</v>
      </c>
      <c r="F134">
        <v>63</v>
      </c>
      <c r="G134">
        <v>63</v>
      </c>
      <c r="H134">
        <v>69</v>
      </c>
      <c r="J134">
        <v>69</v>
      </c>
      <c r="N134" t="s">
        <v>860</v>
      </c>
    </row>
    <row r="135" spans="1:14" x14ac:dyDescent="0.3">
      <c r="A135" s="1" t="s">
        <v>133</v>
      </c>
      <c r="B135" s="6">
        <v>35</v>
      </c>
      <c r="C135">
        <v>37</v>
      </c>
      <c r="D135">
        <v>37</v>
      </c>
      <c r="E135">
        <v>37</v>
      </c>
      <c r="F135">
        <v>50</v>
      </c>
      <c r="G135">
        <v>50</v>
      </c>
      <c r="H135">
        <v>50</v>
      </c>
      <c r="J135">
        <v>61</v>
      </c>
      <c r="N135" t="s">
        <v>860</v>
      </c>
    </row>
    <row r="136" spans="1:14" x14ac:dyDescent="0.3">
      <c r="A136" s="1" t="s">
        <v>134</v>
      </c>
      <c r="B136" s="6">
        <v>0</v>
      </c>
      <c r="C136">
        <v>53</v>
      </c>
      <c r="D136">
        <v>53</v>
      </c>
      <c r="E136">
        <v>53</v>
      </c>
      <c r="F136">
        <v>119</v>
      </c>
      <c r="G136">
        <v>151</v>
      </c>
      <c r="H136">
        <v>151</v>
      </c>
      <c r="J136">
        <v>151</v>
      </c>
      <c r="N136" t="s">
        <v>860</v>
      </c>
    </row>
    <row r="137" spans="1:14" x14ac:dyDescent="0.3">
      <c r="A137" s="1" t="s">
        <v>135</v>
      </c>
      <c r="B137" s="6">
        <v>13</v>
      </c>
      <c r="C137">
        <v>25</v>
      </c>
      <c r="D137">
        <v>25</v>
      </c>
      <c r="E137">
        <v>53</v>
      </c>
      <c r="F137">
        <v>67</v>
      </c>
      <c r="G137">
        <v>70</v>
      </c>
      <c r="H137">
        <v>75</v>
      </c>
      <c r="J137">
        <v>81</v>
      </c>
      <c r="N137" t="s">
        <v>860</v>
      </c>
    </row>
    <row r="138" spans="1:14" x14ac:dyDescent="0.3">
      <c r="A138" s="1" t="s">
        <v>136</v>
      </c>
      <c r="B138" s="6">
        <v>0</v>
      </c>
      <c r="C138">
        <v>54</v>
      </c>
      <c r="D138">
        <v>54</v>
      </c>
      <c r="E138">
        <v>68</v>
      </c>
      <c r="F138">
        <v>91</v>
      </c>
      <c r="G138">
        <v>96</v>
      </c>
      <c r="H138">
        <v>110</v>
      </c>
      <c r="J138">
        <v>208</v>
      </c>
      <c r="N138" t="s">
        <v>860</v>
      </c>
    </row>
    <row r="139" spans="1:14" x14ac:dyDescent="0.3">
      <c r="A139" s="1" t="s">
        <v>137</v>
      </c>
      <c r="B139" s="6">
        <v>41</v>
      </c>
      <c r="C139">
        <v>66</v>
      </c>
      <c r="D139">
        <v>66</v>
      </c>
      <c r="E139">
        <v>113</v>
      </c>
      <c r="F139">
        <v>126</v>
      </c>
      <c r="G139">
        <v>165</v>
      </c>
      <c r="H139">
        <v>165</v>
      </c>
      <c r="J139">
        <v>165</v>
      </c>
      <c r="N139" t="s">
        <v>860</v>
      </c>
    </row>
    <row r="140" spans="1:14" x14ac:dyDescent="0.3">
      <c r="A140" s="1" t="s">
        <v>138</v>
      </c>
      <c r="B140" s="6">
        <v>0</v>
      </c>
      <c r="C140">
        <v>70</v>
      </c>
      <c r="D140">
        <v>70</v>
      </c>
      <c r="E140">
        <v>70</v>
      </c>
      <c r="F140">
        <v>70</v>
      </c>
      <c r="G140">
        <v>70</v>
      </c>
      <c r="H140">
        <v>93</v>
      </c>
      <c r="J140">
        <v>151</v>
      </c>
      <c r="N140" t="s">
        <v>860</v>
      </c>
    </row>
    <row r="141" spans="1:14" x14ac:dyDescent="0.3">
      <c r="A141" s="1" t="s">
        <v>139</v>
      </c>
      <c r="B141" s="6">
        <v>179</v>
      </c>
      <c r="C141">
        <v>188</v>
      </c>
      <c r="D141">
        <v>188</v>
      </c>
      <c r="E141">
        <v>188</v>
      </c>
      <c r="F141">
        <v>188</v>
      </c>
      <c r="G141">
        <v>188</v>
      </c>
      <c r="H141">
        <v>188</v>
      </c>
      <c r="J141">
        <v>272</v>
      </c>
      <c r="N141" t="s">
        <v>860</v>
      </c>
    </row>
    <row r="142" spans="1:14" x14ac:dyDescent="0.3">
      <c r="A142" s="1" t="s">
        <v>140</v>
      </c>
      <c r="B142" s="6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>
        <v>0</v>
      </c>
      <c r="N142" t="s">
        <v>860</v>
      </c>
    </row>
    <row r="143" spans="1:14" x14ac:dyDescent="0.3">
      <c r="A143" s="1" t="s">
        <v>141</v>
      </c>
      <c r="B143" s="6">
        <v>0</v>
      </c>
      <c r="C143">
        <v>0</v>
      </c>
      <c r="D143">
        <v>0</v>
      </c>
      <c r="E143">
        <v>0</v>
      </c>
      <c r="F143">
        <v>18</v>
      </c>
      <c r="G143">
        <v>84</v>
      </c>
      <c r="H143">
        <v>84</v>
      </c>
      <c r="J143">
        <v>204</v>
      </c>
      <c r="N143" t="s">
        <v>860</v>
      </c>
    </row>
    <row r="144" spans="1:14" x14ac:dyDescent="0.3">
      <c r="A144" s="1" t="s">
        <v>142</v>
      </c>
      <c r="B144" s="6">
        <v>0</v>
      </c>
      <c r="C144">
        <v>41</v>
      </c>
      <c r="D144">
        <v>41</v>
      </c>
      <c r="E144">
        <v>41</v>
      </c>
      <c r="F144">
        <v>64</v>
      </c>
      <c r="G144">
        <v>73</v>
      </c>
      <c r="H144">
        <v>103</v>
      </c>
      <c r="J144">
        <v>103</v>
      </c>
      <c r="N144" t="s">
        <v>860</v>
      </c>
    </row>
    <row r="145" spans="1:14" x14ac:dyDescent="0.3">
      <c r="A145" s="1" t="s">
        <v>143</v>
      </c>
      <c r="B145" s="6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N145" t="s">
        <v>860</v>
      </c>
    </row>
    <row r="146" spans="1:14" x14ac:dyDescent="0.3">
      <c r="A146" s="1" t="s">
        <v>144</v>
      </c>
      <c r="B146" s="6">
        <v>51</v>
      </c>
      <c r="C146">
        <v>54</v>
      </c>
      <c r="D146">
        <v>54</v>
      </c>
      <c r="E146">
        <v>54</v>
      </c>
      <c r="F146">
        <v>66</v>
      </c>
      <c r="G146">
        <v>73</v>
      </c>
      <c r="H146">
        <v>73</v>
      </c>
      <c r="J146">
        <v>73</v>
      </c>
      <c r="N146" t="s">
        <v>860</v>
      </c>
    </row>
    <row r="147" spans="1:14" x14ac:dyDescent="0.3">
      <c r="A147" s="1" t="s">
        <v>145</v>
      </c>
      <c r="B147" s="6">
        <v>0</v>
      </c>
      <c r="C147">
        <v>47</v>
      </c>
      <c r="D147">
        <v>47</v>
      </c>
      <c r="E147">
        <v>47</v>
      </c>
      <c r="F147">
        <v>47</v>
      </c>
      <c r="G147">
        <v>73</v>
      </c>
      <c r="H147">
        <v>79</v>
      </c>
      <c r="J147">
        <v>79</v>
      </c>
      <c r="N147" t="s">
        <v>860</v>
      </c>
    </row>
    <row r="148" spans="1:14" x14ac:dyDescent="0.3">
      <c r="A148" s="1" t="s">
        <v>146</v>
      </c>
      <c r="B148" s="6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J148">
        <v>2</v>
      </c>
      <c r="N148" t="s">
        <v>860</v>
      </c>
    </row>
    <row r="149" spans="1:14" x14ac:dyDescent="0.3">
      <c r="A149" s="1" t="s">
        <v>147</v>
      </c>
      <c r="B149" s="6">
        <v>0</v>
      </c>
      <c r="C149">
        <v>31</v>
      </c>
      <c r="D149">
        <v>31</v>
      </c>
      <c r="E149">
        <v>42</v>
      </c>
      <c r="F149">
        <v>43</v>
      </c>
      <c r="G149">
        <v>49</v>
      </c>
      <c r="H149">
        <v>49</v>
      </c>
      <c r="J149">
        <v>66</v>
      </c>
      <c r="N149" t="s">
        <v>860</v>
      </c>
    </row>
    <row r="150" spans="1:14" x14ac:dyDescent="0.3">
      <c r="A150" s="1" t="s">
        <v>148</v>
      </c>
      <c r="B150" s="6">
        <v>0</v>
      </c>
      <c r="C150">
        <v>9</v>
      </c>
      <c r="D150">
        <v>9</v>
      </c>
      <c r="E150">
        <v>28</v>
      </c>
      <c r="F150">
        <v>28</v>
      </c>
      <c r="G150">
        <v>28</v>
      </c>
      <c r="H150">
        <v>36</v>
      </c>
      <c r="J150">
        <v>36</v>
      </c>
      <c r="N150" t="s">
        <v>860</v>
      </c>
    </row>
    <row r="151" spans="1:14" x14ac:dyDescent="0.3">
      <c r="A151" s="1" t="s">
        <v>149</v>
      </c>
      <c r="B151" s="6">
        <v>0</v>
      </c>
      <c r="C151">
        <v>126</v>
      </c>
      <c r="D151">
        <v>126</v>
      </c>
      <c r="E151">
        <v>126</v>
      </c>
      <c r="F151">
        <v>178</v>
      </c>
      <c r="G151">
        <v>216</v>
      </c>
      <c r="H151">
        <v>216</v>
      </c>
      <c r="J151">
        <v>216</v>
      </c>
      <c r="N151" t="s">
        <v>860</v>
      </c>
    </row>
    <row r="152" spans="1:14" x14ac:dyDescent="0.3">
      <c r="A152" s="1" t="s">
        <v>150</v>
      </c>
      <c r="B152" s="6">
        <v>0</v>
      </c>
      <c r="C152">
        <v>3</v>
      </c>
      <c r="D152">
        <v>3</v>
      </c>
      <c r="E152">
        <v>3</v>
      </c>
      <c r="F152">
        <v>3</v>
      </c>
      <c r="G152">
        <v>17</v>
      </c>
      <c r="H152">
        <v>17</v>
      </c>
      <c r="J152">
        <v>18</v>
      </c>
      <c r="N152" t="s">
        <v>860</v>
      </c>
    </row>
    <row r="153" spans="1:14" x14ac:dyDescent="0.3">
      <c r="A153" s="1" t="s">
        <v>151</v>
      </c>
      <c r="B153" s="6">
        <v>98</v>
      </c>
      <c r="C153">
        <v>115</v>
      </c>
      <c r="D153">
        <v>115</v>
      </c>
      <c r="E153">
        <v>115</v>
      </c>
      <c r="F153">
        <v>115</v>
      </c>
      <c r="G153">
        <v>115</v>
      </c>
      <c r="H153">
        <v>115</v>
      </c>
      <c r="J153">
        <v>115</v>
      </c>
      <c r="N153" t="s">
        <v>860</v>
      </c>
    </row>
    <row r="154" spans="1:14" x14ac:dyDescent="0.3">
      <c r="A154" s="1" t="s">
        <v>152</v>
      </c>
      <c r="B154" s="6">
        <v>155</v>
      </c>
      <c r="C154">
        <v>168</v>
      </c>
      <c r="D154">
        <v>168</v>
      </c>
      <c r="E154">
        <v>233</v>
      </c>
      <c r="F154">
        <v>270</v>
      </c>
      <c r="G154">
        <v>279</v>
      </c>
      <c r="H154">
        <v>279</v>
      </c>
      <c r="J154">
        <v>279</v>
      </c>
      <c r="N154" t="s">
        <v>860</v>
      </c>
    </row>
    <row r="155" spans="1:14" x14ac:dyDescent="0.3">
      <c r="A155" s="1" t="s">
        <v>153</v>
      </c>
      <c r="B155" s="6">
        <v>0</v>
      </c>
      <c r="C155">
        <v>0</v>
      </c>
      <c r="D155">
        <v>0</v>
      </c>
      <c r="E155">
        <v>0</v>
      </c>
      <c r="F155">
        <v>98</v>
      </c>
      <c r="G155">
        <v>115</v>
      </c>
      <c r="H155">
        <v>115</v>
      </c>
      <c r="J155">
        <v>115</v>
      </c>
      <c r="N155" t="s">
        <v>860</v>
      </c>
    </row>
    <row r="156" spans="1:14" x14ac:dyDescent="0.3">
      <c r="A156" s="1" t="s">
        <v>154</v>
      </c>
      <c r="B156" s="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0</v>
      </c>
      <c r="N156" t="s">
        <v>860</v>
      </c>
    </row>
    <row r="157" spans="1:14" x14ac:dyDescent="0.3">
      <c r="A157" s="1" t="s">
        <v>155</v>
      </c>
      <c r="B157" s="6">
        <v>0</v>
      </c>
      <c r="C157">
        <v>0</v>
      </c>
      <c r="D157">
        <v>0</v>
      </c>
      <c r="E157">
        <v>4</v>
      </c>
      <c r="F157">
        <v>7</v>
      </c>
      <c r="G157">
        <v>7</v>
      </c>
      <c r="H157">
        <v>7</v>
      </c>
      <c r="J157">
        <v>7</v>
      </c>
      <c r="N157" t="s">
        <v>860</v>
      </c>
    </row>
    <row r="158" spans="1:14" x14ac:dyDescent="0.3">
      <c r="A158" s="1" t="s">
        <v>156</v>
      </c>
      <c r="B158" s="6">
        <v>0</v>
      </c>
      <c r="C158">
        <v>8</v>
      </c>
      <c r="D158">
        <v>8</v>
      </c>
      <c r="E158">
        <v>8</v>
      </c>
      <c r="F158">
        <v>8</v>
      </c>
      <c r="G158">
        <v>8</v>
      </c>
      <c r="H158">
        <v>8</v>
      </c>
      <c r="J158">
        <v>8</v>
      </c>
      <c r="N158" t="s">
        <v>861</v>
      </c>
    </row>
    <row r="159" spans="1:14" x14ac:dyDescent="0.3">
      <c r="A159" s="1" t="s">
        <v>157</v>
      </c>
      <c r="B159" s="6">
        <v>52</v>
      </c>
      <c r="C159">
        <v>79</v>
      </c>
      <c r="D159">
        <v>79</v>
      </c>
      <c r="E159">
        <v>79</v>
      </c>
      <c r="F159">
        <v>79</v>
      </c>
      <c r="G159">
        <v>79</v>
      </c>
      <c r="H159">
        <v>79</v>
      </c>
      <c r="J159">
        <v>79</v>
      </c>
      <c r="N159" t="s">
        <v>861</v>
      </c>
    </row>
    <row r="160" spans="1:14" x14ac:dyDescent="0.3">
      <c r="A160" s="1" t="s">
        <v>158</v>
      </c>
      <c r="B160" s="6">
        <v>0</v>
      </c>
      <c r="C160">
        <v>0</v>
      </c>
      <c r="D160">
        <v>37</v>
      </c>
      <c r="E160">
        <v>61</v>
      </c>
      <c r="F160">
        <v>61</v>
      </c>
      <c r="G160">
        <v>61</v>
      </c>
      <c r="H160">
        <v>61</v>
      </c>
      <c r="J160">
        <v>61</v>
      </c>
      <c r="N160" t="s">
        <v>861</v>
      </c>
    </row>
    <row r="161" spans="1:14" x14ac:dyDescent="0.3">
      <c r="A161" s="1" t="s">
        <v>159</v>
      </c>
      <c r="B161" s="6">
        <v>0</v>
      </c>
      <c r="C161">
        <v>80</v>
      </c>
      <c r="D161">
        <v>86</v>
      </c>
      <c r="E161">
        <v>86</v>
      </c>
      <c r="F161">
        <v>101</v>
      </c>
      <c r="G161">
        <v>101</v>
      </c>
      <c r="H161">
        <v>101</v>
      </c>
      <c r="J161">
        <v>101</v>
      </c>
      <c r="N161" t="s">
        <v>861</v>
      </c>
    </row>
    <row r="162" spans="1:14" x14ac:dyDescent="0.3">
      <c r="A162" s="1" t="s">
        <v>160</v>
      </c>
      <c r="B162" s="6">
        <v>52</v>
      </c>
      <c r="C162">
        <v>56</v>
      </c>
      <c r="D162">
        <v>75</v>
      </c>
      <c r="E162">
        <v>85</v>
      </c>
      <c r="F162">
        <v>123</v>
      </c>
      <c r="G162">
        <v>123</v>
      </c>
      <c r="H162">
        <v>171</v>
      </c>
      <c r="J162">
        <v>206</v>
      </c>
      <c r="N162" t="s">
        <v>861</v>
      </c>
    </row>
    <row r="163" spans="1:14" x14ac:dyDescent="0.3">
      <c r="A163" s="1" t="s">
        <v>161</v>
      </c>
      <c r="B163" s="6">
        <v>0</v>
      </c>
      <c r="C163">
        <v>0</v>
      </c>
      <c r="D163">
        <v>0</v>
      </c>
      <c r="E163">
        <v>0</v>
      </c>
      <c r="F163">
        <v>0</v>
      </c>
      <c r="G163">
        <v>29</v>
      </c>
      <c r="H163">
        <v>45</v>
      </c>
      <c r="J163">
        <v>45</v>
      </c>
      <c r="N163" t="s">
        <v>861</v>
      </c>
    </row>
    <row r="164" spans="1:14" x14ac:dyDescent="0.3">
      <c r="A164" s="1" t="s">
        <v>162</v>
      </c>
      <c r="B164" s="6">
        <v>0</v>
      </c>
      <c r="C164">
        <v>9</v>
      </c>
      <c r="D164">
        <v>14</v>
      </c>
      <c r="E164">
        <v>56</v>
      </c>
      <c r="F164">
        <v>63</v>
      </c>
      <c r="G164">
        <v>66</v>
      </c>
      <c r="H164">
        <v>66</v>
      </c>
      <c r="J164">
        <v>105</v>
      </c>
      <c r="N164" t="s">
        <v>861</v>
      </c>
    </row>
    <row r="165" spans="1:14" x14ac:dyDescent="0.3">
      <c r="A165" s="1" t="s">
        <v>163</v>
      </c>
      <c r="B165" s="6">
        <v>0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J165">
        <v>3</v>
      </c>
      <c r="N165" t="s">
        <v>861</v>
      </c>
    </row>
    <row r="166" spans="1:14" x14ac:dyDescent="0.3">
      <c r="A166" s="1" t="s">
        <v>164</v>
      </c>
      <c r="B166" s="6">
        <v>0</v>
      </c>
      <c r="C166">
        <v>14</v>
      </c>
      <c r="D166">
        <v>14</v>
      </c>
      <c r="E166">
        <v>14</v>
      </c>
      <c r="F166">
        <v>14</v>
      </c>
      <c r="G166">
        <v>14</v>
      </c>
      <c r="H166">
        <v>14</v>
      </c>
      <c r="J166">
        <v>14</v>
      </c>
      <c r="N166" t="s">
        <v>861</v>
      </c>
    </row>
    <row r="167" spans="1:14" x14ac:dyDescent="0.3">
      <c r="A167" s="1" t="s">
        <v>165</v>
      </c>
      <c r="B167" s="6">
        <v>0</v>
      </c>
      <c r="C167">
        <v>88</v>
      </c>
      <c r="D167">
        <v>88</v>
      </c>
      <c r="E167">
        <v>88</v>
      </c>
      <c r="F167">
        <v>88</v>
      </c>
      <c r="G167">
        <v>99</v>
      </c>
      <c r="H167">
        <v>99</v>
      </c>
      <c r="J167">
        <v>99</v>
      </c>
      <c r="N167" t="s">
        <v>861</v>
      </c>
    </row>
    <row r="168" spans="1:14" x14ac:dyDescent="0.3">
      <c r="A168" s="1" t="s">
        <v>166</v>
      </c>
      <c r="B168" s="6">
        <v>80</v>
      </c>
      <c r="C168">
        <v>86</v>
      </c>
      <c r="D168">
        <v>96</v>
      </c>
      <c r="E168">
        <v>104</v>
      </c>
      <c r="F168">
        <v>109</v>
      </c>
      <c r="G168">
        <v>136</v>
      </c>
      <c r="H168">
        <v>169</v>
      </c>
      <c r="J168">
        <v>210</v>
      </c>
      <c r="N168" t="s">
        <v>861</v>
      </c>
    </row>
    <row r="169" spans="1:14" x14ac:dyDescent="0.3">
      <c r="A169" s="1" t="s">
        <v>167</v>
      </c>
      <c r="B169" s="6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</v>
      </c>
      <c r="J169">
        <v>6</v>
      </c>
      <c r="N169" t="s">
        <v>861</v>
      </c>
    </row>
    <row r="170" spans="1:14" x14ac:dyDescent="0.3">
      <c r="A170" s="1" t="s">
        <v>168</v>
      </c>
      <c r="B170" s="6">
        <v>0</v>
      </c>
      <c r="C170">
        <v>44</v>
      </c>
      <c r="D170">
        <v>51</v>
      </c>
      <c r="E170">
        <v>58</v>
      </c>
      <c r="F170">
        <v>124</v>
      </c>
      <c r="G170">
        <v>124</v>
      </c>
      <c r="H170">
        <v>124</v>
      </c>
      <c r="J170">
        <v>124</v>
      </c>
      <c r="N170" t="s">
        <v>861</v>
      </c>
    </row>
    <row r="171" spans="1:14" x14ac:dyDescent="0.3">
      <c r="A171" s="1" t="s">
        <v>169</v>
      </c>
      <c r="B171" s="6">
        <v>106</v>
      </c>
      <c r="C171">
        <v>159</v>
      </c>
      <c r="D171">
        <v>159</v>
      </c>
      <c r="E171">
        <v>159</v>
      </c>
      <c r="F171">
        <v>193</v>
      </c>
      <c r="G171">
        <v>193</v>
      </c>
      <c r="H171">
        <v>193</v>
      </c>
      <c r="J171">
        <v>195</v>
      </c>
      <c r="N171" t="s">
        <v>861</v>
      </c>
    </row>
    <row r="172" spans="1:14" x14ac:dyDescent="0.3">
      <c r="A172" s="1" t="s">
        <v>170</v>
      </c>
      <c r="B172" s="6">
        <v>0</v>
      </c>
      <c r="C172">
        <v>0</v>
      </c>
      <c r="D172">
        <v>0</v>
      </c>
      <c r="E172">
        <v>3</v>
      </c>
      <c r="F172">
        <v>3</v>
      </c>
      <c r="G172">
        <v>6</v>
      </c>
      <c r="H172">
        <v>6</v>
      </c>
      <c r="J172">
        <v>6</v>
      </c>
      <c r="N172" t="s">
        <v>861</v>
      </c>
    </row>
    <row r="173" spans="1:14" x14ac:dyDescent="0.3">
      <c r="A173" s="1" t="s">
        <v>171</v>
      </c>
      <c r="B173" s="6">
        <v>0</v>
      </c>
      <c r="C173">
        <v>0</v>
      </c>
      <c r="D173">
        <v>0</v>
      </c>
      <c r="E173">
        <v>47</v>
      </c>
      <c r="F173">
        <v>91</v>
      </c>
      <c r="G173">
        <v>91</v>
      </c>
      <c r="H173">
        <v>151</v>
      </c>
      <c r="J173">
        <v>151</v>
      </c>
      <c r="N173" t="s">
        <v>861</v>
      </c>
    </row>
    <row r="174" spans="1:14" x14ac:dyDescent="0.3">
      <c r="A174" s="1" t="s">
        <v>172</v>
      </c>
      <c r="B174" s="6">
        <v>0</v>
      </c>
      <c r="C174">
        <v>0</v>
      </c>
      <c r="D174">
        <v>0</v>
      </c>
      <c r="E174">
        <v>0</v>
      </c>
      <c r="F174">
        <v>10</v>
      </c>
      <c r="G174">
        <v>10</v>
      </c>
      <c r="H174">
        <v>11</v>
      </c>
      <c r="J174">
        <v>11</v>
      </c>
      <c r="N174" t="s">
        <v>861</v>
      </c>
    </row>
    <row r="175" spans="1:14" x14ac:dyDescent="0.3">
      <c r="A175" s="1" t="s">
        <v>173</v>
      </c>
      <c r="B175" s="6">
        <v>32</v>
      </c>
      <c r="C175">
        <v>45</v>
      </c>
      <c r="D175">
        <v>45</v>
      </c>
      <c r="E175">
        <v>48</v>
      </c>
      <c r="F175">
        <v>48</v>
      </c>
      <c r="G175">
        <v>51</v>
      </c>
      <c r="H175">
        <v>57</v>
      </c>
      <c r="J175">
        <v>57</v>
      </c>
      <c r="N175" t="s">
        <v>861</v>
      </c>
    </row>
    <row r="176" spans="1:14" x14ac:dyDescent="0.3">
      <c r="A176" s="1" t="s">
        <v>174</v>
      </c>
      <c r="B176" s="6">
        <v>0</v>
      </c>
      <c r="C176">
        <v>17</v>
      </c>
      <c r="D176">
        <v>17</v>
      </c>
      <c r="E176">
        <v>23</v>
      </c>
      <c r="F176">
        <v>23</v>
      </c>
      <c r="G176">
        <v>24</v>
      </c>
      <c r="H176">
        <v>24</v>
      </c>
      <c r="J176">
        <v>24</v>
      </c>
      <c r="N176" t="s">
        <v>861</v>
      </c>
    </row>
    <row r="177" spans="1:14" x14ac:dyDescent="0.3">
      <c r="A177" s="1" t="s">
        <v>175</v>
      </c>
      <c r="B177" s="6">
        <v>8</v>
      </c>
      <c r="C177">
        <v>8</v>
      </c>
      <c r="D177">
        <v>13</v>
      </c>
      <c r="E177">
        <v>14</v>
      </c>
      <c r="F177">
        <v>14</v>
      </c>
      <c r="G177">
        <v>14</v>
      </c>
      <c r="H177">
        <v>14</v>
      </c>
      <c r="J177">
        <v>14</v>
      </c>
      <c r="N177" t="s">
        <v>861</v>
      </c>
    </row>
    <row r="178" spans="1:14" x14ac:dyDescent="0.3">
      <c r="A178" s="1" t="s">
        <v>176</v>
      </c>
      <c r="B178" s="6">
        <v>8</v>
      </c>
      <c r="C178">
        <v>14</v>
      </c>
      <c r="D178">
        <v>14</v>
      </c>
      <c r="E178">
        <v>14</v>
      </c>
      <c r="F178">
        <v>14</v>
      </c>
      <c r="G178">
        <v>14</v>
      </c>
      <c r="H178">
        <v>14</v>
      </c>
      <c r="J178">
        <v>14</v>
      </c>
      <c r="N178" t="s">
        <v>861</v>
      </c>
    </row>
    <row r="179" spans="1:14" x14ac:dyDescent="0.3">
      <c r="A179" s="1" t="s">
        <v>177</v>
      </c>
      <c r="B179" s="6">
        <v>45</v>
      </c>
      <c r="C179">
        <v>63</v>
      </c>
      <c r="D179">
        <v>64</v>
      </c>
      <c r="E179">
        <v>64</v>
      </c>
      <c r="F179">
        <v>64</v>
      </c>
      <c r="G179">
        <v>64</v>
      </c>
      <c r="H179">
        <v>70</v>
      </c>
      <c r="J179">
        <v>94</v>
      </c>
      <c r="N179" t="s">
        <v>861</v>
      </c>
    </row>
    <row r="180" spans="1:14" x14ac:dyDescent="0.3">
      <c r="A180" s="1" t="s">
        <v>178</v>
      </c>
      <c r="B180" s="6">
        <v>18</v>
      </c>
      <c r="C180">
        <v>23</v>
      </c>
      <c r="D180">
        <v>60</v>
      </c>
      <c r="E180">
        <v>60</v>
      </c>
      <c r="F180">
        <v>113</v>
      </c>
      <c r="G180">
        <v>160</v>
      </c>
      <c r="H180">
        <v>164</v>
      </c>
      <c r="J180">
        <v>164</v>
      </c>
      <c r="N180" t="s">
        <v>861</v>
      </c>
    </row>
    <row r="181" spans="1:14" x14ac:dyDescent="0.3">
      <c r="A181" s="1" t="s">
        <v>179</v>
      </c>
      <c r="B181" s="6">
        <v>21</v>
      </c>
      <c r="C181">
        <v>24</v>
      </c>
      <c r="D181">
        <v>24</v>
      </c>
      <c r="E181">
        <v>45</v>
      </c>
      <c r="F181">
        <v>92</v>
      </c>
      <c r="G181">
        <v>92</v>
      </c>
      <c r="H181">
        <v>103</v>
      </c>
      <c r="J181">
        <v>111</v>
      </c>
      <c r="N181" t="s">
        <v>861</v>
      </c>
    </row>
    <row r="182" spans="1:14" x14ac:dyDescent="0.3">
      <c r="A182" s="1" t="s">
        <v>180</v>
      </c>
      <c r="B182" s="6">
        <v>292</v>
      </c>
      <c r="C182">
        <v>327</v>
      </c>
      <c r="D182">
        <v>362</v>
      </c>
      <c r="E182">
        <v>421</v>
      </c>
      <c r="F182">
        <v>487</v>
      </c>
      <c r="G182">
        <v>506</v>
      </c>
      <c r="H182">
        <v>569</v>
      </c>
      <c r="J182">
        <v>637</v>
      </c>
      <c r="N182" t="s">
        <v>861</v>
      </c>
    </row>
    <row r="183" spans="1:14" x14ac:dyDescent="0.3">
      <c r="A183" s="1" t="s">
        <v>181</v>
      </c>
      <c r="B183" s="6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3</v>
      </c>
      <c r="J183">
        <v>3</v>
      </c>
      <c r="N183" t="s">
        <v>861</v>
      </c>
    </row>
    <row r="184" spans="1:14" x14ac:dyDescent="0.3">
      <c r="A184" s="1" t="s">
        <v>182</v>
      </c>
      <c r="B184" s="6">
        <v>0</v>
      </c>
      <c r="C184">
        <v>30</v>
      </c>
      <c r="D184">
        <v>34</v>
      </c>
      <c r="E184">
        <v>34</v>
      </c>
      <c r="F184">
        <v>34</v>
      </c>
      <c r="G184">
        <v>52</v>
      </c>
      <c r="H184">
        <v>69</v>
      </c>
      <c r="J184">
        <v>89</v>
      </c>
      <c r="N184" t="s">
        <v>861</v>
      </c>
    </row>
    <row r="185" spans="1:14" x14ac:dyDescent="0.3">
      <c r="A185" s="1" t="s">
        <v>183</v>
      </c>
      <c r="B185" s="6">
        <v>64</v>
      </c>
      <c r="C185">
        <v>64</v>
      </c>
      <c r="D185">
        <v>66</v>
      </c>
      <c r="E185">
        <v>69</v>
      </c>
      <c r="F185">
        <v>84</v>
      </c>
      <c r="G185">
        <v>96</v>
      </c>
      <c r="H185">
        <v>96</v>
      </c>
      <c r="J185">
        <v>96</v>
      </c>
      <c r="N185" t="s">
        <v>861</v>
      </c>
    </row>
    <row r="186" spans="1:14" x14ac:dyDescent="0.3">
      <c r="A186" s="1" t="s">
        <v>184</v>
      </c>
      <c r="B186" s="6">
        <v>0</v>
      </c>
      <c r="C186">
        <v>11</v>
      </c>
      <c r="D186">
        <v>11</v>
      </c>
      <c r="E186">
        <v>11</v>
      </c>
      <c r="F186">
        <v>11</v>
      </c>
      <c r="G186">
        <v>11</v>
      </c>
      <c r="H186">
        <v>14</v>
      </c>
      <c r="J186">
        <v>14</v>
      </c>
      <c r="N186" t="s">
        <v>861</v>
      </c>
    </row>
    <row r="187" spans="1:14" x14ac:dyDescent="0.3">
      <c r="A187" s="1" t="s">
        <v>185</v>
      </c>
      <c r="B187" s="6">
        <v>0</v>
      </c>
      <c r="C187">
        <v>279</v>
      </c>
      <c r="D187">
        <v>279</v>
      </c>
      <c r="E187">
        <v>318</v>
      </c>
      <c r="F187">
        <v>318</v>
      </c>
      <c r="G187">
        <v>446</v>
      </c>
      <c r="H187">
        <v>446</v>
      </c>
      <c r="J187">
        <v>446</v>
      </c>
      <c r="N187" t="s">
        <v>861</v>
      </c>
    </row>
    <row r="188" spans="1:14" x14ac:dyDescent="0.3">
      <c r="A188" s="1" t="s">
        <v>186</v>
      </c>
      <c r="B188" s="6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>
        <v>0</v>
      </c>
      <c r="N188" t="s">
        <v>861</v>
      </c>
    </row>
    <row r="189" spans="1:14" x14ac:dyDescent="0.3">
      <c r="A189" s="1" t="s">
        <v>187</v>
      </c>
      <c r="B189" s="6">
        <v>0</v>
      </c>
      <c r="C189">
        <v>10</v>
      </c>
      <c r="D189">
        <v>10</v>
      </c>
      <c r="E189">
        <v>70</v>
      </c>
      <c r="F189">
        <v>84</v>
      </c>
      <c r="G189">
        <v>84</v>
      </c>
      <c r="H189">
        <v>90</v>
      </c>
      <c r="J189">
        <v>101</v>
      </c>
      <c r="N189" t="s">
        <v>861</v>
      </c>
    </row>
    <row r="190" spans="1:14" x14ac:dyDescent="0.3">
      <c r="A190" s="1" t="s">
        <v>188</v>
      </c>
      <c r="B190" s="6">
        <v>0</v>
      </c>
      <c r="C190">
        <v>0</v>
      </c>
      <c r="D190">
        <v>0</v>
      </c>
      <c r="E190">
        <v>28</v>
      </c>
      <c r="F190">
        <v>32</v>
      </c>
      <c r="G190">
        <v>33</v>
      </c>
      <c r="H190">
        <v>33</v>
      </c>
      <c r="J190">
        <v>36</v>
      </c>
      <c r="N190" t="s">
        <v>861</v>
      </c>
    </row>
    <row r="191" spans="1:14" x14ac:dyDescent="0.3">
      <c r="A191" s="1" t="s">
        <v>189</v>
      </c>
      <c r="B191" s="6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>
        <v>0</v>
      </c>
      <c r="N191" t="s">
        <v>861</v>
      </c>
    </row>
    <row r="192" spans="1:14" x14ac:dyDescent="0.3">
      <c r="A192" s="1" t="s">
        <v>190</v>
      </c>
      <c r="B192" s="6">
        <v>0</v>
      </c>
      <c r="C192">
        <v>68</v>
      </c>
      <c r="D192">
        <v>68</v>
      </c>
      <c r="E192">
        <v>68</v>
      </c>
      <c r="F192">
        <v>68</v>
      </c>
      <c r="G192">
        <v>68</v>
      </c>
      <c r="H192">
        <v>84</v>
      </c>
      <c r="J192">
        <v>84</v>
      </c>
      <c r="N192" t="s">
        <v>861</v>
      </c>
    </row>
    <row r="193" spans="1:14" x14ac:dyDescent="0.3">
      <c r="A193" s="1" t="s">
        <v>191</v>
      </c>
      <c r="B193" s="6">
        <v>51</v>
      </c>
      <c r="C193">
        <v>55</v>
      </c>
      <c r="D193">
        <v>63</v>
      </c>
      <c r="E193">
        <v>100</v>
      </c>
      <c r="F193">
        <v>100</v>
      </c>
      <c r="G193">
        <v>100</v>
      </c>
      <c r="H193">
        <v>100</v>
      </c>
      <c r="J193">
        <v>130</v>
      </c>
      <c r="N193" t="s">
        <v>861</v>
      </c>
    </row>
    <row r="194" spans="1:14" x14ac:dyDescent="0.3">
      <c r="A194" s="1" t="s">
        <v>192</v>
      </c>
      <c r="B194" s="6">
        <v>0</v>
      </c>
      <c r="C194">
        <v>12</v>
      </c>
      <c r="D194">
        <v>14</v>
      </c>
      <c r="E194">
        <v>14</v>
      </c>
      <c r="F194">
        <v>23</v>
      </c>
      <c r="G194">
        <v>23</v>
      </c>
      <c r="H194">
        <v>30</v>
      </c>
      <c r="J194">
        <v>30</v>
      </c>
      <c r="N194" t="s">
        <v>861</v>
      </c>
    </row>
    <row r="195" spans="1:14" x14ac:dyDescent="0.3">
      <c r="A195" s="1" t="s">
        <v>193</v>
      </c>
      <c r="B195" s="6">
        <v>1</v>
      </c>
      <c r="C195">
        <v>4</v>
      </c>
      <c r="D195">
        <v>4</v>
      </c>
      <c r="E195">
        <v>4</v>
      </c>
      <c r="F195">
        <v>6</v>
      </c>
      <c r="G195">
        <v>6</v>
      </c>
      <c r="H195">
        <v>6</v>
      </c>
      <c r="J195">
        <v>10</v>
      </c>
      <c r="N195" t="s">
        <v>861</v>
      </c>
    </row>
    <row r="196" spans="1:14" x14ac:dyDescent="0.3">
      <c r="A196" s="1" t="s">
        <v>194</v>
      </c>
      <c r="B196" s="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>
        <v>0</v>
      </c>
      <c r="N196" t="s">
        <v>861</v>
      </c>
    </row>
    <row r="197" spans="1:14" x14ac:dyDescent="0.3">
      <c r="A197" s="1" t="s">
        <v>195</v>
      </c>
      <c r="B197" s="6">
        <v>9</v>
      </c>
      <c r="C197">
        <v>17</v>
      </c>
      <c r="D197">
        <v>17</v>
      </c>
      <c r="E197">
        <v>17</v>
      </c>
      <c r="F197">
        <v>22</v>
      </c>
      <c r="G197">
        <v>26</v>
      </c>
      <c r="H197">
        <v>37</v>
      </c>
      <c r="J197">
        <v>37</v>
      </c>
      <c r="N197" t="s">
        <v>861</v>
      </c>
    </row>
    <row r="198" spans="1:14" x14ac:dyDescent="0.3">
      <c r="A198" s="1" t="s">
        <v>196</v>
      </c>
      <c r="B198" s="6">
        <v>0</v>
      </c>
      <c r="C198">
        <v>0</v>
      </c>
      <c r="D198">
        <v>5</v>
      </c>
      <c r="E198">
        <v>5</v>
      </c>
      <c r="F198">
        <v>15</v>
      </c>
      <c r="G198">
        <v>15</v>
      </c>
      <c r="H198">
        <v>21</v>
      </c>
      <c r="J198">
        <v>21</v>
      </c>
      <c r="N198" t="s">
        <v>861</v>
      </c>
    </row>
    <row r="199" spans="1:14" x14ac:dyDescent="0.3">
      <c r="A199" s="1" t="s">
        <v>197</v>
      </c>
      <c r="B199" s="6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>
        <v>0</v>
      </c>
      <c r="N199" t="s">
        <v>861</v>
      </c>
    </row>
    <row r="200" spans="1:14" x14ac:dyDescent="0.3">
      <c r="A200" s="1" t="s">
        <v>198</v>
      </c>
      <c r="B200" s="6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>
        <v>98</v>
      </c>
      <c r="N200" t="s">
        <v>861</v>
      </c>
    </row>
    <row r="201" spans="1:14" x14ac:dyDescent="0.3">
      <c r="A201" s="1" t="s">
        <v>199</v>
      </c>
      <c r="B201" s="6">
        <v>44</v>
      </c>
      <c r="C201">
        <v>66</v>
      </c>
      <c r="D201">
        <v>66</v>
      </c>
      <c r="E201">
        <v>78</v>
      </c>
      <c r="F201">
        <v>189</v>
      </c>
      <c r="G201">
        <v>250</v>
      </c>
      <c r="H201">
        <v>276</v>
      </c>
      <c r="J201">
        <v>276</v>
      </c>
      <c r="N201" t="s">
        <v>861</v>
      </c>
    </row>
    <row r="202" spans="1:14" x14ac:dyDescent="0.3">
      <c r="A202" s="1" t="s">
        <v>200</v>
      </c>
      <c r="B202" s="6">
        <v>17</v>
      </c>
      <c r="C202">
        <v>23</v>
      </c>
      <c r="D202">
        <v>23</v>
      </c>
      <c r="E202">
        <v>24</v>
      </c>
      <c r="F202">
        <v>26</v>
      </c>
      <c r="G202">
        <v>26</v>
      </c>
      <c r="H202">
        <v>35</v>
      </c>
      <c r="J202">
        <v>35</v>
      </c>
      <c r="N202" t="s">
        <v>861</v>
      </c>
    </row>
    <row r="203" spans="1:14" x14ac:dyDescent="0.3">
      <c r="A203" s="1" t="s">
        <v>201</v>
      </c>
      <c r="B203" s="6">
        <v>69</v>
      </c>
      <c r="C203">
        <v>128</v>
      </c>
      <c r="D203">
        <v>188</v>
      </c>
      <c r="E203">
        <v>236</v>
      </c>
      <c r="F203">
        <v>340</v>
      </c>
      <c r="G203">
        <v>369</v>
      </c>
      <c r="H203">
        <v>466</v>
      </c>
      <c r="J203">
        <v>466</v>
      </c>
      <c r="N203" t="s">
        <v>861</v>
      </c>
    </row>
    <row r="204" spans="1:14" x14ac:dyDescent="0.3">
      <c r="A204" s="1" t="s">
        <v>202</v>
      </c>
      <c r="B204" s="6">
        <v>89</v>
      </c>
      <c r="C204">
        <v>96</v>
      </c>
      <c r="D204">
        <v>148</v>
      </c>
      <c r="E204">
        <v>172</v>
      </c>
      <c r="F204">
        <v>219</v>
      </c>
      <c r="G204">
        <v>219</v>
      </c>
      <c r="H204">
        <v>219</v>
      </c>
      <c r="J204">
        <v>255</v>
      </c>
      <c r="N204" t="s">
        <v>862</v>
      </c>
    </row>
    <row r="205" spans="1:14" x14ac:dyDescent="0.3">
      <c r="A205" s="1" t="s">
        <v>203</v>
      </c>
      <c r="B205" s="6">
        <v>35</v>
      </c>
      <c r="C205">
        <v>58</v>
      </c>
      <c r="D205">
        <v>58</v>
      </c>
      <c r="E205">
        <v>71</v>
      </c>
      <c r="F205">
        <v>87</v>
      </c>
      <c r="G205">
        <v>88</v>
      </c>
      <c r="H205">
        <v>88</v>
      </c>
      <c r="J205">
        <v>97</v>
      </c>
      <c r="N205" t="s">
        <v>862</v>
      </c>
    </row>
    <row r="206" spans="1:14" x14ac:dyDescent="0.3">
      <c r="A206" s="1" t="s">
        <v>204</v>
      </c>
      <c r="B206" s="6">
        <v>0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J206">
        <v>5</v>
      </c>
      <c r="N206" t="s">
        <v>862</v>
      </c>
    </row>
    <row r="207" spans="1:14" x14ac:dyDescent="0.3">
      <c r="A207" s="1" t="s">
        <v>205</v>
      </c>
      <c r="B207" s="6">
        <v>275</v>
      </c>
      <c r="C207">
        <v>317</v>
      </c>
      <c r="D207">
        <v>364</v>
      </c>
      <c r="E207">
        <v>411</v>
      </c>
      <c r="F207">
        <v>480</v>
      </c>
      <c r="G207">
        <v>480</v>
      </c>
      <c r="H207">
        <v>480</v>
      </c>
      <c r="J207">
        <v>480</v>
      </c>
      <c r="N207" t="s">
        <v>862</v>
      </c>
    </row>
    <row r="208" spans="1:14" x14ac:dyDescent="0.3">
      <c r="A208" s="1" t="s">
        <v>206</v>
      </c>
      <c r="B208" s="6">
        <v>0</v>
      </c>
      <c r="C208">
        <v>48</v>
      </c>
      <c r="D208">
        <v>48</v>
      </c>
      <c r="E208">
        <v>48</v>
      </c>
      <c r="F208">
        <v>178</v>
      </c>
      <c r="G208">
        <v>178</v>
      </c>
      <c r="H208">
        <v>198</v>
      </c>
      <c r="J208">
        <v>275</v>
      </c>
      <c r="N208" t="s">
        <v>862</v>
      </c>
    </row>
    <row r="209" spans="1:14" x14ac:dyDescent="0.3">
      <c r="A209" s="1" t="s">
        <v>207</v>
      </c>
      <c r="B209" s="6">
        <v>0</v>
      </c>
      <c r="C209">
        <v>28</v>
      </c>
      <c r="D209">
        <v>28</v>
      </c>
      <c r="E209">
        <v>28</v>
      </c>
      <c r="F209">
        <v>28</v>
      </c>
      <c r="G209">
        <v>28</v>
      </c>
      <c r="H209">
        <v>36</v>
      </c>
      <c r="J209">
        <v>42</v>
      </c>
      <c r="N209" t="s">
        <v>862</v>
      </c>
    </row>
    <row r="210" spans="1:14" x14ac:dyDescent="0.3">
      <c r="A210" s="1" t="s">
        <v>208</v>
      </c>
      <c r="B210" s="6">
        <v>1</v>
      </c>
      <c r="C210">
        <v>13</v>
      </c>
      <c r="D210">
        <v>22</v>
      </c>
      <c r="E210">
        <v>58</v>
      </c>
      <c r="F210">
        <v>76</v>
      </c>
      <c r="G210">
        <v>98</v>
      </c>
      <c r="H210">
        <v>108</v>
      </c>
      <c r="J210">
        <v>108</v>
      </c>
      <c r="N210" t="s">
        <v>862</v>
      </c>
    </row>
    <row r="211" spans="1:14" x14ac:dyDescent="0.3">
      <c r="A211" s="1" t="s">
        <v>209</v>
      </c>
      <c r="B211" s="6">
        <v>0</v>
      </c>
      <c r="C211">
        <v>124</v>
      </c>
      <c r="D211">
        <v>124</v>
      </c>
      <c r="E211">
        <v>137</v>
      </c>
      <c r="F211">
        <v>175</v>
      </c>
      <c r="G211">
        <v>188</v>
      </c>
      <c r="H211">
        <v>188</v>
      </c>
      <c r="J211">
        <v>212</v>
      </c>
      <c r="N211" t="s">
        <v>862</v>
      </c>
    </row>
    <row r="212" spans="1:14" x14ac:dyDescent="0.3">
      <c r="A212" s="1" t="s">
        <v>210</v>
      </c>
      <c r="B212" s="6">
        <v>0</v>
      </c>
      <c r="C212">
        <v>0</v>
      </c>
      <c r="D212">
        <v>17</v>
      </c>
      <c r="E212">
        <v>17</v>
      </c>
      <c r="F212">
        <v>17</v>
      </c>
      <c r="G212">
        <v>17</v>
      </c>
      <c r="H212">
        <v>17</v>
      </c>
      <c r="J212">
        <v>17</v>
      </c>
      <c r="N212" t="s">
        <v>862</v>
      </c>
    </row>
    <row r="213" spans="1:14" x14ac:dyDescent="0.3">
      <c r="A213" s="1" t="s">
        <v>211</v>
      </c>
      <c r="B213" s="6">
        <v>10</v>
      </c>
      <c r="C213">
        <v>11</v>
      </c>
      <c r="D213">
        <v>11</v>
      </c>
      <c r="E213">
        <v>18</v>
      </c>
      <c r="F213">
        <v>20</v>
      </c>
      <c r="G213">
        <v>20</v>
      </c>
      <c r="H213">
        <v>23</v>
      </c>
      <c r="J213">
        <v>23</v>
      </c>
      <c r="N213" t="s">
        <v>862</v>
      </c>
    </row>
    <row r="214" spans="1:14" x14ac:dyDescent="0.3">
      <c r="A214" s="1" t="s">
        <v>212</v>
      </c>
      <c r="B214" s="6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>
        <v>0</v>
      </c>
      <c r="N214" t="s">
        <v>862</v>
      </c>
    </row>
    <row r="215" spans="1:14" x14ac:dyDescent="0.3">
      <c r="A215" s="1" t="s">
        <v>213</v>
      </c>
      <c r="B215" s="6">
        <v>0</v>
      </c>
      <c r="C215">
        <v>40</v>
      </c>
      <c r="D215">
        <v>75</v>
      </c>
      <c r="E215">
        <v>75</v>
      </c>
      <c r="F215">
        <v>75</v>
      </c>
      <c r="G215">
        <v>75</v>
      </c>
      <c r="H215">
        <v>75</v>
      </c>
      <c r="J215">
        <v>75</v>
      </c>
      <c r="N215" t="s">
        <v>862</v>
      </c>
    </row>
    <row r="216" spans="1:14" x14ac:dyDescent="0.3">
      <c r="A216" s="1" t="s">
        <v>214</v>
      </c>
      <c r="B216" s="6">
        <v>21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J216">
        <v>44</v>
      </c>
      <c r="N216" t="s">
        <v>862</v>
      </c>
    </row>
    <row r="217" spans="1:14" x14ac:dyDescent="0.3">
      <c r="A217" s="1" t="s">
        <v>215</v>
      </c>
      <c r="B217" s="6">
        <v>0</v>
      </c>
      <c r="C217">
        <v>0</v>
      </c>
      <c r="D217">
        <v>5</v>
      </c>
      <c r="E217">
        <v>5</v>
      </c>
      <c r="F217">
        <v>5</v>
      </c>
      <c r="G217">
        <v>5</v>
      </c>
      <c r="H217">
        <v>5</v>
      </c>
      <c r="J217">
        <v>5</v>
      </c>
      <c r="N217" t="s">
        <v>862</v>
      </c>
    </row>
    <row r="218" spans="1:14" x14ac:dyDescent="0.3">
      <c r="A218" s="1" t="s">
        <v>216</v>
      </c>
      <c r="B218" s="6">
        <v>0</v>
      </c>
      <c r="C218">
        <v>0</v>
      </c>
      <c r="D218">
        <v>0</v>
      </c>
      <c r="E218">
        <v>0</v>
      </c>
      <c r="F218">
        <v>27</v>
      </c>
      <c r="G218">
        <v>36</v>
      </c>
      <c r="H218">
        <v>36</v>
      </c>
      <c r="J218">
        <v>38</v>
      </c>
      <c r="N218" t="s">
        <v>862</v>
      </c>
    </row>
    <row r="219" spans="1:14" x14ac:dyDescent="0.3">
      <c r="A219" s="1" t="s">
        <v>217</v>
      </c>
      <c r="B219" s="6">
        <v>11</v>
      </c>
      <c r="C219">
        <v>19</v>
      </c>
      <c r="D219">
        <v>19</v>
      </c>
      <c r="E219">
        <v>19</v>
      </c>
      <c r="F219">
        <v>19</v>
      </c>
      <c r="G219">
        <v>25</v>
      </c>
      <c r="H219">
        <v>25</v>
      </c>
      <c r="J219">
        <v>25</v>
      </c>
      <c r="N219" t="s">
        <v>862</v>
      </c>
    </row>
    <row r="220" spans="1:14" x14ac:dyDescent="0.3">
      <c r="A220" s="1" t="s">
        <v>218</v>
      </c>
      <c r="B220" s="6">
        <v>24</v>
      </c>
      <c r="C220">
        <v>77</v>
      </c>
      <c r="D220">
        <v>77</v>
      </c>
      <c r="E220">
        <v>97</v>
      </c>
      <c r="F220">
        <v>97</v>
      </c>
      <c r="G220">
        <v>97</v>
      </c>
      <c r="H220">
        <v>97</v>
      </c>
      <c r="J220">
        <v>109</v>
      </c>
      <c r="N220" t="s">
        <v>862</v>
      </c>
    </row>
    <row r="221" spans="1:14" x14ac:dyDescent="0.3">
      <c r="A221" s="1" t="s">
        <v>219</v>
      </c>
      <c r="B221" s="6">
        <v>0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J221">
        <v>3</v>
      </c>
      <c r="N221" t="s">
        <v>862</v>
      </c>
    </row>
    <row r="222" spans="1:14" x14ac:dyDescent="0.3">
      <c r="A222" s="1" t="s">
        <v>220</v>
      </c>
      <c r="B222" s="6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>
        <v>0</v>
      </c>
      <c r="N222" t="s">
        <v>862</v>
      </c>
    </row>
    <row r="223" spans="1:14" x14ac:dyDescent="0.3">
      <c r="A223" s="1" t="s">
        <v>221</v>
      </c>
      <c r="B223" s="6">
        <v>0</v>
      </c>
      <c r="C223">
        <v>95</v>
      </c>
      <c r="D223">
        <v>117</v>
      </c>
      <c r="E223">
        <v>117</v>
      </c>
      <c r="F223">
        <v>117</v>
      </c>
      <c r="G223">
        <v>117</v>
      </c>
      <c r="H223">
        <v>144</v>
      </c>
      <c r="J223">
        <v>144</v>
      </c>
      <c r="N223" t="s">
        <v>862</v>
      </c>
    </row>
    <row r="224" spans="1:14" x14ac:dyDescent="0.3">
      <c r="A224" s="1" t="s">
        <v>222</v>
      </c>
      <c r="B224" s="6">
        <v>0</v>
      </c>
      <c r="C224">
        <v>7</v>
      </c>
      <c r="D224">
        <v>26</v>
      </c>
      <c r="E224">
        <v>26</v>
      </c>
      <c r="F224">
        <v>26</v>
      </c>
      <c r="G224">
        <v>26</v>
      </c>
      <c r="H224">
        <v>32</v>
      </c>
      <c r="J224">
        <v>32</v>
      </c>
      <c r="N224" t="s">
        <v>862</v>
      </c>
    </row>
    <row r="225" spans="1:14" x14ac:dyDescent="0.3">
      <c r="A225" s="1" t="s">
        <v>223</v>
      </c>
      <c r="B225" s="6">
        <v>138</v>
      </c>
      <c r="C225">
        <v>165</v>
      </c>
      <c r="D225">
        <v>165</v>
      </c>
      <c r="E225">
        <v>165</v>
      </c>
      <c r="F225">
        <v>165</v>
      </c>
      <c r="G225">
        <v>165</v>
      </c>
      <c r="H225">
        <v>166</v>
      </c>
      <c r="J225">
        <v>251</v>
      </c>
      <c r="N225" t="s">
        <v>862</v>
      </c>
    </row>
    <row r="226" spans="1:14" x14ac:dyDescent="0.3">
      <c r="A226" s="1" t="s">
        <v>224</v>
      </c>
      <c r="B226" s="6">
        <v>80</v>
      </c>
      <c r="C226">
        <v>81</v>
      </c>
      <c r="D226">
        <v>84</v>
      </c>
      <c r="E226">
        <v>88</v>
      </c>
      <c r="F226">
        <v>116</v>
      </c>
      <c r="G226">
        <v>116</v>
      </c>
      <c r="H226">
        <v>129</v>
      </c>
      <c r="J226">
        <v>129</v>
      </c>
      <c r="N226" t="s">
        <v>862</v>
      </c>
    </row>
    <row r="227" spans="1:14" x14ac:dyDescent="0.3">
      <c r="A227" s="1" t="s">
        <v>225</v>
      </c>
      <c r="B227" s="6">
        <v>0</v>
      </c>
      <c r="C227">
        <v>6</v>
      </c>
      <c r="D227">
        <v>6</v>
      </c>
      <c r="E227">
        <v>6</v>
      </c>
      <c r="F227">
        <v>11</v>
      </c>
      <c r="G227">
        <v>11</v>
      </c>
      <c r="H227">
        <v>11</v>
      </c>
      <c r="J227">
        <v>11</v>
      </c>
      <c r="N227" t="s">
        <v>862</v>
      </c>
    </row>
    <row r="228" spans="1:14" x14ac:dyDescent="0.3">
      <c r="A228" s="1" t="s">
        <v>226</v>
      </c>
      <c r="B228" s="6">
        <v>0</v>
      </c>
      <c r="C228">
        <v>67</v>
      </c>
      <c r="D228">
        <v>75</v>
      </c>
      <c r="E228">
        <v>169</v>
      </c>
      <c r="F228">
        <v>169</v>
      </c>
      <c r="G228">
        <v>242</v>
      </c>
      <c r="H228">
        <v>272</v>
      </c>
      <c r="J228">
        <v>284</v>
      </c>
      <c r="N228" t="s">
        <v>862</v>
      </c>
    </row>
    <row r="229" spans="1:14" x14ac:dyDescent="0.3">
      <c r="A229" s="1" t="s">
        <v>227</v>
      </c>
      <c r="B229" s="6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>
        <v>0</v>
      </c>
      <c r="N229" t="s">
        <v>862</v>
      </c>
    </row>
    <row r="230" spans="1:14" x14ac:dyDescent="0.3">
      <c r="A230" s="1" t="s">
        <v>228</v>
      </c>
      <c r="B230" s="6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>
        <v>0</v>
      </c>
      <c r="N230" t="s">
        <v>862</v>
      </c>
    </row>
    <row r="231" spans="1:14" x14ac:dyDescent="0.3">
      <c r="A231" s="1" t="s">
        <v>229</v>
      </c>
      <c r="B231" s="6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>
        <v>0</v>
      </c>
      <c r="N231" t="s">
        <v>862</v>
      </c>
    </row>
    <row r="232" spans="1:14" x14ac:dyDescent="0.3">
      <c r="A232" s="1" t="s">
        <v>230</v>
      </c>
      <c r="B232" s="6">
        <v>0</v>
      </c>
      <c r="C232">
        <v>5</v>
      </c>
      <c r="D232">
        <v>22</v>
      </c>
      <c r="E232">
        <v>38</v>
      </c>
      <c r="F232">
        <v>49</v>
      </c>
      <c r="G232">
        <v>49</v>
      </c>
      <c r="H232">
        <v>49</v>
      </c>
      <c r="J232">
        <v>49</v>
      </c>
      <c r="N232" t="s">
        <v>862</v>
      </c>
    </row>
    <row r="233" spans="1:14" x14ac:dyDescent="0.3">
      <c r="A233" s="1" t="s">
        <v>231</v>
      </c>
      <c r="B233" s="6">
        <v>6</v>
      </c>
      <c r="C233">
        <v>6</v>
      </c>
      <c r="D233">
        <v>6</v>
      </c>
      <c r="E233">
        <v>6</v>
      </c>
      <c r="F233">
        <v>6</v>
      </c>
      <c r="G233">
        <v>6</v>
      </c>
      <c r="H233">
        <v>6</v>
      </c>
      <c r="J233">
        <v>6</v>
      </c>
      <c r="N233" t="s">
        <v>862</v>
      </c>
    </row>
    <row r="234" spans="1:14" x14ac:dyDescent="0.3">
      <c r="A234" s="1" t="s">
        <v>232</v>
      </c>
      <c r="B234" s="6">
        <v>0</v>
      </c>
      <c r="C234">
        <v>3</v>
      </c>
      <c r="D234">
        <v>3</v>
      </c>
      <c r="E234">
        <v>8</v>
      </c>
      <c r="F234">
        <v>11</v>
      </c>
      <c r="G234">
        <v>11</v>
      </c>
      <c r="H234">
        <v>16</v>
      </c>
      <c r="J234">
        <v>16</v>
      </c>
      <c r="N234" t="s">
        <v>862</v>
      </c>
    </row>
    <row r="235" spans="1:14" x14ac:dyDescent="0.3">
      <c r="A235" s="1" t="s">
        <v>233</v>
      </c>
      <c r="B235" s="6">
        <v>46</v>
      </c>
      <c r="C235">
        <v>54</v>
      </c>
      <c r="D235">
        <v>54</v>
      </c>
      <c r="E235">
        <v>68</v>
      </c>
      <c r="F235">
        <v>68</v>
      </c>
      <c r="G235">
        <v>87</v>
      </c>
      <c r="H235">
        <v>87</v>
      </c>
      <c r="J235">
        <v>93</v>
      </c>
      <c r="N235" t="s">
        <v>862</v>
      </c>
    </row>
    <row r="236" spans="1:14" x14ac:dyDescent="0.3">
      <c r="A236" s="1" t="s">
        <v>234</v>
      </c>
      <c r="B236" s="6">
        <v>0</v>
      </c>
      <c r="C236">
        <v>0</v>
      </c>
      <c r="D236">
        <v>0</v>
      </c>
      <c r="E236">
        <v>0</v>
      </c>
      <c r="F236">
        <v>0</v>
      </c>
      <c r="G236">
        <v>6</v>
      </c>
      <c r="H236">
        <v>6</v>
      </c>
      <c r="J236">
        <v>6</v>
      </c>
      <c r="N236" t="s">
        <v>862</v>
      </c>
    </row>
    <row r="237" spans="1:14" x14ac:dyDescent="0.3">
      <c r="A237" s="1" t="s">
        <v>235</v>
      </c>
      <c r="B237" s="6">
        <v>0</v>
      </c>
      <c r="C237">
        <v>11</v>
      </c>
      <c r="D237">
        <v>11</v>
      </c>
      <c r="E237">
        <v>11</v>
      </c>
      <c r="F237">
        <v>11</v>
      </c>
      <c r="G237">
        <v>11</v>
      </c>
      <c r="H237">
        <v>16</v>
      </c>
      <c r="J237">
        <v>230</v>
      </c>
      <c r="N237" t="s">
        <v>862</v>
      </c>
    </row>
    <row r="238" spans="1:14" x14ac:dyDescent="0.3">
      <c r="A238" s="1" t="s">
        <v>236</v>
      </c>
      <c r="B238" s="6">
        <v>70</v>
      </c>
      <c r="C238">
        <v>102</v>
      </c>
      <c r="D238">
        <v>102</v>
      </c>
      <c r="E238">
        <v>102</v>
      </c>
      <c r="F238">
        <v>102</v>
      </c>
      <c r="G238">
        <v>102</v>
      </c>
      <c r="H238">
        <v>160</v>
      </c>
      <c r="J238">
        <v>160</v>
      </c>
      <c r="N238" t="s">
        <v>862</v>
      </c>
    </row>
    <row r="239" spans="1:14" x14ac:dyDescent="0.3">
      <c r="A239" s="1" t="s">
        <v>237</v>
      </c>
      <c r="B239" s="6">
        <v>0</v>
      </c>
      <c r="C239">
        <v>415</v>
      </c>
      <c r="D239">
        <v>415</v>
      </c>
      <c r="E239">
        <v>415</v>
      </c>
      <c r="F239">
        <v>495</v>
      </c>
      <c r="G239">
        <v>527</v>
      </c>
      <c r="H239">
        <v>527</v>
      </c>
      <c r="J239">
        <v>527</v>
      </c>
      <c r="N239" t="s">
        <v>862</v>
      </c>
    </row>
    <row r="240" spans="1:14" x14ac:dyDescent="0.3">
      <c r="A240" s="1" t="s">
        <v>238</v>
      </c>
      <c r="B240" s="6">
        <v>9</v>
      </c>
      <c r="C240">
        <v>10</v>
      </c>
      <c r="D240">
        <v>10</v>
      </c>
      <c r="E240">
        <v>10</v>
      </c>
      <c r="F240">
        <v>15</v>
      </c>
      <c r="G240">
        <v>17</v>
      </c>
      <c r="H240">
        <v>17</v>
      </c>
      <c r="J240">
        <v>17</v>
      </c>
      <c r="N240" t="s">
        <v>862</v>
      </c>
    </row>
    <row r="241" spans="1:14" x14ac:dyDescent="0.3">
      <c r="A241" s="1" t="s">
        <v>239</v>
      </c>
      <c r="B241" s="6">
        <v>110</v>
      </c>
      <c r="C241">
        <v>144</v>
      </c>
      <c r="D241">
        <v>240</v>
      </c>
      <c r="E241">
        <v>247</v>
      </c>
      <c r="F241">
        <v>346</v>
      </c>
      <c r="G241">
        <v>368</v>
      </c>
      <c r="H241">
        <v>368</v>
      </c>
      <c r="J241">
        <v>475</v>
      </c>
      <c r="N241" t="s">
        <v>862</v>
      </c>
    </row>
    <row r="242" spans="1:14" x14ac:dyDescent="0.3">
      <c r="A242" s="1" t="s">
        <v>240</v>
      </c>
      <c r="B242" s="6">
        <v>34</v>
      </c>
      <c r="C242">
        <v>48</v>
      </c>
      <c r="D242">
        <v>76</v>
      </c>
      <c r="E242">
        <v>76</v>
      </c>
      <c r="F242">
        <v>80</v>
      </c>
      <c r="G242">
        <v>115</v>
      </c>
      <c r="H242">
        <v>115</v>
      </c>
      <c r="J242">
        <v>116</v>
      </c>
      <c r="N242" t="s">
        <v>862</v>
      </c>
    </row>
    <row r="243" spans="1:14" x14ac:dyDescent="0.3">
      <c r="A243" s="1" t="s">
        <v>241</v>
      </c>
      <c r="B243" s="6">
        <v>52</v>
      </c>
      <c r="C243">
        <v>57</v>
      </c>
      <c r="D243">
        <v>69</v>
      </c>
      <c r="E243">
        <v>73</v>
      </c>
      <c r="F243">
        <v>73</v>
      </c>
      <c r="G243">
        <v>74</v>
      </c>
      <c r="H243">
        <v>77</v>
      </c>
      <c r="J243">
        <v>77</v>
      </c>
      <c r="N243" t="s">
        <v>862</v>
      </c>
    </row>
    <row r="244" spans="1:14" x14ac:dyDescent="0.3">
      <c r="A244" s="1" t="s">
        <v>242</v>
      </c>
      <c r="B244" s="6">
        <v>0</v>
      </c>
      <c r="C244">
        <v>108</v>
      </c>
      <c r="D244">
        <v>155</v>
      </c>
      <c r="E244">
        <v>163</v>
      </c>
      <c r="F244">
        <v>188</v>
      </c>
      <c r="G244">
        <v>260</v>
      </c>
      <c r="H244">
        <v>353</v>
      </c>
      <c r="J244">
        <v>353</v>
      </c>
      <c r="N244" t="s">
        <v>862</v>
      </c>
    </row>
    <row r="245" spans="1:14" x14ac:dyDescent="0.3">
      <c r="A245" s="1" t="s">
        <v>243</v>
      </c>
      <c r="B245" s="6">
        <v>62</v>
      </c>
      <c r="C245">
        <v>92</v>
      </c>
      <c r="D245">
        <v>127</v>
      </c>
      <c r="E245">
        <v>136</v>
      </c>
      <c r="F245">
        <v>162</v>
      </c>
      <c r="G245">
        <v>166</v>
      </c>
      <c r="H245">
        <v>169</v>
      </c>
      <c r="J245">
        <v>169</v>
      </c>
      <c r="N245" t="s">
        <v>862</v>
      </c>
    </row>
    <row r="246" spans="1:14" x14ac:dyDescent="0.3">
      <c r="A246" s="1" t="s">
        <v>244</v>
      </c>
      <c r="B246" s="6">
        <v>0</v>
      </c>
      <c r="C246">
        <v>65</v>
      </c>
      <c r="D246">
        <v>65</v>
      </c>
      <c r="E246">
        <v>65</v>
      </c>
      <c r="F246">
        <v>84</v>
      </c>
      <c r="G246">
        <v>88</v>
      </c>
      <c r="H246">
        <v>119</v>
      </c>
      <c r="J246">
        <v>137</v>
      </c>
      <c r="N246" t="s">
        <v>862</v>
      </c>
    </row>
    <row r="247" spans="1:14" x14ac:dyDescent="0.3">
      <c r="A247" s="1" t="s">
        <v>245</v>
      </c>
      <c r="B247" s="6">
        <v>0</v>
      </c>
      <c r="C247">
        <v>14</v>
      </c>
      <c r="D247">
        <v>14</v>
      </c>
      <c r="E247">
        <v>27</v>
      </c>
      <c r="F247">
        <v>27</v>
      </c>
      <c r="G247">
        <v>27</v>
      </c>
      <c r="H247">
        <v>27</v>
      </c>
      <c r="J247">
        <v>63</v>
      </c>
      <c r="N247" t="s">
        <v>862</v>
      </c>
    </row>
    <row r="248" spans="1:14" x14ac:dyDescent="0.3">
      <c r="A248" s="1" t="s">
        <v>246</v>
      </c>
      <c r="B248" s="6">
        <v>0</v>
      </c>
      <c r="C248">
        <v>49</v>
      </c>
      <c r="D248">
        <v>49</v>
      </c>
      <c r="E248">
        <v>49</v>
      </c>
      <c r="F248">
        <v>49</v>
      </c>
      <c r="G248">
        <v>49</v>
      </c>
      <c r="H248">
        <v>49</v>
      </c>
      <c r="J248">
        <v>49</v>
      </c>
      <c r="N248" t="s">
        <v>862</v>
      </c>
    </row>
    <row r="249" spans="1:14" x14ac:dyDescent="0.3">
      <c r="A249" s="1" t="s">
        <v>247</v>
      </c>
      <c r="B249" s="6">
        <v>53</v>
      </c>
      <c r="C249">
        <v>58</v>
      </c>
      <c r="D249">
        <v>58</v>
      </c>
      <c r="E249">
        <v>58</v>
      </c>
      <c r="F249">
        <v>58</v>
      </c>
      <c r="G249">
        <v>58</v>
      </c>
      <c r="H249">
        <v>79</v>
      </c>
      <c r="J249">
        <v>79</v>
      </c>
      <c r="N249" t="s">
        <v>863</v>
      </c>
    </row>
    <row r="250" spans="1:14" x14ac:dyDescent="0.3">
      <c r="A250" s="1" t="s">
        <v>248</v>
      </c>
      <c r="B250" s="6">
        <v>0</v>
      </c>
      <c r="C250">
        <v>2</v>
      </c>
      <c r="D250">
        <v>3</v>
      </c>
      <c r="E250">
        <v>3</v>
      </c>
      <c r="F250">
        <v>3</v>
      </c>
      <c r="G250">
        <v>5</v>
      </c>
      <c r="H250">
        <v>5</v>
      </c>
      <c r="J250">
        <v>5</v>
      </c>
      <c r="N250" t="s">
        <v>863</v>
      </c>
    </row>
    <row r="251" spans="1:14" x14ac:dyDescent="0.3">
      <c r="A251" s="1" t="s">
        <v>249</v>
      </c>
      <c r="B251" s="6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>
        <v>0</v>
      </c>
      <c r="N251" t="s">
        <v>863</v>
      </c>
    </row>
    <row r="252" spans="1:14" x14ac:dyDescent="0.3">
      <c r="A252" s="1" t="s">
        <v>250</v>
      </c>
      <c r="B252" s="6">
        <v>52</v>
      </c>
      <c r="C252">
        <v>87</v>
      </c>
      <c r="D252">
        <v>107</v>
      </c>
      <c r="E252">
        <v>107</v>
      </c>
      <c r="F252">
        <v>107</v>
      </c>
      <c r="G252">
        <v>107</v>
      </c>
      <c r="H252">
        <v>123</v>
      </c>
      <c r="J252">
        <v>123</v>
      </c>
      <c r="N252" t="s">
        <v>863</v>
      </c>
    </row>
    <row r="253" spans="1:14" x14ac:dyDescent="0.3">
      <c r="A253" s="1" t="s">
        <v>251</v>
      </c>
      <c r="B253" s="6">
        <v>0</v>
      </c>
      <c r="C253">
        <v>0</v>
      </c>
      <c r="D253">
        <v>0</v>
      </c>
      <c r="E253">
        <v>41</v>
      </c>
      <c r="F253">
        <v>41</v>
      </c>
      <c r="G253">
        <v>47</v>
      </c>
      <c r="H253">
        <v>67</v>
      </c>
      <c r="J253">
        <v>68</v>
      </c>
      <c r="N253" t="s">
        <v>863</v>
      </c>
    </row>
    <row r="254" spans="1:14" x14ac:dyDescent="0.3">
      <c r="A254" s="1" t="s">
        <v>252</v>
      </c>
      <c r="B254" s="6">
        <v>0</v>
      </c>
      <c r="C254">
        <v>126</v>
      </c>
      <c r="D254">
        <v>126</v>
      </c>
      <c r="E254">
        <v>149</v>
      </c>
      <c r="F254">
        <v>195</v>
      </c>
      <c r="G254">
        <v>218</v>
      </c>
      <c r="H254">
        <v>218</v>
      </c>
      <c r="J254">
        <v>218</v>
      </c>
      <c r="N254" t="s">
        <v>863</v>
      </c>
    </row>
    <row r="255" spans="1:14" x14ac:dyDescent="0.3">
      <c r="A255" s="1" t="s">
        <v>253</v>
      </c>
      <c r="B255" s="6">
        <v>43</v>
      </c>
      <c r="C255">
        <v>51</v>
      </c>
      <c r="D255">
        <v>72</v>
      </c>
      <c r="E255">
        <v>72</v>
      </c>
      <c r="F255">
        <v>86</v>
      </c>
      <c r="G255">
        <v>91</v>
      </c>
      <c r="H255">
        <v>103</v>
      </c>
      <c r="J255">
        <v>135</v>
      </c>
      <c r="N255" t="s">
        <v>863</v>
      </c>
    </row>
    <row r="256" spans="1:14" x14ac:dyDescent="0.3">
      <c r="A256" s="1" t="s">
        <v>254</v>
      </c>
      <c r="B256" s="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>
        <v>0</v>
      </c>
      <c r="N256" t="s">
        <v>863</v>
      </c>
    </row>
    <row r="257" spans="1:14" x14ac:dyDescent="0.3">
      <c r="A257" s="1" t="s">
        <v>255</v>
      </c>
      <c r="B257" s="6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>
        <v>0</v>
      </c>
      <c r="N257" t="s">
        <v>863</v>
      </c>
    </row>
    <row r="258" spans="1:14" x14ac:dyDescent="0.3">
      <c r="A258" s="1" t="s">
        <v>256</v>
      </c>
      <c r="B258" s="6">
        <v>0</v>
      </c>
      <c r="C258">
        <v>0</v>
      </c>
      <c r="D258">
        <v>0</v>
      </c>
      <c r="E258">
        <v>0</v>
      </c>
      <c r="F258">
        <v>3</v>
      </c>
      <c r="G258">
        <v>26</v>
      </c>
      <c r="H258">
        <v>27</v>
      </c>
      <c r="J258">
        <v>27</v>
      </c>
      <c r="N258" t="s">
        <v>863</v>
      </c>
    </row>
    <row r="259" spans="1:14" x14ac:dyDescent="0.3">
      <c r="A259" s="1" t="s">
        <v>257</v>
      </c>
      <c r="B259" s="6">
        <v>41</v>
      </c>
      <c r="C259">
        <v>41</v>
      </c>
      <c r="D259">
        <v>64</v>
      </c>
      <c r="E259">
        <v>64</v>
      </c>
      <c r="F259">
        <v>70</v>
      </c>
      <c r="G259">
        <v>83</v>
      </c>
      <c r="H259">
        <v>101</v>
      </c>
      <c r="J259">
        <v>112</v>
      </c>
      <c r="N259" t="s">
        <v>863</v>
      </c>
    </row>
    <row r="260" spans="1:14" x14ac:dyDescent="0.3">
      <c r="A260" s="1" t="s">
        <v>258</v>
      </c>
      <c r="B260" s="6">
        <v>10</v>
      </c>
      <c r="C260">
        <v>12</v>
      </c>
      <c r="D260">
        <v>12</v>
      </c>
      <c r="E260">
        <v>12</v>
      </c>
      <c r="F260">
        <v>12</v>
      </c>
      <c r="G260">
        <v>14</v>
      </c>
      <c r="H260">
        <v>86</v>
      </c>
      <c r="J260">
        <v>99</v>
      </c>
      <c r="N260" t="s">
        <v>863</v>
      </c>
    </row>
    <row r="261" spans="1:14" x14ac:dyDescent="0.3">
      <c r="A261" s="1" t="s">
        <v>259</v>
      </c>
      <c r="B261" s="6">
        <v>120</v>
      </c>
      <c r="C261">
        <v>168</v>
      </c>
      <c r="D261">
        <v>168</v>
      </c>
      <c r="E261">
        <v>209</v>
      </c>
      <c r="F261">
        <v>209</v>
      </c>
      <c r="G261">
        <v>209</v>
      </c>
      <c r="H261">
        <v>209</v>
      </c>
      <c r="J261">
        <v>209</v>
      </c>
      <c r="N261" t="s">
        <v>863</v>
      </c>
    </row>
    <row r="262" spans="1:14" x14ac:dyDescent="0.3">
      <c r="A262" s="1" t="s">
        <v>260</v>
      </c>
      <c r="B262" s="6">
        <v>0</v>
      </c>
      <c r="C262">
        <v>0</v>
      </c>
      <c r="D262">
        <v>0</v>
      </c>
      <c r="E262">
        <v>0</v>
      </c>
      <c r="F262">
        <v>8</v>
      </c>
      <c r="G262">
        <v>13</v>
      </c>
      <c r="H262">
        <v>13</v>
      </c>
      <c r="J262">
        <v>13</v>
      </c>
      <c r="N262" t="s">
        <v>863</v>
      </c>
    </row>
    <row r="263" spans="1:14" x14ac:dyDescent="0.3">
      <c r="A263" s="1" t="s">
        <v>261</v>
      </c>
      <c r="B263" s="6">
        <v>0</v>
      </c>
      <c r="C263">
        <v>70</v>
      </c>
      <c r="D263">
        <v>82</v>
      </c>
      <c r="E263">
        <v>82</v>
      </c>
      <c r="F263">
        <v>82</v>
      </c>
      <c r="G263">
        <v>82</v>
      </c>
      <c r="H263">
        <v>82</v>
      </c>
      <c r="J263">
        <v>121</v>
      </c>
      <c r="N263" t="s">
        <v>863</v>
      </c>
    </row>
    <row r="264" spans="1:14" x14ac:dyDescent="0.3">
      <c r="A264" s="1" t="s">
        <v>262</v>
      </c>
      <c r="B264" s="6">
        <v>0</v>
      </c>
      <c r="C264">
        <v>442</v>
      </c>
      <c r="D264">
        <v>442</v>
      </c>
      <c r="E264">
        <v>500</v>
      </c>
      <c r="F264">
        <v>500</v>
      </c>
      <c r="G264">
        <v>500</v>
      </c>
      <c r="H264">
        <v>500</v>
      </c>
      <c r="J264">
        <v>500</v>
      </c>
      <c r="N264" t="s">
        <v>863</v>
      </c>
    </row>
    <row r="265" spans="1:14" x14ac:dyDescent="0.3">
      <c r="A265" s="1" t="s">
        <v>263</v>
      </c>
      <c r="B265" s="6">
        <v>0</v>
      </c>
      <c r="C265">
        <v>21</v>
      </c>
      <c r="D265">
        <v>21</v>
      </c>
      <c r="E265">
        <v>21</v>
      </c>
      <c r="F265">
        <v>21</v>
      </c>
      <c r="G265">
        <v>30</v>
      </c>
      <c r="H265">
        <v>28</v>
      </c>
      <c r="J265">
        <v>38</v>
      </c>
      <c r="N265" t="s">
        <v>863</v>
      </c>
    </row>
    <row r="266" spans="1:14" x14ac:dyDescent="0.3">
      <c r="A266" s="1" t="s">
        <v>264</v>
      </c>
      <c r="B266" s="6">
        <v>0</v>
      </c>
      <c r="C266">
        <v>81</v>
      </c>
      <c r="D266">
        <v>81</v>
      </c>
      <c r="E266">
        <v>108</v>
      </c>
      <c r="F266">
        <v>172</v>
      </c>
      <c r="G266">
        <v>172</v>
      </c>
      <c r="H266">
        <v>172</v>
      </c>
      <c r="J266">
        <v>172</v>
      </c>
      <c r="N266" t="s">
        <v>863</v>
      </c>
    </row>
    <row r="267" spans="1:14" x14ac:dyDescent="0.3">
      <c r="A267" s="1" t="s">
        <v>265</v>
      </c>
      <c r="B267" s="6">
        <v>93</v>
      </c>
      <c r="C267">
        <v>119</v>
      </c>
      <c r="D267">
        <v>119</v>
      </c>
      <c r="E267">
        <v>119</v>
      </c>
      <c r="F267">
        <v>202</v>
      </c>
      <c r="G267">
        <v>202</v>
      </c>
      <c r="H267">
        <v>202</v>
      </c>
      <c r="J267">
        <v>225</v>
      </c>
      <c r="N267" t="s">
        <v>863</v>
      </c>
    </row>
    <row r="268" spans="1:14" x14ac:dyDescent="0.3">
      <c r="A268" s="1" t="s">
        <v>266</v>
      </c>
      <c r="B268" s="6">
        <v>0</v>
      </c>
      <c r="C268">
        <v>13</v>
      </c>
      <c r="D268">
        <v>14</v>
      </c>
      <c r="E268">
        <v>14</v>
      </c>
      <c r="F268">
        <v>14</v>
      </c>
      <c r="G268">
        <v>14</v>
      </c>
      <c r="H268">
        <v>19</v>
      </c>
      <c r="J268">
        <v>19</v>
      </c>
      <c r="N268" t="s">
        <v>863</v>
      </c>
    </row>
    <row r="269" spans="1:14" x14ac:dyDescent="0.3">
      <c r="A269" s="1" t="s">
        <v>267</v>
      </c>
      <c r="B269" s="6">
        <v>0</v>
      </c>
      <c r="C269">
        <v>0</v>
      </c>
      <c r="D269">
        <v>0</v>
      </c>
      <c r="E269">
        <v>4</v>
      </c>
      <c r="F269">
        <v>19</v>
      </c>
      <c r="G269">
        <v>19</v>
      </c>
      <c r="H269">
        <v>19</v>
      </c>
      <c r="J269">
        <v>19</v>
      </c>
      <c r="N269" t="s">
        <v>863</v>
      </c>
    </row>
    <row r="270" spans="1:14" x14ac:dyDescent="0.3">
      <c r="A270" s="1" t="s">
        <v>268</v>
      </c>
      <c r="B270" s="6">
        <v>0</v>
      </c>
      <c r="C270">
        <v>31</v>
      </c>
      <c r="D270">
        <v>31</v>
      </c>
      <c r="E270">
        <v>31</v>
      </c>
      <c r="F270">
        <v>31</v>
      </c>
      <c r="G270">
        <v>31</v>
      </c>
      <c r="H270">
        <v>48</v>
      </c>
      <c r="J270">
        <v>67</v>
      </c>
      <c r="N270" t="s">
        <v>863</v>
      </c>
    </row>
    <row r="271" spans="1:14" x14ac:dyDescent="0.3">
      <c r="A271" s="1" t="s">
        <v>269</v>
      </c>
      <c r="B271" s="6">
        <v>10</v>
      </c>
      <c r="C271">
        <v>35</v>
      </c>
      <c r="D271">
        <v>35</v>
      </c>
      <c r="E271">
        <v>35</v>
      </c>
      <c r="F271">
        <v>35</v>
      </c>
      <c r="G271">
        <v>35</v>
      </c>
      <c r="H271">
        <v>35</v>
      </c>
      <c r="J271">
        <v>35</v>
      </c>
      <c r="N271" t="s">
        <v>863</v>
      </c>
    </row>
    <row r="272" spans="1:14" x14ac:dyDescent="0.3">
      <c r="A272" s="1" t="s">
        <v>270</v>
      </c>
      <c r="B272" s="6">
        <v>0</v>
      </c>
      <c r="C272">
        <v>0</v>
      </c>
      <c r="D272">
        <v>0</v>
      </c>
      <c r="E272">
        <v>0</v>
      </c>
      <c r="F272">
        <v>75</v>
      </c>
      <c r="G272">
        <v>127</v>
      </c>
      <c r="H272">
        <v>127</v>
      </c>
      <c r="J272">
        <v>127</v>
      </c>
      <c r="N272" t="s">
        <v>863</v>
      </c>
    </row>
    <row r="273" spans="1:14" x14ac:dyDescent="0.3">
      <c r="A273" s="1" t="s">
        <v>271</v>
      </c>
      <c r="B273" s="6">
        <v>0</v>
      </c>
      <c r="C273">
        <v>202</v>
      </c>
      <c r="D273">
        <v>257</v>
      </c>
      <c r="E273">
        <v>257</v>
      </c>
      <c r="F273">
        <v>257</v>
      </c>
      <c r="G273">
        <v>257</v>
      </c>
      <c r="H273">
        <v>346</v>
      </c>
      <c r="J273">
        <v>346</v>
      </c>
      <c r="N273" t="s">
        <v>863</v>
      </c>
    </row>
    <row r="274" spans="1:14" x14ac:dyDescent="0.3">
      <c r="A274" s="1" t="s">
        <v>272</v>
      </c>
      <c r="B274" s="6">
        <v>13</v>
      </c>
      <c r="C274">
        <v>21</v>
      </c>
      <c r="D274">
        <v>21</v>
      </c>
      <c r="E274">
        <v>21</v>
      </c>
      <c r="F274">
        <v>32</v>
      </c>
      <c r="G274">
        <v>32</v>
      </c>
      <c r="H274">
        <v>32</v>
      </c>
      <c r="J274">
        <v>32</v>
      </c>
      <c r="N274" t="s">
        <v>863</v>
      </c>
    </row>
    <row r="275" spans="1:14" x14ac:dyDescent="0.3">
      <c r="A275" s="1" t="s">
        <v>273</v>
      </c>
      <c r="B275" s="6">
        <v>0</v>
      </c>
      <c r="C275">
        <v>0</v>
      </c>
      <c r="D275">
        <v>0</v>
      </c>
      <c r="E275">
        <v>0</v>
      </c>
      <c r="F275">
        <v>0</v>
      </c>
      <c r="G275">
        <v>35</v>
      </c>
      <c r="H275">
        <v>85</v>
      </c>
      <c r="J275">
        <v>85</v>
      </c>
      <c r="N275" t="s">
        <v>863</v>
      </c>
    </row>
    <row r="276" spans="1:14" x14ac:dyDescent="0.3">
      <c r="A276" s="1" t="s">
        <v>274</v>
      </c>
      <c r="B276" s="6">
        <v>11</v>
      </c>
      <c r="C276">
        <v>11</v>
      </c>
      <c r="D276">
        <v>11</v>
      </c>
      <c r="E276">
        <v>33</v>
      </c>
      <c r="F276">
        <v>33</v>
      </c>
      <c r="G276">
        <v>33</v>
      </c>
      <c r="H276">
        <v>34</v>
      </c>
      <c r="J276">
        <v>89</v>
      </c>
      <c r="N276" t="s">
        <v>863</v>
      </c>
    </row>
    <row r="277" spans="1:14" x14ac:dyDescent="0.3">
      <c r="A277" s="1" t="s">
        <v>275</v>
      </c>
      <c r="B277" s="6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>
        <v>0</v>
      </c>
      <c r="N277" t="s">
        <v>863</v>
      </c>
    </row>
    <row r="278" spans="1:14" x14ac:dyDescent="0.3">
      <c r="A278" s="1" t="s">
        <v>276</v>
      </c>
      <c r="B278" s="6">
        <v>0</v>
      </c>
      <c r="C278">
        <v>127</v>
      </c>
      <c r="D278">
        <v>158</v>
      </c>
      <c r="E278">
        <v>159</v>
      </c>
      <c r="F278">
        <v>224</v>
      </c>
      <c r="G278">
        <v>224</v>
      </c>
      <c r="H278">
        <v>225</v>
      </c>
      <c r="J278">
        <v>340</v>
      </c>
      <c r="N278" t="s">
        <v>863</v>
      </c>
    </row>
    <row r="279" spans="1:14" x14ac:dyDescent="0.3">
      <c r="A279" s="1" t="s">
        <v>277</v>
      </c>
      <c r="B279" s="6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J279">
        <v>0</v>
      </c>
      <c r="N279" t="s">
        <v>863</v>
      </c>
    </row>
    <row r="280" spans="1:14" x14ac:dyDescent="0.3">
      <c r="A280" s="1" t="s">
        <v>278</v>
      </c>
      <c r="B280" s="6">
        <v>6</v>
      </c>
      <c r="C280">
        <v>11</v>
      </c>
      <c r="D280">
        <v>11</v>
      </c>
      <c r="E280">
        <v>11</v>
      </c>
      <c r="F280">
        <v>11</v>
      </c>
      <c r="G280">
        <v>12</v>
      </c>
      <c r="H280">
        <v>15</v>
      </c>
      <c r="J280">
        <v>37</v>
      </c>
      <c r="N280" t="s">
        <v>863</v>
      </c>
    </row>
    <row r="281" spans="1:14" x14ac:dyDescent="0.3">
      <c r="A281" s="1" t="s">
        <v>279</v>
      </c>
      <c r="B281" s="6">
        <v>0</v>
      </c>
      <c r="C281">
        <v>32</v>
      </c>
      <c r="D281">
        <v>32</v>
      </c>
      <c r="E281">
        <v>32</v>
      </c>
      <c r="F281">
        <v>98</v>
      </c>
      <c r="G281">
        <v>98</v>
      </c>
      <c r="H281">
        <v>98</v>
      </c>
      <c r="J281">
        <v>98</v>
      </c>
      <c r="N281" t="s">
        <v>863</v>
      </c>
    </row>
    <row r="282" spans="1:14" x14ac:dyDescent="0.3">
      <c r="A282" s="1" t="s">
        <v>280</v>
      </c>
      <c r="B282" s="6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J282">
        <v>0</v>
      </c>
      <c r="N282" t="s">
        <v>863</v>
      </c>
    </row>
    <row r="283" spans="1:14" x14ac:dyDescent="0.3">
      <c r="A283" s="1" t="s">
        <v>281</v>
      </c>
      <c r="B283" s="6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>
        <v>0</v>
      </c>
      <c r="N283" t="s">
        <v>863</v>
      </c>
    </row>
    <row r="284" spans="1:14" x14ac:dyDescent="0.3">
      <c r="A284" s="1" t="s">
        <v>282</v>
      </c>
      <c r="B284" s="6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J284">
        <v>3</v>
      </c>
      <c r="N284" t="s">
        <v>863</v>
      </c>
    </row>
    <row r="285" spans="1:14" x14ac:dyDescent="0.3">
      <c r="A285" s="1" t="s">
        <v>283</v>
      </c>
      <c r="B285" s="6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>
        <v>0</v>
      </c>
      <c r="N285" t="s">
        <v>863</v>
      </c>
    </row>
    <row r="286" spans="1:14" x14ac:dyDescent="0.3">
      <c r="A286" s="1" t="s">
        <v>284</v>
      </c>
      <c r="B286" s="6">
        <v>11</v>
      </c>
      <c r="C286">
        <v>14</v>
      </c>
      <c r="D286">
        <v>14</v>
      </c>
      <c r="E286">
        <v>14</v>
      </c>
      <c r="F286">
        <v>14</v>
      </c>
      <c r="G286">
        <v>16</v>
      </c>
      <c r="H286">
        <v>18</v>
      </c>
      <c r="J286">
        <v>18</v>
      </c>
      <c r="N286" t="s">
        <v>863</v>
      </c>
    </row>
    <row r="287" spans="1:14" x14ac:dyDescent="0.3">
      <c r="A287" s="1" t="s">
        <v>285</v>
      </c>
      <c r="B287" s="6">
        <v>69</v>
      </c>
      <c r="C287">
        <v>102</v>
      </c>
      <c r="D287">
        <v>105</v>
      </c>
      <c r="E287">
        <v>121</v>
      </c>
      <c r="F287">
        <v>141</v>
      </c>
      <c r="G287">
        <v>165</v>
      </c>
      <c r="H287">
        <v>165</v>
      </c>
      <c r="J287">
        <v>165</v>
      </c>
      <c r="N287" t="s">
        <v>863</v>
      </c>
    </row>
    <row r="288" spans="1:14" x14ac:dyDescent="0.3">
      <c r="A288" s="1" t="s">
        <v>286</v>
      </c>
      <c r="B288" s="6">
        <v>0</v>
      </c>
      <c r="C288">
        <v>147</v>
      </c>
      <c r="D288">
        <v>147</v>
      </c>
      <c r="E288">
        <v>164</v>
      </c>
      <c r="F288">
        <v>183</v>
      </c>
      <c r="G288">
        <v>240</v>
      </c>
      <c r="H288">
        <v>254</v>
      </c>
      <c r="J288">
        <v>309</v>
      </c>
      <c r="N288" t="s">
        <v>863</v>
      </c>
    </row>
    <row r="289" spans="1:14" x14ac:dyDescent="0.3">
      <c r="A289" s="1" t="s">
        <v>287</v>
      </c>
      <c r="B289" s="6">
        <v>1</v>
      </c>
      <c r="C289">
        <v>10</v>
      </c>
      <c r="D289">
        <v>17</v>
      </c>
      <c r="E289">
        <v>17</v>
      </c>
      <c r="F289">
        <v>18</v>
      </c>
      <c r="G289">
        <v>19</v>
      </c>
      <c r="H289">
        <v>25</v>
      </c>
      <c r="J289">
        <v>25</v>
      </c>
      <c r="N289" t="s">
        <v>863</v>
      </c>
    </row>
    <row r="290" spans="1:14" x14ac:dyDescent="0.3">
      <c r="A290" s="1" t="s">
        <v>288</v>
      </c>
      <c r="B290" s="6">
        <v>38</v>
      </c>
      <c r="C290">
        <v>44</v>
      </c>
      <c r="D290">
        <v>44</v>
      </c>
      <c r="E290">
        <v>44</v>
      </c>
      <c r="F290">
        <v>44</v>
      </c>
      <c r="G290">
        <v>44</v>
      </c>
      <c r="H290">
        <v>44</v>
      </c>
      <c r="J290">
        <v>44</v>
      </c>
      <c r="N290" t="s">
        <v>863</v>
      </c>
    </row>
    <row r="291" spans="1:14" x14ac:dyDescent="0.3">
      <c r="A291" s="1" t="s">
        <v>289</v>
      </c>
      <c r="B291" s="6">
        <v>0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5</v>
      </c>
      <c r="J291">
        <v>5</v>
      </c>
      <c r="N291" t="s">
        <v>863</v>
      </c>
    </row>
    <row r="292" spans="1:14" x14ac:dyDescent="0.3">
      <c r="A292" s="1" t="s">
        <v>290</v>
      </c>
      <c r="B292" s="6">
        <v>0</v>
      </c>
      <c r="C292">
        <v>60</v>
      </c>
      <c r="D292">
        <v>88</v>
      </c>
      <c r="E292">
        <v>88</v>
      </c>
      <c r="F292">
        <v>88</v>
      </c>
      <c r="G292">
        <v>118</v>
      </c>
      <c r="H292">
        <v>176</v>
      </c>
      <c r="J292">
        <v>212</v>
      </c>
      <c r="N292" t="s">
        <v>863</v>
      </c>
    </row>
    <row r="293" spans="1:14" x14ac:dyDescent="0.3">
      <c r="A293" s="1" t="s">
        <v>291</v>
      </c>
      <c r="B293" s="6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>
        <v>0</v>
      </c>
      <c r="N293" t="s">
        <v>863</v>
      </c>
    </row>
    <row r="294" spans="1:14" x14ac:dyDescent="0.3">
      <c r="A294" s="1" t="s">
        <v>292</v>
      </c>
      <c r="B294" s="6">
        <v>0</v>
      </c>
      <c r="C294">
        <v>35</v>
      </c>
      <c r="D294">
        <v>35</v>
      </c>
      <c r="E294">
        <v>35</v>
      </c>
      <c r="F294">
        <v>39</v>
      </c>
      <c r="G294">
        <v>39</v>
      </c>
      <c r="H294">
        <v>39</v>
      </c>
      <c r="J294">
        <v>39</v>
      </c>
      <c r="N294" t="s">
        <v>863</v>
      </c>
    </row>
    <row r="295" spans="1:14" x14ac:dyDescent="0.3">
      <c r="A295" s="1" t="s">
        <v>293</v>
      </c>
      <c r="B295" s="6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N295" t="s">
        <v>863</v>
      </c>
    </row>
    <row r="296" spans="1:14" x14ac:dyDescent="0.3">
      <c r="A296" s="1" t="s">
        <v>294</v>
      </c>
      <c r="B296" s="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>
        <v>0</v>
      </c>
      <c r="N296" t="s">
        <v>863</v>
      </c>
    </row>
    <row r="297" spans="1:14" x14ac:dyDescent="0.3">
      <c r="A297" s="1" t="s">
        <v>295</v>
      </c>
      <c r="B297" s="6">
        <v>0</v>
      </c>
      <c r="C297">
        <v>12</v>
      </c>
      <c r="D297">
        <v>12</v>
      </c>
      <c r="E297">
        <v>12</v>
      </c>
      <c r="F297">
        <v>12</v>
      </c>
      <c r="G297">
        <v>18</v>
      </c>
      <c r="H297">
        <v>18</v>
      </c>
      <c r="J297">
        <v>24</v>
      </c>
      <c r="N297" t="s">
        <v>863</v>
      </c>
    </row>
    <row r="298" spans="1:14" x14ac:dyDescent="0.3">
      <c r="A298" s="1" t="s">
        <v>296</v>
      </c>
      <c r="B298" s="6">
        <v>0</v>
      </c>
      <c r="C298">
        <v>40</v>
      </c>
      <c r="D298">
        <v>56</v>
      </c>
      <c r="E298">
        <v>56</v>
      </c>
      <c r="F298">
        <v>56</v>
      </c>
      <c r="G298">
        <v>56</v>
      </c>
      <c r="H298">
        <v>56</v>
      </c>
      <c r="J298">
        <v>73</v>
      </c>
      <c r="N298" t="s">
        <v>863</v>
      </c>
    </row>
    <row r="299" spans="1:14" x14ac:dyDescent="0.3">
      <c r="A299" s="1" t="s">
        <v>297</v>
      </c>
      <c r="B299" s="6">
        <v>0</v>
      </c>
      <c r="C299">
        <v>0</v>
      </c>
      <c r="D299">
        <v>0</v>
      </c>
      <c r="E299">
        <v>2</v>
      </c>
      <c r="F299">
        <v>10</v>
      </c>
      <c r="G299">
        <v>10</v>
      </c>
      <c r="H299">
        <v>10</v>
      </c>
      <c r="J299">
        <v>10</v>
      </c>
      <c r="N299" t="s">
        <v>863</v>
      </c>
    </row>
    <row r="300" spans="1:14" x14ac:dyDescent="0.3">
      <c r="A300" s="1" t="s">
        <v>298</v>
      </c>
      <c r="B300" s="6">
        <v>167</v>
      </c>
      <c r="C300">
        <v>216</v>
      </c>
      <c r="D300">
        <v>216</v>
      </c>
      <c r="E300">
        <v>128</v>
      </c>
      <c r="F300">
        <v>366</v>
      </c>
      <c r="G300">
        <v>390</v>
      </c>
      <c r="H300">
        <v>420</v>
      </c>
      <c r="J300">
        <v>518</v>
      </c>
      <c r="N300" t="s">
        <v>863</v>
      </c>
    </row>
    <row r="301" spans="1:14" x14ac:dyDescent="0.3">
      <c r="A301" s="1" t="s">
        <v>299</v>
      </c>
      <c r="B301" s="6">
        <v>29</v>
      </c>
      <c r="C301">
        <v>83</v>
      </c>
      <c r="D301">
        <v>101</v>
      </c>
      <c r="E301">
        <v>134</v>
      </c>
      <c r="F301">
        <v>134</v>
      </c>
      <c r="G301">
        <v>134</v>
      </c>
      <c r="H301">
        <v>158</v>
      </c>
      <c r="J301">
        <v>158</v>
      </c>
      <c r="N301" t="s">
        <v>863</v>
      </c>
    </row>
    <row r="302" spans="1:14" x14ac:dyDescent="0.3">
      <c r="A302" s="1" t="s">
        <v>300</v>
      </c>
      <c r="B302" s="6">
        <v>0</v>
      </c>
      <c r="C302">
        <v>0</v>
      </c>
      <c r="D302">
        <v>0</v>
      </c>
      <c r="E302">
        <v>31</v>
      </c>
      <c r="F302">
        <v>34</v>
      </c>
      <c r="G302">
        <v>34</v>
      </c>
      <c r="H302">
        <v>34</v>
      </c>
      <c r="J302">
        <v>34</v>
      </c>
      <c r="N302" t="s">
        <v>863</v>
      </c>
    </row>
    <row r="303" spans="1:14" x14ac:dyDescent="0.3">
      <c r="A303" s="1" t="s">
        <v>301</v>
      </c>
      <c r="B303" s="6">
        <v>0</v>
      </c>
      <c r="C303">
        <v>7</v>
      </c>
      <c r="D303">
        <v>29</v>
      </c>
      <c r="E303">
        <v>29</v>
      </c>
      <c r="F303">
        <v>29</v>
      </c>
      <c r="G303">
        <v>29</v>
      </c>
      <c r="H303">
        <v>30</v>
      </c>
      <c r="J303">
        <v>30</v>
      </c>
      <c r="N303" t="s">
        <v>864</v>
      </c>
    </row>
    <row r="304" spans="1:14" x14ac:dyDescent="0.3">
      <c r="A304" s="1" t="s">
        <v>302</v>
      </c>
      <c r="B304" s="6">
        <v>0</v>
      </c>
      <c r="C304">
        <v>50</v>
      </c>
      <c r="D304">
        <v>50</v>
      </c>
      <c r="E304">
        <v>50</v>
      </c>
      <c r="F304">
        <v>65</v>
      </c>
      <c r="G304">
        <v>65</v>
      </c>
      <c r="H304">
        <v>80</v>
      </c>
      <c r="J304">
        <v>80</v>
      </c>
      <c r="N304" t="s">
        <v>864</v>
      </c>
    </row>
    <row r="305" spans="1:14" x14ac:dyDescent="0.3">
      <c r="A305" s="1" t="s">
        <v>303</v>
      </c>
      <c r="B305" s="6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>
        <v>3</v>
      </c>
      <c r="N305" t="s">
        <v>864</v>
      </c>
    </row>
    <row r="306" spans="1:14" x14ac:dyDescent="0.3">
      <c r="A306" s="1" t="s">
        <v>304</v>
      </c>
      <c r="B306" s="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>
        <v>0</v>
      </c>
      <c r="N306" t="s">
        <v>864</v>
      </c>
    </row>
    <row r="307" spans="1:14" x14ac:dyDescent="0.3">
      <c r="A307" s="1" t="s">
        <v>305</v>
      </c>
      <c r="B307" s="6">
        <v>0</v>
      </c>
      <c r="C307">
        <v>207</v>
      </c>
      <c r="D307">
        <v>207</v>
      </c>
      <c r="E307">
        <v>207</v>
      </c>
      <c r="F307">
        <v>207</v>
      </c>
      <c r="G307">
        <v>207</v>
      </c>
      <c r="H307">
        <v>260</v>
      </c>
      <c r="J307">
        <v>322</v>
      </c>
      <c r="N307" t="s">
        <v>864</v>
      </c>
    </row>
    <row r="308" spans="1:14" x14ac:dyDescent="0.3">
      <c r="A308" s="1" t="s">
        <v>306</v>
      </c>
      <c r="B308" s="6">
        <v>0</v>
      </c>
      <c r="C308">
        <v>19</v>
      </c>
      <c r="D308">
        <v>19</v>
      </c>
      <c r="E308">
        <v>20</v>
      </c>
      <c r="F308">
        <v>20</v>
      </c>
      <c r="G308">
        <v>20</v>
      </c>
      <c r="H308">
        <v>20</v>
      </c>
      <c r="J308">
        <v>20</v>
      </c>
      <c r="N308" t="s">
        <v>864</v>
      </c>
    </row>
    <row r="309" spans="1:14" x14ac:dyDescent="0.3">
      <c r="A309" s="1" t="s">
        <v>307</v>
      </c>
      <c r="B309" s="6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28</v>
      </c>
      <c r="J309">
        <v>28</v>
      </c>
      <c r="N309" t="s">
        <v>864</v>
      </c>
    </row>
    <row r="310" spans="1:14" x14ac:dyDescent="0.3">
      <c r="A310" s="1" t="s">
        <v>308</v>
      </c>
      <c r="B310" s="6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J310">
        <v>0</v>
      </c>
      <c r="N310" t="s">
        <v>864</v>
      </c>
    </row>
    <row r="311" spans="1:14" x14ac:dyDescent="0.3">
      <c r="A311" s="1" t="s">
        <v>309</v>
      </c>
      <c r="B311" s="6">
        <v>0</v>
      </c>
      <c r="C311">
        <v>41</v>
      </c>
      <c r="D311">
        <v>41</v>
      </c>
      <c r="E311">
        <v>41</v>
      </c>
      <c r="F311">
        <v>41</v>
      </c>
      <c r="G311">
        <v>41</v>
      </c>
      <c r="H311">
        <v>41</v>
      </c>
      <c r="J311">
        <v>41</v>
      </c>
      <c r="N311" t="s">
        <v>864</v>
      </c>
    </row>
    <row r="312" spans="1:14" x14ac:dyDescent="0.3">
      <c r="A312" s="1" t="s">
        <v>310</v>
      </c>
      <c r="B312" s="6">
        <v>49</v>
      </c>
      <c r="C312">
        <v>62</v>
      </c>
      <c r="D312">
        <v>69</v>
      </c>
      <c r="E312">
        <v>70</v>
      </c>
      <c r="F312">
        <v>77</v>
      </c>
      <c r="G312">
        <v>77</v>
      </c>
      <c r="H312">
        <v>83</v>
      </c>
      <c r="J312">
        <v>96</v>
      </c>
      <c r="N312" t="s">
        <v>864</v>
      </c>
    </row>
    <row r="313" spans="1:14" x14ac:dyDescent="0.3">
      <c r="A313" s="1" t="s">
        <v>311</v>
      </c>
      <c r="B313" s="6">
        <v>0</v>
      </c>
      <c r="C313">
        <v>101</v>
      </c>
      <c r="D313">
        <v>167</v>
      </c>
      <c r="E313">
        <v>172</v>
      </c>
      <c r="F313">
        <v>234</v>
      </c>
      <c r="G313">
        <v>234</v>
      </c>
      <c r="H313">
        <v>234</v>
      </c>
      <c r="J313">
        <v>256</v>
      </c>
      <c r="N313" t="s">
        <v>864</v>
      </c>
    </row>
    <row r="314" spans="1:14" x14ac:dyDescent="0.3">
      <c r="A314" s="1" t="s">
        <v>312</v>
      </c>
      <c r="B314" s="6">
        <v>0</v>
      </c>
      <c r="C314">
        <v>42</v>
      </c>
      <c r="D314">
        <v>42</v>
      </c>
      <c r="E314">
        <v>42</v>
      </c>
      <c r="F314">
        <v>47</v>
      </c>
      <c r="G314">
        <v>52</v>
      </c>
      <c r="H314">
        <v>52</v>
      </c>
      <c r="J314">
        <v>52</v>
      </c>
      <c r="N314" t="s">
        <v>864</v>
      </c>
    </row>
    <row r="315" spans="1:14" x14ac:dyDescent="0.3">
      <c r="A315" s="1" t="s">
        <v>313</v>
      </c>
      <c r="B315" s="6">
        <v>10</v>
      </c>
      <c r="C315">
        <v>22</v>
      </c>
      <c r="D315">
        <v>35</v>
      </c>
      <c r="E315">
        <v>35</v>
      </c>
      <c r="F315">
        <v>35</v>
      </c>
      <c r="G315">
        <v>35</v>
      </c>
      <c r="H315">
        <v>35</v>
      </c>
      <c r="J315">
        <v>35</v>
      </c>
      <c r="N315" t="s">
        <v>864</v>
      </c>
    </row>
    <row r="316" spans="1:14" x14ac:dyDescent="0.3">
      <c r="A316" s="1" t="s">
        <v>314</v>
      </c>
      <c r="B316" s="6">
        <v>0</v>
      </c>
      <c r="C316">
        <v>0</v>
      </c>
      <c r="D316">
        <v>0</v>
      </c>
      <c r="E316">
        <v>0</v>
      </c>
      <c r="F316">
        <v>0</v>
      </c>
      <c r="G316">
        <v>103</v>
      </c>
      <c r="H316">
        <v>103</v>
      </c>
      <c r="J316">
        <v>103</v>
      </c>
      <c r="N316" t="s">
        <v>864</v>
      </c>
    </row>
    <row r="317" spans="1:14" x14ac:dyDescent="0.3">
      <c r="A317" s="1" t="s">
        <v>315</v>
      </c>
      <c r="B317" s="6">
        <v>0</v>
      </c>
      <c r="C317">
        <v>92</v>
      </c>
      <c r="D317">
        <v>122</v>
      </c>
      <c r="E317">
        <v>122</v>
      </c>
      <c r="F317">
        <v>148</v>
      </c>
      <c r="G317">
        <v>172</v>
      </c>
      <c r="H317">
        <v>180</v>
      </c>
      <c r="J317">
        <v>180</v>
      </c>
      <c r="N317" t="s">
        <v>864</v>
      </c>
    </row>
    <row r="318" spans="1:14" x14ac:dyDescent="0.3">
      <c r="A318" s="1" t="s">
        <v>316</v>
      </c>
      <c r="B318" s="6">
        <v>0</v>
      </c>
      <c r="C318">
        <v>3</v>
      </c>
      <c r="D318">
        <v>8</v>
      </c>
      <c r="E318">
        <v>8</v>
      </c>
      <c r="F318">
        <v>16</v>
      </c>
      <c r="G318">
        <v>18</v>
      </c>
      <c r="H318">
        <v>25</v>
      </c>
      <c r="J318">
        <v>25</v>
      </c>
      <c r="N318" t="s">
        <v>864</v>
      </c>
    </row>
    <row r="319" spans="1:14" x14ac:dyDescent="0.3">
      <c r="A319" s="1" t="s">
        <v>317</v>
      </c>
      <c r="B319" s="6">
        <v>0</v>
      </c>
      <c r="C319">
        <v>8</v>
      </c>
      <c r="D319">
        <v>17</v>
      </c>
      <c r="E319">
        <v>17</v>
      </c>
      <c r="F319">
        <v>17</v>
      </c>
      <c r="G319">
        <v>17</v>
      </c>
      <c r="H319">
        <v>77</v>
      </c>
      <c r="J319">
        <v>149</v>
      </c>
      <c r="N319" t="s">
        <v>864</v>
      </c>
    </row>
    <row r="320" spans="1:14" x14ac:dyDescent="0.3">
      <c r="A320" s="1" t="s">
        <v>318</v>
      </c>
      <c r="B320" s="6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>
        <v>0</v>
      </c>
      <c r="N320" t="s">
        <v>864</v>
      </c>
    </row>
    <row r="321" spans="1:14" x14ac:dyDescent="0.3">
      <c r="A321" s="1" t="s">
        <v>319</v>
      </c>
      <c r="B321" s="6">
        <v>0</v>
      </c>
      <c r="C321">
        <v>0</v>
      </c>
      <c r="D321">
        <v>0</v>
      </c>
      <c r="E321">
        <v>11</v>
      </c>
      <c r="F321">
        <v>11</v>
      </c>
      <c r="G321">
        <v>11</v>
      </c>
      <c r="H321">
        <v>11</v>
      </c>
      <c r="J321">
        <v>11</v>
      </c>
      <c r="N321" t="s">
        <v>864</v>
      </c>
    </row>
    <row r="322" spans="1:14" x14ac:dyDescent="0.3">
      <c r="A322" s="1" t="s">
        <v>320</v>
      </c>
      <c r="B322" s="6">
        <v>58</v>
      </c>
      <c r="C322">
        <v>177</v>
      </c>
      <c r="D322">
        <v>262</v>
      </c>
      <c r="E322">
        <v>262</v>
      </c>
      <c r="F322">
        <v>262</v>
      </c>
      <c r="G322">
        <v>262</v>
      </c>
      <c r="H322">
        <v>369</v>
      </c>
      <c r="J322">
        <v>424</v>
      </c>
      <c r="N322" t="s">
        <v>864</v>
      </c>
    </row>
    <row r="323" spans="1:14" x14ac:dyDescent="0.3">
      <c r="A323" s="1" t="s">
        <v>321</v>
      </c>
      <c r="B323" s="6">
        <v>16</v>
      </c>
      <c r="C323">
        <v>20</v>
      </c>
      <c r="D323">
        <v>21</v>
      </c>
      <c r="E323">
        <v>26</v>
      </c>
      <c r="F323">
        <v>27</v>
      </c>
      <c r="G323">
        <v>41</v>
      </c>
      <c r="H323">
        <v>43</v>
      </c>
      <c r="J323">
        <v>58</v>
      </c>
      <c r="N323" t="s">
        <v>864</v>
      </c>
    </row>
    <row r="324" spans="1:14" x14ac:dyDescent="0.3">
      <c r="A324" s="1" t="s">
        <v>322</v>
      </c>
      <c r="B324" s="6">
        <v>60</v>
      </c>
      <c r="C324">
        <v>76</v>
      </c>
      <c r="D324">
        <v>76</v>
      </c>
      <c r="E324">
        <v>141</v>
      </c>
      <c r="F324">
        <v>222</v>
      </c>
      <c r="G324">
        <v>309</v>
      </c>
      <c r="H324">
        <v>309</v>
      </c>
      <c r="J324">
        <v>309</v>
      </c>
      <c r="N324" t="s">
        <v>864</v>
      </c>
    </row>
    <row r="325" spans="1:14" x14ac:dyDescent="0.3">
      <c r="A325" s="1" t="s">
        <v>323</v>
      </c>
      <c r="B325" s="6">
        <v>1</v>
      </c>
      <c r="C325">
        <v>1</v>
      </c>
      <c r="D325">
        <v>2</v>
      </c>
      <c r="E325">
        <v>2</v>
      </c>
      <c r="F325">
        <v>10</v>
      </c>
      <c r="G325">
        <v>12</v>
      </c>
      <c r="H325">
        <v>19</v>
      </c>
      <c r="J325">
        <v>26</v>
      </c>
      <c r="N325" t="s">
        <v>864</v>
      </c>
    </row>
    <row r="326" spans="1:14" x14ac:dyDescent="0.3">
      <c r="A326" s="1" t="s">
        <v>324</v>
      </c>
      <c r="B326" s="6">
        <v>0</v>
      </c>
      <c r="C326">
        <v>0</v>
      </c>
      <c r="D326">
        <v>0</v>
      </c>
      <c r="E326">
        <v>0</v>
      </c>
      <c r="F326">
        <v>12</v>
      </c>
      <c r="G326">
        <v>13</v>
      </c>
      <c r="H326">
        <v>13</v>
      </c>
      <c r="J326">
        <v>13</v>
      </c>
      <c r="N326" t="s">
        <v>864</v>
      </c>
    </row>
    <row r="327" spans="1:14" x14ac:dyDescent="0.3">
      <c r="A327" s="1" t="s">
        <v>325</v>
      </c>
      <c r="B327" s="6">
        <v>0</v>
      </c>
      <c r="C327">
        <v>40</v>
      </c>
      <c r="D327">
        <v>40</v>
      </c>
      <c r="E327">
        <v>45</v>
      </c>
      <c r="F327">
        <v>58</v>
      </c>
      <c r="G327">
        <v>81</v>
      </c>
      <c r="H327">
        <v>81</v>
      </c>
      <c r="J327">
        <v>81</v>
      </c>
      <c r="N327" t="s">
        <v>864</v>
      </c>
    </row>
    <row r="328" spans="1:14" x14ac:dyDescent="0.3">
      <c r="A328" s="1" t="s">
        <v>326</v>
      </c>
      <c r="B328" s="6">
        <v>0</v>
      </c>
      <c r="C328">
        <v>5</v>
      </c>
      <c r="D328">
        <v>5</v>
      </c>
      <c r="E328">
        <v>21</v>
      </c>
      <c r="F328">
        <v>21</v>
      </c>
      <c r="G328">
        <v>21</v>
      </c>
      <c r="H328">
        <v>21</v>
      </c>
      <c r="J328">
        <v>21</v>
      </c>
      <c r="N328" t="s">
        <v>864</v>
      </c>
    </row>
    <row r="329" spans="1:14" x14ac:dyDescent="0.3">
      <c r="A329" s="1" t="s">
        <v>327</v>
      </c>
      <c r="B329" s="6">
        <v>0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J329">
        <v>4</v>
      </c>
      <c r="N329" t="s">
        <v>864</v>
      </c>
    </row>
    <row r="330" spans="1:14" x14ac:dyDescent="0.3">
      <c r="A330" s="1" t="s">
        <v>328</v>
      </c>
      <c r="B330" s="6">
        <v>33</v>
      </c>
      <c r="C330">
        <v>44</v>
      </c>
      <c r="D330">
        <v>75</v>
      </c>
      <c r="E330">
        <v>81</v>
      </c>
      <c r="F330">
        <v>81</v>
      </c>
      <c r="G330">
        <v>81</v>
      </c>
      <c r="H330">
        <v>81</v>
      </c>
      <c r="J330">
        <v>81</v>
      </c>
      <c r="N330" t="s">
        <v>864</v>
      </c>
    </row>
    <row r="331" spans="1:14" x14ac:dyDescent="0.3">
      <c r="A331" s="1" t="s">
        <v>329</v>
      </c>
      <c r="B331" s="6">
        <v>0</v>
      </c>
      <c r="C331">
        <v>39</v>
      </c>
      <c r="D331">
        <v>39</v>
      </c>
      <c r="E331">
        <v>66</v>
      </c>
      <c r="F331">
        <v>89</v>
      </c>
      <c r="G331">
        <v>137</v>
      </c>
      <c r="H331">
        <v>137</v>
      </c>
      <c r="J331">
        <v>234</v>
      </c>
      <c r="N331" t="s">
        <v>864</v>
      </c>
    </row>
    <row r="332" spans="1:14" x14ac:dyDescent="0.3">
      <c r="A332" s="1" t="s">
        <v>330</v>
      </c>
      <c r="B332" s="6">
        <v>0</v>
      </c>
      <c r="C332">
        <v>24</v>
      </c>
      <c r="D332">
        <v>24</v>
      </c>
      <c r="E332">
        <v>25</v>
      </c>
      <c r="F332">
        <v>43</v>
      </c>
      <c r="G332">
        <v>43</v>
      </c>
      <c r="H332">
        <v>43</v>
      </c>
      <c r="J332">
        <v>43</v>
      </c>
      <c r="N332" t="s">
        <v>864</v>
      </c>
    </row>
    <row r="333" spans="1:14" x14ac:dyDescent="0.3">
      <c r="A333" s="1" t="s">
        <v>331</v>
      </c>
      <c r="B333" s="6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J333">
        <v>32</v>
      </c>
      <c r="N333" t="s">
        <v>864</v>
      </c>
    </row>
    <row r="334" spans="1:14" x14ac:dyDescent="0.3">
      <c r="A334" s="1" t="s">
        <v>332</v>
      </c>
      <c r="B334" s="6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N334" t="s">
        <v>864</v>
      </c>
    </row>
    <row r="335" spans="1:14" x14ac:dyDescent="0.3">
      <c r="A335" s="1" t="s">
        <v>333</v>
      </c>
      <c r="B335" s="6">
        <v>14</v>
      </c>
      <c r="C335">
        <v>43</v>
      </c>
      <c r="D335">
        <v>67</v>
      </c>
      <c r="E335">
        <v>67</v>
      </c>
      <c r="F335">
        <v>67</v>
      </c>
      <c r="G335">
        <v>67</v>
      </c>
      <c r="H335">
        <v>67</v>
      </c>
      <c r="J335">
        <v>67</v>
      </c>
      <c r="N335" t="s">
        <v>864</v>
      </c>
    </row>
    <row r="336" spans="1:14" x14ac:dyDescent="0.3">
      <c r="A336" s="1" t="s">
        <v>334</v>
      </c>
      <c r="B336" s="6">
        <v>17</v>
      </c>
      <c r="C336">
        <v>17</v>
      </c>
      <c r="D336">
        <v>17</v>
      </c>
      <c r="E336">
        <v>19</v>
      </c>
      <c r="F336">
        <v>19</v>
      </c>
      <c r="G336">
        <v>19</v>
      </c>
      <c r="H336">
        <v>19</v>
      </c>
      <c r="J336">
        <v>19</v>
      </c>
      <c r="N336" t="s">
        <v>864</v>
      </c>
    </row>
    <row r="337" spans="1:14" x14ac:dyDescent="0.3">
      <c r="A337" s="1" t="s">
        <v>335</v>
      </c>
      <c r="B337" s="6">
        <v>0</v>
      </c>
      <c r="C337">
        <v>87</v>
      </c>
      <c r="D337">
        <v>87</v>
      </c>
      <c r="E337">
        <v>87</v>
      </c>
      <c r="F337">
        <v>87</v>
      </c>
      <c r="G337">
        <v>87</v>
      </c>
      <c r="H337">
        <v>141</v>
      </c>
      <c r="J337">
        <v>215</v>
      </c>
      <c r="N337" t="s">
        <v>864</v>
      </c>
    </row>
    <row r="338" spans="1:14" x14ac:dyDescent="0.3">
      <c r="A338" s="1" t="s">
        <v>336</v>
      </c>
      <c r="B338" s="6">
        <v>0</v>
      </c>
      <c r="C338">
        <v>8</v>
      </c>
      <c r="D338">
        <v>8</v>
      </c>
      <c r="E338">
        <v>8</v>
      </c>
      <c r="F338">
        <v>8</v>
      </c>
      <c r="G338">
        <v>8</v>
      </c>
      <c r="H338">
        <v>8</v>
      </c>
      <c r="J338">
        <v>20</v>
      </c>
      <c r="N338" t="s">
        <v>864</v>
      </c>
    </row>
    <row r="339" spans="1:14" x14ac:dyDescent="0.3">
      <c r="A339" s="1" t="s">
        <v>337</v>
      </c>
      <c r="B339" s="6">
        <v>0</v>
      </c>
      <c r="C339">
        <v>31</v>
      </c>
      <c r="D339">
        <v>31</v>
      </c>
      <c r="E339">
        <v>31</v>
      </c>
      <c r="F339">
        <v>31</v>
      </c>
      <c r="G339">
        <v>31</v>
      </c>
      <c r="H339">
        <v>31</v>
      </c>
      <c r="J339">
        <v>31</v>
      </c>
      <c r="N339" t="s">
        <v>864</v>
      </c>
    </row>
    <row r="340" spans="1:14" x14ac:dyDescent="0.3">
      <c r="A340" s="1" t="s">
        <v>338</v>
      </c>
      <c r="B340" s="6">
        <v>181</v>
      </c>
      <c r="C340">
        <v>291</v>
      </c>
      <c r="D340">
        <v>367</v>
      </c>
      <c r="E340">
        <v>390</v>
      </c>
      <c r="F340">
        <v>438</v>
      </c>
      <c r="G340">
        <v>539</v>
      </c>
      <c r="H340">
        <v>654</v>
      </c>
      <c r="J340">
        <v>654</v>
      </c>
      <c r="N340" t="s">
        <v>864</v>
      </c>
    </row>
    <row r="341" spans="1:14" x14ac:dyDescent="0.3">
      <c r="A341" s="1" t="s">
        <v>339</v>
      </c>
      <c r="B341" s="6">
        <v>1</v>
      </c>
      <c r="C341">
        <v>1</v>
      </c>
      <c r="D341">
        <v>1</v>
      </c>
      <c r="E341">
        <v>1</v>
      </c>
      <c r="F341">
        <v>6</v>
      </c>
      <c r="G341">
        <v>6</v>
      </c>
      <c r="H341">
        <v>7</v>
      </c>
      <c r="J341">
        <v>16</v>
      </c>
      <c r="N341" t="s">
        <v>864</v>
      </c>
    </row>
    <row r="342" spans="1:14" x14ac:dyDescent="0.3">
      <c r="A342" s="1" t="s">
        <v>340</v>
      </c>
      <c r="B342" s="6">
        <v>4</v>
      </c>
      <c r="C342">
        <v>24</v>
      </c>
      <c r="D342">
        <v>28</v>
      </c>
      <c r="E342">
        <v>41</v>
      </c>
      <c r="F342">
        <v>41</v>
      </c>
      <c r="G342">
        <v>41</v>
      </c>
      <c r="H342">
        <v>41</v>
      </c>
      <c r="J342">
        <v>41</v>
      </c>
      <c r="N342" t="s">
        <v>864</v>
      </c>
    </row>
    <row r="343" spans="1:14" x14ac:dyDescent="0.3">
      <c r="A343" s="1" t="s">
        <v>341</v>
      </c>
      <c r="B343" s="6">
        <v>0</v>
      </c>
      <c r="C343">
        <v>0</v>
      </c>
      <c r="D343">
        <v>0</v>
      </c>
      <c r="E343">
        <v>176</v>
      </c>
      <c r="F343">
        <v>243</v>
      </c>
      <c r="G343">
        <v>272</v>
      </c>
      <c r="H343">
        <v>272</v>
      </c>
      <c r="J343">
        <v>272</v>
      </c>
      <c r="N343" t="s">
        <v>864</v>
      </c>
    </row>
    <row r="344" spans="1:14" x14ac:dyDescent="0.3">
      <c r="A344" s="1" t="s">
        <v>342</v>
      </c>
      <c r="B344" s="6">
        <v>14</v>
      </c>
      <c r="C344">
        <v>95</v>
      </c>
      <c r="D344">
        <v>118</v>
      </c>
      <c r="E344">
        <v>129</v>
      </c>
      <c r="F344">
        <v>198</v>
      </c>
      <c r="G344">
        <v>235</v>
      </c>
      <c r="H344">
        <v>269</v>
      </c>
      <c r="J344">
        <v>269</v>
      </c>
      <c r="N344" t="s">
        <v>864</v>
      </c>
    </row>
    <row r="345" spans="1:14" x14ac:dyDescent="0.3">
      <c r="A345" s="1" t="s">
        <v>343</v>
      </c>
      <c r="B345" s="6">
        <v>93</v>
      </c>
      <c r="C345">
        <v>137</v>
      </c>
      <c r="D345">
        <v>137</v>
      </c>
      <c r="E345">
        <v>225</v>
      </c>
      <c r="F345">
        <v>306</v>
      </c>
      <c r="G345">
        <v>306</v>
      </c>
      <c r="H345">
        <v>329</v>
      </c>
      <c r="J345">
        <v>421</v>
      </c>
      <c r="N345" t="s">
        <v>864</v>
      </c>
    </row>
    <row r="346" spans="1:14" x14ac:dyDescent="0.3">
      <c r="A346" s="1" t="s">
        <v>344</v>
      </c>
      <c r="B346" s="6">
        <v>0</v>
      </c>
      <c r="C346">
        <v>116</v>
      </c>
      <c r="D346">
        <v>116</v>
      </c>
      <c r="E346">
        <v>116</v>
      </c>
      <c r="F346">
        <v>116</v>
      </c>
      <c r="G346">
        <v>116</v>
      </c>
      <c r="H346">
        <v>116</v>
      </c>
      <c r="J346">
        <v>116</v>
      </c>
      <c r="N346" t="s">
        <v>864</v>
      </c>
    </row>
    <row r="347" spans="1:14" x14ac:dyDescent="0.3">
      <c r="A347" s="1" t="s">
        <v>345</v>
      </c>
      <c r="B347" s="6">
        <v>121</v>
      </c>
      <c r="C347">
        <v>126</v>
      </c>
      <c r="D347">
        <v>170</v>
      </c>
      <c r="E347">
        <v>233</v>
      </c>
      <c r="F347">
        <v>328</v>
      </c>
      <c r="G347">
        <v>336</v>
      </c>
      <c r="H347">
        <v>338</v>
      </c>
      <c r="J347">
        <v>441</v>
      </c>
      <c r="N347" t="s">
        <v>864</v>
      </c>
    </row>
    <row r="348" spans="1:14" x14ac:dyDescent="0.3">
      <c r="A348" s="1" t="s">
        <v>346</v>
      </c>
      <c r="B348" s="6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J348">
        <v>0</v>
      </c>
      <c r="N348" t="s">
        <v>864</v>
      </c>
    </row>
    <row r="349" spans="1:14" x14ac:dyDescent="0.3">
      <c r="A349" s="1" t="s">
        <v>347</v>
      </c>
      <c r="B349" s="6">
        <v>0</v>
      </c>
      <c r="C349">
        <v>36</v>
      </c>
      <c r="D349">
        <v>36</v>
      </c>
      <c r="E349">
        <v>36</v>
      </c>
      <c r="F349">
        <v>36</v>
      </c>
      <c r="G349">
        <v>36</v>
      </c>
      <c r="H349">
        <v>36</v>
      </c>
      <c r="J349">
        <v>36</v>
      </c>
      <c r="N349" t="s">
        <v>864</v>
      </c>
    </row>
    <row r="350" spans="1:14" x14ac:dyDescent="0.3">
      <c r="A350" s="1" t="s">
        <v>348</v>
      </c>
      <c r="B350" s="6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</v>
      </c>
      <c r="J350">
        <v>6</v>
      </c>
      <c r="N350" t="s">
        <v>865</v>
      </c>
    </row>
    <row r="351" spans="1:14" x14ac:dyDescent="0.3">
      <c r="A351" s="1" t="s">
        <v>349</v>
      </c>
      <c r="B351" s="6">
        <v>0</v>
      </c>
      <c r="C351">
        <v>0</v>
      </c>
      <c r="D351">
        <v>0</v>
      </c>
      <c r="E351">
        <v>0</v>
      </c>
      <c r="F351">
        <v>3</v>
      </c>
      <c r="G351">
        <v>3</v>
      </c>
      <c r="H351">
        <v>3</v>
      </c>
      <c r="J351">
        <v>3</v>
      </c>
      <c r="N351" t="s">
        <v>865</v>
      </c>
    </row>
    <row r="352" spans="1:14" x14ac:dyDescent="0.3">
      <c r="A352" s="1" t="s">
        <v>350</v>
      </c>
      <c r="B352" s="6">
        <v>0</v>
      </c>
      <c r="C352">
        <v>31</v>
      </c>
      <c r="D352">
        <v>31</v>
      </c>
      <c r="E352">
        <v>38</v>
      </c>
      <c r="F352">
        <v>45</v>
      </c>
      <c r="G352">
        <v>45</v>
      </c>
      <c r="H352">
        <v>45</v>
      </c>
      <c r="J352">
        <v>45</v>
      </c>
      <c r="N352" t="s">
        <v>865</v>
      </c>
    </row>
    <row r="353" spans="1:14" x14ac:dyDescent="0.3">
      <c r="A353" s="1" t="s">
        <v>351</v>
      </c>
      <c r="B353" s="6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>
        <v>0</v>
      </c>
      <c r="N353" t="s">
        <v>865</v>
      </c>
    </row>
    <row r="354" spans="1:14" x14ac:dyDescent="0.3">
      <c r="A354" s="1" t="s">
        <v>352</v>
      </c>
      <c r="B354" s="6">
        <v>0</v>
      </c>
      <c r="C354">
        <v>12</v>
      </c>
      <c r="D354">
        <v>12</v>
      </c>
      <c r="E354">
        <v>12</v>
      </c>
      <c r="F354">
        <v>12</v>
      </c>
      <c r="G354">
        <v>12</v>
      </c>
      <c r="H354">
        <v>36</v>
      </c>
      <c r="J354">
        <v>36</v>
      </c>
      <c r="N354" t="s">
        <v>865</v>
      </c>
    </row>
    <row r="355" spans="1:14" x14ac:dyDescent="0.3">
      <c r="A355" s="1" t="s">
        <v>353</v>
      </c>
      <c r="B355" s="6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>
        <v>0</v>
      </c>
      <c r="N355" t="s">
        <v>865</v>
      </c>
    </row>
    <row r="356" spans="1:14" x14ac:dyDescent="0.3">
      <c r="A356" s="1" t="s">
        <v>354</v>
      </c>
      <c r="B356" s="6">
        <v>4</v>
      </c>
      <c r="C356">
        <v>5</v>
      </c>
      <c r="D356">
        <v>5</v>
      </c>
      <c r="E356">
        <v>5</v>
      </c>
      <c r="F356">
        <v>16</v>
      </c>
      <c r="G356">
        <v>18</v>
      </c>
      <c r="H356">
        <v>31</v>
      </c>
      <c r="J356">
        <v>59</v>
      </c>
      <c r="N356" t="s">
        <v>865</v>
      </c>
    </row>
    <row r="357" spans="1:14" x14ac:dyDescent="0.3">
      <c r="A357" s="1" t="s">
        <v>355</v>
      </c>
      <c r="B357" s="6">
        <v>0</v>
      </c>
      <c r="C357">
        <v>68</v>
      </c>
      <c r="D357">
        <v>68</v>
      </c>
      <c r="E357">
        <v>84</v>
      </c>
      <c r="F357">
        <v>133</v>
      </c>
      <c r="G357">
        <v>133</v>
      </c>
      <c r="H357">
        <v>133</v>
      </c>
      <c r="J357">
        <v>133</v>
      </c>
      <c r="N357" t="s">
        <v>865</v>
      </c>
    </row>
    <row r="358" spans="1:14" x14ac:dyDescent="0.3">
      <c r="A358" s="1" t="s">
        <v>356</v>
      </c>
      <c r="B358" s="6">
        <v>116</v>
      </c>
      <c r="C358">
        <v>125</v>
      </c>
      <c r="D358">
        <v>131</v>
      </c>
      <c r="E358">
        <v>131</v>
      </c>
      <c r="F358">
        <v>162</v>
      </c>
      <c r="G358">
        <v>183</v>
      </c>
      <c r="H358">
        <v>183</v>
      </c>
      <c r="J358">
        <v>183</v>
      </c>
      <c r="N358" t="s">
        <v>865</v>
      </c>
    </row>
    <row r="359" spans="1:14" x14ac:dyDescent="0.3">
      <c r="A359" s="1" t="s">
        <v>357</v>
      </c>
      <c r="B359" s="6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</v>
      </c>
      <c r="J359">
        <v>25</v>
      </c>
      <c r="N359" t="s">
        <v>865</v>
      </c>
    </row>
    <row r="360" spans="1:14" x14ac:dyDescent="0.3">
      <c r="A360" s="1" t="s">
        <v>358</v>
      </c>
      <c r="B360" s="6">
        <v>0</v>
      </c>
      <c r="C360">
        <v>85</v>
      </c>
      <c r="D360">
        <v>99</v>
      </c>
      <c r="E360">
        <v>99</v>
      </c>
      <c r="F360">
        <v>99</v>
      </c>
      <c r="G360">
        <v>99</v>
      </c>
      <c r="H360">
        <v>123</v>
      </c>
      <c r="J360">
        <v>123</v>
      </c>
      <c r="N360" t="s">
        <v>865</v>
      </c>
    </row>
    <row r="361" spans="1:14" x14ac:dyDescent="0.3">
      <c r="A361" s="1" t="s">
        <v>359</v>
      </c>
      <c r="B361" s="6">
        <v>0</v>
      </c>
      <c r="C361">
        <v>7</v>
      </c>
      <c r="D361">
        <v>7</v>
      </c>
      <c r="E361">
        <v>7</v>
      </c>
      <c r="F361">
        <v>7</v>
      </c>
      <c r="G361">
        <v>9</v>
      </c>
      <c r="H361">
        <v>9</v>
      </c>
      <c r="J361">
        <v>9</v>
      </c>
      <c r="N361" t="s">
        <v>865</v>
      </c>
    </row>
    <row r="362" spans="1:14" x14ac:dyDescent="0.3">
      <c r="A362" s="1" t="s">
        <v>360</v>
      </c>
      <c r="B362" s="6">
        <v>0</v>
      </c>
      <c r="C362">
        <v>57</v>
      </c>
      <c r="D362">
        <v>57</v>
      </c>
      <c r="E362">
        <v>57</v>
      </c>
      <c r="F362">
        <v>57</v>
      </c>
      <c r="G362">
        <v>57</v>
      </c>
      <c r="H362">
        <v>57</v>
      </c>
      <c r="J362">
        <v>74</v>
      </c>
      <c r="N362" t="s">
        <v>865</v>
      </c>
    </row>
    <row r="363" spans="1:14" x14ac:dyDescent="0.3">
      <c r="A363" s="1" t="s">
        <v>361</v>
      </c>
      <c r="B363" s="6">
        <v>0</v>
      </c>
      <c r="C363">
        <v>81</v>
      </c>
      <c r="D363">
        <v>81</v>
      </c>
      <c r="E363">
        <v>81</v>
      </c>
      <c r="F363">
        <v>98</v>
      </c>
      <c r="G363">
        <v>145</v>
      </c>
      <c r="H363">
        <v>145</v>
      </c>
      <c r="J363">
        <v>145</v>
      </c>
      <c r="N363" t="s">
        <v>865</v>
      </c>
    </row>
    <row r="364" spans="1:14" x14ac:dyDescent="0.3">
      <c r="A364" s="1" t="s">
        <v>362</v>
      </c>
      <c r="B364" s="6">
        <v>0</v>
      </c>
      <c r="C364">
        <v>123</v>
      </c>
      <c r="D364">
        <v>123</v>
      </c>
      <c r="E364">
        <v>132</v>
      </c>
      <c r="F364">
        <v>132</v>
      </c>
      <c r="G364">
        <v>200</v>
      </c>
      <c r="H364">
        <v>200</v>
      </c>
      <c r="J364">
        <v>200</v>
      </c>
      <c r="N364" t="s">
        <v>865</v>
      </c>
    </row>
    <row r="365" spans="1:14" x14ac:dyDescent="0.3">
      <c r="A365" s="1" t="s">
        <v>363</v>
      </c>
      <c r="B365" s="6">
        <v>39</v>
      </c>
      <c r="C365">
        <v>75</v>
      </c>
      <c r="D365">
        <v>103</v>
      </c>
      <c r="E365">
        <v>103</v>
      </c>
      <c r="F365">
        <v>103</v>
      </c>
      <c r="G365">
        <v>103</v>
      </c>
      <c r="H365">
        <v>115</v>
      </c>
      <c r="J365">
        <v>247</v>
      </c>
      <c r="N365" t="s">
        <v>865</v>
      </c>
    </row>
    <row r="366" spans="1:14" x14ac:dyDescent="0.3">
      <c r="A366" s="1" t="s">
        <v>364</v>
      </c>
      <c r="B366" s="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J366">
        <v>0</v>
      </c>
      <c r="N366" t="s">
        <v>865</v>
      </c>
    </row>
    <row r="367" spans="1:14" x14ac:dyDescent="0.3">
      <c r="A367" s="1" t="s">
        <v>365</v>
      </c>
      <c r="B367" s="6">
        <v>25</v>
      </c>
      <c r="C367">
        <v>38</v>
      </c>
      <c r="D367">
        <v>42</v>
      </c>
      <c r="E367">
        <v>42</v>
      </c>
      <c r="F367">
        <v>42</v>
      </c>
      <c r="G367">
        <v>42</v>
      </c>
      <c r="H367">
        <v>42</v>
      </c>
      <c r="J367">
        <v>42</v>
      </c>
      <c r="N367" t="s">
        <v>865</v>
      </c>
    </row>
    <row r="368" spans="1:14" x14ac:dyDescent="0.3">
      <c r="A368" s="1" t="s">
        <v>366</v>
      </c>
      <c r="B368" s="6">
        <v>0</v>
      </c>
      <c r="C368">
        <v>0</v>
      </c>
      <c r="D368">
        <v>0</v>
      </c>
      <c r="E368">
        <v>198</v>
      </c>
      <c r="F368">
        <v>198</v>
      </c>
      <c r="G368">
        <v>198</v>
      </c>
      <c r="H368">
        <v>198</v>
      </c>
      <c r="J368">
        <v>198</v>
      </c>
      <c r="N368" t="s">
        <v>865</v>
      </c>
    </row>
    <row r="369" spans="1:14" x14ac:dyDescent="0.3">
      <c r="A369" s="1" t="s">
        <v>367</v>
      </c>
      <c r="B369" s="6">
        <v>0</v>
      </c>
      <c r="C369">
        <v>0</v>
      </c>
      <c r="D369">
        <v>16</v>
      </c>
      <c r="E369">
        <v>16</v>
      </c>
      <c r="F369">
        <v>33</v>
      </c>
      <c r="G369">
        <v>40</v>
      </c>
      <c r="H369">
        <v>82</v>
      </c>
      <c r="J369">
        <v>100</v>
      </c>
      <c r="N369" t="s">
        <v>865</v>
      </c>
    </row>
    <row r="370" spans="1:14" x14ac:dyDescent="0.3">
      <c r="A370" s="1" t="s">
        <v>368</v>
      </c>
      <c r="B370" s="6">
        <v>0</v>
      </c>
      <c r="C370">
        <v>0</v>
      </c>
      <c r="D370">
        <v>0</v>
      </c>
      <c r="E370">
        <v>103</v>
      </c>
      <c r="F370">
        <v>103</v>
      </c>
      <c r="G370">
        <v>226</v>
      </c>
      <c r="H370">
        <v>226</v>
      </c>
      <c r="J370">
        <v>226</v>
      </c>
      <c r="N370" t="s">
        <v>865</v>
      </c>
    </row>
    <row r="371" spans="1:14" x14ac:dyDescent="0.3">
      <c r="A371" s="1" t="s">
        <v>369</v>
      </c>
      <c r="B371" s="6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J371">
        <v>11</v>
      </c>
      <c r="N371" t="s">
        <v>865</v>
      </c>
    </row>
    <row r="372" spans="1:14" x14ac:dyDescent="0.3">
      <c r="A372" s="1" t="s">
        <v>370</v>
      </c>
      <c r="B372" s="6">
        <v>0</v>
      </c>
      <c r="C372">
        <v>34</v>
      </c>
      <c r="D372">
        <v>34</v>
      </c>
      <c r="E372">
        <v>50</v>
      </c>
      <c r="F372">
        <v>50</v>
      </c>
      <c r="G372">
        <v>150</v>
      </c>
      <c r="H372">
        <v>150</v>
      </c>
      <c r="J372">
        <v>150</v>
      </c>
      <c r="N372" t="s">
        <v>865</v>
      </c>
    </row>
    <row r="373" spans="1:14" x14ac:dyDescent="0.3">
      <c r="A373" s="1" t="s">
        <v>371</v>
      </c>
      <c r="B373" s="6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J373">
        <v>0</v>
      </c>
      <c r="N373" t="s">
        <v>865</v>
      </c>
    </row>
    <row r="374" spans="1:14" x14ac:dyDescent="0.3">
      <c r="A374" s="1" t="s">
        <v>372</v>
      </c>
      <c r="B374" s="6">
        <v>0</v>
      </c>
      <c r="C374">
        <v>0</v>
      </c>
      <c r="D374">
        <v>0</v>
      </c>
      <c r="E374">
        <v>21</v>
      </c>
      <c r="F374">
        <v>21</v>
      </c>
      <c r="G374">
        <v>21</v>
      </c>
      <c r="H374">
        <v>21</v>
      </c>
      <c r="J374">
        <v>21</v>
      </c>
      <c r="N374" t="s">
        <v>865</v>
      </c>
    </row>
    <row r="375" spans="1:14" x14ac:dyDescent="0.3">
      <c r="A375" s="1" t="s">
        <v>373</v>
      </c>
      <c r="B375" s="6">
        <v>0</v>
      </c>
      <c r="C375">
        <v>18</v>
      </c>
      <c r="D375">
        <v>18</v>
      </c>
      <c r="E375">
        <v>20</v>
      </c>
      <c r="F375">
        <v>44</v>
      </c>
      <c r="G375">
        <v>48</v>
      </c>
      <c r="H375">
        <v>48</v>
      </c>
      <c r="J375">
        <v>48</v>
      </c>
      <c r="N375" t="s">
        <v>865</v>
      </c>
    </row>
    <row r="376" spans="1:14" x14ac:dyDescent="0.3">
      <c r="A376" s="1" t="s">
        <v>374</v>
      </c>
      <c r="B376" s="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>
        <v>0</v>
      </c>
      <c r="N376" t="s">
        <v>865</v>
      </c>
    </row>
    <row r="377" spans="1:14" x14ac:dyDescent="0.3">
      <c r="A377" s="1" t="s">
        <v>375</v>
      </c>
      <c r="B377" s="6">
        <v>0</v>
      </c>
      <c r="C377">
        <v>0</v>
      </c>
      <c r="D377">
        <v>119</v>
      </c>
      <c r="E377">
        <v>172</v>
      </c>
      <c r="F377">
        <v>196</v>
      </c>
      <c r="G377">
        <v>262</v>
      </c>
      <c r="H377">
        <v>262</v>
      </c>
      <c r="J377">
        <v>362</v>
      </c>
      <c r="N377" t="s">
        <v>865</v>
      </c>
    </row>
    <row r="378" spans="1:14" x14ac:dyDescent="0.3">
      <c r="A378" s="1" t="s">
        <v>376</v>
      </c>
      <c r="B378" s="6">
        <v>0</v>
      </c>
      <c r="C378">
        <v>0</v>
      </c>
      <c r="D378">
        <v>0</v>
      </c>
      <c r="E378">
        <v>10</v>
      </c>
      <c r="F378">
        <v>45</v>
      </c>
      <c r="G378">
        <v>45</v>
      </c>
      <c r="H378">
        <v>45</v>
      </c>
      <c r="J378">
        <v>45</v>
      </c>
      <c r="N378" t="s">
        <v>865</v>
      </c>
    </row>
    <row r="379" spans="1:14" x14ac:dyDescent="0.3">
      <c r="A379" s="1" t="s">
        <v>377</v>
      </c>
      <c r="B379" s="6">
        <v>54</v>
      </c>
      <c r="C379">
        <v>64</v>
      </c>
      <c r="D379">
        <v>82</v>
      </c>
      <c r="E379">
        <v>86</v>
      </c>
      <c r="F379">
        <v>86</v>
      </c>
      <c r="G379">
        <v>86</v>
      </c>
      <c r="H379">
        <v>86</v>
      </c>
      <c r="J379">
        <v>97</v>
      </c>
      <c r="N379" t="s">
        <v>865</v>
      </c>
    </row>
    <row r="380" spans="1:14" x14ac:dyDescent="0.3">
      <c r="A380" s="1" t="s">
        <v>378</v>
      </c>
      <c r="B380" s="6">
        <v>0</v>
      </c>
      <c r="C380">
        <v>0</v>
      </c>
      <c r="D380">
        <v>0</v>
      </c>
      <c r="E380">
        <v>202</v>
      </c>
      <c r="F380">
        <v>315</v>
      </c>
      <c r="G380">
        <v>382</v>
      </c>
      <c r="H380">
        <v>382</v>
      </c>
      <c r="J380">
        <v>382</v>
      </c>
      <c r="N380" t="s">
        <v>865</v>
      </c>
    </row>
    <row r="381" spans="1:14" x14ac:dyDescent="0.3">
      <c r="A381" s="1" t="s">
        <v>379</v>
      </c>
      <c r="B381" s="6">
        <v>0</v>
      </c>
      <c r="C381">
        <v>23</v>
      </c>
      <c r="D381">
        <v>35</v>
      </c>
      <c r="E381">
        <v>35</v>
      </c>
      <c r="F381">
        <v>35</v>
      </c>
      <c r="G381">
        <v>35</v>
      </c>
      <c r="H381">
        <v>35</v>
      </c>
      <c r="J381">
        <v>35</v>
      </c>
      <c r="N381" t="s">
        <v>865</v>
      </c>
    </row>
    <row r="382" spans="1:14" x14ac:dyDescent="0.3">
      <c r="A382" s="1" t="s">
        <v>380</v>
      </c>
      <c r="B382" s="6">
        <v>9</v>
      </c>
      <c r="C382">
        <v>24</v>
      </c>
      <c r="D382">
        <v>29</v>
      </c>
      <c r="E382">
        <v>29</v>
      </c>
      <c r="F382">
        <v>35</v>
      </c>
      <c r="G382">
        <v>35</v>
      </c>
      <c r="H382">
        <v>71</v>
      </c>
      <c r="J382">
        <v>118</v>
      </c>
      <c r="N382" t="s">
        <v>865</v>
      </c>
    </row>
    <row r="383" spans="1:14" x14ac:dyDescent="0.3">
      <c r="A383" s="1" t="s">
        <v>381</v>
      </c>
      <c r="B383" s="6">
        <v>0</v>
      </c>
      <c r="C383">
        <v>0</v>
      </c>
      <c r="D383">
        <v>0</v>
      </c>
      <c r="E383">
        <v>0</v>
      </c>
      <c r="F383">
        <v>71</v>
      </c>
      <c r="G383">
        <v>71</v>
      </c>
      <c r="H383">
        <v>71</v>
      </c>
      <c r="J383">
        <v>71</v>
      </c>
      <c r="N383" t="s">
        <v>865</v>
      </c>
    </row>
    <row r="384" spans="1:14" x14ac:dyDescent="0.3">
      <c r="A384" s="1" t="s">
        <v>382</v>
      </c>
      <c r="B384" s="6">
        <v>0</v>
      </c>
      <c r="C384">
        <v>0</v>
      </c>
      <c r="D384">
        <v>0</v>
      </c>
      <c r="E384">
        <v>0</v>
      </c>
      <c r="F384">
        <v>200</v>
      </c>
      <c r="G384">
        <v>247</v>
      </c>
      <c r="H384">
        <v>247</v>
      </c>
      <c r="J384">
        <v>372</v>
      </c>
      <c r="N384" t="s">
        <v>865</v>
      </c>
    </row>
    <row r="385" spans="1:14" x14ac:dyDescent="0.3">
      <c r="A385" s="1" t="s">
        <v>383</v>
      </c>
      <c r="B385" s="6">
        <v>0</v>
      </c>
      <c r="C385">
        <v>91</v>
      </c>
      <c r="D385">
        <v>91</v>
      </c>
      <c r="E385">
        <v>95</v>
      </c>
      <c r="F385">
        <v>135</v>
      </c>
      <c r="G385">
        <v>135</v>
      </c>
      <c r="H385">
        <v>135</v>
      </c>
      <c r="J385">
        <v>135</v>
      </c>
      <c r="N385" t="s">
        <v>865</v>
      </c>
    </row>
    <row r="386" spans="1:14" x14ac:dyDescent="0.3">
      <c r="A386" s="1" t="s">
        <v>384</v>
      </c>
      <c r="B386" s="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J386">
        <v>23</v>
      </c>
      <c r="N386" t="s">
        <v>865</v>
      </c>
    </row>
    <row r="387" spans="1:14" x14ac:dyDescent="0.3">
      <c r="A387" s="1" t="s">
        <v>385</v>
      </c>
      <c r="B387" s="6">
        <v>60</v>
      </c>
      <c r="C387">
        <v>72</v>
      </c>
      <c r="D387">
        <v>116</v>
      </c>
      <c r="E387">
        <v>116</v>
      </c>
      <c r="F387">
        <v>143</v>
      </c>
      <c r="G387">
        <v>143</v>
      </c>
      <c r="H387">
        <v>224</v>
      </c>
      <c r="J387">
        <v>345</v>
      </c>
      <c r="N387" t="s">
        <v>865</v>
      </c>
    </row>
    <row r="388" spans="1:14" x14ac:dyDescent="0.3">
      <c r="A388" s="1" t="s">
        <v>386</v>
      </c>
      <c r="B388" s="6">
        <v>157</v>
      </c>
      <c r="C388">
        <v>172</v>
      </c>
      <c r="D388">
        <v>189</v>
      </c>
      <c r="E388">
        <v>189</v>
      </c>
      <c r="F388">
        <v>189</v>
      </c>
      <c r="G388">
        <v>189</v>
      </c>
      <c r="H388">
        <v>264</v>
      </c>
      <c r="J388">
        <v>360</v>
      </c>
      <c r="N388" t="s">
        <v>865</v>
      </c>
    </row>
    <row r="389" spans="1:14" x14ac:dyDescent="0.3">
      <c r="A389" s="1" t="s">
        <v>387</v>
      </c>
      <c r="B389" s="6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J389">
        <v>0</v>
      </c>
      <c r="N389" t="s">
        <v>865</v>
      </c>
    </row>
    <row r="390" spans="1:14" x14ac:dyDescent="0.3">
      <c r="A390" s="1" t="s">
        <v>388</v>
      </c>
      <c r="B390" s="6">
        <v>17</v>
      </c>
      <c r="C390">
        <v>17</v>
      </c>
      <c r="D390">
        <v>17</v>
      </c>
      <c r="E390">
        <v>17</v>
      </c>
      <c r="F390">
        <v>17</v>
      </c>
      <c r="G390">
        <v>17</v>
      </c>
      <c r="H390">
        <v>17</v>
      </c>
      <c r="J390">
        <v>17</v>
      </c>
      <c r="N390" t="s">
        <v>865</v>
      </c>
    </row>
    <row r="391" spans="1:14" x14ac:dyDescent="0.3">
      <c r="A391" s="1" t="s">
        <v>389</v>
      </c>
      <c r="B391" s="6">
        <v>35</v>
      </c>
      <c r="C391">
        <v>87</v>
      </c>
      <c r="D391">
        <v>149</v>
      </c>
      <c r="E391">
        <v>149</v>
      </c>
      <c r="F391">
        <v>149</v>
      </c>
      <c r="G391">
        <v>149</v>
      </c>
      <c r="H391">
        <v>249</v>
      </c>
      <c r="J391">
        <v>276</v>
      </c>
      <c r="N391" t="s">
        <v>865</v>
      </c>
    </row>
    <row r="392" spans="1:14" x14ac:dyDescent="0.3">
      <c r="A392" s="1" t="s">
        <v>390</v>
      </c>
      <c r="B392" s="6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40</v>
      </c>
      <c r="J392">
        <v>40</v>
      </c>
      <c r="N392" t="s">
        <v>865</v>
      </c>
    </row>
    <row r="393" spans="1:14" x14ac:dyDescent="0.3">
      <c r="A393" s="1" t="s">
        <v>391</v>
      </c>
      <c r="B393" s="6">
        <v>0</v>
      </c>
      <c r="C393">
        <v>0</v>
      </c>
      <c r="D393">
        <v>0</v>
      </c>
      <c r="E393">
        <v>0</v>
      </c>
      <c r="F393">
        <v>16</v>
      </c>
      <c r="G393">
        <v>16</v>
      </c>
      <c r="H393">
        <v>17</v>
      </c>
      <c r="J393">
        <v>17</v>
      </c>
      <c r="N393" t="s">
        <v>865</v>
      </c>
    </row>
    <row r="394" spans="1:14" x14ac:dyDescent="0.3">
      <c r="A394" s="1" t="s">
        <v>392</v>
      </c>
      <c r="B394" s="6">
        <v>14</v>
      </c>
      <c r="C394">
        <v>17</v>
      </c>
      <c r="D394">
        <v>17</v>
      </c>
      <c r="E394">
        <v>17</v>
      </c>
      <c r="F394">
        <v>44</v>
      </c>
      <c r="G394">
        <v>56</v>
      </c>
      <c r="H394">
        <v>76</v>
      </c>
      <c r="J394">
        <v>101</v>
      </c>
      <c r="N394" t="s">
        <v>865</v>
      </c>
    </row>
    <row r="395" spans="1:14" x14ac:dyDescent="0.3">
      <c r="A395" s="1" t="s">
        <v>393</v>
      </c>
      <c r="B395" s="6">
        <v>0</v>
      </c>
      <c r="C395">
        <v>0</v>
      </c>
      <c r="D395">
        <v>0</v>
      </c>
      <c r="E395">
        <v>17</v>
      </c>
      <c r="F395">
        <v>17</v>
      </c>
      <c r="G395">
        <v>28</v>
      </c>
      <c r="H395">
        <v>28</v>
      </c>
      <c r="J395">
        <v>32</v>
      </c>
      <c r="N395" t="s">
        <v>865</v>
      </c>
    </row>
    <row r="396" spans="1:14" x14ac:dyDescent="0.3">
      <c r="A396" s="1" t="s">
        <v>394</v>
      </c>
      <c r="B396" s="6">
        <v>9</v>
      </c>
      <c r="C396">
        <v>24</v>
      </c>
      <c r="D396">
        <v>32</v>
      </c>
      <c r="E396">
        <v>32</v>
      </c>
      <c r="F396">
        <v>32</v>
      </c>
      <c r="G396">
        <v>46</v>
      </c>
      <c r="H396">
        <v>67</v>
      </c>
      <c r="J396">
        <v>118</v>
      </c>
      <c r="N396" t="s">
        <v>865</v>
      </c>
    </row>
    <row r="397" spans="1:14" x14ac:dyDescent="0.3">
      <c r="A397" s="1" t="s">
        <v>395</v>
      </c>
      <c r="B397" s="6">
        <v>224</v>
      </c>
      <c r="C397">
        <v>237</v>
      </c>
      <c r="D397">
        <v>280</v>
      </c>
      <c r="E397">
        <v>280</v>
      </c>
      <c r="F397">
        <v>368</v>
      </c>
      <c r="G397">
        <v>385</v>
      </c>
      <c r="H397">
        <v>385</v>
      </c>
      <c r="J397">
        <v>426</v>
      </c>
      <c r="N397" t="s">
        <v>865</v>
      </c>
    </row>
    <row r="398" spans="1:14" x14ac:dyDescent="0.3">
      <c r="A398" s="1" t="s">
        <v>396</v>
      </c>
      <c r="B398" s="6">
        <v>0</v>
      </c>
      <c r="C398">
        <v>115</v>
      </c>
      <c r="D398">
        <v>115</v>
      </c>
      <c r="E398">
        <v>115</v>
      </c>
      <c r="F398">
        <v>115</v>
      </c>
      <c r="G398">
        <v>115</v>
      </c>
      <c r="H398">
        <v>115</v>
      </c>
      <c r="J398">
        <v>115</v>
      </c>
      <c r="N398" t="s">
        <v>865</v>
      </c>
    </row>
    <row r="399" spans="1:14" x14ac:dyDescent="0.3">
      <c r="A399" s="1" t="s">
        <v>397</v>
      </c>
      <c r="B399" s="6">
        <v>0</v>
      </c>
      <c r="C399">
        <v>33</v>
      </c>
      <c r="D399">
        <v>44</v>
      </c>
      <c r="E399">
        <v>54</v>
      </c>
      <c r="F399">
        <v>75</v>
      </c>
      <c r="G399">
        <v>75</v>
      </c>
      <c r="H399">
        <v>75</v>
      </c>
      <c r="J399">
        <v>75</v>
      </c>
      <c r="N399" t="s">
        <v>865</v>
      </c>
    </row>
    <row r="400" spans="1:14" x14ac:dyDescent="0.3">
      <c r="A400" s="1" t="s">
        <v>398</v>
      </c>
      <c r="B400" s="6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J400">
        <v>0</v>
      </c>
      <c r="N400" t="s">
        <v>865</v>
      </c>
    </row>
    <row r="401" spans="1:14" x14ac:dyDescent="0.3">
      <c r="A401" s="1" t="s">
        <v>399</v>
      </c>
      <c r="B401" s="6">
        <v>22</v>
      </c>
      <c r="C401">
        <v>83</v>
      </c>
      <c r="D401">
        <v>83</v>
      </c>
      <c r="E401">
        <v>114</v>
      </c>
      <c r="F401">
        <v>114</v>
      </c>
      <c r="G401">
        <v>129</v>
      </c>
      <c r="H401">
        <v>129</v>
      </c>
      <c r="J401">
        <v>129</v>
      </c>
      <c r="N401" t="s">
        <v>865</v>
      </c>
    </row>
    <row r="402" spans="1:14" x14ac:dyDescent="0.3">
      <c r="A402" s="1" t="s">
        <v>400</v>
      </c>
      <c r="B402" s="6">
        <v>31</v>
      </c>
      <c r="C402">
        <v>35</v>
      </c>
      <c r="D402">
        <v>35</v>
      </c>
      <c r="E402">
        <v>35</v>
      </c>
      <c r="F402">
        <v>35</v>
      </c>
      <c r="G402">
        <v>41</v>
      </c>
      <c r="H402">
        <v>45</v>
      </c>
      <c r="J402">
        <v>54</v>
      </c>
      <c r="N402" t="s">
        <v>865</v>
      </c>
    </row>
    <row r="403" spans="1:14" x14ac:dyDescent="0.3">
      <c r="A403" s="1" t="s">
        <v>401</v>
      </c>
      <c r="B403" s="6">
        <v>0</v>
      </c>
      <c r="C403">
        <v>26</v>
      </c>
      <c r="D403">
        <v>42</v>
      </c>
      <c r="E403">
        <v>54</v>
      </c>
      <c r="F403">
        <v>105</v>
      </c>
      <c r="G403">
        <v>105</v>
      </c>
      <c r="H403">
        <v>105</v>
      </c>
      <c r="J403">
        <v>105</v>
      </c>
      <c r="N403" t="s">
        <v>865</v>
      </c>
    </row>
    <row r="404" spans="1:14" x14ac:dyDescent="0.3">
      <c r="A404" s="1" t="s">
        <v>402</v>
      </c>
      <c r="B404" s="6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J404">
        <v>0</v>
      </c>
      <c r="N404" t="s">
        <v>865</v>
      </c>
    </row>
    <row r="405" spans="1:14" x14ac:dyDescent="0.3">
      <c r="A405" s="1" t="s">
        <v>403</v>
      </c>
      <c r="B405" s="6">
        <v>49</v>
      </c>
      <c r="C405">
        <v>61</v>
      </c>
      <c r="D405">
        <v>82</v>
      </c>
      <c r="E405">
        <v>82</v>
      </c>
      <c r="F405">
        <v>148</v>
      </c>
      <c r="G405">
        <v>173</v>
      </c>
      <c r="H405">
        <v>201</v>
      </c>
      <c r="J405">
        <v>276</v>
      </c>
      <c r="N405" t="s">
        <v>865</v>
      </c>
    </row>
    <row r="406" spans="1:14" x14ac:dyDescent="0.3">
      <c r="A406" s="1" t="s">
        <v>404</v>
      </c>
      <c r="B406" s="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J406">
        <v>0</v>
      </c>
      <c r="N406" t="s">
        <v>865</v>
      </c>
    </row>
    <row r="407" spans="1:14" x14ac:dyDescent="0.3">
      <c r="A407" s="1" t="s">
        <v>405</v>
      </c>
      <c r="B407" s="6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J407">
        <v>1</v>
      </c>
      <c r="N407" t="s">
        <v>865</v>
      </c>
    </row>
    <row r="408" spans="1:14" x14ac:dyDescent="0.3">
      <c r="A408" s="1" t="s">
        <v>406</v>
      </c>
      <c r="B408" s="6">
        <v>0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4</v>
      </c>
      <c r="J408">
        <v>4</v>
      </c>
      <c r="N408" t="s">
        <v>865</v>
      </c>
    </row>
    <row r="409" spans="1:14" x14ac:dyDescent="0.3">
      <c r="A409" s="1" t="s">
        <v>407</v>
      </c>
      <c r="B409" s="6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J409">
        <v>0</v>
      </c>
      <c r="N409" t="s">
        <v>865</v>
      </c>
    </row>
    <row r="410" spans="1:14" x14ac:dyDescent="0.3">
      <c r="A410" s="1" t="s">
        <v>408</v>
      </c>
      <c r="B410" s="6">
        <v>0</v>
      </c>
      <c r="C410">
        <v>6</v>
      </c>
      <c r="D410">
        <v>10</v>
      </c>
      <c r="E410">
        <v>10</v>
      </c>
      <c r="F410">
        <v>10</v>
      </c>
      <c r="G410">
        <v>10</v>
      </c>
      <c r="H410">
        <v>10</v>
      </c>
      <c r="J410">
        <v>10</v>
      </c>
      <c r="N410" t="s">
        <v>865</v>
      </c>
    </row>
    <row r="411" spans="1:14" x14ac:dyDescent="0.3">
      <c r="A411" s="1" t="s">
        <v>409</v>
      </c>
      <c r="B411" s="6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>
        <v>0</v>
      </c>
      <c r="N411" t="s">
        <v>865</v>
      </c>
    </row>
    <row r="412" spans="1:14" x14ac:dyDescent="0.3">
      <c r="A412" s="1" t="s">
        <v>410</v>
      </c>
      <c r="B412" s="6">
        <v>0</v>
      </c>
      <c r="C412">
        <v>0</v>
      </c>
      <c r="D412">
        <v>6</v>
      </c>
      <c r="E412">
        <v>6</v>
      </c>
      <c r="F412">
        <v>13</v>
      </c>
      <c r="G412">
        <v>26</v>
      </c>
      <c r="H412">
        <v>26</v>
      </c>
      <c r="J412">
        <v>26</v>
      </c>
      <c r="N412" t="s">
        <v>865</v>
      </c>
    </row>
    <row r="413" spans="1:14" x14ac:dyDescent="0.3">
      <c r="A413" s="1" t="s">
        <v>411</v>
      </c>
      <c r="B413" s="6">
        <v>0</v>
      </c>
      <c r="C413">
        <v>19</v>
      </c>
      <c r="D413">
        <v>19</v>
      </c>
      <c r="E413">
        <v>19</v>
      </c>
      <c r="F413">
        <v>19</v>
      </c>
      <c r="G413">
        <v>19</v>
      </c>
      <c r="H413">
        <v>19</v>
      </c>
      <c r="J413">
        <v>21</v>
      </c>
      <c r="N413" t="s">
        <v>865</v>
      </c>
    </row>
    <row r="414" spans="1:14" x14ac:dyDescent="0.3">
      <c r="A414" s="1" t="s">
        <v>412</v>
      </c>
      <c r="B414" s="6">
        <v>0</v>
      </c>
      <c r="C414">
        <v>0</v>
      </c>
      <c r="D414">
        <v>21</v>
      </c>
      <c r="E414">
        <v>24</v>
      </c>
      <c r="F414">
        <v>24</v>
      </c>
      <c r="G414">
        <v>24</v>
      </c>
      <c r="H414">
        <v>24</v>
      </c>
      <c r="J414">
        <v>24</v>
      </c>
      <c r="N414" t="s">
        <v>866</v>
      </c>
    </row>
    <row r="415" spans="1:14" x14ac:dyDescent="0.3">
      <c r="A415" s="1" t="s">
        <v>413</v>
      </c>
      <c r="B415" s="6">
        <v>264</v>
      </c>
      <c r="C415">
        <v>313</v>
      </c>
      <c r="D415">
        <v>313</v>
      </c>
      <c r="E415">
        <v>313</v>
      </c>
      <c r="F415">
        <v>313</v>
      </c>
      <c r="G415">
        <v>313</v>
      </c>
      <c r="H415">
        <v>336</v>
      </c>
      <c r="J415">
        <v>336</v>
      </c>
      <c r="N415" t="s">
        <v>866</v>
      </c>
    </row>
    <row r="416" spans="1:14" x14ac:dyDescent="0.3">
      <c r="A416" s="1" t="s">
        <v>414</v>
      </c>
      <c r="B416" s="6">
        <v>0</v>
      </c>
      <c r="C416">
        <v>0</v>
      </c>
      <c r="D416">
        <v>2</v>
      </c>
      <c r="E416">
        <v>2</v>
      </c>
      <c r="F416">
        <v>23</v>
      </c>
      <c r="G416">
        <v>23</v>
      </c>
      <c r="H416">
        <v>31</v>
      </c>
      <c r="J416">
        <v>41</v>
      </c>
      <c r="N416" t="s">
        <v>866</v>
      </c>
    </row>
    <row r="417" spans="1:14" x14ac:dyDescent="0.3">
      <c r="A417" s="1" t="s">
        <v>415</v>
      </c>
      <c r="B417" s="6">
        <v>0</v>
      </c>
      <c r="C417">
        <v>0</v>
      </c>
      <c r="D417">
        <v>0</v>
      </c>
      <c r="E417">
        <v>7</v>
      </c>
      <c r="F417">
        <v>7</v>
      </c>
      <c r="G417">
        <v>14</v>
      </c>
      <c r="H417">
        <v>15</v>
      </c>
      <c r="J417">
        <v>15</v>
      </c>
      <c r="N417" t="s">
        <v>866</v>
      </c>
    </row>
    <row r="418" spans="1:14" x14ac:dyDescent="0.3">
      <c r="A418" s="1" t="s">
        <v>416</v>
      </c>
      <c r="B418" s="6">
        <v>85</v>
      </c>
      <c r="C418">
        <v>98</v>
      </c>
      <c r="D418">
        <v>128</v>
      </c>
      <c r="E418">
        <v>192</v>
      </c>
      <c r="F418">
        <v>305</v>
      </c>
      <c r="G418">
        <v>359</v>
      </c>
      <c r="H418">
        <v>398</v>
      </c>
      <c r="J418">
        <v>575</v>
      </c>
      <c r="N418" t="s">
        <v>866</v>
      </c>
    </row>
    <row r="419" spans="1:14" x14ac:dyDescent="0.3">
      <c r="A419" s="1" t="s">
        <v>417</v>
      </c>
      <c r="B419" s="6">
        <v>74</v>
      </c>
      <c r="C419">
        <v>112</v>
      </c>
      <c r="D419">
        <v>125</v>
      </c>
      <c r="E419">
        <v>171</v>
      </c>
      <c r="F419">
        <v>205</v>
      </c>
      <c r="G419">
        <v>227</v>
      </c>
      <c r="H419">
        <v>236</v>
      </c>
      <c r="J419">
        <v>295</v>
      </c>
      <c r="N419" t="s">
        <v>866</v>
      </c>
    </row>
    <row r="420" spans="1:14" x14ac:dyDescent="0.3">
      <c r="A420" s="1" t="s">
        <v>418</v>
      </c>
      <c r="B420" s="6">
        <v>209</v>
      </c>
      <c r="C420">
        <v>221</v>
      </c>
      <c r="D420">
        <v>228</v>
      </c>
      <c r="E420">
        <v>228</v>
      </c>
      <c r="F420">
        <v>228</v>
      </c>
      <c r="G420">
        <v>228</v>
      </c>
      <c r="H420">
        <v>228</v>
      </c>
      <c r="J420">
        <v>306</v>
      </c>
      <c r="N420" t="s">
        <v>866</v>
      </c>
    </row>
    <row r="421" spans="1:14" x14ac:dyDescent="0.3">
      <c r="A421" s="1" t="s">
        <v>419</v>
      </c>
      <c r="B421" s="6">
        <v>19</v>
      </c>
      <c r="C421">
        <v>19</v>
      </c>
      <c r="D421">
        <v>19</v>
      </c>
      <c r="E421">
        <v>19</v>
      </c>
      <c r="F421">
        <v>19</v>
      </c>
      <c r="G421">
        <v>21</v>
      </c>
      <c r="H421">
        <v>21</v>
      </c>
      <c r="J421">
        <v>124</v>
      </c>
      <c r="N421" t="s">
        <v>866</v>
      </c>
    </row>
    <row r="422" spans="1:14" x14ac:dyDescent="0.3">
      <c r="A422" s="1" t="s">
        <v>420</v>
      </c>
      <c r="B422" s="6">
        <v>147</v>
      </c>
      <c r="C422">
        <v>200</v>
      </c>
      <c r="D422">
        <v>200</v>
      </c>
      <c r="E422">
        <v>200</v>
      </c>
      <c r="F422">
        <v>229</v>
      </c>
      <c r="G422">
        <v>238</v>
      </c>
      <c r="H422">
        <v>264</v>
      </c>
      <c r="J422">
        <v>264</v>
      </c>
      <c r="N422" t="s">
        <v>866</v>
      </c>
    </row>
    <row r="423" spans="1:14" x14ac:dyDescent="0.3">
      <c r="A423" s="1" t="s">
        <v>421</v>
      </c>
      <c r="B423" s="6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J423">
        <v>0</v>
      </c>
      <c r="N423" t="s">
        <v>866</v>
      </c>
    </row>
    <row r="424" spans="1:14" x14ac:dyDescent="0.3">
      <c r="A424" s="1" t="s">
        <v>422</v>
      </c>
      <c r="B424" s="6">
        <v>0</v>
      </c>
      <c r="C424">
        <v>0</v>
      </c>
      <c r="D424">
        <v>0</v>
      </c>
      <c r="E424">
        <v>18</v>
      </c>
      <c r="F424">
        <v>18</v>
      </c>
      <c r="G424">
        <v>18</v>
      </c>
      <c r="H424">
        <v>18</v>
      </c>
      <c r="J424">
        <v>18</v>
      </c>
      <c r="N424" t="s">
        <v>866</v>
      </c>
    </row>
    <row r="425" spans="1:14" x14ac:dyDescent="0.3">
      <c r="A425" s="1" t="s">
        <v>423</v>
      </c>
      <c r="B425" s="6">
        <v>3</v>
      </c>
      <c r="C425">
        <v>3</v>
      </c>
      <c r="D425">
        <v>3</v>
      </c>
      <c r="E425">
        <v>13</v>
      </c>
      <c r="F425">
        <v>34</v>
      </c>
      <c r="G425">
        <v>34</v>
      </c>
      <c r="H425">
        <v>34</v>
      </c>
      <c r="J425">
        <v>34</v>
      </c>
      <c r="N425" t="s">
        <v>866</v>
      </c>
    </row>
    <row r="426" spans="1:14" x14ac:dyDescent="0.3">
      <c r="A426" s="1" t="s">
        <v>424</v>
      </c>
      <c r="B426" s="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J426">
        <v>0</v>
      </c>
      <c r="N426" t="s">
        <v>866</v>
      </c>
    </row>
    <row r="427" spans="1:14" x14ac:dyDescent="0.3">
      <c r="A427" s="1" t="s">
        <v>425</v>
      </c>
      <c r="B427" s="6">
        <v>31</v>
      </c>
      <c r="C427">
        <v>50</v>
      </c>
      <c r="D427">
        <v>52</v>
      </c>
      <c r="E427">
        <v>54</v>
      </c>
      <c r="F427">
        <v>74</v>
      </c>
      <c r="G427">
        <v>74</v>
      </c>
      <c r="H427">
        <v>76</v>
      </c>
      <c r="J427">
        <v>76</v>
      </c>
      <c r="N427" t="s">
        <v>866</v>
      </c>
    </row>
    <row r="428" spans="1:14" x14ac:dyDescent="0.3">
      <c r="A428" s="1" t="s">
        <v>426</v>
      </c>
      <c r="B428" s="6">
        <v>51</v>
      </c>
      <c r="C428">
        <v>63</v>
      </c>
      <c r="D428">
        <v>94</v>
      </c>
      <c r="E428">
        <v>94</v>
      </c>
      <c r="F428">
        <v>156</v>
      </c>
      <c r="G428">
        <v>156</v>
      </c>
      <c r="H428">
        <v>176</v>
      </c>
      <c r="J428">
        <v>176</v>
      </c>
      <c r="N428" t="s">
        <v>866</v>
      </c>
    </row>
    <row r="429" spans="1:14" x14ac:dyDescent="0.3">
      <c r="A429" s="1" t="s">
        <v>427</v>
      </c>
      <c r="B429" s="6">
        <v>0</v>
      </c>
      <c r="C429">
        <v>0</v>
      </c>
      <c r="D429">
        <v>0</v>
      </c>
      <c r="E429">
        <v>0</v>
      </c>
      <c r="F429">
        <v>21</v>
      </c>
      <c r="G429">
        <v>39</v>
      </c>
      <c r="H429">
        <v>82</v>
      </c>
      <c r="J429">
        <v>173</v>
      </c>
      <c r="N429" t="s">
        <v>866</v>
      </c>
    </row>
    <row r="430" spans="1:14" x14ac:dyDescent="0.3">
      <c r="A430" s="1" t="s">
        <v>428</v>
      </c>
      <c r="B430" s="6">
        <v>119</v>
      </c>
      <c r="C430">
        <v>123</v>
      </c>
      <c r="D430">
        <v>158</v>
      </c>
      <c r="E430">
        <v>175</v>
      </c>
      <c r="F430">
        <v>198</v>
      </c>
      <c r="G430">
        <v>214</v>
      </c>
      <c r="H430">
        <v>225</v>
      </c>
      <c r="J430">
        <v>298</v>
      </c>
      <c r="N430" t="s">
        <v>866</v>
      </c>
    </row>
    <row r="431" spans="1:14" x14ac:dyDescent="0.3">
      <c r="A431" s="1" t="s">
        <v>429</v>
      </c>
      <c r="B431" s="6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J431">
        <v>0</v>
      </c>
      <c r="N431" t="s">
        <v>866</v>
      </c>
    </row>
    <row r="432" spans="1:14" x14ac:dyDescent="0.3">
      <c r="A432" s="1" t="s">
        <v>430</v>
      </c>
      <c r="B432" s="6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>
        <v>0</v>
      </c>
      <c r="N432" t="s">
        <v>866</v>
      </c>
    </row>
    <row r="433" spans="1:14" x14ac:dyDescent="0.3">
      <c r="A433" s="1" t="s">
        <v>431</v>
      </c>
      <c r="B433" s="6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J433">
        <v>4</v>
      </c>
      <c r="N433" t="s">
        <v>866</v>
      </c>
    </row>
    <row r="434" spans="1:14" x14ac:dyDescent="0.3">
      <c r="A434" s="1" t="s">
        <v>432</v>
      </c>
      <c r="B434" s="6">
        <v>40</v>
      </c>
      <c r="C434">
        <v>46</v>
      </c>
      <c r="D434">
        <v>46</v>
      </c>
      <c r="E434">
        <v>46</v>
      </c>
      <c r="F434">
        <v>76</v>
      </c>
      <c r="G434">
        <v>97</v>
      </c>
      <c r="H434">
        <v>98</v>
      </c>
      <c r="J434">
        <v>125</v>
      </c>
      <c r="N434" t="s">
        <v>866</v>
      </c>
    </row>
    <row r="435" spans="1:14" x14ac:dyDescent="0.3">
      <c r="A435" s="1" t="s">
        <v>433</v>
      </c>
      <c r="B435" s="6">
        <v>10</v>
      </c>
      <c r="C435">
        <v>16</v>
      </c>
      <c r="D435">
        <v>17</v>
      </c>
      <c r="E435">
        <v>17</v>
      </c>
      <c r="F435">
        <v>25</v>
      </c>
      <c r="G435">
        <v>25</v>
      </c>
      <c r="H435">
        <v>25</v>
      </c>
      <c r="J435">
        <v>25</v>
      </c>
      <c r="N435" t="s">
        <v>866</v>
      </c>
    </row>
    <row r="436" spans="1:14" x14ac:dyDescent="0.3">
      <c r="A436" s="1" t="s">
        <v>434</v>
      </c>
      <c r="B436" s="6">
        <v>32</v>
      </c>
      <c r="C436">
        <v>32</v>
      </c>
      <c r="D436">
        <v>47</v>
      </c>
      <c r="E436">
        <v>65</v>
      </c>
      <c r="F436">
        <v>65</v>
      </c>
      <c r="G436">
        <v>69</v>
      </c>
      <c r="H436">
        <v>69</v>
      </c>
      <c r="J436">
        <v>85</v>
      </c>
      <c r="N436" t="s">
        <v>866</v>
      </c>
    </row>
    <row r="437" spans="1:14" x14ac:dyDescent="0.3">
      <c r="A437" s="1" t="s">
        <v>435</v>
      </c>
      <c r="B437" s="6">
        <v>115</v>
      </c>
      <c r="C437">
        <v>116</v>
      </c>
      <c r="D437">
        <v>177</v>
      </c>
      <c r="E437">
        <v>216</v>
      </c>
      <c r="F437">
        <v>265</v>
      </c>
      <c r="G437">
        <v>291</v>
      </c>
      <c r="H437">
        <v>351</v>
      </c>
      <c r="J437">
        <v>589</v>
      </c>
      <c r="N437" t="s">
        <v>866</v>
      </c>
    </row>
    <row r="438" spans="1:14" x14ac:dyDescent="0.3">
      <c r="A438" s="1" t="s">
        <v>436</v>
      </c>
      <c r="B438" s="6">
        <v>0</v>
      </c>
      <c r="C438">
        <v>0</v>
      </c>
      <c r="D438">
        <v>0</v>
      </c>
      <c r="E438">
        <v>42</v>
      </c>
      <c r="F438">
        <v>57</v>
      </c>
      <c r="G438">
        <v>57</v>
      </c>
      <c r="H438">
        <v>57</v>
      </c>
      <c r="J438">
        <v>111</v>
      </c>
      <c r="N438" t="s">
        <v>866</v>
      </c>
    </row>
    <row r="439" spans="1:14" x14ac:dyDescent="0.3">
      <c r="A439" s="1" t="s">
        <v>437</v>
      </c>
      <c r="B439" s="6">
        <v>13</v>
      </c>
      <c r="C439">
        <v>13</v>
      </c>
      <c r="D439">
        <v>13</v>
      </c>
      <c r="E439">
        <v>13</v>
      </c>
      <c r="F439">
        <v>13</v>
      </c>
      <c r="G439">
        <v>13</v>
      </c>
      <c r="H439">
        <v>13</v>
      </c>
      <c r="J439">
        <v>13</v>
      </c>
      <c r="N439" t="s">
        <v>866</v>
      </c>
    </row>
    <row r="440" spans="1:14" x14ac:dyDescent="0.3">
      <c r="A440" s="1" t="s">
        <v>438</v>
      </c>
      <c r="B440" s="6">
        <v>13</v>
      </c>
      <c r="C440">
        <v>13</v>
      </c>
      <c r="D440">
        <v>20</v>
      </c>
      <c r="E440">
        <v>20</v>
      </c>
      <c r="F440">
        <v>20</v>
      </c>
      <c r="G440">
        <v>20</v>
      </c>
      <c r="H440">
        <v>20</v>
      </c>
      <c r="J440">
        <v>20</v>
      </c>
      <c r="N440" t="s">
        <v>866</v>
      </c>
    </row>
    <row r="441" spans="1:14" x14ac:dyDescent="0.3">
      <c r="A441" s="1" t="s">
        <v>439</v>
      </c>
      <c r="B441" s="6">
        <v>37</v>
      </c>
      <c r="C441">
        <v>39</v>
      </c>
      <c r="D441">
        <v>39</v>
      </c>
      <c r="E441">
        <v>39</v>
      </c>
      <c r="F441">
        <v>39</v>
      </c>
      <c r="G441">
        <v>39</v>
      </c>
      <c r="H441">
        <v>42</v>
      </c>
      <c r="J441">
        <v>42</v>
      </c>
      <c r="N441" t="s">
        <v>866</v>
      </c>
    </row>
    <row r="442" spans="1:14" x14ac:dyDescent="0.3">
      <c r="A442" s="1" t="s">
        <v>440</v>
      </c>
      <c r="B442" s="6">
        <v>73</v>
      </c>
      <c r="C442">
        <v>119</v>
      </c>
      <c r="D442">
        <v>119</v>
      </c>
      <c r="E442">
        <v>133</v>
      </c>
      <c r="F442">
        <v>0</v>
      </c>
      <c r="G442">
        <v>171</v>
      </c>
      <c r="H442">
        <v>171</v>
      </c>
      <c r="J442">
        <v>189</v>
      </c>
      <c r="N442" t="s">
        <v>866</v>
      </c>
    </row>
    <row r="443" spans="1:14" x14ac:dyDescent="0.3">
      <c r="A443" s="1" t="s">
        <v>441</v>
      </c>
      <c r="B443" s="6">
        <v>0</v>
      </c>
      <c r="C443">
        <v>8</v>
      </c>
      <c r="D443">
        <v>8</v>
      </c>
      <c r="E443">
        <v>28</v>
      </c>
      <c r="F443">
        <v>31</v>
      </c>
      <c r="G443">
        <v>31</v>
      </c>
      <c r="H443">
        <v>31</v>
      </c>
      <c r="J443">
        <v>48</v>
      </c>
      <c r="N443" t="s">
        <v>866</v>
      </c>
    </row>
    <row r="444" spans="1:14" x14ac:dyDescent="0.3">
      <c r="A444" s="1" t="s">
        <v>442</v>
      </c>
      <c r="B444" s="6">
        <v>0</v>
      </c>
      <c r="C444">
        <v>25</v>
      </c>
      <c r="D444">
        <v>68</v>
      </c>
      <c r="E444">
        <v>68</v>
      </c>
      <c r="F444">
        <v>68</v>
      </c>
      <c r="G444">
        <v>68</v>
      </c>
      <c r="H444">
        <v>116</v>
      </c>
      <c r="J444">
        <v>116</v>
      </c>
      <c r="N444" t="s">
        <v>866</v>
      </c>
    </row>
    <row r="445" spans="1:14" x14ac:dyDescent="0.3">
      <c r="A445" s="1" t="s">
        <v>443</v>
      </c>
      <c r="B445" s="6">
        <v>91</v>
      </c>
      <c r="C445">
        <v>93</v>
      </c>
      <c r="D445">
        <v>118</v>
      </c>
      <c r="E445">
        <v>131</v>
      </c>
      <c r="F445">
        <v>168</v>
      </c>
      <c r="G445">
        <v>168</v>
      </c>
      <c r="H445">
        <v>168</v>
      </c>
      <c r="J445">
        <v>226</v>
      </c>
      <c r="N445" t="s">
        <v>866</v>
      </c>
    </row>
    <row r="446" spans="1:14" x14ac:dyDescent="0.3">
      <c r="A446" s="1" t="s">
        <v>444</v>
      </c>
      <c r="B446" s="6">
        <v>0</v>
      </c>
      <c r="C446">
        <v>0</v>
      </c>
      <c r="D446">
        <v>0</v>
      </c>
      <c r="E446">
        <v>21</v>
      </c>
      <c r="F446">
        <v>21</v>
      </c>
      <c r="G446">
        <v>21</v>
      </c>
      <c r="H446">
        <v>21</v>
      </c>
      <c r="J446">
        <v>21</v>
      </c>
      <c r="N446" t="s">
        <v>866</v>
      </c>
    </row>
    <row r="447" spans="1:14" x14ac:dyDescent="0.3">
      <c r="A447" s="1" t="s">
        <v>445</v>
      </c>
      <c r="B447" s="6">
        <v>45</v>
      </c>
      <c r="C447">
        <v>53</v>
      </c>
      <c r="D447">
        <v>63</v>
      </c>
      <c r="E447">
        <v>70</v>
      </c>
      <c r="F447">
        <v>72</v>
      </c>
      <c r="G447">
        <v>72</v>
      </c>
      <c r="H447">
        <v>86</v>
      </c>
      <c r="J447">
        <v>86</v>
      </c>
      <c r="N447" t="s">
        <v>866</v>
      </c>
    </row>
    <row r="448" spans="1:14" x14ac:dyDescent="0.3">
      <c r="A448" s="1" t="s">
        <v>446</v>
      </c>
      <c r="B448" s="6">
        <v>0</v>
      </c>
      <c r="C448">
        <v>26</v>
      </c>
      <c r="D448">
        <v>26</v>
      </c>
      <c r="E448">
        <v>26</v>
      </c>
      <c r="F448">
        <v>26</v>
      </c>
      <c r="G448">
        <v>36</v>
      </c>
      <c r="H448">
        <v>51</v>
      </c>
      <c r="J448">
        <v>51</v>
      </c>
      <c r="N448" t="s">
        <v>866</v>
      </c>
    </row>
    <row r="449" spans="1:14" x14ac:dyDescent="0.3">
      <c r="A449" s="1" t="s">
        <v>447</v>
      </c>
      <c r="B449" s="6">
        <v>0</v>
      </c>
      <c r="C449">
        <v>4</v>
      </c>
      <c r="D449">
        <v>5</v>
      </c>
      <c r="E449">
        <v>6</v>
      </c>
      <c r="F449">
        <v>6</v>
      </c>
      <c r="G449">
        <v>6</v>
      </c>
      <c r="H449">
        <v>6</v>
      </c>
      <c r="J449">
        <v>6</v>
      </c>
      <c r="N449" t="s">
        <v>866</v>
      </c>
    </row>
    <row r="450" spans="1:14" x14ac:dyDescent="0.3">
      <c r="A450" s="1" t="s">
        <v>448</v>
      </c>
      <c r="B450" s="6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>
        <v>0</v>
      </c>
      <c r="N450" t="s">
        <v>866</v>
      </c>
    </row>
    <row r="451" spans="1:14" x14ac:dyDescent="0.3">
      <c r="A451" s="1" t="s">
        <v>449</v>
      </c>
      <c r="B451" s="6">
        <v>1</v>
      </c>
      <c r="C451">
        <v>4</v>
      </c>
      <c r="D451">
        <v>4</v>
      </c>
      <c r="E451">
        <v>4</v>
      </c>
      <c r="F451">
        <v>8</v>
      </c>
      <c r="G451">
        <v>9</v>
      </c>
      <c r="H451">
        <v>21</v>
      </c>
      <c r="J451">
        <v>31</v>
      </c>
      <c r="N451" t="s">
        <v>866</v>
      </c>
    </row>
    <row r="452" spans="1:14" x14ac:dyDescent="0.3">
      <c r="A452" s="1" t="s">
        <v>450</v>
      </c>
      <c r="B452" s="6">
        <v>36</v>
      </c>
      <c r="C452">
        <v>79</v>
      </c>
      <c r="D452">
        <v>79</v>
      </c>
      <c r="E452">
        <v>94</v>
      </c>
      <c r="F452">
        <v>94</v>
      </c>
      <c r="G452">
        <v>94</v>
      </c>
      <c r="H452">
        <v>94</v>
      </c>
      <c r="J452">
        <v>94</v>
      </c>
      <c r="N452" t="s">
        <v>866</v>
      </c>
    </row>
    <row r="453" spans="1:14" x14ac:dyDescent="0.3">
      <c r="A453" s="1" t="s">
        <v>451</v>
      </c>
      <c r="B453" s="6">
        <v>6</v>
      </c>
      <c r="C453">
        <v>56</v>
      </c>
      <c r="D453">
        <v>69</v>
      </c>
      <c r="E453">
        <v>84</v>
      </c>
      <c r="F453">
        <v>109</v>
      </c>
      <c r="G453">
        <v>133</v>
      </c>
      <c r="H453">
        <v>151</v>
      </c>
      <c r="J453">
        <v>174</v>
      </c>
      <c r="N453" t="s">
        <v>867</v>
      </c>
    </row>
    <row r="454" spans="1:14" x14ac:dyDescent="0.3">
      <c r="A454" s="1" t="s">
        <v>452</v>
      </c>
      <c r="B454" s="6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J454">
        <v>0</v>
      </c>
      <c r="N454" t="s">
        <v>867</v>
      </c>
    </row>
    <row r="455" spans="1:14" x14ac:dyDescent="0.3">
      <c r="A455" s="1" t="s">
        <v>453</v>
      </c>
      <c r="B455" s="6">
        <v>0</v>
      </c>
      <c r="C455">
        <v>14</v>
      </c>
      <c r="D455">
        <v>60</v>
      </c>
      <c r="E455">
        <v>81</v>
      </c>
      <c r="F455">
        <v>106</v>
      </c>
      <c r="G455">
        <v>106</v>
      </c>
      <c r="H455">
        <v>123</v>
      </c>
      <c r="J455">
        <v>256</v>
      </c>
      <c r="N455" t="s">
        <v>867</v>
      </c>
    </row>
    <row r="456" spans="1:14" x14ac:dyDescent="0.3">
      <c r="A456" s="1" t="s">
        <v>454</v>
      </c>
      <c r="B456" s="6">
        <v>63</v>
      </c>
      <c r="C456">
        <v>66</v>
      </c>
      <c r="D456">
        <v>66</v>
      </c>
      <c r="E456">
        <v>66</v>
      </c>
      <c r="F456">
        <v>84</v>
      </c>
      <c r="G456">
        <v>116</v>
      </c>
      <c r="H456">
        <v>128</v>
      </c>
      <c r="J456">
        <v>128</v>
      </c>
      <c r="N456" t="s">
        <v>867</v>
      </c>
    </row>
    <row r="457" spans="1:14" x14ac:dyDescent="0.3">
      <c r="A457" s="1" t="s">
        <v>455</v>
      </c>
      <c r="B457" s="6">
        <v>0</v>
      </c>
      <c r="C457">
        <v>85</v>
      </c>
      <c r="D457">
        <v>126</v>
      </c>
      <c r="E457">
        <v>167</v>
      </c>
      <c r="F457">
        <v>167</v>
      </c>
      <c r="G457">
        <v>167</v>
      </c>
      <c r="H457">
        <v>253</v>
      </c>
      <c r="J457">
        <v>316</v>
      </c>
      <c r="N457" t="s">
        <v>867</v>
      </c>
    </row>
    <row r="458" spans="1:14" x14ac:dyDescent="0.3">
      <c r="A458" s="1" t="s">
        <v>456</v>
      </c>
      <c r="B458" s="6">
        <v>0</v>
      </c>
      <c r="C458">
        <v>10</v>
      </c>
      <c r="D458">
        <v>10</v>
      </c>
      <c r="E458">
        <v>10</v>
      </c>
      <c r="F458">
        <v>10</v>
      </c>
      <c r="G458">
        <v>10</v>
      </c>
      <c r="H458">
        <v>10</v>
      </c>
      <c r="J458">
        <v>10</v>
      </c>
      <c r="N458" t="s">
        <v>867</v>
      </c>
    </row>
    <row r="459" spans="1:14" x14ac:dyDescent="0.3">
      <c r="A459" s="1" t="s">
        <v>457</v>
      </c>
      <c r="B459" s="6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>
        <v>0</v>
      </c>
      <c r="N459" t="s">
        <v>867</v>
      </c>
    </row>
    <row r="460" spans="1:14" x14ac:dyDescent="0.3">
      <c r="A460" s="1" t="s">
        <v>458</v>
      </c>
      <c r="B460" s="6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N460" t="s">
        <v>867</v>
      </c>
    </row>
    <row r="461" spans="1:14" x14ac:dyDescent="0.3">
      <c r="A461" s="1" t="s">
        <v>459</v>
      </c>
      <c r="B461" s="6">
        <v>0</v>
      </c>
      <c r="C461">
        <v>0</v>
      </c>
      <c r="D461">
        <v>0</v>
      </c>
      <c r="E461">
        <v>0</v>
      </c>
      <c r="F461">
        <v>5</v>
      </c>
      <c r="G461">
        <v>6</v>
      </c>
      <c r="H461">
        <v>6</v>
      </c>
      <c r="J461">
        <v>6</v>
      </c>
      <c r="N461" t="s">
        <v>867</v>
      </c>
    </row>
    <row r="462" spans="1:14" x14ac:dyDescent="0.3">
      <c r="A462" s="1" t="s">
        <v>460</v>
      </c>
      <c r="B462" s="6">
        <v>0</v>
      </c>
      <c r="C462">
        <v>17</v>
      </c>
      <c r="D462">
        <v>17</v>
      </c>
      <c r="E462">
        <v>17</v>
      </c>
      <c r="F462">
        <v>17</v>
      </c>
      <c r="G462">
        <v>17</v>
      </c>
      <c r="H462">
        <v>17</v>
      </c>
      <c r="J462">
        <v>17</v>
      </c>
      <c r="N462" t="s">
        <v>867</v>
      </c>
    </row>
    <row r="463" spans="1:14" x14ac:dyDescent="0.3">
      <c r="A463" s="1" t="s">
        <v>461</v>
      </c>
      <c r="B463" s="6">
        <v>0</v>
      </c>
      <c r="C463">
        <v>37</v>
      </c>
      <c r="D463">
        <v>53</v>
      </c>
      <c r="E463">
        <v>59</v>
      </c>
      <c r="F463">
        <v>59</v>
      </c>
      <c r="G463">
        <v>59</v>
      </c>
      <c r="H463">
        <v>59</v>
      </c>
      <c r="J463">
        <v>59</v>
      </c>
      <c r="N463" t="s">
        <v>867</v>
      </c>
    </row>
    <row r="464" spans="1:14" x14ac:dyDescent="0.3">
      <c r="A464" s="1" t="s">
        <v>462</v>
      </c>
      <c r="B464" s="6">
        <v>0</v>
      </c>
      <c r="C464">
        <v>114</v>
      </c>
      <c r="D464">
        <v>114</v>
      </c>
      <c r="E464">
        <v>114</v>
      </c>
      <c r="F464">
        <v>114</v>
      </c>
      <c r="G464">
        <v>114</v>
      </c>
      <c r="H464">
        <v>114</v>
      </c>
      <c r="J464">
        <v>114</v>
      </c>
      <c r="N464" t="s">
        <v>867</v>
      </c>
    </row>
    <row r="465" spans="1:14" x14ac:dyDescent="0.3">
      <c r="A465" s="1" t="s">
        <v>463</v>
      </c>
      <c r="B465" s="6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J465">
        <v>0</v>
      </c>
      <c r="N465" t="s">
        <v>867</v>
      </c>
    </row>
    <row r="466" spans="1:14" x14ac:dyDescent="0.3">
      <c r="A466" s="1" t="s">
        <v>464</v>
      </c>
      <c r="B466" s="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J466">
        <v>0</v>
      </c>
      <c r="N466" t="s">
        <v>867</v>
      </c>
    </row>
    <row r="467" spans="1:14" x14ac:dyDescent="0.3">
      <c r="A467" s="1" t="s">
        <v>465</v>
      </c>
      <c r="B467" s="6">
        <v>47</v>
      </c>
      <c r="C467">
        <v>53</v>
      </c>
      <c r="D467">
        <v>53</v>
      </c>
      <c r="E467">
        <v>53</v>
      </c>
      <c r="F467">
        <v>66</v>
      </c>
      <c r="G467">
        <v>78</v>
      </c>
      <c r="H467">
        <v>78</v>
      </c>
      <c r="J467">
        <v>78</v>
      </c>
      <c r="N467" t="s">
        <v>867</v>
      </c>
    </row>
    <row r="468" spans="1:14" x14ac:dyDescent="0.3">
      <c r="A468" s="1" t="s">
        <v>466</v>
      </c>
      <c r="B468" s="6">
        <v>60</v>
      </c>
      <c r="C468">
        <v>96</v>
      </c>
      <c r="D468">
        <v>98</v>
      </c>
      <c r="E468">
        <v>98</v>
      </c>
      <c r="F468">
        <v>98</v>
      </c>
      <c r="G468">
        <v>113</v>
      </c>
      <c r="H468">
        <v>113</v>
      </c>
      <c r="J468">
        <v>125</v>
      </c>
      <c r="N468" t="s">
        <v>867</v>
      </c>
    </row>
    <row r="469" spans="1:14" x14ac:dyDescent="0.3">
      <c r="A469" s="1" t="s">
        <v>467</v>
      </c>
      <c r="B469" s="6">
        <v>6</v>
      </c>
      <c r="C469">
        <v>8</v>
      </c>
      <c r="D469">
        <v>8</v>
      </c>
      <c r="E469">
        <v>8</v>
      </c>
      <c r="F469">
        <v>8</v>
      </c>
      <c r="G469">
        <v>8</v>
      </c>
      <c r="H469">
        <v>8</v>
      </c>
      <c r="J469">
        <v>8</v>
      </c>
      <c r="N469" t="s">
        <v>867</v>
      </c>
    </row>
    <row r="470" spans="1:14" x14ac:dyDescent="0.3">
      <c r="A470" s="1" t="s">
        <v>468</v>
      </c>
      <c r="B470" s="6">
        <v>0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J470">
        <v>4</v>
      </c>
      <c r="N470" t="s">
        <v>867</v>
      </c>
    </row>
    <row r="471" spans="1:14" x14ac:dyDescent="0.3">
      <c r="A471" s="1" t="s">
        <v>469</v>
      </c>
      <c r="B471" s="6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J471">
        <v>3</v>
      </c>
      <c r="N471" t="s">
        <v>867</v>
      </c>
    </row>
    <row r="472" spans="1:14" x14ac:dyDescent="0.3">
      <c r="A472" s="1" t="s">
        <v>470</v>
      </c>
      <c r="B472" s="6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J472">
        <v>0</v>
      </c>
      <c r="N472" t="s">
        <v>867</v>
      </c>
    </row>
    <row r="473" spans="1:14" x14ac:dyDescent="0.3">
      <c r="A473" s="1" t="s">
        <v>471</v>
      </c>
      <c r="B473" s="6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13</v>
      </c>
      <c r="J473">
        <v>36</v>
      </c>
      <c r="N473" t="s">
        <v>867</v>
      </c>
    </row>
    <row r="474" spans="1:14" x14ac:dyDescent="0.3">
      <c r="A474" s="1" t="s">
        <v>472</v>
      </c>
      <c r="B474" s="6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>
        <v>0</v>
      </c>
      <c r="N474" t="s">
        <v>867</v>
      </c>
    </row>
    <row r="475" spans="1:14" x14ac:dyDescent="0.3">
      <c r="A475" s="1" t="s">
        <v>473</v>
      </c>
      <c r="B475" s="6">
        <v>0</v>
      </c>
      <c r="C475">
        <v>80</v>
      </c>
      <c r="D475">
        <v>80</v>
      </c>
      <c r="E475">
        <v>110</v>
      </c>
      <c r="F475">
        <v>168</v>
      </c>
      <c r="G475">
        <v>203</v>
      </c>
      <c r="H475">
        <v>203</v>
      </c>
      <c r="J475">
        <v>339</v>
      </c>
      <c r="N475" t="s">
        <v>867</v>
      </c>
    </row>
    <row r="476" spans="1:14" x14ac:dyDescent="0.3">
      <c r="A476" s="1" t="s">
        <v>474</v>
      </c>
      <c r="B476" s="6">
        <v>88</v>
      </c>
      <c r="C476">
        <v>103</v>
      </c>
      <c r="D476">
        <v>103</v>
      </c>
      <c r="E476">
        <v>145</v>
      </c>
      <c r="F476">
        <v>188</v>
      </c>
      <c r="G476">
        <v>188</v>
      </c>
      <c r="H476">
        <v>188</v>
      </c>
      <c r="J476">
        <v>191</v>
      </c>
      <c r="N476" t="s">
        <v>867</v>
      </c>
    </row>
    <row r="477" spans="1:14" x14ac:dyDescent="0.3">
      <c r="A477" s="1" t="s">
        <v>475</v>
      </c>
      <c r="B477" s="6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J477">
        <v>0</v>
      </c>
      <c r="N477" t="s">
        <v>867</v>
      </c>
    </row>
    <row r="478" spans="1:14" x14ac:dyDescent="0.3">
      <c r="A478" s="1" t="s">
        <v>476</v>
      </c>
      <c r="B478" s="6">
        <v>89</v>
      </c>
      <c r="C478">
        <v>125</v>
      </c>
      <c r="D478">
        <v>125</v>
      </c>
      <c r="E478">
        <v>125</v>
      </c>
      <c r="F478">
        <v>146</v>
      </c>
      <c r="G478">
        <v>172</v>
      </c>
      <c r="H478">
        <v>172</v>
      </c>
      <c r="J478">
        <v>200</v>
      </c>
      <c r="N478" t="s">
        <v>867</v>
      </c>
    </row>
    <row r="479" spans="1:14" x14ac:dyDescent="0.3">
      <c r="A479" s="1" t="s">
        <v>477</v>
      </c>
      <c r="B479" s="6">
        <v>0</v>
      </c>
      <c r="C479">
        <v>67</v>
      </c>
      <c r="D479">
        <v>67</v>
      </c>
      <c r="E479">
        <v>67</v>
      </c>
      <c r="F479">
        <v>67</v>
      </c>
      <c r="G479">
        <v>67</v>
      </c>
      <c r="H479">
        <v>200</v>
      </c>
      <c r="J479">
        <v>200</v>
      </c>
      <c r="N479" t="s">
        <v>867</v>
      </c>
    </row>
    <row r="480" spans="1:14" x14ac:dyDescent="0.3">
      <c r="A480" s="1" t="s">
        <v>478</v>
      </c>
      <c r="B480" s="6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J480">
        <v>0</v>
      </c>
      <c r="N480" t="s">
        <v>867</v>
      </c>
    </row>
    <row r="481" spans="1:14" x14ac:dyDescent="0.3">
      <c r="A481" s="1" t="s">
        <v>479</v>
      </c>
      <c r="B481" s="6">
        <v>0</v>
      </c>
      <c r="C481">
        <v>38</v>
      </c>
      <c r="D481">
        <v>39</v>
      </c>
      <c r="E481">
        <v>43</v>
      </c>
      <c r="F481">
        <v>57</v>
      </c>
      <c r="G481">
        <v>60</v>
      </c>
      <c r="H481">
        <v>67</v>
      </c>
      <c r="J481">
        <v>116</v>
      </c>
      <c r="N481" t="s">
        <v>867</v>
      </c>
    </row>
    <row r="482" spans="1:14" x14ac:dyDescent="0.3">
      <c r="A482" s="1" t="s">
        <v>480</v>
      </c>
      <c r="B482" s="6">
        <v>0</v>
      </c>
      <c r="C482">
        <v>21</v>
      </c>
      <c r="D482">
        <v>24</v>
      </c>
      <c r="E482">
        <v>32</v>
      </c>
      <c r="F482">
        <v>32</v>
      </c>
      <c r="G482">
        <v>32</v>
      </c>
      <c r="H482">
        <v>32</v>
      </c>
      <c r="J482">
        <v>32</v>
      </c>
      <c r="N482" t="s">
        <v>867</v>
      </c>
    </row>
    <row r="483" spans="1:14" x14ac:dyDescent="0.3">
      <c r="A483" s="1" t="s">
        <v>481</v>
      </c>
      <c r="B483" s="6">
        <v>0</v>
      </c>
      <c r="C483">
        <v>55</v>
      </c>
      <c r="D483">
        <v>107</v>
      </c>
      <c r="E483">
        <v>122</v>
      </c>
      <c r="F483">
        <v>122</v>
      </c>
      <c r="G483">
        <v>122</v>
      </c>
      <c r="H483">
        <v>163</v>
      </c>
      <c r="J483">
        <v>208</v>
      </c>
      <c r="N483" t="s">
        <v>867</v>
      </c>
    </row>
    <row r="484" spans="1:14" x14ac:dyDescent="0.3">
      <c r="A484" s="1" t="s">
        <v>482</v>
      </c>
      <c r="B484" s="6">
        <v>50</v>
      </c>
      <c r="C484">
        <v>86</v>
      </c>
      <c r="D484">
        <v>112</v>
      </c>
      <c r="E484">
        <v>113</v>
      </c>
      <c r="F484">
        <v>113</v>
      </c>
      <c r="G484">
        <v>179</v>
      </c>
      <c r="H484">
        <v>247</v>
      </c>
      <c r="J484">
        <v>311</v>
      </c>
      <c r="N484" t="s">
        <v>867</v>
      </c>
    </row>
    <row r="485" spans="1:14" x14ac:dyDescent="0.3">
      <c r="A485" s="1" t="s">
        <v>483</v>
      </c>
      <c r="B485" s="6">
        <v>0</v>
      </c>
      <c r="C485">
        <v>5</v>
      </c>
      <c r="D485">
        <v>6</v>
      </c>
      <c r="E485">
        <v>10</v>
      </c>
      <c r="F485">
        <v>10</v>
      </c>
      <c r="G485">
        <v>10</v>
      </c>
      <c r="H485">
        <v>10</v>
      </c>
      <c r="J485">
        <v>10</v>
      </c>
      <c r="N485" t="s">
        <v>867</v>
      </c>
    </row>
    <row r="486" spans="1:14" x14ac:dyDescent="0.3">
      <c r="A486" s="1" t="s">
        <v>484</v>
      </c>
      <c r="B486" s="6">
        <v>1</v>
      </c>
      <c r="C486">
        <v>1</v>
      </c>
      <c r="D486">
        <v>2</v>
      </c>
      <c r="E486">
        <v>2</v>
      </c>
      <c r="F486">
        <v>2</v>
      </c>
      <c r="G486">
        <v>5</v>
      </c>
      <c r="H486">
        <v>11</v>
      </c>
      <c r="J486">
        <v>44</v>
      </c>
      <c r="N486" t="s">
        <v>867</v>
      </c>
    </row>
    <row r="487" spans="1:14" x14ac:dyDescent="0.3">
      <c r="A487" s="1" t="s">
        <v>485</v>
      </c>
      <c r="B487" s="6">
        <v>0</v>
      </c>
      <c r="C487">
        <v>3</v>
      </c>
      <c r="D487">
        <v>3</v>
      </c>
      <c r="E487">
        <v>3</v>
      </c>
      <c r="F487">
        <v>53</v>
      </c>
      <c r="G487">
        <v>53</v>
      </c>
      <c r="H487">
        <v>53</v>
      </c>
      <c r="J487">
        <v>53</v>
      </c>
      <c r="N487" t="s">
        <v>867</v>
      </c>
    </row>
    <row r="488" spans="1:14" x14ac:dyDescent="0.3">
      <c r="A488" s="1" t="s">
        <v>486</v>
      </c>
      <c r="B488" s="6">
        <v>0</v>
      </c>
      <c r="C488">
        <v>25</v>
      </c>
      <c r="D488">
        <v>25</v>
      </c>
      <c r="E488">
        <v>25</v>
      </c>
      <c r="F488">
        <v>25</v>
      </c>
      <c r="G488">
        <v>25</v>
      </c>
      <c r="H488">
        <v>25</v>
      </c>
      <c r="J488">
        <v>39</v>
      </c>
      <c r="N488" t="s">
        <v>867</v>
      </c>
    </row>
    <row r="489" spans="1:14" x14ac:dyDescent="0.3">
      <c r="A489" s="1" t="s">
        <v>487</v>
      </c>
      <c r="B489" s="6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J489">
        <v>0</v>
      </c>
      <c r="N489" t="s">
        <v>867</v>
      </c>
    </row>
    <row r="490" spans="1:14" x14ac:dyDescent="0.3">
      <c r="A490" s="1" t="s">
        <v>488</v>
      </c>
      <c r="B490" s="6">
        <v>0</v>
      </c>
      <c r="C490">
        <v>0</v>
      </c>
      <c r="D490">
        <v>0</v>
      </c>
      <c r="E490">
        <v>0</v>
      </c>
      <c r="F490">
        <v>10</v>
      </c>
      <c r="G490">
        <v>10</v>
      </c>
      <c r="H490">
        <v>10</v>
      </c>
      <c r="J490">
        <v>10</v>
      </c>
      <c r="N490" t="s">
        <v>867</v>
      </c>
    </row>
    <row r="491" spans="1:14" x14ac:dyDescent="0.3">
      <c r="A491" s="1" t="s">
        <v>489</v>
      </c>
      <c r="B491" s="6">
        <v>0</v>
      </c>
      <c r="C491">
        <v>140</v>
      </c>
      <c r="D491">
        <v>140</v>
      </c>
      <c r="E491">
        <v>140</v>
      </c>
      <c r="F491">
        <v>140</v>
      </c>
      <c r="G491">
        <v>193</v>
      </c>
      <c r="H491">
        <v>234</v>
      </c>
      <c r="J491">
        <v>234</v>
      </c>
      <c r="N491" t="s">
        <v>867</v>
      </c>
    </row>
    <row r="492" spans="1:14" x14ac:dyDescent="0.3">
      <c r="A492" s="1" t="s">
        <v>490</v>
      </c>
      <c r="B492" s="6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J492">
        <v>0</v>
      </c>
      <c r="N492" t="s">
        <v>867</v>
      </c>
    </row>
    <row r="493" spans="1:14" x14ac:dyDescent="0.3">
      <c r="A493" s="1" t="s">
        <v>491</v>
      </c>
      <c r="B493" s="6">
        <v>153</v>
      </c>
      <c r="C493">
        <v>166</v>
      </c>
      <c r="D493">
        <v>166</v>
      </c>
      <c r="E493">
        <v>166</v>
      </c>
      <c r="F493">
        <v>198</v>
      </c>
      <c r="G493">
        <v>213</v>
      </c>
      <c r="H493">
        <v>226</v>
      </c>
      <c r="J493">
        <v>318</v>
      </c>
      <c r="N493" t="s">
        <v>867</v>
      </c>
    </row>
    <row r="494" spans="1:14" x14ac:dyDescent="0.3">
      <c r="A494" s="1" t="s">
        <v>492</v>
      </c>
      <c r="B494" s="6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J494">
        <v>2</v>
      </c>
      <c r="N494" t="s">
        <v>867</v>
      </c>
    </row>
    <row r="495" spans="1:14" x14ac:dyDescent="0.3">
      <c r="A495" s="1" t="s">
        <v>493</v>
      </c>
      <c r="B495" s="6">
        <v>75</v>
      </c>
      <c r="C495">
        <v>127</v>
      </c>
      <c r="D495">
        <v>189</v>
      </c>
      <c r="E495">
        <v>189</v>
      </c>
      <c r="F495">
        <v>283</v>
      </c>
      <c r="G495">
        <v>346</v>
      </c>
      <c r="H495">
        <v>346</v>
      </c>
      <c r="J495">
        <v>346</v>
      </c>
      <c r="N495" t="s">
        <v>867</v>
      </c>
    </row>
    <row r="496" spans="1:14" x14ac:dyDescent="0.3">
      <c r="A496" s="1" t="s">
        <v>494</v>
      </c>
      <c r="B496" s="6">
        <v>0</v>
      </c>
      <c r="C496">
        <v>15</v>
      </c>
      <c r="D496">
        <v>15</v>
      </c>
      <c r="E496">
        <v>15</v>
      </c>
      <c r="F496">
        <v>15</v>
      </c>
      <c r="G496">
        <v>15</v>
      </c>
      <c r="H496">
        <v>15</v>
      </c>
      <c r="J496">
        <v>15</v>
      </c>
      <c r="N496" t="s">
        <v>867</v>
      </c>
    </row>
    <row r="497" spans="1:14" x14ac:dyDescent="0.3">
      <c r="A497" s="1" t="s">
        <v>495</v>
      </c>
      <c r="B497" s="6">
        <v>0</v>
      </c>
      <c r="C497">
        <v>0</v>
      </c>
      <c r="D497">
        <v>0</v>
      </c>
      <c r="E497">
        <v>53</v>
      </c>
      <c r="F497">
        <v>89</v>
      </c>
      <c r="G497">
        <v>89</v>
      </c>
      <c r="H497">
        <v>98</v>
      </c>
      <c r="J497">
        <v>101</v>
      </c>
      <c r="N497" t="s">
        <v>867</v>
      </c>
    </row>
    <row r="498" spans="1:14" x14ac:dyDescent="0.3">
      <c r="A498" s="1" t="s">
        <v>496</v>
      </c>
      <c r="B498" s="6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J498">
        <v>0</v>
      </c>
      <c r="N498" t="s">
        <v>867</v>
      </c>
    </row>
    <row r="499" spans="1:14" x14ac:dyDescent="0.3">
      <c r="A499" s="1" t="s">
        <v>497</v>
      </c>
      <c r="B499" s="6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J499">
        <v>0</v>
      </c>
      <c r="N499" t="s">
        <v>867</v>
      </c>
    </row>
    <row r="500" spans="1:14" x14ac:dyDescent="0.3">
      <c r="A500" s="1" t="s">
        <v>498</v>
      </c>
      <c r="B500" s="6">
        <v>52</v>
      </c>
      <c r="C500">
        <v>63</v>
      </c>
      <c r="D500">
        <v>63</v>
      </c>
      <c r="E500">
        <v>69</v>
      </c>
      <c r="F500">
        <v>71</v>
      </c>
      <c r="G500">
        <v>165</v>
      </c>
      <c r="H500">
        <v>171</v>
      </c>
      <c r="J500">
        <v>239</v>
      </c>
      <c r="N500" t="s">
        <v>867</v>
      </c>
    </row>
    <row r="501" spans="1:14" x14ac:dyDescent="0.3">
      <c r="A501" s="1" t="s">
        <v>499</v>
      </c>
      <c r="B501" s="6">
        <v>66</v>
      </c>
      <c r="C501">
        <v>96</v>
      </c>
      <c r="D501">
        <v>96</v>
      </c>
      <c r="E501">
        <v>142</v>
      </c>
      <c r="F501">
        <v>161</v>
      </c>
      <c r="G501">
        <v>161</v>
      </c>
      <c r="H501">
        <v>161</v>
      </c>
      <c r="J501">
        <v>223</v>
      </c>
      <c r="N501" t="s">
        <v>867</v>
      </c>
    </row>
    <row r="502" spans="1:14" x14ac:dyDescent="0.3">
      <c r="A502" s="1" t="s">
        <v>500</v>
      </c>
      <c r="B502" s="6">
        <v>0</v>
      </c>
      <c r="C502">
        <v>16</v>
      </c>
      <c r="D502">
        <v>28</v>
      </c>
      <c r="E502">
        <v>28</v>
      </c>
      <c r="F502">
        <v>28</v>
      </c>
      <c r="G502">
        <v>28</v>
      </c>
      <c r="H502">
        <v>28</v>
      </c>
      <c r="J502">
        <v>28</v>
      </c>
      <c r="N502" t="s">
        <v>867</v>
      </c>
    </row>
    <row r="503" spans="1:14" x14ac:dyDescent="0.3">
      <c r="A503" s="1" t="s">
        <v>501</v>
      </c>
      <c r="B503" s="6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J503">
        <v>0</v>
      </c>
      <c r="N503" t="s">
        <v>867</v>
      </c>
    </row>
    <row r="504" spans="1:14" x14ac:dyDescent="0.3">
      <c r="A504" s="1" t="s">
        <v>502</v>
      </c>
      <c r="B504" s="6">
        <v>9</v>
      </c>
      <c r="C504">
        <v>10</v>
      </c>
      <c r="D504">
        <v>10</v>
      </c>
      <c r="E504">
        <v>19</v>
      </c>
      <c r="F504">
        <v>26</v>
      </c>
      <c r="G504">
        <v>34</v>
      </c>
      <c r="H504">
        <v>51</v>
      </c>
      <c r="J504">
        <v>70</v>
      </c>
      <c r="N504" t="s">
        <v>867</v>
      </c>
    </row>
    <row r="505" spans="1:14" x14ac:dyDescent="0.3">
      <c r="A505" s="1" t="s">
        <v>503</v>
      </c>
      <c r="B505" s="6">
        <v>13</v>
      </c>
      <c r="C505">
        <v>14</v>
      </c>
      <c r="D505">
        <v>30</v>
      </c>
      <c r="E505">
        <v>51</v>
      </c>
      <c r="F505">
        <v>51</v>
      </c>
      <c r="G505">
        <v>75</v>
      </c>
      <c r="H505">
        <v>75</v>
      </c>
      <c r="J505">
        <v>75</v>
      </c>
      <c r="N505" t="s">
        <v>867</v>
      </c>
    </row>
    <row r="506" spans="1:14" x14ac:dyDescent="0.3">
      <c r="A506" s="1" t="s">
        <v>504</v>
      </c>
      <c r="B506" s="6">
        <v>0</v>
      </c>
      <c r="C506">
        <v>46</v>
      </c>
      <c r="D506">
        <v>46</v>
      </c>
      <c r="E506">
        <v>46</v>
      </c>
      <c r="F506">
        <v>46</v>
      </c>
      <c r="G506">
        <v>46</v>
      </c>
      <c r="H506">
        <v>52</v>
      </c>
      <c r="J506">
        <v>52</v>
      </c>
      <c r="N506" t="s">
        <v>867</v>
      </c>
    </row>
    <row r="507" spans="1:14" x14ac:dyDescent="0.3">
      <c r="A507" s="1" t="s">
        <v>505</v>
      </c>
      <c r="B507" s="6">
        <v>0</v>
      </c>
      <c r="C507">
        <v>6</v>
      </c>
      <c r="D507">
        <v>6</v>
      </c>
      <c r="E507">
        <v>6</v>
      </c>
      <c r="F507">
        <v>7</v>
      </c>
      <c r="G507">
        <v>24</v>
      </c>
      <c r="H507">
        <v>24</v>
      </c>
      <c r="J507">
        <v>24</v>
      </c>
      <c r="N507" t="s">
        <v>867</v>
      </c>
    </row>
    <row r="508" spans="1:14" x14ac:dyDescent="0.3">
      <c r="A508" s="1" t="s">
        <v>506</v>
      </c>
      <c r="B508" s="6">
        <v>74</v>
      </c>
      <c r="C508">
        <v>99</v>
      </c>
      <c r="D508">
        <v>155</v>
      </c>
      <c r="E508">
        <v>213</v>
      </c>
      <c r="F508">
        <v>314</v>
      </c>
      <c r="G508">
        <v>335</v>
      </c>
      <c r="H508">
        <v>352</v>
      </c>
      <c r="J508">
        <v>507</v>
      </c>
      <c r="N508" t="s">
        <v>867</v>
      </c>
    </row>
    <row r="509" spans="1:14" x14ac:dyDescent="0.3">
      <c r="A509" s="1" t="s">
        <v>507</v>
      </c>
      <c r="B509" s="6">
        <v>75</v>
      </c>
      <c r="C509">
        <v>89</v>
      </c>
      <c r="D509">
        <v>89</v>
      </c>
      <c r="E509">
        <v>118</v>
      </c>
      <c r="F509">
        <v>118</v>
      </c>
      <c r="G509">
        <v>118</v>
      </c>
      <c r="H509">
        <v>118</v>
      </c>
      <c r="J509">
        <v>118</v>
      </c>
      <c r="N509" t="s">
        <v>867</v>
      </c>
    </row>
    <row r="510" spans="1:14" x14ac:dyDescent="0.3">
      <c r="A510" s="1" t="s">
        <v>508</v>
      </c>
      <c r="B510" s="6">
        <v>0</v>
      </c>
      <c r="C510">
        <v>8</v>
      </c>
      <c r="D510">
        <v>8</v>
      </c>
      <c r="E510">
        <v>8</v>
      </c>
      <c r="F510">
        <v>19</v>
      </c>
      <c r="G510">
        <v>23</v>
      </c>
      <c r="H510">
        <v>27</v>
      </c>
      <c r="J510">
        <v>27</v>
      </c>
      <c r="N510" t="s">
        <v>867</v>
      </c>
    </row>
    <row r="511" spans="1:14" x14ac:dyDescent="0.3">
      <c r="A511" s="1" t="s">
        <v>509</v>
      </c>
      <c r="B511" s="6">
        <v>0</v>
      </c>
      <c r="C511">
        <v>34</v>
      </c>
      <c r="D511">
        <v>44</v>
      </c>
      <c r="E511">
        <v>47</v>
      </c>
      <c r="F511">
        <v>47</v>
      </c>
      <c r="G511">
        <v>47</v>
      </c>
      <c r="H511">
        <v>47</v>
      </c>
      <c r="J511">
        <v>47</v>
      </c>
      <c r="N511" t="s">
        <v>867</v>
      </c>
    </row>
    <row r="512" spans="1:14" x14ac:dyDescent="0.3">
      <c r="A512" s="1" t="s">
        <v>510</v>
      </c>
      <c r="B512" s="6">
        <v>0</v>
      </c>
      <c r="C512">
        <v>39</v>
      </c>
      <c r="D512">
        <v>39</v>
      </c>
      <c r="E512">
        <v>39</v>
      </c>
      <c r="F512">
        <v>39</v>
      </c>
      <c r="G512">
        <v>39</v>
      </c>
      <c r="H512">
        <v>39</v>
      </c>
      <c r="J512">
        <v>39</v>
      </c>
      <c r="N512" t="s">
        <v>867</v>
      </c>
    </row>
    <row r="513" spans="1:14" x14ac:dyDescent="0.3">
      <c r="A513" s="1" t="s">
        <v>511</v>
      </c>
      <c r="B513" s="6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J513">
        <v>0</v>
      </c>
      <c r="N513" t="s">
        <v>867</v>
      </c>
    </row>
    <row r="514" spans="1:14" x14ac:dyDescent="0.3">
      <c r="A514" s="1" t="s">
        <v>512</v>
      </c>
      <c r="B514" s="6">
        <v>0</v>
      </c>
      <c r="C514">
        <v>4</v>
      </c>
      <c r="D514">
        <v>4</v>
      </c>
      <c r="E514">
        <v>4</v>
      </c>
      <c r="F514">
        <v>9</v>
      </c>
      <c r="G514">
        <v>9</v>
      </c>
      <c r="H514">
        <v>9</v>
      </c>
      <c r="J514">
        <v>9</v>
      </c>
      <c r="N514" t="s">
        <v>868</v>
      </c>
    </row>
    <row r="515" spans="1:14" x14ac:dyDescent="0.3">
      <c r="A515" s="1" t="s">
        <v>513</v>
      </c>
      <c r="B515" s="6">
        <v>0</v>
      </c>
      <c r="C515">
        <v>0</v>
      </c>
      <c r="D515">
        <v>0</v>
      </c>
      <c r="E515">
        <v>0</v>
      </c>
      <c r="F515">
        <v>60</v>
      </c>
      <c r="G515">
        <v>60</v>
      </c>
      <c r="H515">
        <v>60</v>
      </c>
      <c r="J515">
        <v>60</v>
      </c>
      <c r="N515" t="s">
        <v>868</v>
      </c>
    </row>
    <row r="516" spans="1:14" x14ac:dyDescent="0.3">
      <c r="A516" s="1" t="s">
        <v>514</v>
      </c>
      <c r="B516" s="6">
        <v>0</v>
      </c>
      <c r="C516">
        <v>11</v>
      </c>
      <c r="D516">
        <v>11</v>
      </c>
      <c r="E516">
        <v>11</v>
      </c>
      <c r="F516">
        <v>25</v>
      </c>
      <c r="G516">
        <v>26</v>
      </c>
      <c r="H516">
        <v>26</v>
      </c>
      <c r="J516">
        <v>26</v>
      </c>
      <c r="N516" t="s">
        <v>868</v>
      </c>
    </row>
    <row r="517" spans="1:14" x14ac:dyDescent="0.3">
      <c r="A517" s="1" t="s">
        <v>515</v>
      </c>
      <c r="B517" s="6">
        <v>0</v>
      </c>
      <c r="C517">
        <v>3</v>
      </c>
      <c r="D517">
        <v>3</v>
      </c>
      <c r="E517">
        <v>10</v>
      </c>
      <c r="F517">
        <v>10</v>
      </c>
      <c r="G517">
        <v>10</v>
      </c>
      <c r="H517">
        <v>10</v>
      </c>
      <c r="J517">
        <v>10</v>
      </c>
      <c r="N517" t="s">
        <v>868</v>
      </c>
    </row>
    <row r="518" spans="1:14" x14ac:dyDescent="0.3">
      <c r="A518" s="1" t="s">
        <v>516</v>
      </c>
      <c r="B518" s="6">
        <v>0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2</v>
      </c>
      <c r="J518">
        <v>2</v>
      </c>
      <c r="N518" t="s">
        <v>868</v>
      </c>
    </row>
    <row r="519" spans="1:14" x14ac:dyDescent="0.3">
      <c r="A519" s="1" t="s">
        <v>517</v>
      </c>
      <c r="B519" s="6">
        <v>8</v>
      </c>
      <c r="C519">
        <v>8</v>
      </c>
      <c r="D519">
        <v>8</v>
      </c>
      <c r="E519">
        <v>14</v>
      </c>
      <c r="F519">
        <v>14</v>
      </c>
      <c r="G519">
        <v>17</v>
      </c>
      <c r="H519">
        <v>17</v>
      </c>
      <c r="J519">
        <v>17</v>
      </c>
      <c r="N519" t="s">
        <v>868</v>
      </c>
    </row>
    <row r="520" spans="1:14" x14ac:dyDescent="0.3">
      <c r="A520" s="1" t="s">
        <v>518</v>
      </c>
      <c r="B520" s="6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J520">
        <v>0</v>
      </c>
      <c r="N520" t="s">
        <v>868</v>
      </c>
    </row>
    <row r="521" spans="1:14" x14ac:dyDescent="0.3">
      <c r="A521" s="1" t="s">
        <v>519</v>
      </c>
      <c r="B521" s="6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J521">
        <v>0</v>
      </c>
      <c r="N521" t="s">
        <v>868</v>
      </c>
    </row>
    <row r="522" spans="1:14" x14ac:dyDescent="0.3">
      <c r="A522" s="1" t="s">
        <v>520</v>
      </c>
      <c r="B522" s="6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J522">
        <v>0</v>
      </c>
      <c r="N522" t="s">
        <v>868</v>
      </c>
    </row>
    <row r="523" spans="1:14" x14ac:dyDescent="0.3">
      <c r="A523" s="1" t="s">
        <v>521</v>
      </c>
      <c r="B523" s="6">
        <v>0</v>
      </c>
      <c r="C523">
        <v>7</v>
      </c>
      <c r="D523">
        <v>7</v>
      </c>
      <c r="E523">
        <v>7</v>
      </c>
      <c r="F523">
        <v>7</v>
      </c>
      <c r="G523">
        <v>7</v>
      </c>
      <c r="H523">
        <v>7</v>
      </c>
      <c r="J523">
        <v>11</v>
      </c>
      <c r="N523" t="s">
        <v>868</v>
      </c>
    </row>
    <row r="524" spans="1:14" x14ac:dyDescent="0.3">
      <c r="A524" s="1" t="s">
        <v>522</v>
      </c>
      <c r="B524" s="6">
        <v>0</v>
      </c>
      <c r="C524">
        <v>25</v>
      </c>
      <c r="D524">
        <v>25</v>
      </c>
      <c r="E524">
        <v>25</v>
      </c>
      <c r="F524">
        <v>55</v>
      </c>
      <c r="G524">
        <v>74</v>
      </c>
      <c r="H524">
        <v>74</v>
      </c>
      <c r="J524">
        <v>74</v>
      </c>
      <c r="N524" t="s">
        <v>868</v>
      </c>
    </row>
    <row r="525" spans="1:14" x14ac:dyDescent="0.3">
      <c r="A525" s="1" t="s">
        <v>523</v>
      </c>
      <c r="B525" s="6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12</v>
      </c>
      <c r="J525">
        <v>12</v>
      </c>
      <c r="N525" t="s">
        <v>868</v>
      </c>
    </row>
    <row r="526" spans="1:14" x14ac:dyDescent="0.3">
      <c r="A526" s="1" t="s">
        <v>524</v>
      </c>
      <c r="B526" s="6">
        <v>13</v>
      </c>
      <c r="C526">
        <v>33</v>
      </c>
      <c r="D526">
        <v>77</v>
      </c>
      <c r="E526">
        <v>88</v>
      </c>
      <c r="F526">
        <v>141</v>
      </c>
      <c r="G526">
        <v>141</v>
      </c>
      <c r="H526">
        <v>141</v>
      </c>
      <c r="J526">
        <v>186</v>
      </c>
      <c r="N526" t="s">
        <v>868</v>
      </c>
    </row>
    <row r="527" spans="1:14" x14ac:dyDescent="0.3">
      <c r="A527" s="1" t="s">
        <v>525</v>
      </c>
      <c r="B527" s="6">
        <v>0</v>
      </c>
      <c r="C527">
        <v>61</v>
      </c>
      <c r="D527">
        <v>61</v>
      </c>
      <c r="E527">
        <v>61</v>
      </c>
      <c r="F527">
        <v>61</v>
      </c>
      <c r="G527">
        <v>61</v>
      </c>
      <c r="H527">
        <v>61</v>
      </c>
      <c r="J527">
        <v>61</v>
      </c>
      <c r="N527" t="s">
        <v>868</v>
      </c>
    </row>
    <row r="528" spans="1:14" x14ac:dyDescent="0.3">
      <c r="A528" s="1" t="s">
        <v>526</v>
      </c>
      <c r="B528" s="6">
        <v>0</v>
      </c>
      <c r="C528">
        <v>0</v>
      </c>
      <c r="D528">
        <v>0</v>
      </c>
      <c r="E528">
        <v>0</v>
      </c>
      <c r="F528">
        <v>3</v>
      </c>
      <c r="G528">
        <v>5</v>
      </c>
      <c r="H528">
        <v>5</v>
      </c>
      <c r="J528">
        <v>5</v>
      </c>
      <c r="N528" t="s">
        <v>868</v>
      </c>
    </row>
    <row r="529" spans="1:14" x14ac:dyDescent="0.3">
      <c r="A529" s="1" t="s">
        <v>527</v>
      </c>
      <c r="B529" s="6">
        <v>0</v>
      </c>
      <c r="C529">
        <v>3</v>
      </c>
      <c r="D529">
        <v>3</v>
      </c>
      <c r="E529">
        <v>4</v>
      </c>
      <c r="F529">
        <v>4</v>
      </c>
      <c r="G529">
        <v>4</v>
      </c>
      <c r="H529">
        <v>4</v>
      </c>
      <c r="J529">
        <v>10</v>
      </c>
      <c r="N529" t="s">
        <v>868</v>
      </c>
    </row>
    <row r="530" spans="1:14" x14ac:dyDescent="0.3">
      <c r="A530" s="1" t="s">
        <v>528</v>
      </c>
      <c r="B530" s="6">
        <v>0</v>
      </c>
      <c r="C530">
        <v>186</v>
      </c>
      <c r="D530">
        <v>186</v>
      </c>
      <c r="E530">
        <v>186</v>
      </c>
      <c r="F530">
        <v>186</v>
      </c>
      <c r="G530">
        <v>186</v>
      </c>
      <c r="H530">
        <v>186</v>
      </c>
      <c r="J530">
        <v>186</v>
      </c>
      <c r="N530" t="s">
        <v>868</v>
      </c>
    </row>
    <row r="531" spans="1:14" x14ac:dyDescent="0.3">
      <c r="A531" s="1" t="s">
        <v>529</v>
      </c>
      <c r="B531" s="6">
        <v>8</v>
      </c>
      <c r="C531">
        <v>20</v>
      </c>
      <c r="D531">
        <v>20</v>
      </c>
      <c r="E531">
        <v>20</v>
      </c>
      <c r="F531">
        <v>20</v>
      </c>
      <c r="G531">
        <v>24</v>
      </c>
      <c r="H531">
        <v>40</v>
      </c>
      <c r="J531">
        <v>55</v>
      </c>
      <c r="N531" t="s">
        <v>868</v>
      </c>
    </row>
    <row r="532" spans="1:14" x14ac:dyDescent="0.3">
      <c r="A532" s="1" t="s">
        <v>530</v>
      </c>
      <c r="B532" s="6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J532">
        <v>0</v>
      </c>
      <c r="N532" t="s">
        <v>868</v>
      </c>
    </row>
    <row r="533" spans="1:14" x14ac:dyDescent="0.3">
      <c r="A533" s="1" t="s">
        <v>531</v>
      </c>
      <c r="B533" s="6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>
        <v>0</v>
      </c>
      <c r="N533" t="s">
        <v>868</v>
      </c>
    </row>
    <row r="534" spans="1:14" x14ac:dyDescent="0.3">
      <c r="A534" s="1" t="s">
        <v>532</v>
      </c>
      <c r="B534" s="6">
        <v>3</v>
      </c>
      <c r="C534">
        <v>19</v>
      </c>
      <c r="D534">
        <v>20</v>
      </c>
      <c r="E534">
        <v>36</v>
      </c>
      <c r="F534">
        <v>36</v>
      </c>
      <c r="G534">
        <v>46</v>
      </c>
      <c r="H534">
        <v>54</v>
      </c>
      <c r="J534">
        <v>79</v>
      </c>
      <c r="N534" t="s">
        <v>868</v>
      </c>
    </row>
    <row r="535" spans="1:14" x14ac:dyDescent="0.3">
      <c r="A535" s="1" t="s">
        <v>533</v>
      </c>
      <c r="B535" s="6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J535">
        <v>135</v>
      </c>
      <c r="N535" t="s">
        <v>868</v>
      </c>
    </row>
    <row r="536" spans="1:14" x14ac:dyDescent="0.3">
      <c r="A536" s="1" t="s">
        <v>534</v>
      </c>
      <c r="B536" s="6">
        <v>0</v>
      </c>
      <c r="C536">
        <v>124</v>
      </c>
      <c r="D536">
        <v>124</v>
      </c>
      <c r="E536">
        <v>124</v>
      </c>
      <c r="F536">
        <v>160</v>
      </c>
      <c r="G536">
        <v>160</v>
      </c>
      <c r="H536">
        <v>160</v>
      </c>
      <c r="J536">
        <v>160</v>
      </c>
      <c r="N536" t="s">
        <v>868</v>
      </c>
    </row>
    <row r="537" spans="1:14" x14ac:dyDescent="0.3">
      <c r="A537" s="1" t="s">
        <v>535</v>
      </c>
      <c r="B537" s="6">
        <v>2</v>
      </c>
      <c r="C537">
        <v>2</v>
      </c>
      <c r="D537">
        <v>5</v>
      </c>
      <c r="E537">
        <v>5</v>
      </c>
      <c r="F537">
        <v>5</v>
      </c>
      <c r="G537">
        <v>5</v>
      </c>
      <c r="H537">
        <v>11</v>
      </c>
      <c r="J537">
        <v>11</v>
      </c>
      <c r="N537" t="s">
        <v>868</v>
      </c>
    </row>
    <row r="538" spans="1:14" x14ac:dyDescent="0.3">
      <c r="A538" s="1" t="s">
        <v>536</v>
      </c>
      <c r="B538" s="6">
        <v>118</v>
      </c>
      <c r="C538">
        <v>146</v>
      </c>
      <c r="D538">
        <v>181</v>
      </c>
      <c r="E538">
        <v>216</v>
      </c>
      <c r="F538">
        <v>264</v>
      </c>
      <c r="G538">
        <v>288</v>
      </c>
      <c r="H538">
        <v>309</v>
      </c>
      <c r="J538">
        <v>325</v>
      </c>
      <c r="N538" t="s">
        <v>868</v>
      </c>
    </row>
    <row r="539" spans="1:14" x14ac:dyDescent="0.3">
      <c r="A539" s="1" t="s">
        <v>537</v>
      </c>
      <c r="B539" s="6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J539">
        <v>1</v>
      </c>
      <c r="N539" t="s">
        <v>868</v>
      </c>
    </row>
    <row r="540" spans="1:14" x14ac:dyDescent="0.3">
      <c r="A540" s="1" t="s">
        <v>538</v>
      </c>
      <c r="B540" s="6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J540">
        <v>0</v>
      </c>
      <c r="N540" t="s">
        <v>868</v>
      </c>
    </row>
    <row r="541" spans="1:14" x14ac:dyDescent="0.3">
      <c r="A541" s="1" t="s">
        <v>539</v>
      </c>
      <c r="B541" s="6">
        <v>0</v>
      </c>
      <c r="C541">
        <v>106</v>
      </c>
      <c r="D541">
        <v>106</v>
      </c>
      <c r="E541">
        <v>106</v>
      </c>
      <c r="F541">
        <v>112</v>
      </c>
      <c r="G541">
        <v>123</v>
      </c>
      <c r="H541">
        <v>123</v>
      </c>
      <c r="J541">
        <v>123</v>
      </c>
      <c r="N541" t="s">
        <v>868</v>
      </c>
    </row>
    <row r="542" spans="1:14" x14ac:dyDescent="0.3">
      <c r="A542" s="1" t="s">
        <v>540</v>
      </c>
      <c r="B542" s="6">
        <v>0</v>
      </c>
      <c r="C542">
        <v>14</v>
      </c>
      <c r="D542">
        <v>14</v>
      </c>
      <c r="E542">
        <v>14</v>
      </c>
      <c r="F542">
        <v>16</v>
      </c>
      <c r="G542">
        <v>32</v>
      </c>
      <c r="H542">
        <v>32</v>
      </c>
      <c r="J542">
        <v>32</v>
      </c>
      <c r="N542" t="s">
        <v>868</v>
      </c>
    </row>
    <row r="543" spans="1:14" x14ac:dyDescent="0.3">
      <c r="A543" s="1" t="s">
        <v>541</v>
      </c>
      <c r="B543" s="6">
        <v>172</v>
      </c>
      <c r="C543">
        <v>180</v>
      </c>
      <c r="D543">
        <v>230</v>
      </c>
      <c r="E543">
        <v>332</v>
      </c>
      <c r="F543">
        <v>356</v>
      </c>
      <c r="G543">
        <v>411</v>
      </c>
      <c r="H543">
        <v>487</v>
      </c>
      <c r="J543">
        <v>551</v>
      </c>
      <c r="N543" t="s">
        <v>868</v>
      </c>
    </row>
    <row r="544" spans="1:14" x14ac:dyDescent="0.3">
      <c r="A544" s="1" t="s">
        <v>542</v>
      </c>
      <c r="B544" s="6">
        <v>0</v>
      </c>
      <c r="C544">
        <v>38</v>
      </c>
      <c r="D544">
        <v>82</v>
      </c>
      <c r="E544">
        <v>82</v>
      </c>
      <c r="F544">
        <v>177</v>
      </c>
      <c r="G544">
        <v>220</v>
      </c>
      <c r="H544">
        <v>220</v>
      </c>
      <c r="J544">
        <v>220</v>
      </c>
      <c r="N544" t="s">
        <v>868</v>
      </c>
    </row>
    <row r="545" spans="1:14" x14ac:dyDescent="0.3">
      <c r="A545" s="1" t="s">
        <v>543</v>
      </c>
      <c r="B545" s="6">
        <v>90</v>
      </c>
      <c r="C545">
        <v>106</v>
      </c>
      <c r="D545">
        <v>120</v>
      </c>
      <c r="E545">
        <v>147</v>
      </c>
      <c r="F545">
        <v>147</v>
      </c>
      <c r="G545">
        <v>147</v>
      </c>
      <c r="H545">
        <v>333</v>
      </c>
      <c r="J545">
        <v>372</v>
      </c>
      <c r="N545" t="s">
        <v>868</v>
      </c>
    </row>
    <row r="546" spans="1:14" x14ac:dyDescent="0.3">
      <c r="A546" s="1" t="s">
        <v>544</v>
      </c>
      <c r="B546" s="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J546">
        <v>0</v>
      </c>
      <c r="N546" t="s">
        <v>868</v>
      </c>
    </row>
    <row r="547" spans="1:14" x14ac:dyDescent="0.3">
      <c r="A547" s="1" t="s">
        <v>545</v>
      </c>
      <c r="B547" s="6">
        <v>0</v>
      </c>
      <c r="C547">
        <v>0</v>
      </c>
      <c r="D547">
        <v>0</v>
      </c>
      <c r="E547">
        <v>5</v>
      </c>
      <c r="F547">
        <v>5</v>
      </c>
      <c r="G547">
        <v>5</v>
      </c>
      <c r="H547">
        <v>5</v>
      </c>
      <c r="J547">
        <v>5</v>
      </c>
      <c r="N547" t="s">
        <v>868</v>
      </c>
    </row>
    <row r="548" spans="1:14" x14ac:dyDescent="0.3">
      <c r="A548" s="1" t="s">
        <v>546</v>
      </c>
      <c r="B548" s="6">
        <v>0</v>
      </c>
      <c r="C548">
        <v>0</v>
      </c>
      <c r="D548">
        <v>0</v>
      </c>
      <c r="E548">
        <v>8</v>
      </c>
      <c r="F548">
        <v>8</v>
      </c>
      <c r="G548">
        <v>8</v>
      </c>
      <c r="H548">
        <v>8</v>
      </c>
      <c r="J548">
        <v>13</v>
      </c>
      <c r="N548" t="s">
        <v>868</v>
      </c>
    </row>
    <row r="549" spans="1:14" x14ac:dyDescent="0.3">
      <c r="A549" s="1" t="s">
        <v>547</v>
      </c>
      <c r="B549" s="6">
        <v>186</v>
      </c>
      <c r="C549">
        <v>233</v>
      </c>
      <c r="D549">
        <v>233</v>
      </c>
      <c r="E549">
        <v>345</v>
      </c>
      <c r="F549">
        <v>345</v>
      </c>
      <c r="G549">
        <v>345</v>
      </c>
      <c r="H549">
        <v>369</v>
      </c>
      <c r="J549">
        <v>369</v>
      </c>
      <c r="N549" t="s">
        <v>868</v>
      </c>
    </row>
    <row r="550" spans="1:14" x14ac:dyDescent="0.3">
      <c r="A550" s="1" t="s">
        <v>548</v>
      </c>
      <c r="B550" s="6">
        <v>0</v>
      </c>
      <c r="C550">
        <v>107</v>
      </c>
      <c r="D550">
        <v>107</v>
      </c>
      <c r="E550">
        <v>107</v>
      </c>
      <c r="F550">
        <v>198</v>
      </c>
      <c r="G550">
        <v>222</v>
      </c>
      <c r="H550">
        <v>234</v>
      </c>
      <c r="J550">
        <v>234</v>
      </c>
      <c r="N550" t="s">
        <v>868</v>
      </c>
    </row>
    <row r="551" spans="1:14" x14ac:dyDescent="0.3">
      <c r="A551" s="1" t="s">
        <v>549</v>
      </c>
      <c r="B551" s="6">
        <v>105</v>
      </c>
      <c r="C551">
        <v>178</v>
      </c>
      <c r="D551">
        <v>220</v>
      </c>
      <c r="E551">
        <v>252</v>
      </c>
      <c r="F551">
        <v>258</v>
      </c>
      <c r="G551">
        <v>293</v>
      </c>
      <c r="H551">
        <v>339</v>
      </c>
      <c r="J551">
        <v>385</v>
      </c>
      <c r="N551" t="s">
        <v>868</v>
      </c>
    </row>
    <row r="552" spans="1:14" x14ac:dyDescent="0.3">
      <c r="A552" s="1" t="s">
        <v>550</v>
      </c>
      <c r="B552" s="6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J552">
        <v>0</v>
      </c>
      <c r="N552" t="s">
        <v>868</v>
      </c>
    </row>
    <row r="553" spans="1:14" x14ac:dyDescent="0.3">
      <c r="A553" s="1" t="s">
        <v>551</v>
      </c>
      <c r="B553" s="6">
        <v>0</v>
      </c>
      <c r="C553">
        <v>37</v>
      </c>
      <c r="D553">
        <v>37</v>
      </c>
      <c r="E553">
        <v>37</v>
      </c>
      <c r="F553">
        <v>40</v>
      </c>
      <c r="G553">
        <v>50</v>
      </c>
      <c r="H553">
        <v>51</v>
      </c>
      <c r="J553">
        <v>62</v>
      </c>
      <c r="N553" t="s">
        <v>868</v>
      </c>
    </row>
    <row r="554" spans="1:14" x14ac:dyDescent="0.3">
      <c r="A554" s="1" t="s">
        <v>552</v>
      </c>
      <c r="B554" s="6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J554">
        <v>0</v>
      </c>
      <c r="N554" t="s">
        <v>868</v>
      </c>
    </row>
    <row r="555" spans="1:14" x14ac:dyDescent="0.3">
      <c r="A555" s="1" t="s">
        <v>553</v>
      </c>
      <c r="B555" s="6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J555">
        <v>123</v>
      </c>
      <c r="N555" t="s">
        <v>868</v>
      </c>
    </row>
    <row r="556" spans="1:14" x14ac:dyDescent="0.3">
      <c r="A556" s="1" t="s">
        <v>554</v>
      </c>
      <c r="B556" s="6">
        <v>44</v>
      </c>
      <c r="C556">
        <v>53</v>
      </c>
      <c r="D556">
        <v>60</v>
      </c>
      <c r="E556">
        <v>60</v>
      </c>
      <c r="F556">
        <v>73</v>
      </c>
      <c r="G556">
        <v>116</v>
      </c>
      <c r="H556">
        <v>134</v>
      </c>
      <c r="J556">
        <v>134</v>
      </c>
      <c r="N556" t="s">
        <v>868</v>
      </c>
    </row>
    <row r="557" spans="1:14" x14ac:dyDescent="0.3">
      <c r="A557" s="1" t="s">
        <v>555</v>
      </c>
      <c r="B557" s="6">
        <v>21</v>
      </c>
      <c r="C557">
        <v>28</v>
      </c>
      <c r="D557">
        <v>28</v>
      </c>
      <c r="E557">
        <v>28</v>
      </c>
      <c r="F557">
        <v>31</v>
      </c>
      <c r="G557">
        <v>34</v>
      </c>
      <c r="H557">
        <v>34</v>
      </c>
      <c r="J557">
        <v>44</v>
      </c>
      <c r="N557" t="s">
        <v>868</v>
      </c>
    </row>
    <row r="558" spans="1:14" x14ac:dyDescent="0.3">
      <c r="A558" s="1" t="s">
        <v>556</v>
      </c>
      <c r="B558" s="6">
        <v>8</v>
      </c>
      <c r="C558">
        <v>12</v>
      </c>
      <c r="D558">
        <v>17</v>
      </c>
      <c r="E558">
        <v>35</v>
      </c>
      <c r="F558">
        <v>35</v>
      </c>
      <c r="G558">
        <v>35</v>
      </c>
      <c r="H558">
        <v>37</v>
      </c>
      <c r="J558">
        <v>42</v>
      </c>
      <c r="N558" t="s">
        <v>868</v>
      </c>
    </row>
    <row r="559" spans="1:14" x14ac:dyDescent="0.3">
      <c r="A559" s="1" t="s">
        <v>557</v>
      </c>
      <c r="B559" s="6">
        <v>0</v>
      </c>
      <c r="C559">
        <v>38</v>
      </c>
      <c r="D559">
        <v>41</v>
      </c>
      <c r="E559">
        <v>41</v>
      </c>
      <c r="F559">
        <v>119</v>
      </c>
      <c r="G559">
        <v>119</v>
      </c>
      <c r="H559">
        <v>119</v>
      </c>
      <c r="J559">
        <v>119</v>
      </c>
      <c r="N559" t="s">
        <v>868</v>
      </c>
    </row>
    <row r="560" spans="1:14" x14ac:dyDescent="0.3">
      <c r="A560" s="1" t="s">
        <v>558</v>
      </c>
      <c r="B560" s="6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J560">
        <v>0</v>
      </c>
      <c r="N560" t="s">
        <v>868</v>
      </c>
    </row>
    <row r="561" spans="1:14" x14ac:dyDescent="0.3">
      <c r="A561" s="1" t="s">
        <v>559</v>
      </c>
      <c r="B561" s="6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J561">
        <v>0</v>
      </c>
      <c r="N561" t="s">
        <v>868</v>
      </c>
    </row>
    <row r="562" spans="1:14" x14ac:dyDescent="0.3">
      <c r="A562" s="1" t="s">
        <v>560</v>
      </c>
      <c r="B562" s="6">
        <v>0</v>
      </c>
      <c r="C562">
        <v>6</v>
      </c>
      <c r="D562">
        <v>21</v>
      </c>
      <c r="E562">
        <v>24</v>
      </c>
      <c r="F562">
        <v>28</v>
      </c>
      <c r="G562">
        <v>28</v>
      </c>
      <c r="H562">
        <v>28</v>
      </c>
      <c r="J562">
        <v>42</v>
      </c>
      <c r="N562" t="s">
        <v>868</v>
      </c>
    </row>
    <row r="563" spans="1:14" x14ac:dyDescent="0.3">
      <c r="A563" s="1" t="s">
        <v>561</v>
      </c>
      <c r="B563" s="6">
        <v>19</v>
      </c>
      <c r="C563">
        <v>22</v>
      </c>
      <c r="D563">
        <v>35</v>
      </c>
      <c r="E563">
        <v>35</v>
      </c>
      <c r="F563">
        <v>35</v>
      </c>
      <c r="G563">
        <v>39</v>
      </c>
      <c r="H563">
        <v>39</v>
      </c>
      <c r="J563">
        <v>39</v>
      </c>
      <c r="N563" t="s">
        <v>868</v>
      </c>
    </row>
    <row r="564" spans="1:14" x14ac:dyDescent="0.3">
      <c r="A564" s="1" t="s">
        <v>562</v>
      </c>
      <c r="B564" s="6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J564">
        <v>0</v>
      </c>
      <c r="N564" t="s">
        <v>868</v>
      </c>
    </row>
    <row r="565" spans="1:14" x14ac:dyDescent="0.3">
      <c r="A565" s="1" t="s">
        <v>563</v>
      </c>
      <c r="B565" s="6">
        <v>0</v>
      </c>
      <c r="C565">
        <v>11</v>
      </c>
      <c r="D565">
        <v>22</v>
      </c>
      <c r="E565">
        <v>34</v>
      </c>
      <c r="F565">
        <v>34</v>
      </c>
      <c r="G565">
        <v>34</v>
      </c>
      <c r="H565">
        <v>84</v>
      </c>
      <c r="J565">
        <v>84</v>
      </c>
      <c r="N565" t="s">
        <v>868</v>
      </c>
    </row>
    <row r="566" spans="1:14" x14ac:dyDescent="0.3">
      <c r="A566" s="1" t="s">
        <v>564</v>
      </c>
      <c r="B566" s="6">
        <v>1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3</v>
      </c>
      <c r="J566">
        <v>4</v>
      </c>
      <c r="N566" t="s">
        <v>868</v>
      </c>
    </row>
    <row r="567" spans="1:14" x14ac:dyDescent="0.3">
      <c r="A567" s="1" t="s">
        <v>565</v>
      </c>
      <c r="B567" s="6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J567">
        <v>0</v>
      </c>
      <c r="N567" t="s">
        <v>868</v>
      </c>
    </row>
    <row r="568" spans="1:14" x14ac:dyDescent="0.3">
      <c r="A568" s="1" t="s">
        <v>566</v>
      </c>
      <c r="B568" s="6">
        <v>0</v>
      </c>
      <c r="C568">
        <v>1</v>
      </c>
      <c r="D568">
        <v>1</v>
      </c>
      <c r="E568">
        <v>1</v>
      </c>
      <c r="F568">
        <v>5</v>
      </c>
      <c r="G568">
        <v>5</v>
      </c>
      <c r="H568">
        <v>5</v>
      </c>
      <c r="J568">
        <v>5</v>
      </c>
      <c r="N568" t="s">
        <v>868</v>
      </c>
    </row>
    <row r="569" spans="1:14" x14ac:dyDescent="0.3">
      <c r="A569" s="1" t="s">
        <v>567</v>
      </c>
      <c r="B569" s="6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J569">
        <v>0</v>
      </c>
      <c r="N569" t="s">
        <v>868</v>
      </c>
    </row>
    <row r="570" spans="1:14" x14ac:dyDescent="0.3">
      <c r="A570" s="1" t="s">
        <v>568</v>
      </c>
      <c r="B570" s="6">
        <v>0</v>
      </c>
      <c r="C570">
        <v>25</v>
      </c>
      <c r="D570">
        <v>25</v>
      </c>
      <c r="E570">
        <v>25</v>
      </c>
      <c r="F570">
        <v>25</v>
      </c>
      <c r="G570">
        <v>25</v>
      </c>
      <c r="H570">
        <v>25</v>
      </c>
      <c r="J570">
        <v>25</v>
      </c>
      <c r="N570" t="s">
        <v>868</v>
      </c>
    </row>
    <row r="571" spans="1:14" x14ac:dyDescent="0.3">
      <c r="A571" s="1" t="s">
        <v>569</v>
      </c>
      <c r="B571" s="6">
        <v>0</v>
      </c>
      <c r="C571">
        <v>0</v>
      </c>
      <c r="D571">
        <v>2</v>
      </c>
      <c r="E571">
        <v>2</v>
      </c>
      <c r="F571">
        <v>2</v>
      </c>
      <c r="G571">
        <v>2</v>
      </c>
      <c r="H571">
        <v>2</v>
      </c>
      <c r="J571">
        <v>2</v>
      </c>
      <c r="N571" t="s">
        <v>868</v>
      </c>
    </row>
    <row r="572" spans="1:14" x14ac:dyDescent="0.3">
      <c r="A572" s="1" t="s">
        <v>570</v>
      </c>
      <c r="B572" s="6">
        <v>0</v>
      </c>
      <c r="C572">
        <v>3</v>
      </c>
      <c r="D572">
        <v>21</v>
      </c>
      <c r="E572">
        <v>27</v>
      </c>
      <c r="F572">
        <v>58</v>
      </c>
      <c r="G572">
        <v>64</v>
      </c>
      <c r="H572">
        <v>66</v>
      </c>
      <c r="J572">
        <v>66</v>
      </c>
      <c r="N572" t="s">
        <v>869</v>
      </c>
    </row>
    <row r="573" spans="1:14" x14ac:dyDescent="0.3">
      <c r="A573" s="1" t="s">
        <v>571</v>
      </c>
      <c r="B573" s="6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J573">
        <v>0</v>
      </c>
      <c r="N573" t="s">
        <v>869</v>
      </c>
    </row>
    <row r="574" spans="1:14" x14ac:dyDescent="0.3">
      <c r="A574" s="1" t="s">
        <v>572</v>
      </c>
      <c r="B574" s="6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J574">
        <v>0</v>
      </c>
      <c r="N574" t="s">
        <v>869</v>
      </c>
    </row>
    <row r="575" spans="1:14" x14ac:dyDescent="0.3">
      <c r="A575" s="1" t="s">
        <v>573</v>
      </c>
      <c r="B575" s="6">
        <v>0</v>
      </c>
      <c r="C575">
        <v>78</v>
      </c>
      <c r="D575">
        <v>87</v>
      </c>
      <c r="E575">
        <v>106</v>
      </c>
      <c r="F575">
        <v>106</v>
      </c>
      <c r="G575">
        <v>106</v>
      </c>
      <c r="H575">
        <v>106</v>
      </c>
      <c r="J575">
        <v>106</v>
      </c>
      <c r="N575" t="s">
        <v>869</v>
      </c>
    </row>
    <row r="576" spans="1:14" x14ac:dyDescent="0.3">
      <c r="A576" s="1" t="s">
        <v>574</v>
      </c>
      <c r="B576" s="6">
        <v>0</v>
      </c>
      <c r="C576">
        <v>0</v>
      </c>
      <c r="D576">
        <v>0</v>
      </c>
      <c r="E576">
        <v>0</v>
      </c>
      <c r="F576">
        <v>3</v>
      </c>
      <c r="G576">
        <v>38</v>
      </c>
      <c r="H576">
        <v>38</v>
      </c>
      <c r="J576">
        <v>41</v>
      </c>
      <c r="N576" t="s">
        <v>869</v>
      </c>
    </row>
    <row r="577" spans="1:14" x14ac:dyDescent="0.3">
      <c r="A577" s="1" t="s">
        <v>575</v>
      </c>
      <c r="B577" s="6">
        <v>110</v>
      </c>
      <c r="C577">
        <v>110</v>
      </c>
      <c r="D577">
        <v>110</v>
      </c>
      <c r="E577">
        <v>110</v>
      </c>
      <c r="F577">
        <v>110</v>
      </c>
      <c r="G577">
        <v>110</v>
      </c>
      <c r="H577">
        <v>110</v>
      </c>
      <c r="J577">
        <v>110</v>
      </c>
      <c r="N577" t="s">
        <v>869</v>
      </c>
    </row>
    <row r="578" spans="1:14" x14ac:dyDescent="0.3">
      <c r="A578" s="1" t="s">
        <v>576</v>
      </c>
      <c r="B578" s="6">
        <v>10</v>
      </c>
      <c r="C578">
        <v>15</v>
      </c>
      <c r="D578">
        <v>24</v>
      </c>
      <c r="E578">
        <v>24</v>
      </c>
      <c r="F578">
        <v>24</v>
      </c>
      <c r="G578">
        <v>24</v>
      </c>
      <c r="H578">
        <v>41</v>
      </c>
      <c r="J578">
        <v>41</v>
      </c>
      <c r="N578" t="s">
        <v>869</v>
      </c>
    </row>
    <row r="579" spans="1:14" x14ac:dyDescent="0.3">
      <c r="A579" s="1" t="s">
        <v>577</v>
      </c>
      <c r="B579" s="6">
        <v>0</v>
      </c>
      <c r="C579">
        <v>0</v>
      </c>
      <c r="D579">
        <v>17</v>
      </c>
      <c r="E579">
        <v>23</v>
      </c>
      <c r="F579">
        <v>46</v>
      </c>
      <c r="G579">
        <v>92</v>
      </c>
      <c r="H579">
        <v>130</v>
      </c>
      <c r="J579">
        <v>169</v>
      </c>
      <c r="N579" t="s">
        <v>869</v>
      </c>
    </row>
    <row r="580" spans="1:14" x14ac:dyDescent="0.3">
      <c r="A580" s="1" t="s">
        <v>578</v>
      </c>
      <c r="B580" s="6">
        <v>6</v>
      </c>
      <c r="C580">
        <v>19</v>
      </c>
      <c r="D580">
        <v>24</v>
      </c>
      <c r="E580">
        <v>24</v>
      </c>
      <c r="F580">
        <v>27</v>
      </c>
      <c r="G580">
        <v>27</v>
      </c>
      <c r="H580">
        <v>27</v>
      </c>
      <c r="J580">
        <v>35</v>
      </c>
      <c r="N580" t="s">
        <v>869</v>
      </c>
    </row>
    <row r="581" spans="1:14" x14ac:dyDescent="0.3">
      <c r="A581" s="1" t="s">
        <v>579</v>
      </c>
      <c r="B581" s="6">
        <v>0</v>
      </c>
      <c r="C581">
        <v>29</v>
      </c>
      <c r="D581">
        <v>29</v>
      </c>
      <c r="E581">
        <v>71</v>
      </c>
      <c r="F581">
        <v>96</v>
      </c>
      <c r="G581">
        <v>131</v>
      </c>
      <c r="H581">
        <v>145</v>
      </c>
      <c r="J581">
        <v>164</v>
      </c>
      <c r="N581" t="s">
        <v>869</v>
      </c>
    </row>
    <row r="582" spans="1:14" x14ac:dyDescent="0.3">
      <c r="A582" s="1" t="s">
        <v>580</v>
      </c>
      <c r="B582" s="6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>
        <v>0</v>
      </c>
      <c r="N582" t="s">
        <v>869</v>
      </c>
    </row>
    <row r="583" spans="1:14" x14ac:dyDescent="0.3">
      <c r="A583" s="1" t="s">
        <v>581</v>
      </c>
      <c r="B583" s="6">
        <v>81</v>
      </c>
      <c r="C583">
        <v>122</v>
      </c>
      <c r="D583">
        <v>160</v>
      </c>
      <c r="E583">
        <v>165</v>
      </c>
      <c r="F583">
        <v>165</v>
      </c>
      <c r="G583">
        <v>189</v>
      </c>
      <c r="H583">
        <v>211</v>
      </c>
      <c r="J583">
        <v>275</v>
      </c>
      <c r="N583" t="s">
        <v>869</v>
      </c>
    </row>
    <row r="584" spans="1:14" x14ac:dyDescent="0.3">
      <c r="A584" s="1" t="s">
        <v>582</v>
      </c>
      <c r="B584" s="6">
        <v>5</v>
      </c>
      <c r="C584">
        <v>13</v>
      </c>
      <c r="D584">
        <v>13</v>
      </c>
      <c r="E584">
        <v>13</v>
      </c>
      <c r="F584">
        <v>13</v>
      </c>
      <c r="G584">
        <v>13</v>
      </c>
      <c r="H584">
        <v>13</v>
      </c>
      <c r="J584">
        <v>13</v>
      </c>
      <c r="N584" t="s">
        <v>869</v>
      </c>
    </row>
    <row r="585" spans="1:14" x14ac:dyDescent="0.3">
      <c r="A585" s="1" t="s">
        <v>583</v>
      </c>
      <c r="B585" s="6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J585">
        <v>0</v>
      </c>
      <c r="N585" t="s">
        <v>869</v>
      </c>
    </row>
    <row r="586" spans="1:14" x14ac:dyDescent="0.3">
      <c r="A586" s="1" t="s">
        <v>584</v>
      </c>
      <c r="B586" s="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J586">
        <v>0</v>
      </c>
      <c r="N586" t="s">
        <v>869</v>
      </c>
    </row>
    <row r="587" spans="1:14" x14ac:dyDescent="0.3">
      <c r="A587" s="1" t="s">
        <v>585</v>
      </c>
      <c r="B587" s="6">
        <v>0</v>
      </c>
      <c r="C587">
        <v>30</v>
      </c>
      <c r="D587">
        <v>30</v>
      </c>
      <c r="E587">
        <v>30</v>
      </c>
      <c r="F587">
        <v>30</v>
      </c>
      <c r="G587">
        <v>41</v>
      </c>
      <c r="H587">
        <v>51</v>
      </c>
      <c r="J587">
        <v>131</v>
      </c>
      <c r="N587" t="s">
        <v>869</v>
      </c>
    </row>
    <row r="588" spans="1:14" x14ac:dyDescent="0.3">
      <c r="A588" s="1" t="s">
        <v>586</v>
      </c>
      <c r="B588" s="6">
        <v>0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J588">
        <v>3</v>
      </c>
      <c r="N588" t="s">
        <v>869</v>
      </c>
    </row>
    <row r="589" spans="1:14" x14ac:dyDescent="0.3">
      <c r="A589" s="1" t="s">
        <v>587</v>
      </c>
      <c r="B589" s="6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J589">
        <v>1</v>
      </c>
      <c r="N589" t="s">
        <v>869</v>
      </c>
    </row>
    <row r="590" spans="1:14" x14ac:dyDescent="0.3">
      <c r="A590" s="1" t="s">
        <v>588</v>
      </c>
      <c r="B590" s="6">
        <v>0</v>
      </c>
      <c r="C590">
        <v>4</v>
      </c>
      <c r="D590">
        <v>4</v>
      </c>
      <c r="E590">
        <v>5</v>
      </c>
      <c r="F590">
        <v>5</v>
      </c>
      <c r="G590">
        <v>18</v>
      </c>
      <c r="H590">
        <v>18</v>
      </c>
      <c r="J590">
        <v>37</v>
      </c>
      <c r="N590" t="s">
        <v>869</v>
      </c>
    </row>
    <row r="591" spans="1:14" x14ac:dyDescent="0.3">
      <c r="A591" s="1" t="s">
        <v>589</v>
      </c>
      <c r="B591" s="6">
        <v>0</v>
      </c>
      <c r="C591">
        <v>0</v>
      </c>
      <c r="D591">
        <v>0</v>
      </c>
      <c r="E591">
        <v>0</v>
      </c>
      <c r="F591">
        <v>48</v>
      </c>
      <c r="G591">
        <v>92</v>
      </c>
      <c r="H591">
        <v>119</v>
      </c>
      <c r="J591">
        <v>179</v>
      </c>
      <c r="N591" t="s">
        <v>869</v>
      </c>
    </row>
    <row r="592" spans="1:14" x14ac:dyDescent="0.3">
      <c r="A592" s="1" t="s">
        <v>590</v>
      </c>
      <c r="B592" s="6">
        <v>171</v>
      </c>
      <c r="C592">
        <v>236</v>
      </c>
      <c r="D592">
        <v>343</v>
      </c>
      <c r="E592">
        <v>487</v>
      </c>
      <c r="F592">
        <v>607</v>
      </c>
      <c r="G592">
        <v>695</v>
      </c>
      <c r="H592">
        <v>765</v>
      </c>
      <c r="J592">
        <v>819</v>
      </c>
      <c r="N592" t="s">
        <v>869</v>
      </c>
    </row>
    <row r="593" spans="1:14" x14ac:dyDescent="0.3">
      <c r="A593" s="1" t="s">
        <v>591</v>
      </c>
      <c r="B593" s="6">
        <v>0</v>
      </c>
      <c r="C593">
        <v>144</v>
      </c>
      <c r="D593">
        <v>144</v>
      </c>
      <c r="E593">
        <v>144</v>
      </c>
      <c r="F593">
        <v>144</v>
      </c>
      <c r="G593">
        <v>144</v>
      </c>
      <c r="H593">
        <v>144</v>
      </c>
      <c r="J593">
        <v>237</v>
      </c>
      <c r="N593" t="s">
        <v>869</v>
      </c>
    </row>
    <row r="594" spans="1:14" x14ac:dyDescent="0.3">
      <c r="A594" s="1" t="s">
        <v>592</v>
      </c>
      <c r="B594" s="6">
        <v>129</v>
      </c>
      <c r="C594">
        <v>161</v>
      </c>
      <c r="D594">
        <v>190</v>
      </c>
      <c r="E594">
        <v>199</v>
      </c>
      <c r="F594">
        <v>207</v>
      </c>
      <c r="G594">
        <v>210</v>
      </c>
      <c r="H594">
        <v>210</v>
      </c>
      <c r="J594">
        <v>210</v>
      </c>
      <c r="N594" t="s">
        <v>869</v>
      </c>
    </row>
    <row r="595" spans="1:14" x14ac:dyDescent="0.3">
      <c r="A595" s="1" t="s">
        <v>593</v>
      </c>
      <c r="B595" s="6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>
        <v>0</v>
      </c>
      <c r="N595" t="s">
        <v>869</v>
      </c>
    </row>
    <row r="596" spans="1:14" x14ac:dyDescent="0.3">
      <c r="A596" s="1" t="s">
        <v>594</v>
      </c>
      <c r="B596" s="6">
        <v>0</v>
      </c>
      <c r="C596">
        <v>30</v>
      </c>
      <c r="D596">
        <v>30</v>
      </c>
      <c r="E596">
        <v>30</v>
      </c>
      <c r="F596">
        <v>30</v>
      </c>
      <c r="G596">
        <v>30</v>
      </c>
      <c r="H596">
        <v>30</v>
      </c>
      <c r="J596">
        <v>48</v>
      </c>
      <c r="N596" t="s">
        <v>869</v>
      </c>
    </row>
    <row r="597" spans="1:14" x14ac:dyDescent="0.3">
      <c r="A597" s="1" t="s">
        <v>595</v>
      </c>
      <c r="B597" s="6">
        <v>0</v>
      </c>
      <c r="C597">
        <v>6</v>
      </c>
      <c r="D597">
        <v>6</v>
      </c>
      <c r="E597">
        <v>6</v>
      </c>
      <c r="F597">
        <v>9</v>
      </c>
      <c r="G597">
        <v>11</v>
      </c>
      <c r="H597">
        <v>14</v>
      </c>
      <c r="J597">
        <v>22</v>
      </c>
      <c r="N597" t="s">
        <v>869</v>
      </c>
    </row>
    <row r="598" spans="1:14" x14ac:dyDescent="0.3">
      <c r="A598" s="1" t="s">
        <v>596</v>
      </c>
      <c r="B598" s="6">
        <v>0</v>
      </c>
      <c r="C598">
        <v>27</v>
      </c>
      <c r="D598">
        <v>27</v>
      </c>
      <c r="E598">
        <v>27</v>
      </c>
      <c r="F598">
        <v>38</v>
      </c>
      <c r="G598">
        <v>48</v>
      </c>
      <c r="H598">
        <v>48</v>
      </c>
      <c r="J598">
        <v>48</v>
      </c>
      <c r="N598" t="s">
        <v>869</v>
      </c>
    </row>
    <row r="599" spans="1:14" x14ac:dyDescent="0.3">
      <c r="A599" s="1" t="s">
        <v>597</v>
      </c>
      <c r="B599" s="6">
        <v>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100</v>
      </c>
      <c r="J599">
        <v>100</v>
      </c>
      <c r="N599" t="s">
        <v>869</v>
      </c>
    </row>
    <row r="600" spans="1:14" x14ac:dyDescent="0.3">
      <c r="A600" s="1" t="s">
        <v>598</v>
      </c>
      <c r="B600" s="6">
        <v>0</v>
      </c>
      <c r="C600">
        <v>139</v>
      </c>
      <c r="D600">
        <v>139</v>
      </c>
      <c r="E600">
        <v>139</v>
      </c>
      <c r="F600">
        <v>152</v>
      </c>
      <c r="G600">
        <v>198</v>
      </c>
      <c r="H600">
        <v>198</v>
      </c>
      <c r="J600">
        <v>198</v>
      </c>
      <c r="N600" t="s">
        <v>869</v>
      </c>
    </row>
    <row r="601" spans="1:14" x14ac:dyDescent="0.3">
      <c r="A601" s="1" t="s">
        <v>599</v>
      </c>
      <c r="B601" s="6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J601">
        <v>0</v>
      </c>
      <c r="N601" t="s">
        <v>869</v>
      </c>
    </row>
    <row r="602" spans="1:14" x14ac:dyDescent="0.3">
      <c r="A602" s="1" t="s">
        <v>600</v>
      </c>
      <c r="B602" s="6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J602">
        <v>0</v>
      </c>
      <c r="N602" t="s">
        <v>869</v>
      </c>
    </row>
    <row r="603" spans="1:14" x14ac:dyDescent="0.3">
      <c r="A603" s="1" t="s">
        <v>601</v>
      </c>
      <c r="B603" s="6">
        <v>4</v>
      </c>
      <c r="C603">
        <v>9</v>
      </c>
      <c r="D603">
        <v>9</v>
      </c>
      <c r="E603">
        <v>9</v>
      </c>
      <c r="F603">
        <v>9</v>
      </c>
      <c r="G603">
        <v>9</v>
      </c>
      <c r="H603">
        <v>11</v>
      </c>
      <c r="J603">
        <v>14</v>
      </c>
      <c r="N603" t="s">
        <v>869</v>
      </c>
    </row>
    <row r="604" spans="1:14" x14ac:dyDescent="0.3">
      <c r="A604" s="1" t="s">
        <v>602</v>
      </c>
      <c r="B604" s="6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J604">
        <v>0</v>
      </c>
      <c r="N604" t="s">
        <v>869</v>
      </c>
    </row>
    <row r="605" spans="1:14" x14ac:dyDescent="0.3">
      <c r="A605" s="1" t="s">
        <v>603</v>
      </c>
      <c r="B605" s="6">
        <v>29</v>
      </c>
      <c r="C605">
        <v>29</v>
      </c>
      <c r="D605">
        <v>34</v>
      </c>
      <c r="E605">
        <v>45</v>
      </c>
      <c r="F605">
        <v>91</v>
      </c>
      <c r="G605">
        <v>119</v>
      </c>
      <c r="H605">
        <v>119</v>
      </c>
      <c r="J605">
        <v>119</v>
      </c>
      <c r="N605" t="s">
        <v>869</v>
      </c>
    </row>
    <row r="606" spans="1:14" x14ac:dyDescent="0.3">
      <c r="A606" s="1" t="s">
        <v>604</v>
      </c>
      <c r="B606" s="6">
        <v>220</v>
      </c>
      <c r="C606">
        <v>327</v>
      </c>
      <c r="D606">
        <v>400</v>
      </c>
      <c r="E606">
        <v>439</v>
      </c>
      <c r="F606">
        <v>439</v>
      </c>
      <c r="G606">
        <v>439</v>
      </c>
      <c r="H606">
        <v>527</v>
      </c>
      <c r="J606">
        <v>527</v>
      </c>
      <c r="N606" t="s">
        <v>869</v>
      </c>
    </row>
    <row r="607" spans="1:14" x14ac:dyDescent="0.3">
      <c r="A607" s="1" t="s">
        <v>605</v>
      </c>
      <c r="B607" s="6">
        <v>0</v>
      </c>
      <c r="C607">
        <v>31</v>
      </c>
      <c r="D607">
        <v>31</v>
      </c>
      <c r="E607">
        <v>31</v>
      </c>
      <c r="F607">
        <v>31</v>
      </c>
      <c r="G607">
        <v>31</v>
      </c>
      <c r="H607">
        <v>31</v>
      </c>
      <c r="J607">
        <v>31</v>
      </c>
      <c r="N607" t="s">
        <v>869</v>
      </c>
    </row>
    <row r="608" spans="1:14" x14ac:dyDescent="0.3">
      <c r="A608" s="1" t="s">
        <v>606</v>
      </c>
      <c r="B608" s="6">
        <v>0</v>
      </c>
      <c r="C608">
        <v>179</v>
      </c>
      <c r="D608">
        <v>179</v>
      </c>
      <c r="E608">
        <v>235</v>
      </c>
      <c r="F608">
        <v>235</v>
      </c>
      <c r="G608">
        <v>235</v>
      </c>
      <c r="H608">
        <v>299</v>
      </c>
      <c r="J608">
        <v>386</v>
      </c>
      <c r="N608" t="s">
        <v>869</v>
      </c>
    </row>
    <row r="609" spans="1:14" x14ac:dyDescent="0.3">
      <c r="A609" s="1" t="s">
        <v>607</v>
      </c>
      <c r="B609" s="6">
        <v>0</v>
      </c>
      <c r="C609">
        <v>88</v>
      </c>
      <c r="D609">
        <v>121</v>
      </c>
      <c r="E609">
        <v>148</v>
      </c>
      <c r="F609">
        <v>156</v>
      </c>
      <c r="G609">
        <v>170</v>
      </c>
      <c r="H609">
        <v>176</v>
      </c>
      <c r="J609">
        <v>221</v>
      </c>
      <c r="N609" t="s">
        <v>869</v>
      </c>
    </row>
    <row r="610" spans="1:14" x14ac:dyDescent="0.3">
      <c r="A610" s="1" t="s">
        <v>608</v>
      </c>
      <c r="B610" s="6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J610">
        <v>0</v>
      </c>
      <c r="N610" t="s">
        <v>869</v>
      </c>
    </row>
    <row r="611" spans="1:14" x14ac:dyDescent="0.3">
      <c r="A611" s="1" t="s">
        <v>609</v>
      </c>
      <c r="B611" s="6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J611">
        <v>0</v>
      </c>
      <c r="N611" t="s">
        <v>869</v>
      </c>
    </row>
    <row r="612" spans="1:14" x14ac:dyDescent="0.3">
      <c r="A612" s="1" t="s">
        <v>610</v>
      </c>
      <c r="B612" s="6">
        <v>0</v>
      </c>
      <c r="C612">
        <v>13</v>
      </c>
      <c r="D612">
        <v>25</v>
      </c>
      <c r="E612">
        <v>25</v>
      </c>
      <c r="F612">
        <v>54</v>
      </c>
      <c r="G612">
        <v>54</v>
      </c>
      <c r="H612">
        <v>54</v>
      </c>
      <c r="J612">
        <v>54</v>
      </c>
      <c r="N612" t="s">
        <v>869</v>
      </c>
    </row>
    <row r="613" spans="1:14" x14ac:dyDescent="0.3">
      <c r="A613" s="1" t="s">
        <v>611</v>
      </c>
      <c r="B613" s="6">
        <v>5</v>
      </c>
      <c r="C613">
        <v>10</v>
      </c>
      <c r="D613">
        <v>10</v>
      </c>
      <c r="E613">
        <v>10</v>
      </c>
      <c r="F613">
        <v>10</v>
      </c>
      <c r="G613">
        <v>10</v>
      </c>
      <c r="H613">
        <v>10</v>
      </c>
      <c r="J613">
        <v>20</v>
      </c>
      <c r="N613" t="s">
        <v>869</v>
      </c>
    </row>
    <row r="614" spans="1:14" x14ac:dyDescent="0.3">
      <c r="A614" s="1" t="s">
        <v>612</v>
      </c>
      <c r="B614" s="6">
        <v>321</v>
      </c>
      <c r="C614">
        <v>367</v>
      </c>
      <c r="D614">
        <v>375</v>
      </c>
      <c r="E614">
        <v>375</v>
      </c>
      <c r="F614">
        <v>426</v>
      </c>
      <c r="G614">
        <v>426</v>
      </c>
      <c r="H614">
        <v>446</v>
      </c>
      <c r="J614">
        <v>489</v>
      </c>
      <c r="N614" t="s">
        <v>869</v>
      </c>
    </row>
    <row r="615" spans="1:14" x14ac:dyDescent="0.3">
      <c r="A615" s="1" t="s">
        <v>613</v>
      </c>
      <c r="B615" s="6">
        <v>96</v>
      </c>
      <c r="C615">
        <v>124</v>
      </c>
      <c r="D615">
        <v>127</v>
      </c>
      <c r="E615">
        <v>184</v>
      </c>
      <c r="F615">
        <v>226</v>
      </c>
      <c r="G615">
        <v>277</v>
      </c>
      <c r="H615">
        <v>284</v>
      </c>
      <c r="J615">
        <v>27</v>
      </c>
      <c r="N615" t="s">
        <v>869</v>
      </c>
    </row>
    <row r="616" spans="1:14" x14ac:dyDescent="0.3">
      <c r="A616" s="1" t="s">
        <v>614</v>
      </c>
      <c r="B616" s="6">
        <v>19</v>
      </c>
      <c r="C616">
        <v>22</v>
      </c>
      <c r="D616">
        <v>22</v>
      </c>
      <c r="E616">
        <v>22</v>
      </c>
      <c r="F616">
        <v>22</v>
      </c>
      <c r="G616">
        <v>25</v>
      </c>
      <c r="H616">
        <v>27</v>
      </c>
      <c r="J616">
        <v>27</v>
      </c>
      <c r="N616" t="s">
        <v>869</v>
      </c>
    </row>
    <row r="617" spans="1:14" x14ac:dyDescent="0.3">
      <c r="A617" s="1" t="s">
        <v>615</v>
      </c>
      <c r="B617" s="6">
        <v>0</v>
      </c>
      <c r="C617">
        <v>0</v>
      </c>
      <c r="D617">
        <v>12</v>
      </c>
      <c r="E617">
        <v>16</v>
      </c>
      <c r="F617">
        <v>16</v>
      </c>
      <c r="G617">
        <v>16</v>
      </c>
      <c r="H617">
        <v>16</v>
      </c>
      <c r="J617">
        <v>16</v>
      </c>
      <c r="N617" t="s">
        <v>869</v>
      </c>
    </row>
    <row r="618" spans="1:14" x14ac:dyDescent="0.3">
      <c r="A618" s="1" t="s">
        <v>616</v>
      </c>
      <c r="B618" s="6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J618">
        <v>2</v>
      </c>
      <c r="N618" t="s">
        <v>869</v>
      </c>
    </row>
    <row r="619" spans="1:14" x14ac:dyDescent="0.3">
      <c r="A619" s="1" t="s">
        <v>617</v>
      </c>
      <c r="B619" s="6">
        <v>66</v>
      </c>
      <c r="C619">
        <v>125</v>
      </c>
      <c r="D619">
        <v>176</v>
      </c>
      <c r="E619">
        <v>246</v>
      </c>
      <c r="F619">
        <v>246</v>
      </c>
      <c r="G619">
        <v>246</v>
      </c>
      <c r="H619">
        <v>246</v>
      </c>
      <c r="J619">
        <v>267</v>
      </c>
      <c r="N619" t="s">
        <v>869</v>
      </c>
    </row>
    <row r="620" spans="1:14" x14ac:dyDescent="0.3">
      <c r="A620" s="1" t="s">
        <v>618</v>
      </c>
      <c r="B620" s="6">
        <v>0</v>
      </c>
      <c r="C620">
        <v>0</v>
      </c>
      <c r="D620">
        <v>4</v>
      </c>
      <c r="E620">
        <v>4</v>
      </c>
      <c r="F620">
        <v>4</v>
      </c>
      <c r="G620">
        <v>13</v>
      </c>
      <c r="H620">
        <v>13</v>
      </c>
      <c r="J620">
        <v>13</v>
      </c>
      <c r="N620" t="s">
        <v>869</v>
      </c>
    </row>
    <row r="621" spans="1:14" x14ac:dyDescent="0.3">
      <c r="A621" s="1" t="s">
        <v>619</v>
      </c>
      <c r="B621" s="6">
        <v>0</v>
      </c>
      <c r="C621">
        <v>84</v>
      </c>
      <c r="D621">
        <v>84</v>
      </c>
      <c r="E621">
        <v>94</v>
      </c>
      <c r="F621">
        <v>125</v>
      </c>
      <c r="G621">
        <v>143</v>
      </c>
      <c r="H621">
        <v>153</v>
      </c>
      <c r="J621">
        <v>321</v>
      </c>
      <c r="N621" t="s">
        <v>869</v>
      </c>
    </row>
    <row r="622" spans="1:14" x14ac:dyDescent="0.3">
      <c r="A622" s="1" t="s">
        <v>620</v>
      </c>
      <c r="B622" s="6">
        <v>0</v>
      </c>
      <c r="C622">
        <v>0</v>
      </c>
      <c r="D622">
        <v>0</v>
      </c>
      <c r="E622">
        <v>0</v>
      </c>
      <c r="F622">
        <v>7</v>
      </c>
      <c r="G622">
        <v>7</v>
      </c>
      <c r="H622">
        <v>7</v>
      </c>
      <c r="J622">
        <v>7</v>
      </c>
      <c r="N622" t="s">
        <v>869</v>
      </c>
    </row>
    <row r="623" spans="1:14" x14ac:dyDescent="0.3">
      <c r="A623" s="1" t="s">
        <v>621</v>
      </c>
      <c r="B623" s="6">
        <v>0</v>
      </c>
      <c r="C623">
        <v>8</v>
      </c>
      <c r="D623">
        <v>8</v>
      </c>
      <c r="E623">
        <v>8</v>
      </c>
      <c r="F623">
        <v>8</v>
      </c>
      <c r="G623">
        <v>8</v>
      </c>
      <c r="H623">
        <v>8</v>
      </c>
      <c r="J623">
        <v>8</v>
      </c>
      <c r="N623" t="s">
        <v>869</v>
      </c>
    </row>
    <row r="624" spans="1:14" x14ac:dyDescent="0.3">
      <c r="A624" s="1" t="s">
        <v>622</v>
      </c>
      <c r="B624" s="6">
        <v>0</v>
      </c>
      <c r="C624">
        <v>54</v>
      </c>
      <c r="D624">
        <v>104</v>
      </c>
      <c r="E624">
        <v>104</v>
      </c>
      <c r="F624">
        <v>104</v>
      </c>
      <c r="G624">
        <v>148</v>
      </c>
      <c r="H624">
        <v>148</v>
      </c>
      <c r="J624">
        <v>148</v>
      </c>
      <c r="N624" t="s">
        <v>870</v>
      </c>
    </row>
    <row r="625" spans="1:14" x14ac:dyDescent="0.3">
      <c r="A625" s="1" t="s">
        <v>623</v>
      </c>
      <c r="B625" s="6">
        <v>186</v>
      </c>
      <c r="C625">
        <v>260</v>
      </c>
      <c r="D625">
        <v>260</v>
      </c>
      <c r="E625">
        <v>260</v>
      </c>
      <c r="F625">
        <v>260</v>
      </c>
      <c r="G625">
        <v>260</v>
      </c>
      <c r="H625">
        <v>305</v>
      </c>
      <c r="J625">
        <v>360</v>
      </c>
      <c r="N625" t="s">
        <v>870</v>
      </c>
    </row>
    <row r="626" spans="1:14" x14ac:dyDescent="0.3">
      <c r="A626" s="1" t="s">
        <v>624</v>
      </c>
      <c r="B626" s="6">
        <v>68</v>
      </c>
      <c r="C626">
        <v>68</v>
      </c>
      <c r="D626">
        <v>68</v>
      </c>
      <c r="E626">
        <v>105</v>
      </c>
      <c r="F626">
        <v>105</v>
      </c>
      <c r="G626">
        <v>105</v>
      </c>
      <c r="H626">
        <v>134</v>
      </c>
      <c r="J626">
        <v>134</v>
      </c>
      <c r="N626" t="s">
        <v>870</v>
      </c>
    </row>
    <row r="627" spans="1:14" x14ac:dyDescent="0.3">
      <c r="A627" s="1" t="s">
        <v>625</v>
      </c>
      <c r="B627" s="6">
        <v>110</v>
      </c>
      <c r="C627">
        <v>155</v>
      </c>
      <c r="D627">
        <v>197</v>
      </c>
      <c r="E627">
        <v>202</v>
      </c>
      <c r="F627">
        <v>370</v>
      </c>
      <c r="G627">
        <v>370</v>
      </c>
      <c r="H627">
        <v>370</v>
      </c>
      <c r="J627">
        <v>477</v>
      </c>
      <c r="N627" t="s">
        <v>870</v>
      </c>
    </row>
    <row r="628" spans="1:14" x14ac:dyDescent="0.3">
      <c r="A628" s="1" t="s">
        <v>626</v>
      </c>
      <c r="B628" s="6">
        <v>0</v>
      </c>
      <c r="C628">
        <v>14</v>
      </c>
      <c r="D628">
        <v>14</v>
      </c>
      <c r="E628">
        <v>22</v>
      </c>
      <c r="F628">
        <v>34</v>
      </c>
      <c r="G628">
        <v>34</v>
      </c>
      <c r="H628">
        <v>34</v>
      </c>
      <c r="J628">
        <v>34</v>
      </c>
      <c r="N628" t="s">
        <v>870</v>
      </c>
    </row>
    <row r="629" spans="1:14" x14ac:dyDescent="0.3">
      <c r="A629" s="1" t="s">
        <v>627</v>
      </c>
      <c r="B629" s="6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J629">
        <v>0</v>
      </c>
      <c r="N629" t="s">
        <v>870</v>
      </c>
    </row>
    <row r="630" spans="1:14" x14ac:dyDescent="0.3">
      <c r="A630" s="1" t="s">
        <v>628</v>
      </c>
      <c r="B630" s="6">
        <v>1</v>
      </c>
      <c r="C630">
        <v>30</v>
      </c>
      <c r="D630">
        <v>39</v>
      </c>
      <c r="E630">
        <v>39</v>
      </c>
      <c r="F630">
        <v>39</v>
      </c>
      <c r="G630">
        <v>54</v>
      </c>
      <c r="H630">
        <v>75</v>
      </c>
      <c r="J630">
        <v>81</v>
      </c>
      <c r="N630" t="s">
        <v>870</v>
      </c>
    </row>
    <row r="631" spans="1:14" x14ac:dyDescent="0.3">
      <c r="A631" s="1" t="s">
        <v>629</v>
      </c>
      <c r="B631" s="6">
        <v>8</v>
      </c>
      <c r="C631">
        <v>12</v>
      </c>
      <c r="D631">
        <v>14</v>
      </c>
      <c r="E631">
        <v>16</v>
      </c>
      <c r="F631">
        <v>19</v>
      </c>
      <c r="G631">
        <v>22</v>
      </c>
      <c r="H631">
        <v>22</v>
      </c>
      <c r="J631">
        <v>22</v>
      </c>
      <c r="N631" t="s">
        <v>870</v>
      </c>
    </row>
    <row r="632" spans="1:14" x14ac:dyDescent="0.3">
      <c r="A632" s="1" t="s">
        <v>630</v>
      </c>
      <c r="B632" s="6">
        <v>0</v>
      </c>
      <c r="C632">
        <v>0</v>
      </c>
      <c r="D632">
        <v>0</v>
      </c>
      <c r="E632">
        <v>24</v>
      </c>
      <c r="F632">
        <v>49</v>
      </c>
      <c r="G632">
        <v>49</v>
      </c>
      <c r="H632">
        <v>79</v>
      </c>
      <c r="J632">
        <v>278</v>
      </c>
      <c r="N632" t="s">
        <v>870</v>
      </c>
    </row>
    <row r="633" spans="1:14" x14ac:dyDescent="0.3">
      <c r="A633" s="1" t="s">
        <v>631</v>
      </c>
      <c r="B633" s="6">
        <v>4</v>
      </c>
      <c r="C633">
        <v>4</v>
      </c>
      <c r="D633">
        <v>4</v>
      </c>
      <c r="E633">
        <v>18</v>
      </c>
      <c r="F633">
        <v>18</v>
      </c>
      <c r="G633">
        <v>18</v>
      </c>
      <c r="H633">
        <v>28</v>
      </c>
      <c r="J633">
        <v>28</v>
      </c>
      <c r="N633" t="s">
        <v>870</v>
      </c>
    </row>
    <row r="634" spans="1:14" x14ac:dyDescent="0.3">
      <c r="A634" s="1" t="s">
        <v>632</v>
      </c>
      <c r="B634" s="6">
        <v>0</v>
      </c>
      <c r="C634">
        <v>2</v>
      </c>
      <c r="D634">
        <v>2</v>
      </c>
      <c r="E634">
        <v>2</v>
      </c>
      <c r="F634">
        <v>2</v>
      </c>
      <c r="G634">
        <v>7</v>
      </c>
      <c r="H634">
        <v>7</v>
      </c>
      <c r="J634">
        <v>12</v>
      </c>
      <c r="N634" t="s">
        <v>870</v>
      </c>
    </row>
    <row r="635" spans="1:14" x14ac:dyDescent="0.3">
      <c r="A635" s="1" t="s">
        <v>633</v>
      </c>
      <c r="B635" s="6">
        <v>74</v>
      </c>
      <c r="C635">
        <v>75</v>
      </c>
      <c r="D635">
        <v>75</v>
      </c>
      <c r="E635">
        <v>75</v>
      </c>
      <c r="F635">
        <v>75</v>
      </c>
      <c r="G635">
        <v>75</v>
      </c>
      <c r="H635">
        <v>75</v>
      </c>
      <c r="J635">
        <v>75</v>
      </c>
      <c r="N635" t="s">
        <v>870</v>
      </c>
    </row>
    <row r="636" spans="1:14" x14ac:dyDescent="0.3">
      <c r="A636" s="1" t="s">
        <v>634</v>
      </c>
      <c r="B636" s="6">
        <v>0</v>
      </c>
      <c r="C636">
        <v>15</v>
      </c>
      <c r="D636">
        <v>15</v>
      </c>
      <c r="E636">
        <v>15</v>
      </c>
      <c r="F636">
        <v>28</v>
      </c>
      <c r="G636">
        <v>28</v>
      </c>
      <c r="H636">
        <v>28</v>
      </c>
      <c r="J636">
        <v>28</v>
      </c>
      <c r="N636" t="s">
        <v>870</v>
      </c>
    </row>
    <row r="637" spans="1:14" x14ac:dyDescent="0.3">
      <c r="A637" s="1" t="s">
        <v>635</v>
      </c>
      <c r="B637" s="6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J637">
        <v>0</v>
      </c>
      <c r="N637" t="s">
        <v>870</v>
      </c>
    </row>
    <row r="638" spans="1:14" x14ac:dyDescent="0.3">
      <c r="A638" s="1" t="s">
        <v>636</v>
      </c>
      <c r="B638" s="6">
        <v>0</v>
      </c>
      <c r="C638">
        <v>0</v>
      </c>
      <c r="D638">
        <v>0</v>
      </c>
      <c r="E638">
        <v>0</v>
      </c>
      <c r="F638">
        <v>0</v>
      </c>
      <c r="G638">
        <v>6</v>
      </c>
      <c r="H638">
        <v>6</v>
      </c>
      <c r="J638">
        <v>6</v>
      </c>
      <c r="N638" t="s">
        <v>870</v>
      </c>
    </row>
    <row r="639" spans="1:14" x14ac:dyDescent="0.3">
      <c r="A639" s="1" t="s">
        <v>637</v>
      </c>
      <c r="B639" s="6">
        <v>0</v>
      </c>
      <c r="C639">
        <v>7</v>
      </c>
      <c r="D639">
        <v>56</v>
      </c>
      <c r="E639">
        <v>62</v>
      </c>
      <c r="F639">
        <v>62</v>
      </c>
      <c r="G639">
        <v>62</v>
      </c>
      <c r="H639">
        <v>70</v>
      </c>
      <c r="J639">
        <v>70</v>
      </c>
      <c r="N639" t="s">
        <v>870</v>
      </c>
    </row>
    <row r="640" spans="1:14" x14ac:dyDescent="0.3">
      <c r="A640" s="1" t="s">
        <v>638</v>
      </c>
      <c r="B640" s="6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>
        <v>0</v>
      </c>
      <c r="N640" t="s">
        <v>870</v>
      </c>
    </row>
    <row r="641" spans="1:14" x14ac:dyDescent="0.3">
      <c r="A641" s="1" t="s">
        <v>639</v>
      </c>
      <c r="B641" s="6">
        <v>1</v>
      </c>
      <c r="C641">
        <v>3</v>
      </c>
      <c r="D641">
        <v>10</v>
      </c>
      <c r="E641">
        <v>12</v>
      </c>
      <c r="F641">
        <v>32</v>
      </c>
      <c r="G641">
        <v>32</v>
      </c>
      <c r="H641">
        <v>41</v>
      </c>
      <c r="J641">
        <v>89</v>
      </c>
      <c r="N641" t="s">
        <v>870</v>
      </c>
    </row>
    <row r="642" spans="1:14" x14ac:dyDescent="0.3">
      <c r="A642" s="1" t="s">
        <v>640</v>
      </c>
      <c r="B642" s="6">
        <v>111</v>
      </c>
      <c r="C642">
        <v>111</v>
      </c>
      <c r="D642">
        <v>111</v>
      </c>
      <c r="E642">
        <v>119</v>
      </c>
      <c r="F642">
        <v>215</v>
      </c>
      <c r="G642">
        <v>215</v>
      </c>
      <c r="H642">
        <v>304</v>
      </c>
      <c r="J642">
        <v>424</v>
      </c>
      <c r="N642" t="s">
        <v>870</v>
      </c>
    </row>
    <row r="643" spans="1:14" x14ac:dyDescent="0.3">
      <c r="A643" s="1" t="s">
        <v>641</v>
      </c>
      <c r="B643" s="6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>
        <v>0</v>
      </c>
      <c r="N643" t="s">
        <v>870</v>
      </c>
    </row>
    <row r="644" spans="1:14" x14ac:dyDescent="0.3">
      <c r="A644" s="1" t="s">
        <v>642</v>
      </c>
      <c r="B644" s="6">
        <v>0</v>
      </c>
      <c r="C644">
        <v>0</v>
      </c>
      <c r="D644">
        <v>0</v>
      </c>
      <c r="E644">
        <v>0</v>
      </c>
      <c r="F644">
        <v>23</v>
      </c>
      <c r="G644">
        <v>44</v>
      </c>
      <c r="H644">
        <v>45</v>
      </c>
      <c r="J644">
        <v>65</v>
      </c>
      <c r="N644" t="s">
        <v>870</v>
      </c>
    </row>
    <row r="645" spans="1:14" x14ac:dyDescent="0.3">
      <c r="A645" s="1" t="s">
        <v>643</v>
      </c>
      <c r="B645" s="6">
        <v>2</v>
      </c>
      <c r="C645">
        <v>3</v>
      </c>
      <c r="D645">
        <v>3</v>
      </c>
      <c r="E645">
        <v>5</v>
      </c>
      <c r="F645">
        <v>31</v>
      </c>
      <c r="G645">
        <v>31</v>
      </c>
      <c r="H645">
        <v>31</v>
      </c>
      <c r="J645">
        <v>31</v>
      </c>
      <c r="N645" t="s">
        <v>870</v>
      </c>
    </row>
    <row r="646" spans="1:14" x14ac:dyDescent="0.3">
      <c r="A646" s="1" t="s">
        <v>644</v>
      </c>
      <c r="B646" s="6">
        <v>0</v>
      </c>
      <c r="C646">
        <v>0</v>
      </c>
      <c r="D646">
        <v>0</v>
      </c>
      <c r="E646">
        <v>29</v>
      </c>
      <c r="F646">
        <v>59</v>
      </c>
      <c r="G646">
        <v>59</v>
      </c>
      <c r="H646">
        <v>59</v>
      </c>
      <c r="J646">
        <v>59</v>
      </c>
      <c r="N646" t="s">
        <v>870</v>
      </c>
    </row>
    <row r="647" spans="1:14" x14ac:dyDescent="0.3">
      <c r="A647" s="1" t="s">
        <v>645</v>
      </c>
      <c r="B647" s="6">
        <v>68</v>
      </c>
      <c r="C647">
        <v>68</v>
      </c>
      <c r="D647">
        <v>77</v>
      </c>
      <c r="E647">
        <v>78</v>
      </c>
      <c r="F647">
        <v>78</v>
      </c>
      <c r="G647">
        <v>96</v>
      </c>
      <c r="H647">
        <v>107</v>
      </c>
      <c r="J647">
        <v>142</v>
      </c>
      <c r="N647" t="s">
        <v>870</v>
      </c>
    </row>
    <row r="648" spans="1:14" x14ac:dyDescent="0.3">
      <c r="A648" s="1" t="s">
        <v>646</v>
      </c>
      <c r="B648" s="6">
        <v>0</v>
      </c>
      <c r="C648">
        <v>0</v>
      </c>
      <c r="D648">
        <v>0</v>
      </c>
      <c r="E648">
        <v>11</v>
      </c>
      <c r="F648">
        <v>11</v>
      </c>
      <c r="G648">
        <v>11</v>
      </c>
      <c r="H648">
        <v>11</v>
      </c>
      <c r="J648">
        <v>47</v>
      </c>
      <c r="N648" t="s">
        <v>870</v>
      </c>
    </row>
    <row r="649" spans="1:14" x14ac:dyDescent="0.3">
      <c r="A649" s="1" t="s">
        <v>647</v>
      </c>
      <c r="B649" s="6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J649">
        <v>2</v>
      </c>
      <c r="N649" t="s">
        <v>870</v>
      </c>
    </row>
    <row r="650" spans="1:14" x14ac:dyDescent="0.3">
      <c r="A650" s="1" t="s">
        <v>648</v>
      </c>
      <c r="B650" s="6">
        <v>45</v>
      </c>
      <c r="C650">
        <v>45</v>
      </c>
      <c r="D650">
        <v>45</v>
      </c>
      <c r="E650">
        <v>45</v>
      </c>
      <c r="F650">
        <v>49</v>
      </c>
      <c r="G650">
        <v>65</v>
      </c>
      <c r="H650">
        <v>72</v>
      </c>
      <c r="J650">
        <v>77</v>
      </c>
      <c r="N650" t="s">
        <v>870</v>
      </c>
    </row>
    <row r="651" spans="1:14" x14ac:dyDescent="0.3">
      <c r="A651" s="1" t="s">
        <v>649</v>
      </c>
      <c r="B651" s="6">
        <v>0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5</v>
      </c>
      <c r="J651">
        <v>5</v>
      </c>
      <c r="N651" t="s">
        <v>870</v>
      </c>
    </row>
    <row r="652" spans="1:14" x14ac:dyDescent="0.3">
      <c r="A652" s="1" t="s">
        <v>650</v>
      </c>
      <c r="B652" s="6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J652">
        <v>0</v>
      </c>
      <c r="N652" t="s">
        <v>870</v>
      </c>
    </row>
    <row r="653" spans="1:14" x14ac:dyDescent="0.3">
      <c r="A653" s="1" t="s">
        <v>651</v>
      </c>
      <c r="B653" s="6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>
        <v>0</v>
      </c>
      <c r="N653" t="s">
        <v>870</v>
      </c>
    </row>
    <row r="654" spans="1:14" x14ac:dyDescent="0.3">
      <c r="A654" s="1" t="s">
        <v>652</v>
      </c>
      <c r="B654" s="6">
        <v>0</v>
      </c>
      <c r="C654">
        <v>0</v>
      </c>
      <c r="D654">
        <v>34</v>
      </c>
      <c r="E654">
        <v>34</v>
      </c>
      <c r="F654">
        <v>40</v>
      </c>
      <c r="G654">
        <v>43</v>
      </c>
      <c r="H654">
        <v>43</v>
      </c>
      <c r="J654">
        <v>43</v>
      </c>
      <c r="N654" t="s">
        <v>870</v>
      </c>
    </row>
    <row r="655" spans="1:14" x14ac:dyDescent="0.3">
      <c r="A655" s="1" t="s">
        <v>653</v>
      </c>
      <c r="B655" s="6">
        <v>0</v>
      </c>
      <c r="C655">
        <v>0</v>
      </c>
      <c r="D655">
        <v>0</v>
      </c>
      <c r="E655">
        <v>0</v>
      </c>
      <c r="F655">
        <v>69</v>
      </c>
      <c r="G655">
        <v>69</v>
      </c>
      <c r="H655">
        <v>69</v>
      </c>
      <c r="J655">
        <v>69</v>
      </c>
      <c r="N655" t="s">
        <v>870</v>
      </c>
    </row>
    <row r="656" spans="1:14" x14ac:dyDescent="0.3">
      <c r="A656" s="1" t="s">
        <v>654</v>
      </c>
      <c r="B656" s="6">
        <v>0</v>
      </c>
      <c r="C656">
        <v>22</v>
      </c>
      <c r="D656">
        <v>22</v>
      </c>
      <c r="E656">
        <v>99</v>
      </c>
      <c r="F656">
        <v>245</v>
      </c>
      <c r="G656">
        <v>245</v>
      </c>
      <c r="H656">
        <v>245</v>
      </c>
      <c r="J656">
        <v>245</v>
      </c>
      <c r="N656" t="s">
        <v>870</v>
      </c>
    </row>
    <row r="657" spans="1:14" x14ac:dyDescent="0.3">
      <c r="A657" s="1" t="s">
        <v>655</v>
      </c>
      <c r="B657" s="6">
        <v>74</v>
      </c>
      <c r="C657">
        <v>112</v>
      </c>
      <c r="D657">
        <v>118</v>
      </c>
      <c r="E657">
        <v>121</v>
      </c>
      <c r="F657">
        <v>160</v>
      </c>
      <c r="G657">
        <v>204</v>
      </c>
      <c r="H657">
        <v>210</v>
      </c>
      <c r="J657">
        <v>278</v>
      </c>
      <c r="N657" t="s">
        <v>870</v>
      </c>
    </row>
    <row r="658" spans="1:14" x14ac:dyDescent="0.3">
      <c r="A658" s="1" t="s">
        <v>656</v>
      </c>
      <c r="B658" s="6">
        <v>0</v>
      </c>
      <c r="C658">
        <v>0</v>
      </c>
      <c r="D658">
        <v>0</v>
      </c>
      <c r="E658">
        <v>0</v>
      </c>
      <c r="F658">
        <v>0</v>
      </c>
      <c r="G658">
        <v>6</v>
      </c>
      <c r="H658">
        <v>6</v>
      </c>
      <c r="J658">
        <v>6</v>
      </c>
      <c r="N658" t="s">
        <v>870</v>
      </c>
    </row>
    <row r="659" spans="1:14" x14ac:dyDescent="0.3">
      <c r="A659" s="1" t="s">
        <v>657</v>
      </c>
      <c r="B659" s="6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>
        <v>0</v>
      </c>
      <c r="N659" t="s">
        <v>870</v>
      </c>
    </row>
    <row r="660" spans="1:14" x14ac:dyDescent="0.3">
      <c r="A660" s="1" t="s">
        <v>658</v>
      </c>
      <c r="B660" s="6">
        <v>0</v>
      </c>
      <c r="C660">
        <v>0</v>
      </c>
      <c r="D660">
        <v>0</v>
      </c>
      <c r="E660">
        <v>0</v>
      </c>
      <c r="F660">
        <v>0</v>
      </c>
      <c r="G660">
        <v>23</v>
      </c>
      <c r="H660">
        <v>23</v>
      </c>
      <c r="J660">
        <v>23</v>
      </c>
      <c r="N660" t="s">
        <v>870</v>
      </c>
    </row>
    <row r="661" spans="1:14" x14ac:dyDescent="0.3">
      <c r="A661" s="1" t="s">
        <v>659</v>
      </c>
      <c r="B661" s="6">
        <v>0</v>
      </c>
      <c r="C661">
        <v>0</v>
      </c>
      <c r="D661">
        <v>0</v>
      </c>
      <c r="E661">
        <v>0</v>
      </c>
      <c r="F661">
        <v>0</v>
      </c>
      <c r="G661">
        <v>55</v>
      </c>
      <c r="H661">
        <v>55</v>
      </c>
      <c r="J661">
        <v>55</v>
      </c>
      <c r="N661" t="s">
        <v>870</v>
      </c>
    </row>
    <row r="662" spans="1:14" x14ac:dyDescent="0.3">
      <c r="A662" s="1" t="s">
        <v>660</v>
      </c>
      <c r="B662" s="6">
        <v>25</v>
      </c>
      <c r="C662">
        <v>41</v>
      </c>
      <c r="D662">
        <v>41</v>
      </c>
      <c r="E662">
        <v>41</v>
      </c>
      <c r="F662">
        <v>41</v>
      </c>
      <c r="G662">
        <v>44</v>
      </c>
      <c r="H662">
        <v>77</v>
      </c>
      <c r="J662">
        <v>77</v>
      </c>
      <c r="N662" t="s">
        <v>870</v>
      </c>
    </row>
    <row r="663" spans="1:14" x14ac:dyDescent="0.3">
      <c r="A663" s="1" t="s">
        <v>661</v>
      </c>
      <c r="B663" s="6">
        <v>0</v>
      </c>
      <c r="C663">
        <v>7</v>
      </c>
      <c r="D663">
        <v>7</v>
      </c>
      <c r="E663">
        <v>16</v>
      </c>
      <c r="F663">
        <v>19</v>
      </c>
      <c r="G663">
        <v>19</v>
      </c>
      <c r="H663">
        <v>59</v>
      </c>
      <c r="J663">
        <v>59</v>
      </c>
      <c r="N663" t="s">
        <v>870</v>
      </c>
    </row>
    <row r="664" spans="1:14" x14ac:dyDescent="0.3">
      <c r="A664" s="1" t="s">
        <v>662</v>
      </c>
      <c r="B664" s="6">
        <v>162</v>
      </c>
      <c r="C664">
        <v>221</v>
      </c>
      <c r="D664">
        <v>224</v>
      </c>
      <c r="E664">
        <v>234</v>
      </c>
      <c r="F664">
        <v>294</v>
      </c>
      <c r="G664">
        <v>294</v>
      </c>
      <c r="H664">
        <v>321</v>
      </c>
      <c r="J664">
        <v>321</v>
      </c>
      <c r="N664" t="s">
        <v>870</v>
      </c>
    </row>
    <row r="665" spans="1:14" x14ac:dyDescent="0.3">
      <c r="A665" s="1" t="s">
        <v>663</v>
      </c>
      <c r="B665" s="6">
        <v>0</v>
      </c>
      <c r="C665">
        <v>19</v>
      </c>
      <c r="D665">
        <v>19</v>
      </c>
      <c r="E665">
        <v>19</v>
      </c>
      <c r="F665">
        <v>19</v>
      </c>
      <c r="G665">
        <v>23</v>
      </c>
      <c r="H665">
        <v>23</v>
      </c>
      <c r="J665">
        <v>23</v>
      </c>
      <c r="N665" t="s">
        <v>870</v>
      </c>
    </row>
    <row r="666" spans="1:14" x14ac:dyDescent="0.3">
      <c r="A666" s="1" t="s">
        <v>664</v>
      </c>
      <c r="B666" s="6">
        <v>0</v>
      </c>
      <c r="C666">
        <v>96</v>
      </c>
      <c r="D666">
        <v>107</v>
      </c>
      <c r="E666">
        <v>107</v>
      </c>
      <c r="F666">
        <v>217</v>
      </c>
      <c r="G666">
        <v>250</v>
      </c>
      <c r="H666">
        <v>250</v>
      </c>
      <c r="J666">
        <v>395</v>
      </c>
      <c r="N666" t="s">
        <v>870</v>
      </c>
    </row>
    <row r="667" spans="1:14" x14ac:dyDescent="0.3">
      <c r="A667" s="1" t="s">
        <v>665</v>
      </c>
      <c r="B667" s="6">
        <v>41</v>
      </c>
      <c r="C667">
        <v>53</v>
      </c>
      <c r="D667">
        <v>88</v>
      </c>
      <c r="E667">
        <v>89</v>
      </c>
      <c r="F667">
        <v>154</v>
      </c>
      <c r="G667">
        <v>154</v>
      </c>
      <c r="H667">
        <v>154</v>
      </c>
      <c r="J667">
        <v>154</v>
      </c>
      <c r="N667" t="s">
        <v>870</v>
      </c>
    </row>
    <row r="668" spans="1:14" x14ac:dyDescent="0.3">
      <c r="A668" s="1" t="s">
        <v>666</v>
      </c>
      <c r="B668" s="6">
        <v>0</v>
      </c>
      <c r="C668">
        <v>26</v>
      </c>
      <c r="D668">
        <v>26</v>
      </c>
      <c r="E668">
        <v>26</v>
      </c>
      <c r="F668">
        <v>113</v>
      </c>
      <c r="G668">
        <v>113</v>
      </c>
      <c r="H668">
        <v>113</v>
      </c>
      <c r="J668">
        <v>113</v>
      </c>
      <c r="N668" t="s">
        <v>870</v>
      </c>
    </row>
    <row r="669" spans="1:14" x14ac:dyDescent="0.3">
      <c r="A669" s="1" t="s">
        <v>667</v>
      </c>
      <c r="B669" s="6">
        <v>166</v>
      </c>
      <c r="C669">
        <v>177</v>
      </c>
      <c r="D669">
        <v>177</v>
      </c>
      <c r="E669">
        <v>177</v>
      </c>
      <c r="F669">
        <v>177</v>
      </c>
      <c r="G669">
        <v>177</v>
      </c>
      <c r="H669">
        <v>233</v>
      </c>
      <c r="J669">
        <v>233</v>
      </c>
      <c r="N669" t="s">
        <v>870</v>
      </c>
    </row>
    <row r="670" spans="1:14" x14ac:dyDescent="0.3">
      <c r="A670" s="1" t="s">
        <v>668</v>
      </c>
      <c r="B670" s="6">
        <v>0</v>
      </c>
      <c r="C670">
        <v>0</v>
      </c>
      <c r="D670">
        <v>0</v>
      </c>
      <c r="E670">
        <v>0</v>
      </c>
      <c r="F670">
        <v>0</v>
      </c>
      <c r="G670">
        <v>33</v>
      </c>
      <c r="H670">
        <v>33</v>
      </c>
      <c r="J670">
        <v>33</v>
      </c>
      <c r="N670" t="s">
        <v>870</v>
      </c>
    </row>
    <row r="671" spans="1:14" x14ac:dyDescent="0.3">
      <c r="A671" s="1" t="s">
        <v>669</v>
      </c>
      <c r="B671" s="6">
        <v>27</v>
      </c>
      <c r="C671">
        <v>28</v>
      </c>
      <c r="D671">
        <v>28</v>
      </c>
      <c r="E671">
        <v>28</v>
      </c>
      <c r="F671">
        <v>53</v>
      </c>
      <c r="G671">
        <v>53</v>
      </c>
      <c r="H671">
        <v>58</v>
      </c>
      <c r="J671">
        <v>58</v>
      </c>
      <c r="N671" t="s">
        <v>870</v>
      </c>
    </row>
    <row r="672" spans="1:14" x14ac:dyDescent="0.3">
      <c r="A672" s="1" t="s">
        <v>670</v>
      </c>
      <c r="B672" s="6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>
        <v>0</v>
      </c>
      <c r="N672" t="s">
        <v>870</v>
      </c>
    </row>
    <row r="673" spans="1:14" x14ac:dyDescent="0.3">
      <c r="A673" s="1" t="s">
        <v>671</v>
      </c>
      <c r="B673" s="6">
        <v>17</v>
      </c>
      <c r="C673">
        <v>24</v>
      </c>
      <c r="D673">
        <v>29</v>
      </c>
      <c r="E673">
        <v>52</v>
      </c>
      <c r="F673">
        <v>52</v>
      </c>
      <c r="G673">
        <v>52</v>
      </c>
      <c r="H673">
        <v>52</v>
      </c>
      <c r="J673">
        <v>65</v>
      </c>
      <c r="N673" t="s">
        <v>870</v>
      </c>
    </row>
    <row r="674" spans="1:14" x14ac:dyDescent="0.3">
      <c r="A674" s="1" t="s">
        <v>672</v>
      </c>
      <c r="B674" s="6">
        <v>157</v>
      </c>
      <c r="C674">
        <v>194</v>
      </c>
      <c r="D674">
        <v>195</v>
      </c>
      <c r="E674">
        <v>195</v>
      </c>
      <c r="F674">
        <v>195</v>
      </c>
      <c r="G674">
        <v>195</v>
      </c>
      <c r="H674">
        <v>195</v>
      </c>
      <c r="J674">
        <v>195</v>
      </c>
      <c r="N674" t="s">
        <v>870</v>
      </c>
    </row>
    <row r="675" spans="1:14" x14ac:dyDescent="0.3">
      <c r="A675" s="1" t="s">
        <v>673</v>
      </c>
      <c r="B675" s="6">
        <v>0</v>
      </c>
      <c r="C675">
        <v>0</v>
      </c>
      <c r="D675">
        <v>0</v>
      </c>
      <c r="E675">
        <v>0</v>
      </c>
      <c r="F675">
        <v>0</v>
      </c>
      <c r="G675">
        <v>63</v>
      </c>
      <c r="H675">
        <v>63</v>
      </c>
      <c r="J675">
        <v>112</v>
      </c>
      <c r="N675" t="s">
        <v>870</v>
      </c>
    </row>
    <row r="676" spans="1:14" x14ac:dyDescent="0.3">
      <c r="A676" s="1" t="s">
        <v>674</v>
      </c>
      <c r="B676" s="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>
        <v>0</v>
      </c>
      <c r="N676" t="s">
        <v>870</v>
      </c>
    </row>
    <row r="677" spans="1:14" x14ac:dyDescent="0.3">
      <c r="A677" s="1" t="s">
        <v>675</v>
      </c>
      <c r="B677" s="6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>
        <v>0</v>
      </c>
      <c r="N677" t="s">
        <v>871</v>
      </c>
    </row>
    <row r="678" spans="1:14" x14ac:dyDescent="0.3">
      <c r="A678" s="1" t="s">
        <v>676</v>
      </c>
      <c r="B678" s="6">
        <v>0</v>
      </c>
      <c r="C678">
        <v>21</v>
      </c>
      <c r="D678">
        <v>21</v>
      </c>
      <c r="E678">
        <v>21</v>
      </c>
      <c r="F678">
        <v>21</v>
      </c>
      <c r="G678">
        <v>21</v>
      </c>
      <c r="H678">
        <v>21</v>
      </c>
      <c r="J678">
        <v>21</v>
      </c>
      <c r="N678" t="s">
        <v>871</v>
      </c>
    </row>
    <row r="679" spans="1:14" x14ac:dyDescent="0.3">
      <c r="A679" s="1" t="s">
        <v>677</v>
      </c>
      <c r="B679" s="6">
        <v>0</v>
      </c>
      <c r="C679">
        <v>0</v>
      </c>
      <c r="D679">
        <v>2</v>
      </c>
      <c r="E679">
        <v>2</v>
      </c>
      <c r="F679">
        <v>2</v>
      </c>
      <c r="G679">
        <v>2</v>
      </c>
      <c r="H679">
        <v>2</v>
      </c>
      <c r="J679">
        <v>2</v>
      </c>
      <c r="N679" t="s">
        <v>871</v>
      </c>
    </row>
    <row r="680" spans="1:14" x14ac:dyDescent="0.3">
      <c r="A680" s="1" t="s">
        <v>678</v>
      </c>
      <c r="B680" s="6">
        <v>0</v>
      </c>
      <c r="C680">
        <v>43</v>
      </c>
      <c r="D680">
        <v>45</v>
      </c>
      <c r="E680">
        <v>45</v>
      </c>
      <c r="F680">
        <v>49</v>
      </c>
      <c r="G680">
        <v>49</v>
      </c>
      <c r="H680">
        <v>64</v>
      </c>
      <c r="J680">
        <v>64</v>
      </c>
      <c r="N680" t="s">
        <v>871</v>
      </c>
    </row>
    <row r="681" spans="1:14" x14ac:dyDescent="0.3">
      <c r="A681" s="1" t="s">
        <v>679</v>
      </c>
      <c r="B681" s="6">
        <v>94</v>
      </c>
      <c r="C681">
        <v>141</v>
      </c>
      <c r="D681">
        <v>188</v>
      </c>
      <c r="E681">
        <v>188</v>
      </c>
      <c r="F681">
        <v>285</v>
      </c>
      <c r="G681">
        <v>296</v>
      </c>
      <c r="H681">
        <v>296</v>
      </c>
      <c r="J681">
        <v>304</v>
      </c>
      <c r="N681" t="s">
        <v>871</v>
      </c>
    </row>
    <row r="682" spans="1:14" x14ac:dyDescent="0.3">
      <c r="A682" s="1" t="s">
        <v>680</v>
      </c>
      <c r="B682" s="6">
        <v>1</v>
      </c>
      <c r="C682">
        <v>15</v>
      </c>
      <c r="D682">
        <v>22</v>
      </c>
      <c r="E682">
        <v>22</v>
      </c>
      <c r="F682">
        <v>37</v>
      </c>
      <c r="G682">
        <v>40</v>
      </c>
      <c r="H682">
        <v>48</v>
      </c>
      <c r="J682">
        <v>48</v>
      </c>
      <c r="N682" t="s">
        <v>871</v>
      </c>
    </row>
    <row r="683" spans="1:14" x14ac:dyDescent="0.3">
      <c r="A683" s="1" t="s">
        <v>681</v>
      </c>
      <c r="B683" s="6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</v>
      </c>
      <c r="J683">
        <v>5</v>
      </c>
      <c r="N683" t="s">
        <v>871</v>
      </c>
    </row>
    <row r="684" spans="1:14" x14ac:dyDescent="0.3">
      <c r="A684" s="1" t="s">
        <v>682</v>
      </c>
      <c r="B684" s="6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J684">
        <v>0</v>
      </c>
      <c r="N684" t="s">
        <v>871</v>
      </c>
    </row>
    <row r="685" spans="1:14" x14ac:dyDescent="0.3">
      <c r="A685" s="1" t="s">
        <v>683</v>
      </c>
      <c r="B685" s="6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J685">
        <v>0</v>
      </c>
      <c r="N685" t="s">
        <v>871</v>
      </c>
    </row>
    <row r="686" spans="1:14" x14ac:dyDescent="0.3">
      <c r="A686" s="1" t="s">
        <v>684</v>
      </c>
      <c r="B686" s="6">
        <v>110</v>
      </c>
      <c r="C686">
        <v>287</v>
      </c>
      <c r="D686">
        <v>349</v>
      </c>
      <c r="E686">
        <v>460</v>
      </c>
      <c r="F686">
        <v>481</v>
      </c>
      <c r="G686">
        <v>521</v>
      </c>
      <c r="H686">
        <v>521</v>
      </c>
      <c r="J686">
        <v>663</v>
      </c>
      <c r="N686" t="s">
        <v>871</v>
      </c>
    </row>
    <row r="687" spans="1:14" x14ac:dyDescent="0.3">
      <c r="A687" s="1" t="s">
        <v>685</v>
      </c>
      <c r="B687" s="6">
        <v>0</v>
      </c>
      <c r="C687">
        <v>0</v>
      </c>
      <c r="D687">
        <v>0</v>
      </c>
      <c r="E687">
        <v>0</v>
      </c>
      <c r="F687">
        <v>6</v>
      </c>
      <c r="G687">
        <v>6</v>
      </c>
      <c r="H687">
        <v>10</v>
      </c>
      <c r="J687">
        <v>10</v>
      </c>
      <c r="N687" t="s">
        <v>871</v>
      </c>
    </row>
    <row r="688" spans="1:14" x14ac:dyDescent="0.3">
      <c r="A688" s="1" t="s">
        <v>686</v>
      </c>
      <c r="B688" s="6">
        <v>0</v>
      </c>
      <c r="C688">
        <v>0</v>
      </c>
      <c r="D688">
        <v>59</v>
      </c>
      <c r="E688">
        <v>59</v>
      </c>
      <c r="F688">
        <v>59</v>
      </c>
      <c r="G688">
        <v>59</v>
      </c>
      <c r="H688">
        <v>77</v>
      </c>
      <c r="J688">
        <v>77</v>
      </c>
      <c r="N688" t="s">
        <v>871</v>
      </c>
    </row>
    <row r="689" spans="1:14" x14ac:dyDescent="0.3">
      <c r="A689" s="1" t="s">
        <v>687</v>
      </c>
      <c r="B689" s="6">
        <v>0</v>
      </c>
      <c r="C689">
        <v>49</v>
      </c>
      <c r="D689">
        <v>49</v>
      </c>
      <c r="E689">
        <v>49</v>
      </c>
      <c r="F689">
        <v>202</v>
      </c>
      <c r="G689">
        <v>264</v>
      </c>
      <c r="H689">
        <v>264</v>
      </c>
      <c r="J689">
        <v>264</v>
      </c>
      <c r="N689" t="s">
        <v>871</v>
      </c>
    </row>
    <row r="690" spans="1:14" x14ac:dyDescent="0.3">
      <c r="A690" s="1" t="s">
        <v>688</v>
      </c>
      <c r="B690" s="6">
        <v>183</v>
      </c>
      <c r="C690">
        <v>199</v>
      </c>
      <c r="D690">
        <v>257</v>
      </c>
      <c r="E690">
        <v>290</v>
      </c>
      <c r="F690">
        <v>340</v>
      </c>
      <c r="G690">
        <v>351</v>
      </c>
      <c r="H690">
        <v>351</v>
      </c>
      <c r="J690">
        <v>351</v>
      </c>
      <c r="N690" t="s">
        <v>871</v>
      </c>
    </row>
    <row r="691" spans="1:14" x14ac:dyDescent="0.3">
      <c r="A691" s="1" t="s">
        <v>689</v>
      </c>
      <c r="B691" s="6">
        <v>0</v>
      </c>
      <c r="C691">
        <v>6</v>
      </c>
      <c r="D691">
        <v>6</v>
      </c>
      <c r="E691">
        <v>7</v>
      </c>
      <c r="F691">
        <v>24</v>
      </c>
      <c r="G691">
        <v>51</v>
      </c>
      <c r="H691">
        <v>51</v>
      </c>
      <c r="J691">
        <v>51</v>
      </c>
      <c r="N691" t="s">
        <v>871</v>
      </c>
    </row>
    <row r="692" spans="1:14" x14ac:dyDescent="0.3">
      <c r="A692" s="1" t="s">
        <v>690</v>
      </c>
      <c r="B692" s="6">
        <v>5</v>
      </c>
      <c r="C692">
        <v>5</v>
      </c>
      <c r="D692">
        <v>17</v>
      </c>
      <c r="E692">
        <v>17</v>
      </c>
      <c r="F692">
        <v>17</v>
      </c>
      <c r="G692">
        <v>17</v>
      </c>
      <c r="H692">
        <v>17</v>
      </c>
      <c r="J692">
        <v>21</v>
      </c>
      <c r="N692" t="s">
        <v>871</v>
      </c>
    </row>
    <row r="693" spans="1:14" x14ac:dyDescent="0.3">
      <c r="A693" s="1" t="s">
        <v>691</v>
      </c>
      <c r="B693" s="6">
        <v>132</v>
      </c>
      <c r="C693">
        <v>164</v>
      </c>
      <c r="D693">
        <v>164</v>
      </c>
      <c r="E693">
        <v>164</v>
      </c>
      <c r="F693">
        <v>164</v>
      </c>
      <c r="G693">
        <v>164</v>
      </c>
      <c r="H693">
        <v>168</v>
      </c>
      <c r="J693">
        <v>168</v>
      </c>
      <c r="N693" t="s">
        <v>871</v>
      </c>
    </row>
    <row r="694" spans="1:14" x14ac:dyDescent="0.3">
      <c r="A694" s="1" t="s">
        <v>692</v>
      </c>
      <c r="B694" s="6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J694">
        <v>1</v>
      </c>
      <c r="N694" t="s">
        <v>871</v>
      </c>
    </row>
    <row r="695" spans="1:14" x14ac:dyDescent="0.3">
      <c r="A695" s="1" t="s">
        <v>693</v>
      </c>
      <c r="B695" s="6">
        <v>0</v>
      </c>
      <c r="C695">
        <v>0</v>
      </c>
      <c r="D695">
        <v>14</v>
      </c>
      <c r="E695">
        <v>14</v>
      </c>
      <c r="F695">
        <v>14</v>
      </c>
      <c r="G695">
        <v>14</v>
      </c>
      <c r="H695">
        <v>14</v>
      </c>
      <c r="J695">
        <v>14</v>
      </c>
      <c r="N695" t="s">
        <v>871</v>
      </c>
    </row>
    <row r="696" spans="1:14" x14ac:dyDescent="0.3">
      <c r="A696" s="1" t="s">
        <v>694</v>
      </c>
      <c r="B696" s="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J696">
        <v>0</v>
      </c>
      <c r="N696" t="s">
        <v>871</v>
      </c>
    </row>
    <row r="697" spans="1:14" x14ac:dyDescent="0.3">
      <c r="A697" s="1" t="s">
        <v>695</v>
      </c>
      <c r="B697" s="6">
        <v>163</v>
      </c>
      <c r="C697">
        <v>165</v>
      </c>
      <c r="D697">
        <v>224</v>
      </c>
      <c r="E697">
        <v>233</v>
      </c>
      <c r="F697">
        <v>371</v>
      </c>
      <c r="G697">
        <v>384</v>
      </c>
      <c r="H697">
        <v>384</v>
      </c>
      <c r="J697">
        <v>384</v>
      </c>
      <c r="N697" t="s">
        <v>871</v>
      </c>
    </row>
    <row r="698" spans="1:14" x14ac:dyDescent="0.3">
      <c r="A698" s="1" t="s">
        <v>696</v>
      </c>
      <c r="B698" s="6">
        <v>11</v>
      </c>
      <c r="C698">
        <v>11</v>
      </c>
      <c r="D698">
        <v>14</v>
      </c>
      <c r="E698">
        <v>22</v>
      </c>
      <c r="F698">
        <v>22</v>
      </c>
      <c r="G698">
        <v>22</v>
      </c>
      <c r="H698">
        <v>22</v>
      </c>
      <c r="J698">
        <v>54</v>
      </c>
      <c r="N698" t="s">
        <v>871</v>
      </c>
    </row>
    <row r="699" spans="1:14" x14ac:dyDescent="0.3">
      <c r="A699" s="1" t="s">
        <v>697</v>
      </c>
      <c r="B699" s="6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J699">
        <v>0</v>
      </c>
      <c r="N699" t="s">
        <v>871</v>
      </c>
    </row>
    <row r="700" spans="1:14" x14ac:dyDescent="0.3">
      <c r="A700" s="1" t="s">
        <v>698</v>
      </c>
      <c r="B700" s="6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J700">
        <v>0</v>
      </c>
      <c r="N700" t="s">
        <v>871</v>
      </c>
    </row>
    <row r="701" spans="1:14" x14ac:dyDescent="0.3">
      <c r="A701" s="1" t="s">
        <v>699</v>
      </c>
      <c r="B701" s="6">
        <v>7</v>
      </c>
      <c r="C701">
        <v>11</v>
      </c>
      <c r="D701">
        <v>11</v>
      </c>
      <c r="E701">
        <v>11</v>
      </c>
      <c r="F701">
        <v>11</v>
      </c>
      <c r="G701">
        <v>11</v>
      </c>
      <c r="H701">
        <v>11</v>
      </c>
      <c r="J701">
        <v>11</v>
      </c>
      <c r="N701" t="s">
        <v>871</v>
      </c>
    </row>
    <row r="702" spans="1:14" x14ac:dyDescent="0.3">
      <c r="A702" s="1" t="s">
        <v>700</v>
      </c>
      <c r="B702" s="6">
        <v>14</v>
      </c>
      <c r="C702">
        <v>21</v>
      </c>
      <c r="D702">
        <v>39</v>
      </c>
      <c r="E702">
        <v>40</v>
      </c>
      <c r="F702">
        <v>56</v>
      </c>
      <c r="G702">
        <v>59</v>
      </c>
      <c r="H702">
        <v>59</v>
      </c>
      <c r="J702">
        <v>67</v>
      </c>
      <c r="N702" t="s">
        <v>871</v>
      </c>
    </row>
    <row r="703" spans="1:14" x14ac:dyDescent="0.3">
      <c r="A703" s="1" t="s">
        <v>701</v>
      </c>
      <c r="B703" s="6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27</v>
      </c>
      <c r="J703">
        <v>27</v>
      </c>
      <c r="N703" t="s">
        <v>871</v>
      </c>
    </row>
    <row r="704" spans="1:14" x14ac:dyDescent="0.3">
      <c r="A704" s="1" t="s">
        <v>702</v>
      </c>
      <c r="B704" s="6">
        <v>33</v>
      </c>
      <c r="C704">
        <v>36</v>
      </c>
      <c r="D704">
        <v>36</v>
      </c>
      <c r="E704">
        <v>49</v>
      </c>
      <c r="F704">
        <v>45</v>
      </c>
      <c r="G704">
        <v>46</v>
      </c>
      <c r="H704">
        <v>46</v>
      </c>
      <c r="J704">
        <v>46</v>
      </c>
      <c r="N704" t="s">
        <v>871</v>
      </c>
    </row>
    <row r="705" spans="1:14" x14ac:dyDescent="0.3">
      <c r="A705" s="1" t="s">
        <v>703</v>
      </c>
      <c r="B705" s="6">
        <v>0</v>
      </c>
      <c r="C705">
        <v>0</v>
      </c>
      <c r="D705">
        <v>12</v>
      </c>
      <c r="E705">
        <v>12</v>
      </c>
      <c r="F705">
        <v>12</v>
      </c>
      <c r="G705">
        <v>12</v>
      </c>
      <c r="H705">
        <v>73</v>
      </c>
      <c r="J705">
        <v>73</v>
      </c>
      <c r="N705" t="s">
        <v>871</v>
      </c>
    </row>
    <row r="706" spans="1:14" x14ac:dyDescent="0.3">
      <c r="A706" s="1" t="s">
        <v>704</v>
      </c>
      <c r="B706" s="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J706">
        <v>0</v>
      </c>
      <c r="N706" t="s">
        <v>871</v>
      </c>
    </row>
    <row r="707" spans="1:14" x14ac:dyDescent="0.3">
      <c r="A707" s="1" t="s">
        <v>705</v>
      </c>
      <c r="B707" s="6">
        <v>0</v>
      </c>
      <c r="C707">
        <v>0</v>
      </c>
      <c r="D707">
        <v>0</v>
      </c>
      <c r="E707">
        <v>2</v>
      </c>
      <c r="F707">
        <v>2</v>
      </c>
      <c r="G707">
        <v>2</v>
      </c>
      <c r="H707">
        <v>7</v>
      </c>
      <c r="J707">
        <v>7</v>
      </c>
      <c r="N707" t="s">
        <v>871</v>
      </c>
    </row>
    <row r="708" spans="1:14" x14ac:dyDescent="0.3">
      <c r="A708" s="1" t="s">
        <v>706</v>
      </c>
      <c r="B708" s="6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J708">
        <v>0</v>
      </c>
      <c r="N708" t="s">
        <v>871</v>
      </c>
    </row>
    <row r="709" spans="1:14" x14ac:dyDescent="0.3">
      <c r="A709" s="1" t="s">
        <v>707</v>
      </c>
      <c r="B709" s="6">
        <v>91</v>
      </c>
      <c r="C709">
        <v>164</v>
      </c>
      <c r="D709">
        <v>198</v>
      </c>
      <c r="E709">
        <v>235</v>
      </c>
      <c r="F709">
        <v>366</v>
      </c>
      <c r="G709">
        <v>373</v>
      </c>
      <c r="H709">
        <v>373</v>
      </c>
      <c r="J709">
        <v>373</v>
      </c>
      <c r="N709" t="s">
        <v>871</v>
      </c>
    </row>
    <row r="710" spans="1:14" x14ac:dyDescent="0.3">
      <c r="A710" s="1" t="s">
        <v>708</v>
      </c>
      <c r="B710" s="6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>
        <v>0</v>
      </c>
      <c r="N710" t="s">
        <v>871</v>
      </c>
    </row>
    <row r="711" spans="1:14" x14ac:dyDescent="0.3">
      <c r="A711" s="1" t="s">
        <v>709</v>
      </c>
      <c r="B711" s="6">
        <v>57</v>
      </c>
      <c r="C711">
        <v>74</v>
      </c>
      <c r="D711">
        <v>74</v>
      </c>
      <c r="E711">
        <v>138</v>
      </c>
      <c r="F711">
        <v>298</v>
      </c>
      <c r="G711">
        <v>308</v>
      </c>
      <c r="H711">
        <v>308</v>
      </c>
      <c r="J711">
        <v>535</v>
      </c>
      <c r="N711" t="s">
        <v>871</v>
      </c>
    </row>
    <row r="712" spans="1:14" x14ac:dyDescent="0.3">
      <c r="A712" s="1" t="s">
        <v>710</v>
      </c>
      <c r="B712" s="6">
        <v>0</v>
      </c>
      <c r="C712">
        <v>2</v>
      </c>
      <c r="D712">
        <v>23</v>
      </c>
      <c r="E712">
        <v>23</v>
      </c>
      <c r="F712">
        <v>39</v>
      </c>
      <c r="G712">
        <v>39</v>
      </c>
      <c r="H712">
        <v>61</v>
      </c>
      <c r="J712">
        <v>123</v>
      </c>
      <c r="N712" t="s">
        <v>871</v>
      </c>
    </row>
    <row r="713" spans="1:14" x14ac:dyDescent="0.3">
      <c r="A713" s="1" t="s">
        <v>711</v>
      </c>
      <c r="B713" s="6">
        <v>7</v>
      </c>
      <c r="C713">
        <v>7</v>
      </c>
      <c r="D713">
        <v>7</v>
      </c>
      <c r="E713">
        <v>8</v>
      </c>
      <c r="F713">
        <v>19</v>
      </c>
      <c r="G713">
        <v>19</v>
      </c>
      <c r="H713">
        <v>21</v>
      </c>
      <c r="J713">
        <v>21</v>
      </c>
      <c r="N713" t="s">
        <v>871</v>
      </c>
    </row>
    <row r="714" spans="1:14" x14ac:dyDescent="0.3">
      <c r="A714" s="1" t="s">
        <v>712</v>
      </c>
      <c r="B714" s="6">
        <v>0</v>
      </c>
      <c r="C714">
        <v>0</v>
      </c>
      <c r="D714">
        <v>0</v>
      </c>
      <c r="E714">
        <v>2</v>
      </c>
      <c r="F714">
        <v>2</v>
      </c>
      <c r="G714">
        <v>2</v>
      </c>
      <c r="H714">
        <v>2</v>
      </c>
      <c r="J714">
        <v>2</v>
      </c>
      <c r="N714" t="s">
        <v>871</v>
      </c>
    </row>
    <row r="715" spans="1:14" x14ac:dyDescent="0.3">
      <c r="A715" s="1" t="s">
        <v>713</v>
      </c>
      <c r="B715" s="6">
        <v>7</v>
      </c>
      <c r="C715">
        <v>12</v>
      </c>
      <c r="D715">
        <v>14</v>
      </c>
      <c r="E715">
        <v>14</v>
      </c>
      <c r="F715">
        <v>14</v>
      </c>
      <c r="G715">
        <v>14</v>
      </c>
      <c r="H715">
        <v>14</v>
      </c>
      <c r="J715">
        <v>14</v>
      </c>
      <c r="N715" t="s">
        <v>871</v>
      </c>
    </row>
    <row r="716" spans="1:14" x14ac:dyDescent="0.3">
      <c r="A716" s="1" t="s">
        <v>714</v>
      </c>
      <c r="B716" s="6">
        <v>5</v>
      </c>
      <c r="C716">
        <v>8</v>
      </c>
      <c r="D716">
        <v>12</v>
      </c>
      <c r="E716">
        <v>14</v>
      </c>
      <c r="F716">
        <v>16</v>
      </c>
      <c r="G716">
        <v>24</v>
      </c>
      <c r="H716">
        <v>24</v>
      </c>
      <c r="J716">
        <v>24</v>
      </c>
      <c r="N716" t="s">
        <v>871</v>
      </c>
    </row>
    <row r="717" spans="1:14" x14ac:dyDescent="0.3">
      <c r="A717" s="1" t="s">
        <v>715</v>
      </c>
      <c r="B717" s="6">
        <v>60</v>
      </c>
      <c r="C717">
        <v>72</v>
      </c>
      <c r="D717">
        <v>80</v>
      </c>
      <c r="E717">
        <v>80</v>
      </c>
      <c r="F717">
        <v>106</v>
      </c>
      <c r="G717">
        <v>118</v>
      </c>
      <c r="H717">
        <v>118</v>
      </c>
      <c r="J717">
        <v>118</v>
      </c>
      <c r="N717" t="s">
        <v>871</v>
      </c>
    </row>
    <row r="718" spans="1:14" x14ac:dyDescent="0.3">
      <c r="A718" s="1" t="s">
        <v>716</v>
      </c>
      <c r="B718" s="6">
        <v>0</v>
      </c>
      <c r="C718">
        <v>0</v>
      </c>
      <c r="D718">
        <v>0</v>
      </c>
      <c r="E718">
        <v>67</v>
      </c>
      <c r="F718">
        <v>67</v>
      </c>
      <c r="G718">
        <v>67</v>
      </c>
      <c r="H718">
        <v>107</v>
      </c>
      <c r="J718">
        <v>115</v>
      </c>
      <c r="N718" t="s">
        <v>871</v>
      </c>
    </row>
    <row r="719" spans="1:14" x14ac:dyDescent="0.3">
      <c r="A719" s="1" t="s">
        <v>717</v>
      </c>
      <c r="B719" s="6">
        <v>0</v>
      </c>
      <c r="C719">
        <v>81</v>
      </c>
      <c r="D719">
        <v>81</v>
      </c>
      <c r="E719">
        <v>81</v>
      </c>
      <c r="F719">
        <v>81</v>
      </c>
      <c r="G719">
        <v>81</v>
      </c>
      <c r="H719">
        <v>172</v>
      </c>
      <c r="J719">
        <v>172</v>
      </c>
      <c r="N719" t="s">
        <v>871</v>
      </c>
    </row>
    <row r="720" spans="1:14" x14ac:dyDescent="0.3">
      <c r="A720" s="1" t="s">
        <v>718</v>
      </c>
      <c r="B720" s="6">
        <v>0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4</v>
      </c>
      <c r="J720">
        <v>4</v>
      </c>
      <c r="N720" t="s">
        <v>871</v>
      </c>
    </row>
    <row r="721" spans="1:14" x14ac:dyDescent="0.3">
      <c r="A721" s="1" t="s">
        <v>719</v>
      </c>
      <c r="B721" s="6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16</v>
      </c>
      <c r="J721">
        <v>32</v>
      </c>
      <c r="N721" t="s">
        <v>871</v>
      </c>
    </row>
    <row r="722" spans="1:14" x14ac:dyDescent="0.3">
      <c r="A722" s="1" t="s">
        <v>720</v>
      </c>
      <c r="B722" s="6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J722">
        <v>0</v>
      </c>
      <c r="N722" t="s">
        <v>871</v>
      </c>
    </row>
    <row r="723" spans="1:14" x14ac:dyDescent="0.3">
      <c r="A723" s="1" t="s">
        <v>721</v>
      </c>
      <c r="B723" s="6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J723">
        <v>120</v>
      </c>
      <c r="N723" t="s">
        <v>871</v>
      </c>
    </row>
    <row r="724" spans="1:14" x14ac:dyDescent="0.3">
      <c r="A724" s="1" t="s">
        <v>722</v>
      </c>
      <c r="B724" s="6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J724">
        <v>1</v>
      </c>
      <c r="N724" t="s">
        <v>871</v>
      </c>
    </row>
    <row r="725" spans="1:14" x14ac:dyDescent="0.3">
      <c r="A725" s="1" t="s">
        <v>723</v>
      </c>
      <c r="B725" s="6">
        <v>0</v>
      </c>
      <c r="C725">
        <v>4</v>
      </c>
      <c r="D725">
        <v>4</v>
      </c>
      <c r="E725">
        <v>4</v>
      </c>
      <c r="F725">
        <v>15</v>
      </c>
      <c r="G725">
        <v>32</v>
      </c>
      <c r="H725">
        <v>32</v>
      </c>
      <c r="J725">
        <v>32</v>
      </c>
      <c r="N725" t="s">
        <v>871</v>
      </c>
    </row>
    <row r="726" spans="1:14" x14ac:dyDescent="0.3">
      <c r="A726" s="1" t="s">
        <v>724</v>
      </c>
      <c r="B726" s="6">
        <v>128</v>
      </c>
      <c r="C726">
        <v>162</v>
      </c>
      <c r="D726">
        <v>162</v>
      </c>
      <c r="E726">
        <v>162</v>
      </c>
      <c r="F726">
        <v>268</v>
      </c>
      <c r="G726">
        <v>293</v>
      </c>
      <c r="H726">
        <v>312</v>
      </c>
      <c r="J726">
        <v>429</v>
      </c>
      <c r="N726" t="s">
        <v>871</v>
      </c>
    </row>
    <row r="727" spans="1:14" x14ac:dyDescent="0.3">
      <c r="A727" s="1" t="s">
        <v>725</v>
      </c>
      <c r="B727" s="6">
        <v>0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J727">
        <v>1</v>
      </c>
      <c r="N727" t="s">
        <v>871</v>
      </c>
    </row>
    <row r="728" spans="1:14" x14ac:dyDescent="0.3">
      <c r="A728" s="1" t="s">
        <v>726</v>
      </c>
      <c r="B728" s="6">
        <v>0</v>
      </c>
      <c r="C728">
        <v>12</v>
      </c>
      <c r="D728">
        <v>12</v>
      </c>
      <c r="E728">
        <v>12</v>
      </c>
      <c r="F728">
        <v>20</v>
      </c>
      <c r="G728">
        <v>38</v>
      </c>
      <c r="H728">
        <v>43</v>
      </c>
      <c r="J728">
        <v>53</v>
      </c>
      <c r="N728" t="s">
        <v>871</v>
      </c>
    </row>
    <row r="729" spans="1:14" x14ac:dyDescent="0.3">
      <c r="A729" s="1" t="s">
        <v>727</v>
      </c>
      <c r="B729" s="6">
        <v>0</v>
      </c>
      <c r="C729">
        <v>121</v>
      </c>
      <c r="D729">
        <v>121</v>
      </c>
      <c r="E729">
        <v>121</v>
      </c>
      <c r="F729">
        <v>121</v>
      </c>
      <c r="G729">
        <v>121</v>
      </c>
      <c r="H729">
        <v>121</v>
      </c>
      <c r="J729">
        <v>121</v>
      </c>
      <c r="N729" t="s">
        <v>872</v>
      </c>
    </row>
    <row r="730" spans="1:14" x14ac:dyDescent="0.3">
      <c r="A730" s="1" t="s">
        <v>728</v>
      </c>
      <c r="B730" s="6">
        <v>21</v>
      </c>
      <c r="C730">
        <v>28</v>
      </c>
      <c r="D730">
        <v>28</v>
      </c>
      <c r="E730">
        <v>34</v>
      </c>
      <c r="F730">
        <v>34</v>
      </c>
      <c r="G730">
        <v>40</v>
      </c>
      <c r="H730">
        <v>40</v>
      </c>
      <c r="J730">
        <v>40</v>
      </c>
      <c r="N730" t="s">
        <v>872</v>
      </c>
    </row>
    <row r="731" spans="1:14" x14ac:dyDescent="0.3">
      <c r="A731" s="1" t="s">
        <v>729</v>
      </c>
      <c r="B731" s="6">
        <v>6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10</v>
      </c>
      <c r="J731">
        <v>10</v>
      </c>
      <c r="N731" t="s">
        <v>872</v>
      </c>
    </row>
    <row r="732" spans="1:14" x14ac:dyDescent="0.3">
      <c r="A732" s="1" t="s">
        <v>730</v>
      </c>
      <c r="B732" s="6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J732">
        <v>1</v>
      </c>
      <c r="N732" t="s">
        <v>872</v>
      </c>
    </row>
    <row r="733" spans="1:14" x14ac:dyDescent="0.3">
      <c r="A733" s="1" t="s">
        <v>731</v>
      </c>
      <c r="B733" s="6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J733">
        <v>0</v>
      </c>
      <c r="N733" t="s">
        <v>872</v>
      </c>
    </row>
    <row r="734" spans="1:14" x14ac:dyDescent="0.3">
      <c r="A734" s="1" t="s">
        <v>732</v>
      </c>
      <c r="B734" s="6">
        <v>0</v>
      </c>
      <c r="C734">
        <v>21</v>
      </c>
      <c r="D734">
        <v>21</v>
      </c>
      <c r="E734">
        <v>21</v>
      </c>
      <c r="F734">
        <v>21</v>
      </c>
      <c r="G734">
        <v>21</v>
      </c>
      <c r="H734">
        <v>73</v>
      </c>
      <c r="J734">
        <v>95</v>
      </c>
      <c r="N734" t="s">
        <v>872</v>
      </c>
    </row>
    <row r="735" spans="1:14" x14ac:dyDescent="0.3">
      <c r="A735" s="1" t="s">
        <v>733</v>
      </c>
      <c r="B735" s="6">
        <v>25</v>
      </c>
      <c r="C735">
        <v>25</v>
      </c>
      <c r="D735">
        <v>25</v>
      </c>
      <c r="E735">
        <v>69</v>
      </c>
      <c r="F735">
        <v>72</v>
      </c>
      <c r="G735">
        <v>142</v>
      </c>
      <c r="H735">
        <v>143</v>
      </c>
      <c r="J735">
        <v>245</v>
      </c>
      <c r="N735" t="s">
        <v>872</v>
      </c>
    </row>
    <row r="736" spans="1:14" x14ac:dyDescent="0.3">
      <c r="A736" s="1" t="s">
        <v>734</v>
      </c>
      <c r="B736" s="6">
        <v>0</v>
      </c>
      <c r="C736">
        <v>8</v>
      </c>
      <c r="D736">
        <v>15</v>
      </c>
      <c r="E736">
        <v>16</v>
      </c>
      <c r="F736">
        <v>16</v>
      </c>
      <c r="G736">
        <v>16</v>
      </c>
      <c r="H736">
        <v>16</v>
      </c>
      <c r="J736">
        <v>18</v>
      </c>
      <c r="N736" t="s">
        <v>872</v>
      </c>
    </row>
    <row r="737" spans="1:14" x14ac:dyDescent="0.3">
      <c r="A737" s="1" t="s">
        <v>735</v>
      </c>
      <c r="B737" s="6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>
        <v>0</v>
      </c>
      <c r="N737" t="s">
        <v>872</v>
      </c>
    </row>
    <row r="738" spans="1:14" x14ac:dyDescent="0.3">
      <c r="A738" s="1" t="s">
        <v>736</v>
      </c>
      <c r="B738" s="6">
        <v>22</v>
      </c>
      <c r="C738">
        <v>28</v>
      </c>
      <c r="D738">
        <v>37</v>
      </c>
      <c r="E738">
        <v>37</v>
      </c>
      <c r="F738">
        <v>37</v>
      </c>
      <c r="G738">
        <v>37</v>
      </c>
      <c r="H738">
        <v>37</v>
      </c>
      <c r="J738">
        <v>37</v>
      </c>
      <c r="N738" t="s">
        <v>872</v>
      </c>
    </row>
    <row r="739" spans="1:14" x14ac:dyDescent="0.3">
      <c r="A739" s="1" t="s">
        <v>737</v>
      </c>
      <c r="B739" s="6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J739">
        <v>0</v>
      </c>
      <c r="N739" t="s">
        <v>872</v>
      </c>
    </row>
    <row r="740" spans="1:14" x14ac:dyDescent="0.3">
      <c r="A740" s="1" t="s">
        <v>738</v>
      </c>
      <c r="B740" s="6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>
        <v>0</v>
      </c>
      <c r="N740" t="s">
        <v>872</v>
      </c>
    </row>
    <row r="741" spans="1:14" x14ac:dyDescent="0.3">
      <c r="A741" s="1" t="s">
        <v>739</v>
      </c>
      <c r="B741" s="6">
        <v>16</v>
      </c>
      <c r="C741">
        <v>23</v>
      </c>
      <c r="D741">
        <v>23</v>
      </c>
      <c r="E741">
        <v>23</v>
      </c>
      <c r="F741">
        <v>23</v>
      </c>
      <c r="G741">
        <v>23</v>
      </c>
      <c r="H741">
        <v>23</v>
      </c>
      <c r="J741">
        <v>72</v>
      </c>
      <c r="N741" t="s">
        <v>872</v>
      </c>
    </row>
    <row r="742" spans="1:14" x14ac:dyDescent="0.3">
      <c r="A742" s="1" t="s">
        <v>740</v>
      </c>
      <c r="B742" s="6">
        <v>0</v>
      </c>
      <c r="C742">
        <v>9</v>
      </c>
      <c r="D742">
        <v>9</v>
      </c>
      <c r="E742">
        <v>9</v>
      </c>
      <c r="F742">
        <v>9</v>
      </c>
      <c r="G742">
        <v>9</v>
      </c>
      <c r="H742">
        <v>9</v>
      </c>
      <c r="J742">
        <v>9</v>
      </c>
      <c r="N742" t="s">
        <v>872</v>
      </c>
    </row>
    <row r="743" spans="1:14" x14ac:dyDescent="0.3">
      <c r="A743" s="1" t="s">
        <v>741</v>
      </c>
      <c r="B743" s="6">
        <v>40</v>
      </c>
      <c r="C743">
        <v>41</v>
      </c>
      <c r="D743">
        <v>61</v>
      </c>
      <c r="E743">
        <v>63</v>
      </c>
      <c r="F743">
        <v>65</v>
      </c>
      <c r="G743">
        <v>65</v>
      </c>
      <c r="H743">
        <v>67</v>
      </c>
      <c r="J743">
        <v>67</v>
      </c>
      <c r="N743" t="s">
        <v>872</v>
      </c>
    </row>
    <row r="744" spans="1:14" x14ac:dyDescent="0.3">
      <c r="A744" s="1" t="s">
        <v>742</v>
      </c>
      <c r="B744" s="6">
        <v>0</v>
      </c>
      <c r="C744">
        <v>27</v>
      </c>
      <c r="D744">
        <v>27</v>
      </c>
      <c r="E744">
        <v>27</v>
      </c>
      <c r="F744">
        <v>27</v>
      </c>
      <c r="G744">
        <v>31</v>
      </c>
      <c r="H744">
        <v>43</v>
      </c>
      <c r="J744">
        <v>43</v>
      </c>
      <c r="N744" t="s">
        <v>872</v>
      </c>
    </row>
    <row r="745" spans="1:14" x14ac:dyDescent="0.3">
      <c r="A745" s="1" t="s">
        <v>743</v>
      </c>
      <c r="B745" s="6">
        <v>63</v>
      </c>
      <c r="C745">
        <v>89</v>
      </c>
      <c r="D745">
        <v>123</v>
      </c>
      <c r="E745">
        <v>200</v>
      </c>
      <c r="F745">
        <v>249</v>
      </c>
      <c r="G745">
        <v>249</v>
      </c>
      <c r="H745">
        <v>249</v>
      </c>
      <c r="J745">
        <v>301</v>
      </c>
      <c r="N745" t="s">
        <v>872</v>
      </c>
    </row>
    <row r="746" spans="1:14" x14ac:dyDescent="0.3">
      <c r="A746" s="1" t="s">
        <v>744</v>
      </c>
      <c r="B746" s="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>
        <v>0</v>
      </c>
      <c r="N746" t="s">
        <v>872</v>
      </c>
    </row>
    <row r="747" spans="1:14" x14ac:dyDescent="0.3">
      <c r="A747" s="1" t="s">
        <v>745</v>
      </c>
      <c r="B747" s="6">
        <v>0</v>
      </c>
      <c r="C747">
        <v>0</v>
      </c>
      <c r="D747">
        <v>0</v>
      </c>
      <c r="E747">
        <v>0</v>
      </c>
      <c r="F747">
        <v>5</v>
      </c>
      <c r="G747">
        <v>5</v>
      </c>
      <c r="H747">
        <v>5</v>
      </c>
      <c r="J747">
        <v>5</v>
      </c>
      <c r="N747" t="s">
        <v>872</v>
      </c>
    </row>
    <row r="748" spans="1:14" x14ac:dyDescent="0.3">
      <c r="A748" s="1" t="s">
        <v>746</v>
      </c>
      <c r="B748" s="6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J748">
        <v>0</v>
      </c>
      <c r="N748" t="s">
        <v>872</v>
      </c>
    </row>
    <row r="749" spans="1:14" x14ac:dyDescent="0.3">
      <c r="A749" s="1" t="s">
        <v>747</v>
      </c>
      <c r="B749" s="6">
        <v>0</v>
      </c>
      <c r="C749">
        <v>0</v>
      </c>
      <c r="D749">
        <v>0</v>
      </c>
      <c r="E749">
        <v>0</v>
      </c>
      <c r="F749">
        <v>2</v>
      </c>
      <c r="G749">
        <v>8</v>
      </c>
      <c r="H749">
        <v>8</v>
      </c>
      <c r="J749">
        <v>8</v>
      </c>
      <c r="N749" t="s">
        <v>872</v>
      </c>
    </row>
    <row r="750" spans="1:14" x14ac:dyDescent="0.3">
      <c r="A750" s="1" t="s">
        <v>748</v>
      </c>
      <c r="B750" s="6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13</v>
      </c>
      <c r="J750">
        <v>27</v>
      </c>
      <c r="N750" t="s">
        <v>872</v>
      </c>
    </row>
    <row r="751" spans="1:14" x14ac:dyDescent="0.3">
      <c r="A751" s="1" t="s">
        <v>749</v>
      </c>
      <c r="B751" s="6">
        <v>0</v>
      </c>
      <c r="C751">
        <v>0</v>
      </c>
      <c r="D751">
        <v>2</v>
      </c>
      <c r="E751">
        <v>2</v>
      </c>
      <c r="F751">
        <v>22</v>
      </c>
      <c r="G751">
        <v>23</v>
      </c>
      <c r="H751">
        <v>23</v>
      </c>
      <c r="J751">
        <v>23</v>
      </c>
      <c r="N751" t="s">
        <v>872</v>
      </c>
    </row>
    <row r="752" spans="1:14" x14ac:dyDescent="0.3">
      <c r="A752" s="1" t="s">
        <v>750</v>
      </c>
      <c r="B752" s="6">
        <v>0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J752">
        <v>5</v>
      </c>
      <c r="N752" t="s">
        <v>872</v>
      </c>
    </row>
    <row r="753" spans="1:14" x14ac:dyDescent="0.3">
      <c r="A753" s="1" t="s">
        <v>751</v>
      </c>
      <c r="B753" s="6">
        <v>0</v>
      </c>
      <c r="C753">
        <v>213</v>
      </c>
      <c r="D753">
        <v>223</v>
      </c>
      <c r="E753">
        <v>251</v>
      </c>
      <c r="F753">
        <v>340</v>
      </c>
      <c r="G753">
        <v>379</v>
      </c>
      <c r="H753">
        <v>379</v>
      </c>
      <c r="J753">
        <v>439</v>
      </c>
      <c r="N753" t="s">
        <v>872</v>
      </c>
    </row>
    <row r="754" spans="1:14" x14ac:dyDescent="0.3">
      <c r="A754" s="1" t="s">
        <v>752</v>
      </c>
      <c r="B754" s="6">
        <v>0</v>
      </c>
      <c r="C754">
        <v>0</v>
      </c>
      <c r="D754">
        <v>8</v>
      </c>
      <c r="E754">
        <v>8</v>
      </c>
      <c r="F754">
        <v>8</v>
      </c>
      <c r="G754">
        <v>8</v>
      </c>
      <c r="H754">
        <v>8</v>
      </c>
      <c r="J754">
        <v>8</v>
      </c>
      <c r="N754" t="s">
        <v>872</v>
      </c>
    </row>
    <row r="755" spans="1:14" x14ac:dyDescent="0.3">
      <c r="A755" s="1" t="s">
        <v>753</v>
      </c>
      <c r="B755" s="6">
        <v>0</v>
      </c>
      <c r="C755">
        <v>13</v>
      </c>
      <c r="D755">
        <v>38</v>
      </c>
      <c r="E755">
        <v>44</v>
      </c>
      <c r="F755">
        <v>57</v>
      </c>
      <c r="G755">
        <v>65</v>
      </c>
      <c r="H755">
        <v>118</v>
      </c>
      <c r="J755">
        <v>147</v>
      </c>
      <c r="N755" t="s">
        <v>872</v>
      </c>
    </row>
    <row r="756" spans="1:14" x14ac:dyDescent="0.3">
      <c r="A756" s="1" t="s">
        <v>754</v>
      </c>
      <c r="B756" s="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J756">
        <v>0</v>
      </c>
      <c r="N756" t="s">
        <v>872</v>
      </c>
    </row>
    <row r="757" spans="1:14" x14ac:dyDescent="0.3">
      <c r="A757" s="1" t="s">
        <v>755</v>
      </c>
      <c r="B757" s="6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J757">
        <v>0</v>
      </c>
      <c r="N757" t="s">
        <v>872</v>
      </c>
    </row>
    <row r="758" spans="1:14" x14ac:dyDescent="0.3">
      <c r="A758" s="1" t="s">
        <v>756</v>
      </c>
      <c r="B758" s="6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J758">
        <v>0</v>
      </c>
      <c r="N758" t="s">
        <v>872</v>
      </c>
    </row>
    <row r="759" spans="1:14" x14ac:dyDescent="0.3">
      <c r="A759" s="1" t="s">
        <v>757</v>
      </c>
      <c r="B759" s="6">
        <v>0</v>
      </c>
      <c r="C759">
        <v>0</v>
      </c>
      <c r="D759">
        <v>0</v>
      </c>
      <c r="E759">
        <v>0</v>
      </c>
      <c r="F759">
        <v>0</v>
      </c>
      <c r="G759">
        <v>22</v>
      </c>
      <c r="H759">
        <v>44</v>
      </c>
      <c r="J759">
        <v>44</v>
      </c>
      <c r="N759" t="s">
        <v>872</v>
      </c>
    </row>
    <row r="760" spans="1:14" x14ac:dyDescent="0.3">
      <c r="A760" s="1" t="s">
        <v>758</v>
      </c>
      <c r="B760" s="6">
        <v>51</v>
      </c>
      <c r="C760">
        <v>58</v>
      </c>
      <c r="D760">
        <v>58</v>
      </c>
      <c r="E760">
        <v>58</v>
      </c>
      <c r="F760">
        <v>58</v>
      </c>
      <c r="G760">
        <v>58</v>
      </c>
      <c r="H760">
        <v>66</v>
      </c>
      <c r="J760">
        <v>66</v>
      </c>
      <c r="N760" t="s">
        <v>872</v>
      </c>
    </row>
    <row r="761" spans="1:14" x14ac:dyDescent="0.3">
      <c r="A761" s="1" t="s">
        <v>759</v>
      </c>
      <c r="B761" s="6">
        <v>50</v>
      </c>
      <c r="C761">
        <v>50</v>
      </c>
      <c r="D761">
        <v>50</v>
      </c>
      <c r="E761">
        <v>52</v>
      </c>
      <c r="F761">
        <v>64</v>
      </c>
      <c r="G761">
        <v>64</v>
      </c>
      <c r="H761">
        <v>64</v>
      </c>
      <c r="J761">
        <v>65</v>
      </c>
      <c r="N761" t="s">
        <v>872</v>
      </c>
    </row>
    <row r="762" spans="1:14" x14ac:dyDescent="0.3">
      <c r="A762" s="1" t="s">
        <v>760</v>
      </c>
      <c r="B762" s="6">
        <v>17</v>
      </c>
      <c r="C762">
        <v>23</v>
      </c>
      <c r="D762">
        <v>23</v>
      </c>
      <c r="E762">
        <v>23</v>
      </c>
      <c r="F762">
        <v>23</v>
      </c>
      <c r="G762">
        <v>23</v>
      </c>
      <c r="H762">
        <v>27</v>
      </c>
      <c r="J762">
        <v>27</v>
      </c>
      <c r="N762" t="s">
        <v>872</v>
      </c>
    </row>
    <row r="763" spans="1:14" x14ac:dyDescent="0.3">
      <c r="A763" s="1" t="s">
        <v>761</v>
      </c>
      <c r="B763" s="6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J763">
        <v>10</v>
      </c>
      <c r="N763" t="s">
        <v>872</v>
      </c>
    </row>
    <row r="764" spans="1:14" x14ac:dyDescent="0.3">
      <c r="A764" s="1" t="s">
        <v>762</v>
      </c>
      <c r="B764" s="6">
        <v>0</v>
      </c>
      <c r="C764">
        <v>14</v>
      </c>
      <c r="D764">
        <v>14</v>
      </c>
      <c r="E764">
        <v>17</v>
      </c>
      <c r="F764">
        <v>19</v>
      </c>
      <c r="G764">
        <v>26</v>
      </c>
      <c r="H764">
        <v>26</v>
      </c>
      <c r="J764">
        <v>68</v>
      </c>
      <c r="N764" t="s">
        <v>872</v>
      </c>
    </row>
    <row r="765" spans="1:14" x14ac:dyDescent="0.3">
      <c r="A765" s="1" t="s">
        <v>763</v>
      </c>
      <c r="B765" s="6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J765">
        <v>0</v>
      </c>
      <c r="N765" t="s">
        <v>872</v>
      </c>
    </row>
    <row r="766" spans="1:14" x14ac:dyDescent="0.3">
      <c r="A766" s="1" t="s">
        <v>764</v>
      </c>
      <c r="B766" s="6">
        <v>160</v>
      </c>
      <c r="C766">
        <v>173</v>
      </c>
      <c r="D766">
        <v>210</v>
      </c>
      <c r="E766">
        <v>210</v>
      </c>
      <c r="F766">
        <v>210</v>
      </c>
      <c r="G766">
        <v>210</v>
      </c>
      <c r="H766">
        <v>210</v>
      </c>
      <c r="J766">
        <v>210</v>
      </c>
      <c r="N766" t="s">
        <v>872</v>
      </c>
    </row>
    <row r="767" spans="1:14" x14ac:dyDescent="0.3">
      <c r="A767" s="1" t="s">
        <v>765</v>
      </c>
      <c r="B767" s="6">
        <v>0</v>
      </c>
      <c r="C767">
        <v>52</v>
      </c>
      <c r="D767">
        <v>68</v>
      </c>
      <c r="E767">
        <v>75</v>
      </c>
      <c r="F767">
        <v>75</v>
      </c>
      <c r="G767">
        <v>75</v>
      </c>
      <c r="H767">
        <v>75</v>
      </c>
      <c r="J767">
        <v>122</v>
      </c>
      <c r="N767" t="s">
        <v>872</v>
      </c>
    </row>
    <row r="768" spans="1:14" x14ac:dyDescent="0.3">
      <c r="A768" s="1" t="s">
        <v>766</v>
      </c>
      <c r="B768" s="6">
        <v>5</v>
      </c>
      <c r="C768">
        <v>6</v>
      </c>
      <c r="D768">
        <v>8</v>
      </c>
      <c r="E768">
        <v>8</v>
      </c>
      <c r="F768">
        <v>15</v>
      </c>
      <c r="G768">
        <v>15</v>
      </c>
      <c r="H768">
        <v>15</v>
      </c>
      <c r="J768">
        <v>15</v>
      </c>
      <c r="N768" t="s">
        <v>872</v>
      </c>
    </row>
    <row r="769" spans="1:14" x14ac:dyDescent="0.3">
      <c r="A769" s="1" t="s">
        <v>767</v>
      </c>
      <c r="B769" s="6">
        <v>0</v>
      </c>
      <c r="C769">
        <v>42</v>
      </c>
      <c r="D769">
        <v>80</v>
      </c>
      <c r="E769">
        <v>80</v>
      </c>
      <c r="F769">
        <v>80</v>
      </c>
      <c r="G769">
        <v>80</v>
      </c>
      <c r="H769">
        <v>80</v>
      </c>
      <c r="J769">
        <v>80</v>
      </c>
      <c r="N769" t="s">
        <v>872</v>
      </c>
    </row>
    <row r="770" spans="1:14" x14ac:dyDescent="0.3">
      <c r="A770" s="1" t="s">
        <v>768</v>
      </c>
      <c r="B770" s="6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J770">
        <v>0</v>
      </c>
      <c r="N770" t="s">
        <v>872</v>
      </c>
    </row>
    <row r="771" spans="1:14" x14ac:dyDescent="0.3">
      <c r="A771" s="1" t="s">
        <v>769</v>
      </c>
      <c r="B771" s="6">
        <v>0</v>
      </c>
      <c r="C771">
        <v>336</v>
      </c>
      <c r="D771">
        <v>336</v>
      </c>
      <c r="E771">
        <v>412</v>
      </c>
      <c r="F771">
        <v>412</v>
      </c>
      <c r="G771">
        <v>499</v>
      </c>
      <c r="H771">
        <v>611</v>
      </c>
      <c r="J771">
        <v>611</v>
      </c>
      <c r="N771" t="s">
        <v>872</v>
      </c>
    </row>
    <row r="772" spans="1:14" x14ac:dyDescent="0.3">
      <c r="A772" s="1" t="s">
        <v>770</v>
      </c>
      <c r="B772" s="6">
        <v>5</v>
      </c>
      <c r="C772">
        <v>5</v>
      </c>
      <c r="D772">
        <v>28</v>
      </c>
      <c r="E772">
        <v>31</v>
      </c>
      <c r="F772">
        <v>48</v>
      </c>
      <c r="G772">
        <v>48</v>
      </c>
      <c r="H772">
        <v>62</v>
      </c>
      <c r="J772">
        <v>92</v>
      </c>
      <c r="N772" t="s">
        <v>872</v>
      </c>
    </row>
    <row r="773" spans="1:14" x14ac:dyDescent="0.3">
      <c r="A773" s="1" t="s">
        <v>771</v>
      </c>
      <c r="B773" s="6">
        <v>0</v>
      </c>
      <c r="C773">
        <v>124</v>
      </c>
      <c r="D773">
        <v>124</v>
      </c>
      <c r="E773">
        <v>140</v>
      </c>
      <c r="F773">
        <v>140</v>
      </c>
      <c r="G773">
        <v>210</v>
      </c>
      <c r="H773">
        <v>222</v>
      </c>
      <c r="J773">
        <v>273</v>
      </c>
      <c r="N773" t="s">
        <v>872</v>
      </c>
    </row>
    <row r="774" spans="1:14" x14ac:dyDescent="0.3">
      <c r="A774" s="1" t="s">
        <v>772</v>
      </c>
      <c r="B774" s="6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J774">
        <v>0</v>
      </c>
      <c r="N774" t="s">
        <v>872</v>
      </c>
    </row>
    <row r="775" spans="1:14" x14ac:dyDescent="0.3">
      <c r="A775" s="1" t="s">
        <v>773</v>
      </c>
      <c r="B775" s="6">
        <v>0</v>
      </c>
      <c r="C775">
        <v>20</v>
      </c>
      <c r="D775">
        <v>20</v>
      </c>
      <c r="E775">
        <v>25</v>
      </c>
      <c r="F775">
        <v>25</v>
      </c>
      <c r="G775">
        <v>35</v>
      </c>
      <c r="H775">
        <v>35</v>
      </c>
      <c r="J775">
        <v>46</v>
      </c>
      <c r="N775" t="s">
        <v>872</v>
      </c>
    </row>
    <row r="776" spans="1:14" x14ac:dyDescent="0.3">
      <c r="A776" s="1" t="s">
        <v>774</v>
      </c>
      <c r="B776" s="6">
        <v>0</v>
      </c>
      <c r="C776">
        <v>85</v>
      </c>
      <c r="D776">
        <v>85</v>
      </c>
      <c r="E776">
        <v>85</v>
      </c>
      <c r="F776">
        <v>85</v>
      </c>
      <c r="G776">
        <v>85</v>
      </c>
      <c r="H776">
        <v>162</v>
      </c>
      <c r="J776">
        <v>162</v>
      </c>
      <c r="N776" t="s">
        <v>872</v>
      </c>
    </row>
    <row r="777" spans="1:14" x14ac:dyDescent="0.3">
      <c r="A777" s="1" t="s">
        <v>775</v>
      </c>
      <c r="B777" s="6">
        <v>0</v>
      </c>
      <c r="C777">
        <v>124</v>
      </c>
      <c r="D777">
        <v>124</v>
      </c>
      <c r="E777">
        <v>124</v>
      </c>
      <c r="F777">
        <v>176</v>
      </c>
      <c r="G777">
        <v>203</v>
      </c>
      <c r="H777">
        <v>203</v>
      </c>
      <c r="J777">
        <v>203</v>
      </c>
      <c r="N777" t="s">
        <v>872</v>
      </c>
    </row>
    <row r="778" spans="1:14" x14ac:dyDescent="0.3">
      <c r="A778" s="1" t="s">
        <v>776</v>
      </c>
      <c r="B778" s="6">
        <v>0</v>
      </c>
      <c r="C778">
        <v>2</v>
      </c>
      <c r="D778">
        <v>2</v>
      </c>
      <c r="E778">
        <v>2</v>
      </c>
      <c r="F778">
        <v>10</v>
      </c>
      <c r="G778">
        <v>15</v>
      </c>
      <c r="H778">
        <v>20</v>
      </c>
      <c r="J778">
        <v>38</v>
      </c>
      <c r="N778" t="s">
        <v>872</v>
      </c>
    </row>
    <row r="779" spans="1:14" x14ac:dyDescent="0.3">
      <c r="A779" s="1" t="s">
        <v>777</v>
      </c>
      <c r="B779" s="6">
        <v>28</v>
      </c>
      <c r="C779">
        <v>29</v>
      </c>
      <c r="D779">
        <v>29</v>
      </c>
      <c r="E779">
        <v>43</v>
      </c>
      <c r="F779">
        <v>50</v>
      </c>
      <c r="G779">
        <v>50</v>
      </c>
      <c r="H779">
        <v>71</v>
      </c>
      <c r="J779">
        <v>86</v>
      </c>
      <c r="N779" t="s">
        <v>872</v>
      </c>
    </row>
    <row r="780" spans="1:14" x14ac:dyDescent="0.3">
      <c r="A780" s="1" t="s">
        <v>778</v>
      </c>
      <c r="B780" s="6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J780">
        <v>0</v>
      </c>
      <c r="N780" t="s">
        <v>872</v>
      </c>
    </row>
    <row r="781" spans="1:14" x14ac:dyDescent="0.3">
      <c r="A781" s="1" t="s">
        <v>779</v>
      </c>
      <c r="B781" s="6">
        <v>0</v>
      </c>
      <c r="C781">
        <v>0</v>
      </c>
      <c r="D781">
        <v>0</v>
      </c>
      <c r="E781">
        <v>0</v>
      </c>
      <c r="F781">
        <v>11</v>
      </c>
      <c r="G781">
        <v>13</v>
      </c>
      <c r="H781">
        <v>13</v>
      </c>
      <c r="J781">
        <v>13</v>
      </c>
      <c r="N781" t="s">
        <v>872</v>
      </c>
    </row>
    <row r="782" spans="1:14" x14ac:dyDescent="0.3">
      <c r="A782" s="1" t="s">
        <v>780</v>
      </c>
      <c r="B782" s="6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J782">
        <v>0</v>
      </c>
      <c r="N782" t="s">
        <v>872</v>
      </c>
    </row>
    <row r="783" spans="1:14" x14ac:dyDescent="0.3">
      <c r="A783" s="1" t="s">
        <v>781</v>
      </c>
      <c r="B783" s="6">
        <v>104</v>
      </c>
      <c r="C783">
        <v>167</v>
      </c>
      <c r="D783">
        <v>204</v>
      </c>
      <c r="E783">
        <v>242</v>
      </c>
      <c r="F783">
        <v>291</v>
      </c>
      <c r="G783">
        <v>291</v>
      </c>
      <c r="H783">
        <v>348</v>
      </c>
      <c r="J783">
        <v>423</v>
      </c>
      <c r="N783" t="s">
        <v>872</v>
      </c>
    </row>
    <row r="784" spans="1:14" x14ac:dyDescent="0.3">
      <c r="A784" s="1" t="s">
        <v>782</v>
      </c>
      <c r="B784" s="6">
        <v>0</v>
      </c>
      <c r="C784">
        <v>147</v>
      </c>
      <c r="D784">
        <v>147</v>
      </c>
      <c r="E784">
        <v>162</v>
      </c>
      <c r="F784">
        <v>209</v>
      </c>
      <c r="G784">
        <v>284</v>
      </c>
      <c r="H784">
        <v>284</v>
      </c>
      <c r="J784">
        <v>284</v>
      </c>
      <c r="N784" t="s">
        <v>872</v>
      </c>
    </row>
    <row r="785" spans="1:14" x14ac:dyDescent="0.3">
      <c r="A785" s="1" t="s">
        <v>783</v>
      </c>
      <c r="B785" s="6">
        <v>0</v>
      </c>
      <c r="C785">
        <v>42</v>
      </c>
      <c r="D785">
        <v>42</v>
      </c>
      <c r="E785">
        <v>45</v>
      </c>
      <c r="F785">
        <v>45</v>
      </c>
      <c r="G785">
        <v>45</v>
      </c>
      <c r="H785">
        <v>45</v>
      </c>
      <c r="J785">
        <v>45</v>
      </c>
      <c r="N785" t="s">
        <v>872</v>
      </c>
    </row>
    <row r="786" spans="1:14" x14ac:dyDescent="0.3">
      <c r="A786" s="1" t="s">
        <v>784</v>
      </c>
      <c r="B786" s="6">
        <v>43</v>
      </c>
      <c r="C786">
        <v>100</v>
      </c>
      <c r="D786">
        <v>100</v>
      </c>
      <c r="E786">
        <v>134</v>
      </c>
      <c r="F786">
        <v>224</v>
      </c>
      <c r="G786">
        <v>225</v>
      </c>
      <c r="H786">
        <v>237</v>
      </c>
      <c r="J786">
        <v>284</v>
      </c>
      <c r="N786" t="s">
        <v>872</v>
      </c>
    </row>
    <row r="787" spans="1:14" x14ac:dyDescent="0.3">
      <c r="A787" s="1" t="s">
        <v>785</v>
      </c>
      <c r="B787" s="6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J787">
        <v>0</v>
      </c>
      <c r="N787" t="s">
        <v>872</v>
      </c>
    </row>
    <row r="788" spans="1:14" x14ac:dyDescent="0.3">
      <c r="A788" s="1" t="s">
        <v>786</v>
      </c>
      <c r="B788" s="6">
        <v>0</v>
      </c>
      <c r="C788">
        <v>66</v>
      </c>
      <c r="D788">
        <v>66</v>
      </c>
      <c r="E788">
        <v>66</v>
      </c>
      <c r="F788">
        <v>109</v>
      </c>
      <c r="G788">
        <v>123</v>
      </c>
      <c r="H788">
        <v>123</v>
      </c>
      <c r="J788">
        <v>123</v>
      </c>
      <c r="N788" t="s">
        <v>873</v>
      </c>
    </row>
    <row r="789" spans="1:14" x14ac:dyDescent="0.3">
      <c r="A789" s="1" t="s">
        <v>787</v>
      </c>
      <c r="B789" s="6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2</v>
      </c>
      <c r="J789">
        <v>2</v>
      </c>
      <c r="N789" t="s">
        <v>873</v>
      </c>
    </row>
    <row r="790" spans="1:14" x14ac:dyDescent="0.3">
      <c r="A790" s="1" t="s">
        <v>788</v>
      </c>
      <c r="B790" s="6">
        <v>2</v>
      </c>
      <c r="C790">
        <v>12</v>
      </c>
      <c r="D790">
        <v>12</v>
      </c>
      <c r="E790">
        <v>12</v>
      </c>
      <c r="F790">
        <v>39</v>
      </c>
      <c r="G790">
        <v>39</v>
      </c>
      <c r="H790">
        <v>39</v>
      </c>
      <c r="J790">
        <v>41</v>
      </c>
      <c r="N790" t="s">
        <v>873</v>
      </c>
    </row>
    <row r="791" spans="1:14" x14ac:dyDescent="0.3">
      <c r="A791" s="1" t="s">
        <v>789</v>
      </c>
      <c r="B791" s="6">
        <v>8</v>
      </c>
      <c r="C791">
        <v>19</v>
      </c>
      <c r="D791">
        <v>31</v>
      </c>
      <c r="E791">
        <v>47</v>
      </c>
      <c r="F791">
        <v>47</v>
      </c>
      <c r="G791">
        <v>47</v>
      </c>
      <c r="H791">
        <v>81</v>
      </c>
      <c r="J791">
        <v>106</v>
      </c>
      <c r="N791" t="s">
        <v>873</v>
      </c>
    </row>
    <row r="792" spans="1:14" x14ac:dyDescent="0.3">
      <c r="A792" s="1" t="s">
        <v>790</v>
      </c>
      <c r="B792" s="6">
        <v>38</v>
      </c>
      <c r="C792">
        <v>78</v>
      </c>
      <c r="D792">
        <v>78</v>
      </c>
      <c r="E792">
        <v>78</v>
      </c>
      <c r="F792">
        <v>78</v>
      </c>
      <c r="G792">
        <v>78</v>
      </c>
      <c r="H792">
        <v>82</v>
      </c>
      <c r="J792">
        <v>99</v>
      </c>
      <c r="N792" t="s">
        <v>873</v>
      </c>
    </row>
    <row r="793" spans="1:14" x14ac:dyDescent="0.3">
      <c r="A793" s="1" t="s">
        <v>791</v>
      </c>
      <c r="B793" s="6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J793">
        <v>0</v>
      </c>
      <c r="N793" t="s">
        <v>873</v>
      </c>
    </row>
    <row r="794" spans="1:14" x14ac:dyDescent="0.3">
      <c r="A794" s="1" t="s">
        <v>792</v>
      </c>
      <c r="B794" s="6">
        <v>0</v>
      </c>
      <c r="C794">
        <v>40</v>
      </c>
      <c r="D794">
        <v>40</v>
      </c>
      <c r="E794">
        <v>47</v>
      </c>
      <c r="F794">
        <v>47</v>
      </c>
      <c r="G794">
        <v>47</v>
      </c>
      <c r="H794">
        <v>47</v>
      </c>
      <c r="J794">
        <v>47</v>
      </c>
      <c r="N794" t="s">
        <v>873</v>
      </c>
    </row>
    <row r="795" spans="1:14" x14ac:dyDescent="0.3">
      <c r="A795" s="1" t="s">
        <v>793</v>
      </c>
      <c r="B795" s="6">
        <v>55</v>
      </c>
      <c r="C795">
        <v>65</v>
      </c>
      <c r="D795">
        <v>65</v>
      </c>
      <c r="E795">
        <v>65</v>
      </c>
      <c r="F795">
        <v>65</v>
      </c>
      <c r="G795">
        <v>72</v>
      </c>
      <c r="H795">
        <v>72</v>
      </c>
      <c r="J795">
        <v>110</v>
      </c>
      <c r="N795" t="s">
        <v>873</v>
      </c>
    </row>
    <row r="796" spans="1:14" x14ac:dyDescent="0.3">
      <c r="A796" s="1" t="s">
        <v>794</v>
      </c>
      <c r="B796" s="6">
        <v>0</v>
      </c>
      <c r="C796">
        <v>71</v>
      </c>
      <c r="D796">
        <v>73</v>
      </c>
      <c r="E796">
        <v>88</v>
      </c>
      <c r="F796">
        <v>143</v>
      </c>
      <c r="G796">
        <v>163</v>
      </c>
      <c r="H796">
        <v>163</v>
      </c>
      <c r="J796">
        <v>163</v>
      </c>
      <c r="N796" t="s">
        <v>873</v>
      </c>
    </row>
    <row r="797" spans="1:14" x14ac:dyDescent="0.3">
      <c r="A797" s="1" t="s">
        <v>795</v>
      </c>
      <c r="B797" s="6">
        <v>0</v>
      </c>
      <c r="C797">
        <v>40</v>
      </c>
      <c r="D797">
        <v>48</v>
      </c>
      <c r="E797">
        <v>53</v>
      </c>
      <c r="F797">
        <v>118</v>
      </c>
      <c r="G797">
        <v>118</v>
      </c>
      <c r="H797">
        <v>118</v>
      </c>
      <c r="J797">
        <v>118</v>
      </c>
      <c r="N797" t="s">
        <v>873</v>
      </c>
    </row>
    <row r="798" spans="1:14" x14ac:dyDescent="0.3">
      <c r="A798" s="1" t="s">
        <v>796</v>
      </c>
      <c r="B798" s="6">
        <v>0</v>
      </c>
      <c r="C798">
        <v>0</v>
      </c>
      <c r="D798">
        <v>0</v>
      </c>
      <c r="E798">
        <v>36</v>
      </c>
      <c r="F798">
        <v>36</v>
      </c>
      <c r="G798">
        <v>36</v>
      </c>
      <c r="H798">
        <v>106</v>
      </c>
      <c r="J798">
        <v>106</v>
      </c>
      <c r="N798" t="s">
        <v>873</v>
      </c>
    </row>
    <row r="799" spans="1:14" x14ac:dyDescent="0.3">
      <c r="A799" s="1" t="s">
        <v>797</v>
      </c>
      <c r="B799" s="6">
        <v>0</v>
      </c>
      <c r="C799">
        <v>54</v>
      </c>
      <c r="D799">
        <v>54</v>
      </c>
      <c r="E799">
        <v>54</v>
      </c>
      <c r="F799">
        <v>54</v>
      </c>
      <c r="G799">
        <v>54</v>
      </c>
      <c r="H799">
        <v>54</v>
      </c>
      <c r="J799">
        <v>54</v>
      </c>
      <c r="N799" t="s">
        <v>873</v>
      </c>
    </row>
    <row r="800" spans="1:14" x14ac:dyDescent="0.3">
      <c r="A800" s="1" t="s">
        <v>798</v>
      </c>
      <c r="B800" s="6">
        <v>68</v>
      </c>
      <c r="C800">
        <v>81</v>
      </c>
      <c r="D800">
        <v>115</v>
      </c>
      <c r="E800">
        <v>169</v>
      </c>
      <c r="F800">
        <v>169</v>
      </c>
      <c r="G800">
        <v>188</v>
      </c>
      <c r="H800">
        <v>204</v>
      </c>
      <c r="J800">
        <v>211</v>
      </c>
      <c r="N800" t="s">
        <v>873</v>
      </c>
    </row>
    <row r="801" spans="1:14" x14ac:dyDescent="0.3">
      <c r="A801" s="1" t="s">
        <v>799</v>
      </c>
      <c r="B801" s="6">
        <v>0</v>
      </c>
      <c r="C801">
        <v>10</v>
      </c>
      <c r="D801">
        <v>10</v>
      </c>
      <c r="E801">
        <v>10</v>
      </c>
      <c r="F801">
        <v>18</v>
      </c>
      <c r="G801">
        <v>45</v>
      </c>
      <c r="H801">
        <v>45</v>
      </c>
      <c r="J801">
        <v>45</v>
      </c>
      <c r="N801" t="s">
        <v>873</v>
      </c>
    </row>
    <row r="802" spans="1:14" x14ac:dyDescent="0.3">
      <c r="A802" s="1" t="s">
        <v>800</v>
      </c>
      <c r="B802" s="6">
        <v>0</v>
      </c>
      <c r="C802">
        <v>11</v>
      </c>
      <c r="D802">
        <v>11</v>
      </c>
      <c r="E802">
        <v>11</v>
      </c>
      <c r="F802">
        <v>11</v>
      </c>
      <c r="G802">
        <v>11</v>
      </c>
      <c r="H802">
        <v>11</v>
      </c>
      <c r="J802">
        <v>24</v>
      </c>
      <c r="N802" t="s">
        <v>873</v>
      </c>
    </row>
    <row r="803" spans="1:14" x14ac:dyDescent="0.3">
      <c r="A803" s="1" t="s">
        <v>801</v>
      </c>
      <c r="B803" s="6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J803">
        <v>1</v>
      </c>
      <c r="N803" t="s">
        <v>873</v>
      </c>
    </row>
    <row r="804" spans="1:14" x14ac:dyDescent="0.3">
      <c r="A804" s="1" t="s">
        <v>802</v>
      </c>
      <c r="B804" s="6">
        <v>0</v>
      </c>
      <c r="C804">
        <v>9</v>
      </c>
      <c r="D804">
        <v>14</v>
      </c>
      <c r="E804">
        <v>14</v>
      </c>
      <c r="F804">
        <v>14</v>
      </c>
      <c r="G804">
        <v>14</v>
      </c>
      <c r="H804">
        <v>14</v>
      </c>
      <c r="J804">
        <v>14</v>
      </c>
      <c r="N804" t="s">
        <v>873</v>
      </c>
    </row>
    <row r="805" spans="1:14" x14ac:dyDescent="0.3">
      <c r="A805" s="1" t="s">
        <v>803</v>
      </c>
      <c r="B805" s="6">
        <v>0</v>
      </c>
      <c r="C805">
        <v>41</v>
      </c>
      <c r="D805">
        <v>41</v>
      </c>
      <c r="E805">
        <v>48</v>
      </c>
      <c r="F805">
        <v>48</v>
      </c>
      <c r="G805">
        <v>48</v>
      </c>
      <c r="H805">
        <v>68</v>
      </c>
      <c r="J805">
        <v>68</v>
      </c>
      <c r="N805" t="s">
        <v>873</v>
      </c>
    </row>
    <row r="806" spans="1:14" x14ac:dyDescent="0.3">
      <c r="A806" s="1" t="s">
        <v>804</v>
      </c>
      <c r="B806" s="6">
        <v>0</v>
      </c>
      <c r="C806">
        <v>0</v>
      </c>
      <c r="D806">
        <v>0</v>
      </c>
      <c r="E806">
        <v>0</v>
      </c>
      <c r="F806">
        <v>35</v>
      </c>
      <c r="G806">
        <v>35</v>
      </c>
      <c r="H806">
        <v>35</v>
      </c>
      <c r="J806">
        <v>35</v>
      </c>
      <c r="N806" t="s">
        <v>873</v>
      </c>
    </row>
    <row r="807" spans="1:14" x14ac:dyDescent="0.3">
      <c r="A807" s="1" t="s">
        <v>805</v>
      </c>
      <c r="B807" s="6">
        <v>173</v>
      </c>
      <c r="C807">
        <v>192</v>
      </c>
      <c r="D807">
        <v>203</v>
      </c>
      <c r="E807">
        <v>203</v>
      </c>
      <c r="F807">
        <v>367</v>
      </c>
      <c r="G807">
        <v>430</v>
      </c>
      <c r="H807">
        <v>474</v>
      </c>
      <c r="J807">
        <v>494</v>
      </c>
      <c r="N807" t="s">
        <v>873</v>
      </c>
    </row>
    <row r="808" spans="1:14" x14ac:dyDescent="0.3">
      <c r="A808" s="1" t="s">
        <v>806</v>
      </c>
      <c r="B808" s="6">
        <v>2</v>
      </c>
      <c r="C808">
        <v>9</v>
      </c>
      <c r="D808">
        <v>9</v>
      </c>
      <c r="E808">
        <v>10</v>
      </c>
      <c r="F808">
        <v>10</v>
      </c>
      <c r="G808">
        <v>10</v>
      </c>
      <c r="H808">
        <v>19</v>
      </c>
      <c r="J808">
        <v>19</v>
      </c>
      <c r="N808" t="s">
        <v>873</v>
      </c>
    </row>
    <row r="809" spans="1:14" x14ac:dyDescent="0.3">
      <c r="A809" s="1" t="s">
        <v>807</v>
      </c>
      <c r="B809" s="6">
        <v>0</v>
      </c>
      <c r="C809">
        <v>3</v>
      </c>
      <c r="D809">
        <v>3</v>
      </c>
      <c r="E809">
        <v>4</v>
      </c>
      <c r="F809">
        <v>5</v>
      </c>
      <c r="G809">
        <v>5</v>
      </c>
      <c r="H809">
        <v>6</v>
      </c>
      <c r="J809">
        <v>8</v>
      </c>
      <c r="N809" t="s">
        <v>873</v>
      </c>
    </row>
    <row r="810" spans="1:14" x14ac:dyDescent="0.3">
      <c r="A810" s="1" t="s">
        <v>808</v>
      </c>
      <c r="B810" s="6">
        <v>0</v>
      </c>
      <c r="C810">
        <v>5</v>
      </c>
      <c r="D810">
        <v>5</v>
      </c>
      <c r="E810">
        <v>5</v>
      </c>
      <c r="F810">
        <v>19</v>
      </c>
      <c r="G810">
        <v>19</v>
      </c>
      <c r="H810">
        <v>29</v>
      </c>
      <c r="J810">
        <v>29</v>
      </c>
      <c r="N810" t="s">
        <v>873</v>
      </c>
    </row>
    <row r="811" spans="1:14" x14ac:dyDescent="0.3">
      <c r="A811" s="1" t="s">
        <v>809</v>
      </c>
      <c r="B811" s="6">
        <v>10</v>
      </c>
      <c r="C811">
        <v>11</v>
      </c>
      <c r="D811">
        <v>12</v>
      </c>
      <c r="E811">
        <v>12</v>
      </c>
      <c r="F811">
        <v>12</v>
      </c>
      <c r="G811">
        <v>12</v>
      </c>
      <c r="H811">
        <v>12</v>
      </c>
      <c r="J811">
        <v>12</v>
      </c>
      <c r="N811" t="s">
        <v>873</v>
      </c>
    </row>
    <row r="812" spans="1:14" x14ac:dyDescent="0.3">
      <c r="A812" s="1" t="s">
        <v>810</v>
      </c>
      <c r="B812" s="6">
        <v>0</v>
      </c>
      <c r="C812">
        <v>0</v>
      </c>
      <c r="D812">
        <v>0</v>
      </c>
      <c r="E812">
        <v>2</v>
      </c>
      <c r="F812">
        <v>23</v>
      </c>
      <c r="G812">
        <v>23</v>
      </c>
      <c r="H812">
        <v>37</v>
      </c>
      <c r="J812">
        <v>37</v>
      </c>
      <c r="N812" t="s">
        <v>873</v>
      </c>
    </row>
    <row r="813" spans="1:14" x14ac:dyDescent="0.3">
      <c r="A813" s="1" t="s">
        <v>811</v>
      </c>
      <c r="B813" s="6">
        <v>61</v>
      </c>
      <c r="C813">
        <v>107</v>
      </c>
      <c r="D813">
        <v>107</v>
      </c>
      <c r="E813">
        <v>107</v>
      </c>
      <c r="F813">
        <v>107</v>
      </c>
      <c r="G813">
        <v>107</v>
      </c>
      <c r="H813">
        <v>107</v>
      </c>
      <c r="J813">
        <v>107</v>
      </c>
      <c r="N813" t="s">
        <v>873</v>
      </c>
    </row>
    <row r="814" spans="1:14" x14ac:dyDescent="0.3">
      <c r="A814" s="1" t="s">
        <v>812</v>
      </c>
      <c r="B814" s="6">
        <v>0</v>
      </c>
      <c r="C814">
        <v>0</v>
      </c>
      <c r="D814">
        <v>0</v>
      </c>
      <c r="E814">
        <v>0</v>
      </c>
      <c r="F814">
        <v>0</v>
      </c>
      <c r="G814">
        <v>30</v>
      </c>
      <c r="H814">
        <v>43</v>
      </c>
      <c r="J814">
        <v>49</v>
      </c>
      <c r="N814" t="s">
        <v>873</v>
      </c>
    </row>
    <row r="815" spans="1:14" x14ac:dyDescent="0.3">
      <c r="A815" s="1" t="s">
        <v>813</v>
      </c>
      <c r="B815" s="6">
        <v>165</v>
      </c>
      <c r="C815">
        <v>186</v>
      </c>
      <c r="D815">
        <v>239</v>
      </c>
      <c r="E815">
        <v>329</v>
      </c>
      <c r="F815">
        <v>396</v>
      </c>
      <c r="G815">
        <v>396</v>
      </c>
      <c r="H815">
        <v>469</v>
      </c>
      <c r="J815">
        <v>469</v>
      </c>
      <c r="N815" t="s">
        <v>873</v>
      </c>
    </row>
    <row r="816" spans="1:14" x14ac:dyDescent="0.3">
      <c r="A816" s="1" t="s">
        <v>814</v>
      </c>
      <c r="B816" s="6">
        <v>0</v>
      </c>
      <c r="C816">
        <v>0</v>
      </c>
      <c r="D816">
        <v>0</v>
      </c>
      <c r="E816">
        <v>0</v>
      </c>
      <c r="F816">
        <v>48</v>
      </c>
      <c r="G816">
        <v>48</v>
      </c>
      <c r="H816">
        <v>67</v>
      </c>
      <c r="J816">
        <v>94</v>
      </c>
      <c r="N816" t="s">
        <v>873</v>
      </c>
    </row>
    <row r="817" spans="1:14" x14ac:dyDescent="0.3">
      <c r="A817" s="1" t="s">
        <v>815</v>
      </c>
      <c r="B817" s="6">
        <v>0</v>
      </c>
      <c r="C817">
        <v>43</v>
      </c>
      <c r="D817">
        <v>43</v>
      </c>
      <c r="E817">
        <v>43</v>
      </c>
      <c r="F817">
        <v>21</v>
      </c>
      <c r="G817">
        <v>21</v>
      </c>
      <c r="H817">
        <v>21</v>
      </c>
      <c r="J817">
        <v>21</v>
      </c>
      <c r="N817" t="s">
        <v>873</v>
      </c>
    </row>
    <row r="818" spans="1:14" x14ac:dyDescent="0.3">
      <c r="A818" s="1" t="s">
        <v>816</v>
      </c>
      <c r="B818" s="6">
        <v>0</v>
      </c>
      <c r="C818">
        <v>14</v>
      </c>
      <c r="D818">
        <v>14</v>
      </c>
      <c r="E818">
        <v>15</v>
      </c>
      <c r="F818">
        <v>15</v>
      </c>
      <c r="G818">
        <v>15</v>
      </c>
      <c r="H818">
        <v>15</v>
      </c>
      <c r="J818">
        <v>19</v>
      </c>
      <c r="N818" t="s">
        <v>873</v>
      </c>
    </row>
    <row r="819" spans="1:14" x14ac:dyDescent="0.3">
      <c r="A819" s="1" t="s">
        <v>817</v>
      </c>
      <c r="B819" s="6">
        <v>33</v>
      </c>
      <c r="C819">
        <v>34</v>
      </c>
      <c r="D819">
        <v>35</v>
      </c>
      <c r="E819">
        <v>39</v>
      </c>
      <c r="F819">
        <v>56</v>
      </c>
      <c r="G819">
        <v>56</v>
      </c>
      <c r="H819">
        <v>56</v>
      </c>
      <c r="J819">
        <v>71</v>
      </c>
      <c r="N819" t="s">
        <v>873</v>
      </c>
    </row>
    <row r="820" spans="1:14" x14ac:dyDescent="0.3">
      <c r="A820" s="1" t="s">
        <v>818</v>
      </c>
      <c r="B820" s="6">
        <v>0</v>
      </c>
      <c r="C820">
        <v>0</v>
      </c>
      <c r="D820">
        <v>12</v>
      </c>
      <c r="E820">
        <v>22</v>
      </c>
      <c r="F820">
        <v>22</v>
      </c>
      <c r="G820">
        <v>52</v>
      </c>
      <c r="H820">
        <v>56</v>
      </c>
      <c r="J820">
        <v>75</v>
      </c>
      <c r="N820" t="s">
        <v>873</v>
      </c>
    </row>
    <row r="821" spans="1:14" x14ac:dyDescent="0.3">
      <c r="A821" s="1" t="s">
        <v>819</v>
      </c>
      <c r="B821" s="6">
        <v>6</v>
      </c>
      <c r="C821">
        <v>7</v>
      </c>
      <c r="D821">
        <v>17</v>
      </c>
      <c r="E821">
        <v>29</v>
      </c>
      <c r="F821">
        <v>29</v>
      </c>
      <c r="G821">
        <v>33</v>
      </c>
      <c r="H821">
        <v>33</v>
      </c>
      <c r="J821">
        <v>50</v>
      </c>
      <c r="N821" t="s">
        <v>873</v>
      </c>
    </row>
    <row r="822" spans="1:14" x14ac:dyDescent="0.3">
      <c r="A822" s="1" t="s">
        <v>820</v>
      </c>
      <c r="B822" s="6">
        <v>0</v>
      </c>
      <c r="C822">
        <v>75</v>
      </c>
      <c r="D822">
        <v>75</v>
      </c>
      <c r="E822">
        <v>87</v>
      </c>
      <c r="F822">
        <v>87</v>
      </c>
      <c r="G822">
        <v>102</v>
      </c>
      <c r="H822">
        <v>102</v>
      </c>
      <c r="J822">
        <v>102</v>
      </c>
      <c r="N822" t="s">
        <v>873</v>
      </c>
    </row>
    <row r="823" spans="1:14" x14ac:dyDescent="0.3">
      <c r="A823" s="1" t="s">
        <v>821</v>
      </c>
      <c r="B823" s="6">
        <v>46</v>
      </c>
      <c r="C823">
        <v>54</v>
      </c>
      <c r="D823">
        <v>54</v>
      </c>
      <c r="E823">
        <v>54</v>
      </c>
      <c r="F823">
        <v>54</v>
      </c>
      <c r="G823">
        <v>58</v>
      </c>
      <c r="H823">
        <v>58</v>
      </c>
      <c r="J823">
        <v>58</v>
      </c>
      <c r="N823" t="s">
        <v>873</v>
      </c>
    </row>
    <row r="824" spans="1:14" x14ac:dyDescent="0.3">
      <c r="A824" s="1" t="s">
        <v>822</v>
      </c>
      <c r="B824" s="6">
        <v>0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J824">
        <v>3</v>
      </c>
      <c r="N824" t="s">
        <v>873</v>
      </c>
    </row>
    <row r="825" spans="1:14" x14ac:dyDescent="0.3">
      <c r="A825" s="1" t="s">
        <v>823</v>
      </c>
      <c r="B825" s="6">
        <v>0</v>
      </c>
      <c r="C825">
        <v>0</v>
      </c>
      <c r="D825">
        <v>0</v>
      </c>
      <c r="E825">
        <v>0</v>
      </c>
      <c r="F825">
        <v>12</v>
      </c>
      <c r="G825">
        <v>12</v>
      </c>
      <c r="H825">
        <v>12</v>
      </c>
      <c r="J825">
        <v>12</v>
      </c>
      <c r="N825" t="s">
        <v>873</v>
      </c>
    </row>
    <row r="826" spans="1:14" x14ac:dyDescent="0.3">
      <c r="A826" s="1" t="s">
        <v>824</v>
      </c>
      <c r="B826" s="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4</v>
      </c>
      <c r="J826">
        <v>4</v>
      </c>
      <c r="N826" t="s">
        <v>873</v>
      </c>
    </row>
    <row r="827" spans="1:14" x14ac:dyDescent="0.3">
      <c r="A827" s="1" t="s">
        <v>825</v>
      </c>
      <c r="B827" s="6">
        <v>0</v>
      </c>
      <c r="C827">
        <v>281</v>
      </c>
      <c r="D827">
        <v>281</v>
      </c>
      <c r="E827">
        <v>286</v>
      </c>
      <c r="F827">
        <v>286</v>
      </c>
      <c r="G827">
        <v>381</v>
      </c>
      <c r="H827">
        <v>381</v>
      </c>
      <c r="J827">
        <v>381</v>
      </c>
      <c r="N827" t="s">
        <v>873</v>
      </c>
    </row>
    <row r="828" spans="1:14" x14ac:dyDescent="0.3">
      <c r="A828" s="1" t="s">
        <v>826</v>
      </c>
      <c r="B828" s="6">
        <v>0</v>
      </c>
      <c r="C828">
        <v>2</v>
      </c>
      <c r="D828">
        <v>10</v>
      </c>
      <c r="E828">
        <v>10</v>
      </c>
      <c r="F828">
        <v>23</v>
      </c>
      <c r="G828">
        <v>23</v>
      </c>
      <c r="H828">
        <v>23</v>
      </c>
      <c r="J828">
        <v>33</v>
      </c>
      <c r="N828" t="s">
        <v>873</v>
      </c>
    </row>
    <row r="829" spans="1:14" x14ac:dyDescent="0.3">
      <c r="A829" s="1" t="s">
        <v>827</v>
      </c>
      <c r="B829" s="6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J829">
        <v>0</v>
      </c>
      <c r="N829" t="s">
        <v>873</v>
      </c>
    </row>
    <row r="830" spans="1:14" x14ac:dyDescent="0.3">
      <c r="A830" s="1" t="s">
        <v>828</v>
      </c>
      <c r="B830" s="6">
        <v>117</v>
      </c>
      <c r="C830">
        <v>162</v>
      </c>
      <c r="D830">
        <v>175</v>
      </c>
      <c r="E830">
        <v>175</v>
      </c>
      <c r="F830">
        <v>175</v>
      </c>
      <c r="G830">
        <v>175</v>
      </c>
      <c r="H830">
        <v>175</v>
      </c>
      <c r="J830">
        <v>286</v>
      </c>
      <c r="N830" t="s">
        <v>873</v>
      </c>
    </row>
    <row r="831" spans="1:14" x14ac:dyDescent="0.3">
      <c r="A831" s="1" t="s">
        <v>829</v>
      </c>
      <c r="B831" s="6">
        <v>0</v>
      </c>
      <c r="C831">
        <v>82</v>
      </c>
      <c r="D831">
        <v>142</v>
      </c>
      <c r="E831">
        <v>142</v>
      </c>
      <c r="F831">
        <v>142</v>
      </c>
      <c r="G831">
        <v>169</v>
      </c>
      <c r="H831">
        <v>169</v>
      </c>
      <c r="J831">
        <v>169</v>
      </c>
      <c r="N831" t="s">
        <v>873</v>
      </c>
    </row>
    <row r="832" spans="1:14" x14ac:dyDescent="0.3">
      <c r="A832" s="1" t="s">
        <v>830</v>
      </c>
      <c r="B832" s="6">
        <v>109</v>
      </c>
      <c r="C832">
        <v>127</v>
      </c>
      <c r="D832">
        <v>127</v>
      </c>
      <c r="E832">
        <v>143</v>
      </c>
      <c r="F832">
        <v>238</v>
      </c>
      <c r="G832">
        <v>238</v>
      </c>
      <c r="H832">
        <v>314</v>
      </c>
      <c r="J832">
        <v>314</v>
      </c>
      <c r="N832" t="s">
        <v>873</v>
      </c>
    </row>
    <row r="833" spans="1:14" x14ac:dyDescent="0.3">
      <c r="A833" s="1" t="s">
        <v>831</v>
      </c>
      <c r="B833" s="6">
        <v>30</v>
      </c>
      <c r="C833">
        <v>48</v>
      </c>
      <c r="D833">
        <v>48</v>
      </c>
      <c r="E833">
        <v>48</v>
      </c>
      <c r="F833">
        <v>95</v>
      </c>
      <c r="G833">
        <v>121</v>
      </c>
      <c r="H833">
        <v>148</v>
      </c>
      <c r="J833">
        <v>177</v>
      </c>
      <c r="N833" t="s">
        <v>873</v>
      </c>
    </row>
    <row r="834" spans="1:14" ht="15" thickBot="1" x14ac:dyDescent="0.35">
      <c r="A834" s="3" t="s">
        <v>832</v>
      </c>
      <c r="B834" s="8">
        <v>78</v>
      </c>
      <c r="C834" s="9">
        <v>78</v>
      </c>
      <c r="D834" s="9">
        <v>78</v>
      </c>
      <c r="E834" s="9">
        <v>78</v>
      </c>
      <c r="F834" s="9">
        <v>78</v>
      </c>
      <c r="G834" s="9">
        <v>102</v>
      </c>
      <c r="H834">
        <v>124</v>
      </c>
      <c r="J834">
        <v>166</v>
      </c>
      <c r="N834" t="s">
        <v>873</v>
      </c>
    </row>
    <row r="835" spans="1:14" x14ac:dyDescent="0.3">
      <c r="A835" t="s">
        <v>907</v>
      </c>
      <c r="H835">
        <v>27</v>
      </c>
      <c r="J835">
        <v>27</v>
      </c>
    </row>
    <row r="836" spans="1:14" x14ac:dyDescent="0.3">
      <c r="A836" t="s">
        <v>908</v>
      </c>
      <c r="H836">
        <v>4</v>
      </c>
      <c r="J836">
        <v>8</v>
      </c>
    </row>
    <row r="837" spans="1:14" x14ac:dyDescent="0.3">
      <c r="A837" t="s">
        <v>909</v>
      </c>
      <c r="H837">
        <v>2</v>
      </c>
      <c r="J837">
        <v>2</v>
      </c>
    </row>
    <row r="838" spans="1:14" x14ac:dyDescent="0.3">
      <c r="A838" t="s">
        <v>910</v>
      </c>
      <c r="H838">
        <v>0</v>
      </c>
      <c r="J838">
        <v>0</v>
      </c>
    </row>
  </sheetData>
  <phoneticPr fontId="3" type="noConversion"/>
  <conditionalFormatting sqref="Q2:Q17">
    <cfRule type="aboveAverage" dxfId="89" priority="34" aboveAverage="0"/>
    <cfRule type="aboveAverage" dxfId="88" priority="35"/>
  </conditionalFormatting>
  <conditionalFormatting sqref="Q20:Q35">
    <cfRule type="aboveAverage" dxfId="87" priority="22" aboveAverage="0"/>
    <cfRule type="aboveAverage" dxfId="86" priority="23"/>
  </conditionalFormatting>
  <conditionalFormatting sqref="R2:R17">
    <cfRule type="aboveAverage" dxfId="85" priority="32" aboveAverage="0"/>
    <cfRule type="aboveAverage" dxfId="84" priority="33"/>
  </conditionalFormatting>
  <conditionalFormatting sqref="R20:R35">
    <cfRule type="aboveAverage" dxfId="83" priority="20" aboveAverage="0"/>
    <cfRule type="aboveAverage" dxfId="82" priority="21"/>
  </conditionalFormatting>
  <conditionalFormatting sqref="S2:S17">
    <cfRule type="aboveAverage" dxfId="81" priority="30" aboveAverage="0"/>
    <cfRule type="aboveAverage" dxfId="80" priority="31"/>
  </conditionalFormatting>
  <conditionalFormatting sqref="S20:S35">
    <cfRule type="aboveAverage" dxfId="79" priority="18" aboveAverage="0"/>
    <cfRule type="aboveAverage" dxfId="78" priority="19"/>
  </conditionalFormatting>
  <conditionalFormatting sqref="T2:T17">
    <cfRule type="aboveAverage" dxfId="77" priority="28" aboveAverage="0"/>
    <cfRule type="aboveAverage" dxfId="76" priority="29"/>
  </conditionalFormatting>
  <conditionalFormatting sqref="T20:T35">
    <cfRule type="aboveAverage" dxfId="75" priority="16" aboveAverage="0"/>
    <cfRule type="aboveAverage" dxfId="74" priority="17"/>
  </conditionalFormatting>
  <conditionalFormatting sqref="U2:U17">
    <cfRule type="aboveAverage" dxfId="73" priority="26" aboveAverage="0"/>
    <cfRule type="aboveAverage" dxfId="72" priority="27"/>
  </conditionalFormatting>
  <conditionalFormatting sqref="U20:U35">
    <cfRule type="aboveAverage" dxfId="71" priority="14" aboveAverage="0"/>
    <cfRule type="aboveAverage" dxfId="70" priority="15"/>
  </conditionalFormatting>
  <conditionalFormatting sqref="V2:W17">
    <cfRule type="aboveAverage" dxfId="69" priority="24" aboveAverage="0"/>
    <cfRule type="aboveAverage" dxfId="68" priority="25"/>
  </conditionalFormatting>
  <conditionalFormatting sqref="V20:W35">
    <cfRule type="aboveAverage" dxfId="67" priority="12" aboveAverage="0"/>
    <cfRule type="aboveAverage" dxfId="66" priority="13"/>
  </conditionalFormatting>
  <conditionalFormatting sqref="W2:W17">
    <cfRule type="aboveAverage" dxfId="65" priority="10" aboveAverage="0"/>
    <cfRule type="aboveAverage" dxfId="64" priority="11"/>
  </conditionalFormatting>
  <conditionalFormatting sqref="W20:W35">
    <cfRule type="aboveAverage" dxfId="63" priority="8" aboveAverage="0"/>
    <cfRule type="aboveAverage" dxfId="62" priority="9"/>
  </conditionalFormatting>
  <conditionalFormatting sqref="X2:X17">
    <cfRule type="aboveAverage" dxfId="61" priority="6" aboveAverage="0"/>
    <cfRule type="aboveAverage" dxfId="60" priority="7"/>
  </conditionalFormatting>
  <conditionalFormatting sqref="Y2:Y17">
    <cfRule type="aboveAverage" dxfId="59" priority="4" aboveAverage="0"/>
    <cfRule type="aboveAverage" dxfId="58" priority="5"/>
  </conditionalFormatting>
  <conditionalFormatting sqref="Y20">
    <cfRule type="aboveAverage" dxfId="57" priority="3"/>
  </conditionalFormatting>
  <conditionalFormatting sqref="Y20:Y35">
    <cfRule type="aboveAverage" dxfId="56" priority="1" aboveAverage="0"/>
    <cfRule type="aboveAverage" dxfId="55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6356-21E1-453C-960A-39390272DFD7}">
  <dimension ref="A1:T83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24.5546875" bestFit="1" customWidth="1"/>
    <col min="2" max="4" width="11.77734375" bestFit="1" customWidth="1"/>
    <col min="5" max="6" width="12.77734375" bestFit="1" customWidth="1"/>
    <col min="7" max="7" width="13.21875" bestFit="1" customWidth="1"/>
    <col min="8" max="9" width="13.21875" customWidth="1"/>
    <col min="11" max="12" width="15.5546875" bestFit="1" customWidth="1"/>
    <col min="13" max="13" width="19.109375" bestFit="1" customWidth="1"/>
    <col min="14" max="16" width="14.109375" bestFit="1" customWidth="1"/>
    <col min="17" max="20" width="20.109375" bestFit="1" customWidth="1"/>
  </cols>
  <sheetData>
    <row r="1" spans="1:20" x14ac:dyDescent="0.3">
      <c r="A1" s="16" t="s">
        <v>833</v>
      </c>
      <c r="B1" s="14" t="s">
        <v>834</v>
      </c>
      <c r="C1" s="16" t="s">
        <v>841</v>
      </c>
      <c r="D1" s="16" t="s">
        <v>842</v>
      </c>
      <c r="E1" s="16" t="s">
        <v>843</v>
      </c>
      <c r="F1" s="16" t="s">
        <v>844</v>
      </c>
      <c r="G1" s="16" t="s">
        <v>845</v>
      </c>
      <c r="H1" s="16" t="s">
        <v>904</v>
      </c>
      <c r="I1" s="16" t="s">
        <v>940</v>
      </c>
      <c r="J1" s="16" t="s">
        <v>874</v>
      </c>
      <c r="M1" s="16" t="s">
        <v>890</v>
      </c>
      <c r="N1" s="16" t="s">
        <v>893</v>
      </c>
      <c r="O1" s="16" t="s">
        <v>894</v>
      </c>
      <c r="P1" s="16" t="s">
        <v>895</v>
      </c>
      <c r="Q1" s="16" t="s">
        <v>896</v>
      </c>
      <c r="R1" s="16" t="s">
        <v>897</v>
      </c>
      <c r="S1" s="16" t="s">
        <v>905</v>
      </c>
      <c r="T1" s="16" t="s">
        <v>942</v>
      </c>
    </row>
    <row r="2" spans="1:20" x14ac:dyDescent="0.3">
      <c r="A2" t="s">
        <v>0</v>
      </c>
      <c r="B2" s="6">
        <v>0</v>
      </c>
      <c r="C2">
        <v>0</v>
      </c>
      <c r="D2">
        <v>0</v>
      </c>
      <c r="E2">
        <v>0</v>
      </c>
      <c r="F2">
        <v>15</v>
      </c>
      <c r="G2">
        <v>2</v>
      </c>
      <c r="H2">
        <v>0</v>
      </c>
      <c r="I2">
        <f>Metres_Gain_Progress!J2-Metres_Gain_Progress!H2</f>
        <v>7</v>
      </c>
      <c r="J2" t="s">
        <v>858</v>
      </c>
      <c r="L2" s="19" t="str" cm="1">
        <f t="array" ref="L2:L17">_xlfn.UNIQUE(J2:J834)</f>
        <v>Benetton</v>
      </c>
      <c r="M2">
        <v>749</v>
      </c>
      <c r="N2">
        <v>1945</v>
      </c>
      <c r="O2">
        <v>2114</v>
      </c>
      <c r="P2">
        <v>2700</v>
      </c>
      <c r="Q2">
        <v>3304</v>
      </c>
      <c r="R2">
        <v>3737</v>
      </c>
      <c r="S2">
        <v>4249</v>
      </c>
      <c r="T2">
        <v>4924</v>
      </c>
    </row>
    <row r="3" spans="1:20" x14ac:dyDescent="0.3">
      <c r="A3" t="s">
        <v>1</v>
      </c>
      <c r="B3" s="6">
        <v>2</v>
      </c>
      <c r="C3">
        <v>2</v>
      </c>
      <c r="D3">
        <v>0</v>
      </c>
      <c r="E3">
        <v>21</v>
      </c>
      <c r="F3">
        <v>2</v>
      </c>
      <c r="G3">
        <v>0</v>
      </c>
      <c r="H3">
        <v>17</v>
      </c>
      <c r="I3">
        <f>Metres_Gain_Progress!J3-Metres_Gain_Progress!H3</f>
        <v>56</v>
      </c>
      <c r="J3" t="s">
        <v>858</v>
      </c>
      <c r="L3" s="19" t="str">
        <v>Bulls</v>
      </c>
      <c r="M3">
        <v>1506</v>
      </c>
      <c r="N3">
        <v>2509</v>
      </c>
      <c r="O3">
        <v>3072</v>
      </c>
      <c r="P3">
        <v>3623</v>
      </c>
      <c r="Q3">
        <v>4154</v>
      </c>
      <c r="R3">
        <v>4573</v>
      </c>
      <c r="S3">
        <v>4987</v>
      </c>
      <c r="T3">
        <v>5449</v>
      </c>
    </row>
    <row r="4" spans="1:20" x14ac:dyDescent="0.3">
      <c r="A4" t="s">
        <v>2</v>
      </c>
      <c r="B4" s="6">
        <v>6</v>
      </c>
      <c r="C4">
        <v>3</v>
      </c>
      <c r="D4">
        <v>0</v>
      </c>
      <c r="E4">
        <v>0</v>
      </c>
      <c r="F4">
        <v>0</v>
      </c>
      <c r="G4">
        <v>0</v>
      </c>
      <c r="H4">
        <v>4</v>
      </c>
      <c r="I4">
        <f>Metres_Gain_Progress!J4-Metres_Gain_Progress!H4</f>
        <v>0</v>
      </c>
      <c r="J4" t="s">
        <v>858</v>
      </c>
      <c r="L4" s="19" t="str">
        <v>Cardiff</v>
      </c>
      <c r="M4">
        <v>1073</v>
      </c>
      <c r="N4">
        <v>2008</v>
      </c>
      <c r="O4">
        <v>2008</v>
      </c>
      <c r="P4">
        <v>2477</v>
      </c>
      <c r="Q4">
        <v>3043</v>
      </c>
      <c r="R4">
        <v>3427</v>
      </c>
      <c r="S4">
        <v>3665</v>
      </c>
      <c r="T4">
        <v>4351</v>
      </c>
    </row>
    <row r="5" spans="1:20" x14ac:dyDescent="0.3">
      <c r="A5" t="s">
        <v>3</v>
      </c>
      <c r="B5" s="6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f>Metres_Gain_Progress!J5-Metres_Gain_Progress!H5</f>
        <v>4</v>
      </c>
      <c r="J5" t="s">
        <v>858</v>
      </c>
      <c r="L5" s="19" t="str">
        <v>Connacht</v>
      </c>
      <c r="M5">
        <v>970</v>
      </c>
      <c r="N5">
        <v>1915</v>
      </c>
      <c r="O5">
        <v>2158</v>
      </c>
      <c r="P5">
        <v>2617</v>
      </c>
      <c r="Q5">
        <v>3278</v>
      </c>
      <c r="R5">
        <v>3674</v>
      </c>
      <c r="S5">
        <v>4128</v>
      </c>
      <c r="T5">
        <v>4511</v>
      </c>
    </row>
    <row r="6" spans="1:20" x14ac:dyDescent="0.3">
      <c r="A6" t="s">
        <v>4</v>
      </c>
      <c r="B6" s="6">
        <v>0</v>
      </c>
      <c r="C6">
        <v>0</v>
      </c>
      <c r="D6">
        <v>0</v>
      </c>
      <c r="E6">
        <v>0</v>
      </c>
      <c r="F6">
        <v>13</v>
      </c>
      <c r="G6">
        <v>0</v>
      </c>
      <c r="H6">
        <v>0</v>
      </c>
      <c r="I6">
        <f>Metres_Gain_Progress!J6-Metres_Gain_Progress!H6</f>
        <v>0</v>
      </c>
      <c r="J6" t="s">
        <v>858</v>
      </c>
      <c r="L6" s="19" t="str">
        <v>Dragons</v>
      </c>
      <c r="M6">
        <v>1073</v>
      </c>
      <c r="N6">
        <v>2480</v>
      </c>
      <c r="O6">
        <v>2932</v>
      </c>
      <c r="P6">
        <v>3266</v>
      </c>
      <c r="Q6">
        <v>3918</v>
      </c>
      <c r="R6">
        <v>4239</v>
      </c>
      <c r="S6">
        <v>4555</v>
      </c>
      <c r="T6">
        <v>5207</v>
      </c>
    </row>
    <row r="7" spans="1:20" x14ac:dyDescent="0.3">
      <c r="A7" t="s">
        <v>5</v>
      </c>
      <c r="B7" s="6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f>Metres_Gain_Progress!J7-Metres_Gain_Progress!H7</f>
        <v>0</v>
      </c>
      <c r="J7" t="s">
        <v>858</v>
      </c>
      <c r="L7" s="19" t="str">
        <v>Edinburgh</v>
      </c>
      <c r="M7">
        <v>767</v>
      </c>
      <c r="N7">
        <v>2524</v>
      </c>
      <c r="O7">
        <v>2760</v>
      </c>
      <c r="P7">
        <v>2988</v>
      </c>
      <c r="Q7">
        <v>3737</v>
      </c>
      <c r="R7">
        <v>4062</v>
      </c>
      <c r="S7">
        <v>4523</v>
      </c>
      <c r="T7">
        <v>5075</v>
      </c>
    </row>
    <row r="8" spans="1:20" x14ac:dyDescent="0.3">
      <c r="A8" t="s">
        <v>6</v>
      </c>
      <c r="B8" s="6">
        <v>15</v>
      </c>
      <c r="C8">
        <v>0</v>
      </c>
      <c r="D8">
        <v>1</v>
      </c>
      <c r="E8">
        <v>0</v>
      </c>
      <c r="F8">
        <v>0</v>
      </c>
      <c r="G8">
        <v>0</v>
      </c>
      <c r="H8">
        <v>8</v>
      </c>
      <c r="I8">
        <f>Metres_Gain_Progress!J8-Metres_Gain_Progress!H8</f>
        <v>6</v>
      </c>
      <c r="J8" t="s">
        <v>858</v>
      </c>
      <c r="L8" s="19" t="str">
        <v>Glasgow Warriors</v>
      </c>
      <c r="M8">
        <v>672</v>
      </c>
      <c r="N8">
        <v>2099</v>
      </c>
      <c r="O8">
        <v>2541</v>
      </c>
      <c r="P8">
        <v>3060</v>
      </c>
      <c r="Q8">
        <v>3704</v>
      </c>
      <c r="R8">
        <v>4188</v>
      </c>
      <c r="S8">
        <v>4711</v>
      </c>
      <c r="T8">
        <v>5376</v>
      </c>
    </row>
    <row r="9" spans="1:20" x14ac:dyDescent="0.3">
      <c r="A9" t="s">
        <v>7</v>
      </c>
      <c r="B9" s="6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f>Metres_Gain_Progress!J9-Metres_Gain_Progress!H9</f>
        <v>0</v>
      </c>
      <c r="J9" t="s">
        <v>858</v>
      </c>
      <c r="L9" s="19" t="str">
        <v>Leinster</v>
      </c>
      <c r="M9">
        <v>865</v>
      </c>
      <c r="N9">
        <v>1969</v>
      </c>
      <c r="O9">
        <v>2423</v>
      </c>
      <c r="P9">
        <v>3139</v>
      </c>
      <c r="Q9">
        <v>4090</v>
      </c>
      <c r="R9">
        <v>4757</v>
      </c>
      <c r="S9">
        <v>5292</v>
      </c>
      <c r="T9">
        <v>6272</v>
      </c>
    </row>
    <row r="10" spans="1:20" x14ac:dyDescent="0.3">
      <c r="A10" t="s">
        <v>8</v>
      </c>
      <c r="B10" s="6">
        <v>0</v>
      </c>
      <c r="C10">
        <v>86</v>
      </c>
      <c r="D10">
        <v>0</v>
      </c>
      <c r="E10">
        <v>70</v>
      </c>
      <c r="F10">
        <v>27</v>
      </c>
      <c r="G10">
        <v>6</v>
      </c>
      <c r="H10">
        <v>0</v>
      </c>
      <c r="I10">
        <f>Metres_Gain_Progress!J10-Metres_Gain_Progress!H10</f>
        <v>0</v>
      </c>
      <c r="J10" t="s">
        <v>858</v>
      </c>
      <c r="L10" s="19" t="str">
        <v>Lions</v>
      </c>
      <c r="M10">
        <v>1508</v>
      </c>
      <c r="N10">
        <v>1888</v>
      </c>
      <c r="O10">
        <v>2192</v>
      </c>
      <c r="P10">
        <v>2549</v>
      </c>
      <c r="Q10">
        <v>2908</v>
      </c>
      <c r="R10">
        <v>3269</v>
      </c>
      <c r="S10">
        <v>3604</v>
      </c>
      <c r="T10">
        <v>4637</v>
      </c>
    </row>
    <row r="11" spans="1:20" x14ac:dyDescent="0.3">
      <c r="A11" t="s">
        <v>9</v>
      </c>
      <c r="B11" s="6">
        <v>0</v>
      </c>
      <c r="C11">
        <v>49</v>
      </c>
      <c r="D11">
        <v>11</v>
      </c>
      <c r="E11">
        <v>0</v>
      </c>
      <c r="F11">
        <v>48</v>
      </c>
      <c r="G11">
        <v>1</v>
      </c>
      <c r="H11">
        <v>0</v>
      </c>
      <c r="I11">
        <f>Metres_Gain_Progress!J11-Metres_Gain_Progress!H11</f>
        <v>0</v>
      </c>
      <c r="J11" t="s">
        <v>858</v>
      </c>
      <c r="L11" s="19" t="str">
        <v>Munster</v>
      </c>
      <c r="M11">
        <v>927</v>
      </c>
      <c r="N11">
        <v>2138</v>
      </c>
      <c r="O11">
        <v>2496</v>
      </c>
      <c r="P11">
        <v>2908</v>
      </c>
      <c r="Q11">
        <v>3493</v>
      </c>
      <c r="R11">
        <v>4009</v>
      </c>
      <c r="S11">
        <v>4523</v>
      </c>
      <c r="T11">
        <v>5553</v>
      </c>
    </row>
    <row r="12" spans="1:20" x14ac:dyDescent="0.3">
      <c r="A12" t="s">
        <v>10</v>
      </c>
      <c r="B12" s="6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f>Metres_Gain_Progress!J12-Metres_Gain_Progress!H12</f>
        <v>0</v>
      </c>
      <c r="J12" t="s">
        <v>858</v>
      </c>
      <c r="L12" s="19" t="str">
        <v>Ospreys</v>
      </c>
      <c r="M12">
        <v>798</v>
      </c>
      <c r="N12">
        <v>1849</v>
      </c>
      <c r="O12">
        <v>2139</v>
      </c>
      <c r="P12">
        <v>2534</v>
      </c>
      <c r="Q12">
        <v>3112</v>
      </c>
      <c r="R12">
        <v>3420</v>
      </c>
      <c r="S12">
        <v>3900</v>
      </c>
      <c r="T12">
        <v>4464</v>
      </c>
    </row>
    <row r="13" spans="1:20" x14ac:dyDescent="0.3">
      <c r="A13" t="s">
        <v>11</v>
      </c>
      <c r="B13" s="6">
        <v>0</v>
      </c>
      <c r="C13">
        <v>2</v>
      </c>
      <c r="D13">
        <v>0</v>
      </c>
      <c r="E13">
        <v>6</v>
      </c>
      <c r="F13">
        <v>0</v>
      </c>
      <c r="G13">
        <v>0</v>
      </c>
      <c r="H13">
        <v>0</v>
      </c>
      <c r="I13">
        <f>Metres_Gain_Progress!J13-Metres_Gain_Progress!H13</f>
        <v>0</v>
      </c>
      <c r="J13" t="s">
        <v>858</v>
      </c>
      <c r="L13" s="19" t="str">
        <v>Scarlets</v>
      </c>
      <c r="M13">
        <v>1275</v>
      </c>
      <c r="N13">
        <v>2688</v>
      </c>
      <c r="O13">
        <v>3121</v>
      </c>
      <c r="P13">
        <v>3627</v>
      </c>
      <c r="Q13">
        <v>4129</v>
      </c>
      <c r="R13">
        <v>4615</v>
      </c>
      <c r="S13">
        <v>5017</v>
      </c>
      <c r="T13">
        <v>5602</v>
      </c>
    </row>
    <row r="14" spans="1:20" x14ac:dyDescent="0.3">
      <c r="A14" t="s">
        <v>12</v>
      </c>
      <c r="B14" s="6">
        <v>0</v>
      </c>
      <c r="C14">
        <v>31</v>
      </c>
      <c r="D14">
        <v>0</v>
      </c>
      <c r="E14">
        <v>0</v>
      </c>
      <c r="F14">
        <v>0</v>
      </c>
      <c r="G14">
        <v>0</v>
      </c>
      <c r="H14">
        <v>37</v>
      </c>
      <c r="I14">
        <f>Metres_Gain_Progress!J14-Metres_Gain_Progress!H14</f>
        <v>51</v>
      </c>
      <c r="J14" t="s">
        <v>858</v>
      </c>
      <c r="L14" s="19" t="str">
        <v>Sharks</v>
      </c>
      <c r="M14">
        <v>1349</v>
      </c>
      <c r="N14">
        <v>1948</v>
      </c>
      <c r="O14">
        <v>2211</v>
      </c>
      <c r="P14">
        <v>2483</v>
      </c>
      <c r="Q14">
        <v>3513</v>
      </c>
      <c r="R14">
        <v>3913</v>
      </c>
      <c r="S14">
        <v>4340</v>
      </c>
      <c r="T14">
        <v>5251</v>
      </c>
    </row>
    <row r="15" spans="1:20" x14ac:dyDescent="0.3">
      <c r="A15" t="s">
        <v>13</v>
      </c>
      <c r="B15" s="6">
        <v>49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f>Metres_Gain_Progress!J15-Metres_Gain_Progress!H15</f>
        <v>21</v>
      </c>
      <c r="J15" t="s">
        <v>858</v>
      </c>
      <c r="L15" s="19" t="str">
        <v>Stormers</v>
      </c>
      <c r="M15">
        <v>1108</v>
      </c>
      <c r="N15">
        <v>1778</v>
      </c>
      <c r="O15">
        <v>2202</v>
      </c>
      <c r="P15">
        <v>2554</v>
      </c>
      <c r="Q15">
        <v>3538</v>
      </c>
      <c r="R15">
        <v>3806</v>
      </c>
      <c r="S15">
        <v>4148</v>
      </c>
      <c r="T15">
        <v>4902</v>
      </c>
    </row>
    <row r="16" spans="1:20" x14ac:dyDescent="0.3">
      <c r="A16" t="s">
        <v>14</v>
      </c>
      <c r="B16" s="6">
        <v>0</v>
      </c>
      <c r="C16">
        <v>19</v>
      </c>
      <c r="D16">
        <v>1</v>
      </c>
      <c r="E16">
        <v>1</v>
      </c>
      <c r="F16">
        <v>15</v>
      </c>
      <c r="G16">
        <v>3</v>
      </c>
      <c r="H16">
        <v>0</v>
      </c>
      <c r="I16">
        <f>Metres_Gain_Progress!J16-Metres_Gain_Progress!H16</f>
        <v>0</v>
      </c>
      <c r="J16" t="s">
        <v>858</v>
      </c>
      <c r="L16" s="19" t="str">
        <v>Ulster</v>
      </c>
      <c r="M16">
        <v>657</v>
      </c>
      <c r="N16">
        <v>2261</v>
      </c>
      <c r="O16">
        <v>2529</v>
      </c>
      <c r="P16">
        <v>2909</v>
      </c>
      <c r="Q16">
        <v>3394</v>
      </c>
      <c r="R16">
        <v>3834</v>
      </c>
      <c r="S16">
        <v>4311</v>
      </c>
      <c r="T16">
        <v>4988</v>
      </c>
    </row>
    <row r="17" spans="1:20" x14ac:dyDescent="0.3">
      <c r="A17" t="s">
        <v>15</v>
      </c>
      <c r="B17" s="6">
        <v>0</v>
      </c>
      <c r="C17">
        <v>28</v>
      </c>
      <c r="D17">
        <v>4</v>
      </c>
      <c r="E17">
        <v>0</v>
      </c>
      <c r="F17">
        <v>0</v>
      </c>
      <c r="G17">
        <v>0</v>
      </c>
      <c r="H17">
        <v>0</v>
      </c>
      <c r="I17">
        <f>Metres_Gain_Progress!J17-Metres_Gain_Progress!H17</f>
        <v>0</v>
      </c>
      <c r="J17" t="s">
        <v>858</v>
      </c>
      <c r="L17" s="19" t="str">
        <v>Zebre</v>
      </c>
      <c r="M17">
        <v>1001</v>
      </c>
      <c r="N17">
        <v>2121</v>
      </c>
      <c r="O17">
        <v>2351</v>
      </c>
      <c r="P17">
        <v>2646</v>
      </c>
      <c r="Q17">
        <v>3356</v>
      </c>
      <c r="R17">
        <v>3762</v>
      </c>
      <c r="S17">
        <v>4222</v>
      </c>
      <c r="T17">
        <v>4626</v>
      </c>
    </row>
    <row r="18" spans="1:20" x14ac:dyDescent="0.3">
      <c r="A18" t="s">
        <v>16</v>
      </c>
      <c r="B18" s="6">
        <v>0</v>
      </c>
      <c r="C18">
        <v>0</v>
      </c>
      <c r="D18">
        <v>0</v>
      </c>
      <c r="E18">
        <v>42</v>
      </c>
      <c r="F18">
        <v>0</v>
      </c>
      <c r="G18">
        <v>9</v>
      </c>
      <c r="H18">
        <v>17</v>
      </c>
      <c r="I18">
        <f>Metres_Gain_Progress!J18-Metres_Gain_Progress!H18</f>
        <v>60</v>
      </c>
      <c r="J18" t="s">
        <v>858</v>
      </c>
      <c r="L18" s="13" t="s">
        <v>900</v>
      </c>
      <c r="M18" s="17">
        <f>AVERAGE(M2:M17)</f>
        <v>1018.625</v>
      </c>
      <c r="N18" s="17">
        <f t="shared" ref="N18:R18" si="0">AVERAGE(N2:N17)</f>
        <v>2132.5</v>
      </c>
      <c r="O18" s="17">
        <f t="shared" si="0"/>
        <v>2453.0625</v>
      </c>
      <c r="P18" s="17">
        <f t="shared" si="0"/>
        <v>2880</v>
      </c>
      <c r="Q18" s="17">
        <f t="shared" si="0"/>
        <v>3541.9375</v>
      </c>
      <c r="R18" s="17">
        <f t="shared" si="0"/>
        <v>3955.3125</v>
      </c>
      <c r="S18" s="17">
        <f>AVERAGE(S2:S17)</f>
        <v>4385.9375</v>
      </c>
      <c r="T18" s="17">
        <f>AVERAGE(T2:T17)</f>
        <v>5074.25</v>
      </c>
    </row>
    <row r="19" spans="1:20" x14ac:dyDescent="0.3">
      <c r="A19" t="s">
        <v>17</v>
      </c>
      <c r="B19" s="6">
        <v>0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f>Metres_Gain_Progress!J19-Metres_Gain_Progress!H19</f>
        <v>0</v>
      </c>
      <c r="J19" t="s">
        <v>858</v>
      </c>
      <c r="N19" s="16" t="s">
        <v>889</v>
      </c>
      <c r="O19" s="16" t="s">
        <v>891</v>
      </c>
      <c r="P19" s="16" t="s">
        <v>892</v>
      </c>
      <c r="Q19" s="16" t="s">
        <v>898</v>
      </c>
      <c r="R19" s="16" t="s">
        <v>899</v>
      </c>
      <c r="S19" s="16" t="s">
        <v>911</v>
      </c>
      <c r="T19" s="16" t="s">
        <v>943</v>
      </c>
    </row>
    <row r="20" spans="1:20" x14ac:dyDescent="0.3">
      <c r="A20" t="s">
        <v>18</v>
      </c>
      <c r="B20" s="6">
        <v>0</v>
      </c>
      <c r="C20">
        <v>0</v>
      </c>
      <c r="D20">
        <v>0</v>
      </c>
      <c r="E20">
        <v>0</v>
      </c>
      <c r="F20">
        <v>33</v>
      </c>
      <c r="G20">
        <v>0</v>
      </c>
      <c r="H20">
        <v>7</v>
      </c>
      <c r="I20">
        <f>Metres_Gain_Progress!J20-Metres_Gain_Progress!H20</f>
        <v>0</v>
      </c>
      <c r="J20" t="s">
        <v>858</v>
      </c>
      <c r="L20" s="19" t="s">
        <v>858</v>
      </c>
      <c r="N20" s="20">
        <f>((N2-M2)/M2)</f>
        <v>1.5967957276368492</v>
      </c>
      <c r="O20" s="20">
        <f>((O2-N2)/N2)</f>
        <v>8.6889460154241649E-2</v>
      </c>
      <c r="P20" s="20">
        <f t="shared" ref="P20:S20" si="1">((P2-O2)/O2)</f>
        <v>0.2771996215704825</v>
      </c>
      <c r="Q20" s="20">
        <f>((Q2-P2)/P2)</f>
        <v>0.22370370370370371</v>
      </c>
      <c r="R20" s="20">
        <f t="shared" si="1"/>
        <v>0.13105326876513318</v>
      </c>
      <c r="S20" s="20">
        <f t="shared" si="1"/>
        <v>0.13700829542413701</v>
      </c>
      <c r="T20" s="20">
        <f>((T2-S2)/T2)</f>
        <v>0.13708367181153533</v>
      </c>
    </row>
    <row r="21" spans="1:20" x14ac:dyDescent="0.3">
      <c r="A21" t="s">
        <v>19</v>
      </c>
      <c r="B21" s="6">
        <v>237</v>
      </c>
      <c r="C21">
        <v>6</v>
      </c>
      <c r="D21">
        <v>0</v>
      </c>
      <c r="E21">
        <v>27</v>
      </c>
      <c r="F21">
        <v>0</v>
      </c>
      <c r="G21">
        <v>0</v>
      </c>
      <c r="H21">
        <v>139</v>
      </c>
      <c r="I21">
        <f>Metres_Gain_Progress!J21-Metres_Gain_Progress!H21</f>
        <v>35</v>
      </c>
      <c r="J21" t="s">
        <v>858</v>
      </c>
      <c r="L21" s="19" t="s">
        <v>859</v>
      </c>
      <c r="N21" s="20">
        <f t="shared" ref="N21:S35" si="2">((N3-M3)/M3)</f>
        <v>0.66600265604249664</v>
      </c>
      <c r="O21" s="20">
        <f t="shared" si="2"/>
        <v>0.22439218812275807</v>
      </c>
      <c r="P21" s="20">
        <f t="shared" si="2"/>
        <v>0.17936197916666666</v>
      </c>
      <c r="Q21" s="20">
        <f t="shared" si="2"/>
        <v>0.14656362130830802</v>
      </c>
      <c r="R21" s="20">
        <f t="shared" si="2"/>
        <v>0.10086663456909004</v>
      </c>
      <c r="S21" s="20">
        <f t="shared" si="2"/>
        <v>9.0531379838180631E-2</v>
      </c>
      <c r="T21" s="20">
        <f t="shared" ref="T21:T35" si="3">((T3-S3)/T3)</f>
        <v>8.4786199302624335E-2</v>
      </c>
    </row>
    <row r="22" spans="1:20" x14ac:dyDescent="0.3">
      <c r="A22" t="s">
        <v>20</v>
      </c>
      <c r="B22" s="6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f>Metres_Gain_Progress!J22-Metres_Gain_Progress!H22</f>
        <v>0</v>
      </c>
      <c r="J22" t="s">
        <v>858</v>
      </c>
      <c r="L22" s="19" t="s">
        <v>860</v>
      </c>
      <c r="N22" s="20">
        <f t="shared" si="2"/>
        <v>0.87138863000931965</v>
      </c>
      <c r="O22" s="20">
        <f t="shared" si="2"/>
        <v>0</v>
      </c>
      <c r="P22" s="20">
        <f t="shared" si="2"/>
        <v>0.23356573705179282</v>
      </c>
      <c r="Q22" s="20">
        <f t="shared" si="2"/>
        <v>0.22850222042793703</v>
      </c>
      <c r="R22" s="20">
        <f t="shared" si="2"/>
        <v>0.12619125862635558</v>
      </c>
      <c r="S22" s="20">
        <f t="shared" si="2"/>
        <v>6.9448497227896117E-2</v>
      </c>
      <c r="T22" s="20">
        <f t="shared" si="3"/>
        <v>0.15766490461962768</v>
      </c>
    </row>
    <row r="23" spans="1:20" x14ac:dyDescent="0.3">
      <c r="A23" t="s">
        <v>21</v>
      </c>
      <c r="B23" s="6">
        <v>0</v>
      </c>
      <c r="C23">
        <v>28</v>
      </c>
      <c r="D23">
        <v>6</v>
      </c>
      <c r="E23">
        <v>11</v>
      </c>
      <c r="F23">
        <v>0</v>
      </c>
      <c r="G23">
        <v>0</v>
      </c>
      <c r="H23">
        <v>0</v>
      </c>
      <c r="I23">
        <f>Metres_Gain_Progress!J23-Metres_Gain_Progress!H23</f>
        <v>0</v>
      </c>
      <c r="J23" t="s">
        <v>858</v>
      </c>
      <c r="L23" s="19" t="s">
        <v>861</v>
      </c>
      <c r="N23" s="20">
        <f t="shared" si="2"/>
        <v>0.97422680412371132</v>
      </c>
      <c r="O23" s="20">
        <f t="shared" si="2"/>
        <v>0.12689295039164492</v>
      </c>
      <c r="P23" s="20">
        <f t="shared" si="2"/>
        <v>0.21269694161260427</v>
      </c>
      <c r="Q23" s="20">
        <f t="shared" si="2"/>
        <v>0.25257928926251433</v>
      </c>
      <c r="R23" s="20">
        <f t="shared" si="2"/>
        <v>0.12080536912751678</v>
      </c>
      <c r="S23" s="20">
        <f t="shared" si="2"/>
        <v>0.12357103973870441</v>
      </c>
      <c r="T23" s="20">
        <f t="shared" si="3"/>
        <v>8.4903569053424957E-2</v>
      </c>
    </row>
    <row r="24" spans="1:20" x14ac:dyDescent="0.3">
      <c r="A24" t="s">
        <v>22</v>
      </c>
      <c r="B24" s="6">
        <v>0</v>
      </c>
      <c r="C24">
        <v>0</v>
      </c>
      <c r="D24">
        <v>18</v>
      </c>
      <c r="E24">
        <v>81</v>
      </c>
      <c r="F24">
        <v>30</v>
      </c>
      <c r="G24">
        <v>0</v>
      </c>
      <c r="H24">
        <v>45</v>
      </c>
      <c r="I24">
        <f>Metres_Gain_Progress!J24-Metres_Gain_Progress!H24</f>
        <v>36</v>
      </c>
      <c r="J24" t="s">
        <v>858</v>
      </c>
      <c r="L24" s="19" t="s">
        <v>862</v>
      </c>
      <c r="N24" s="20">
        <f t="shared" si="2"/>
        <v>1.3112767940354146</v>
      </c>
      <c r="O24" s="20">
        <f t="shared" si="2"/>
        <v>0.18225806451612903</v>
      </c>
      <c r="P24" s="20">
        <f t="shared" si="2"/>
        <v>0.11391541609822646</v>
      </c>
      <c r="Q24" s="20">
        <f t="shared" si="2"/>
        <v>0.19963257807715859</v>
      </c>
      <c r="R24" s="20">
        <f t="shared" si="2"/>
        <v>8.1929555895865244E-2</v>
      </c>
      <c r="S24" s="20">
        <f t="shared" si="2"/>
        <v>7.4545883463080914E-2</v>
      </c>
      <c r="T24" s="20">
        <f t="shared" si="3"/>
        <v>0.12521605531015939</v>
      </c>
    </row>
    <row r="25" spans="1:20" x14ac:dyDescent="0.3">
      <c r="A25" t="s">
        <v>23</v>
      </c>
      <c r="B25" s="6">
        <v>59</v>
      </c>
      <c r="C25">
        <v>0</v>
      </c>
      <c r="D25">
        <v>0</v>
      </c>
      <c r="E25">
        <v>21</v>
      </c>
      <c r="F25">
        <v>0</v>
      </c>
      <c r="G25">
        <v>0</v>
      </c>
      <c r="H25">
        <v>0</v>
      </c>
      <c r="I25">
        <f>Metres_Gain_Progress!J25-Metres_Gain_Progress!H25</f>
        <v>137</v>
      </c>
      <c r="J25" t="s">
        <v>858</v>
      </c>
      <c r="L25" s="19" t="s">
        <v>863</v>
      </c>
      <c r="N25" s="20">
        <f t="shared" si="2"/>
        <v>2.2907431551499347</v>
      </c>
      <c r="O25" s="20">
        <f t="shared" si="2"/>
        <v>9.3502377179080817E-2</v>
      </c>
      <c r="P25" s="20">
        <f t="shared" si="2"/>
        <v>8.2608695652173908E-2</v>
      </c>
      <c r="Q25" s="20">
        <f t="shared" si="2"/>
        <v>0.25066934404283803</v>
      </c>
      <c r="R25" s="20">
        <f t="shared" si="2"/>
        <v>8.6968156275086972E-2</v>
      </c>
      <c r="S25" s="20">
        <f t="shared" si="2"/>
        <v>0.11349089118660759</v>
      </c>
      <c r="T25" s="20">
        <f t="shared" si="3"/>
        <v>0.10876847290640394</v>
      </c>
    </row>
    <row r="26" spans="1:20" x14ac:dyDescent="0.3">
      <c r="A26" t="s">
        <v>24</v>
      </c>
      <c r="B26" s="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f>Metres_Gain_Progress!J26-Metres_Gain_Progress!H26</f>
        <v>0</v>
      </c>
      <c r="J26" t="s">
        <v>858</v>
      </c>
      <c r="L26" s="19" t="s">
        <v>864</v>
      </c>
      <c r="N26" s="20">
        <f t="shared" si="2"/>
        <v>2.1235119047619047</v>
      </c>
      <c r="O26" s="20">
        <f t="shared" si="2"/>
        <v>0.21057646498332538</v>
      </c>
      <c r="P26" s="20">
        <f t="shared" si="2"/>
        <v>0.20425029515938606</v>
      </c>
      <c r="Q26" s="20">
        <f t="shared" si="2"/>
        <v>0.21045751633986928</v>
      </c>
      <c r="R26" s="20">
        <f t="shared" si="2"/>
        <v>0.13066954643628509</v>
      </c>
      <c r="S26" s="20">
        <f t="shared" si="2"/>
        <v>0.12488061127029608</v>
      </c>
      <c r="T26" s="20">
        <f t="shared" si="3"/>
        <v>0.12369791666666667</v>
      </c>
    </row>
    <row r="27" spans="1:20" x14ac:dyDescent="0.3">
      <c r="A27" t="s">
        <v>25</v>
      </c>
      <c r="B27" s="6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f>Metres_Gain_Progress!J27-Metres_Gain_Progress!H27</f>
        <v>0</v>
      </c>
      <c r="J27" t="s">
        <v>858</v>
      </c>
      <c r="L27" s="19" t="s">
        <v>865</v>
      </c>
      <c r="N27" s="20">
        <f t="shared" si="2"/>
        <v>1.2763005780346821</v>
      </c>
      <c r="O27" s="20">
        <f t="shared" si="2"/>
        <v>0.23057389537836465</v>
      </c>
      <c r="P27" s="20">
        <f t="shared" si="2"/>
        <v>0.2955014444903013</v>
      </c>
      <c r="Q27" s="20">
        <f t="shared" si="2"/>
        <v>0.30296272698311566</v>
      </c>
      <c r="R27" s="20">
        <f t="shared" si="2"/>
        <v>0.16308068459657701</v>
      </c>
      <c r="S27" s="20">
        <f t="shared" si="2"/>
        <v>0.11246583981500946</v>
      </c>
      <c r="T27" s="20">
        <f t="shared" si="3"/>
        <v>0.15625</v>
      </c>
    </row>
    <row r="28" spans="1:20" x14ac:dyDescent="0.3">
      <c r="A28" t="s">
        <v>26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f>Metres_Gain_Progress!J28-Metres_Gain_Progress!H28</f>
        <v>0</v>
      </c>
      <c r="J28" t="s">
        <v>858</v>
      </c>
      <c r="L28" s="19" t="s">
        <v>866</v>
      </c>
      <c r="N28" s="20">
        <f t="shared" si="2"/>
        <v>0.25198938992042441</v>
      </c>
      <c r="O28" s="20">
        <f t="shared" si="2"/>
        <v>0.16101694915254236</v>
      </c>
      <c r="P28" s="20">
        <f t="shared" si="2"/>
        <v>0.16286496350364962</v>
      </c>
      <c r="Q28" s="20">
        <f t="shared" si="2"/>
        <v>0.14083954491957631</v>
      </c>
      <c r="R28" s="20">
        <f t="shared" si="2"/>
        <v>0.12414030261348005</v>
      </c>
      <c r="S28" s="20">
        <f t="shared" si="2"/>
        <v>0.10247782196390333</v>
      </c>
      <c r="T28" s="20">
        <f t="shared" si="3"/>
        <v>0.22277334483502265</v>
      </c>
    </row>
    <row r="29" spans="1:20" x14ac:dyDescent="0.3">
      <c r="A29" t="s">
        <v>27</v>
      </c>
      <c r="B29" s="6">
        <v>0</v>
      </c>
      <c r="C29">
        <v>160</v>
      </c>
      <c r="D29">
        <v>18</v>
      </c>
      <c r="E29">
        <v>0</v>
      </c>
      <c r="F29">
        <v>0</v>
      </c>
      <c r="G29">
        <v>44</v>
      </c>
      <c r="H29">
        <v>0</v>
      </c>
      <c r="I29">
        <f>Metres_Gain_Progress!J29-Metres_Gain_Progress!H29</f>
        <v>0</v>
      </c>
      <c r="J29" t="s">
        <v>858</v>
      </c>
      <c r="L29" s="19" t="s">
        <v>867</v>
      </c>
      <c r="N29" s="20">
        <f t="shared" si="2"/>
        <v>1.3063646170442287</v>
      </c>
      <c r="O29" s="20">
        <f t="shared" si="2"/>
        <v>0.16744621141253507</v>
      </c>
      <c r="P29" s="20">
        <f t="shared" si="2"/>
        <v>0.16506410256410256</v>
      </c>
      <c r="Q29" s="20">
        <f t="shared" si="2"/>
        <v>0.20116918844566711</v>
      </c>
      <c r="R29" s="20">
        <f t="shared" si="2"/>
        <v>0.14772401946750643</v>
      </c>
      <c r="S29" s="20">
        <f t="shared" si="2"/>
        <v>0.1282115240708406</v>
      </c>
      <c r="T29" s="20">
        <f t="shared" si="3"/>
        <v>0.18548532324869441</v>
      </c>
    </row>
    <row r="30" spans="1:20" x14ac:dyDescent="0.3">
      <c r="A30" t="s">
        <v>28</v>
      </c>
      <c r="B30" s="6">
        <v>0</v>
      </c>
      <c r="C30">
        <v>37</v>
      </c>
      <c r="D30">
        <v>0</v>
      </c>
      <c r="E30">
        <v>0</v>
      </c>
      <c r="F30">
        <v>28</v>
      </c>
      <c r="G30">
        <v>0</v>
      </c>
      <c r="H30">
        <v>23</v>
      </c>
      <c r="I30">
        <f>Metres_Gain_Progress!J30-Metres_Gain_Progress!H30</f>
        <v>0</v>
      </c>
      <c r="J30" t="s">
        <v>858</v>
      </c>
      <c r="L30" s="19" t="s">
        <v>868</v>
      </c>
      <c r="N30" s="20">
        <f t="shared" si="2"/>
        <v>1.3170426065162908</v>
      </c>
      <c r="O30" s="20">
        <f t="shared" si="2"/>
        <v>0.15684153596538669</v>
      </c>
      <c r="P30" s="20">
        <f t="shared" si="2"/>
        <v>0.18466573165030389</v>
      </c>
      <c r="Q30" s="20">
        <f t="shared" si="2"/>
        <v>0.22809786898184689</v>
      </c>
      <c r="R30" s="20">
        <f t="shared" si="2"/>
        <v>9.8971722365038567E-2</v>
      </c>
      <c r="S30" s="20">
        <f t="shared" si="2"/>
        <v>0.14035087719298245</v>
      </c>
      <c r="T30" s="20">
        <f t="shared" si="3"/>
        <v>0.12634408602150538</v>
      </c>
    </row>
    <row r="31" spans="1:20" x14ac:dyDescent="0.3">
      <c r="A31" t="s">
        <v>29</v>
      </c>
      <c r="B31" s="6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f>Metres_Gain_Progress!J31-Metres_Gain_Progress!H31</f>
        <v>0</v>
      </c>
      <c r="J31" t="s">
        <v>858</v>
      </c>
      <c r="L31" s="19" t="s">
        <v>869</v>
      </c>
      <c r="N31" s="20">
        <f t="shared" si="2"/>
        <v>1.108235294117647</v>
      </c>
      <c r="O31" s="20">
        <f t="shared" si="2"/>
        <v>0.16108630952380953</v>
      </c>
      <c r="P31" s="20">
        <f t="shared" si="2"/>
        <v>0.16212752322973406</v>
      </c>
      <c r="Q31" s="20">
        <f t="shared" si="2"/>
        <v>0.1384063964709126</v>
      </c>
      <c r="R31" s="20">
        <f t="shared" si="2"/>
        <v>0.11770404456284815</v>
      </c>
      <c r="S31" s="20">
        <f t="shared" si="2"/>
        <v>8.710725893824485E-2</v>
      </c>
      <c r="T31" s="20">
        <f t="shared" si="3"/>
        <v>0.1044269903605855</v>
      </c>
    </row>
    <row r="32" spans="1:20" x14ac:dyDescent="0.3">
      <c r="A32" t="s">
        <v>30</v>
      </c>
      <c r="B32" s="6">
        <v>0</v>
      </c>
      <c r="C32">
        <v>62</v>
      </c>
      <c r="D32">
        <v>29</v>
      </c>
      <c r="E32">
        <v>8</v>
      </c>
      <c r="F32">
        <v>38</v>
      </c>
      <c r="G32">
        <v>0</v>
      </c>
      <c r="H32">
        <v>0</v>
      </c>
      <c r="I32">
        <f>Metres_Gain_Progress!J32-Metres_Gain_Progress!H32</f>
        <v>0</v>
      </c>
      <c r="J32" t="s">
        <v>858</v>
      </c>
      <c r="L32" s="19" t="s">
        <v>870</v>
      </c>
      <c r="N32" s="20">
        <f t="shared" si="2"/>
        <v>0.44403261675315048</v>
      </c>
      <c r="O32" s="20">
        <f t="shared" si="2"/>
        <v>0.13501026694045173</v>
      </c>
      <c r="P32" s="20">
        <f t="shared" si="2"/>
        <v>0.12302125734961555</v>
      </c>
      <c r="Q32" s="20">
        <f t="shared" si="2"/>
        <v>0.41482078131292793</v>
      </c>
      <c r="R32" s="20">
        <f t="shared" si="2"/>
        <v>0.1138627953316254</v>
      </c>
      <c r="S32" s="20">
        <f t="shared" si="2"/>
        <v>0.10912343470483005</v>
      </c>
      <c r="T32" s="20">
        <f t="shared" si="3"/>
        <v>0.17349076366406399</v>
      </c>
    </row>
    <row r="33" spans="1:20" x14ac:dyDescent="0.3">
      <c r="A33" t="s">
        <v>31</v>
      </c>
      <c r="B33" s="6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f>Metres_Gain_Progress!J33-Metres_Gain_Progress!H33</f>
        <v>1</v>
      </c>
      <c r="J33" t="s">
        <v>858</v>
      </c>
      <c r="L33" s="19" t="s">
        <v>871</v>
      </c>
      <c r="N33" s="20">
        <f t="shared" si="2"/>
        <v>0.60469314079422387</v>
      </c>
      <c r="O33" s="20">
        <f t="shared" si="2"/>
        <v>0.23847019122609675</v>
      </c>
      <c r="P33" s="20">
        <f t="shared" si="2"/>
        <v>0.15985467756584923</v>
      </c>
      <c r="Q33" s="20">
        <f t="shared" si="2"/>
        <v>0.38527799530148787</v>
      </c>
      <c r="R33" s="20">
        <f t="shared" si="2"/>
        <v>7.5749010740531378E-2</v>
      </c>
      <c r="S33" s="20">
        <f t="shared" si="2"/>
        <v>8.9858118759852862E-2</v>
      </c>
      <c r="T33" s="20">
        <f t="shared" si="3"/>
        <v>0.15381476948184414</v>
      </c>
    </row>
    <row r="34" spans="1:20" x14ac:dyDescent="0.3">
      <c r="A34" t="s">
        <v>32</v>
      </c>
      <c r="B34" s="6">
        <v>68</v>
      </c>
      <c r="C34">
        <v>5</v>
      </c>
      <c r="D34">
        <v>19</v>
      </c>
      <c r="E34">
        <v>15</v>
      </c>
      <c r="F34">
        <v>0</v>
      </c>
      <c r="G34">
        <v>48</v>
      </c>
      <c r="H34">
        <v>43</v>
      </c>
      <c r="I34">
        <f>Metres_Gain_Progress!J34-Metres_Gain_Progress!H34</f>
        <v>66</v>
      </c>
      <c r="J34" t="s">
        <v>858</v>
      </c>
      <c r="L34" s="19" t="s">
        <v>872</v>
      </c>
      <c r="N34" s="20">
        <f t="shared" si="2"/>
        <v>2.4414003044140031</v>
      </c>
      <c r="O34" s="20">
        <f t="shared" si="2"/>
        <v>0.11853162317558602</v>
      </c>
      <c r="P34" s="20">
        <f t="shared" si="2"/>
        <v>0.15025701858442073</v>
      </c>
      <c r="Q34" s="20">
        <f t="shared" si="2"/>
        <v>0.16672396012375387</v>
      </c>
      <c r="R34" s="20">
        <f t="shared" si="2"/>
        <v>0.12964054213317619</v>
      </c>
      <c r="S34" s="20">
        <f t="shared" si="2"/>
        <v>0.12441314553990611</v>
      </c>
      <c r="T34" s="20">
        <f t="shared" si="3"/>
        <v>0.13572574178027266</v>
      </c>
    </row>
    <row r="35" spans="1:20" x14ac:dyDescent="0.3">
      <c r="A35" t="s">
        <v>33</v>
      </c>
      <c r="B35" s="6">
        <v>17</v>
      </c>
      <c r="C35">
        <v>0</v>
      </c>
      <c r="D35">
        <v>14</v>
      </c>
      <c r="E35">
        <v>105</v>
      </c>
      <c r="F35">
        <v>0</v>
      </c>
      <c r="G35">
        <v>0</v>
      </c>
      <c r="H35">
        <v>31</v>
      </c>
      <c r="I35">
        <f>Metres_Gain_Progress!J35-Metres_Gain_Progress!H35</f>
        <v>40</v>
      </c>
      <c r="J35" t="s">
        <v>858</v>
      </c>
      <c r="L35" s="19" t="s">
        <v>873</v>
      </c>
      <c r="N35" s="20">
        <f t="shared" si="2"/>
        <v>1.118881118881119</v>
      </c>
      <c r="O35" s="20">
        <f t="shared" si="2"/>
        <v>0.10843941537010844</v>
      </c>
      <c r="P35" s="20">
        <f t="shared" si="2"/>
        <v>0.12547851977881752</v>
      </c>
      <c r="Q35" s="20">
        <f t="shared" si="2"/>
        <v>0.26832955404383974</v>
      </c>
      <c r="R35" s="20">
        <f t="shared" si="2"/>
        <v>0.12097735399284863</v>
      </c>
      <c r="S35" s="20">
        <f t="shared" si="2"/>
        <v>0.12227538543328018</v>
      </c>
      <c r="T35" s="20">
        <f t="shared" si="3"/>
        <v>8.7332468655425849E-2</v>
      </c>
    </row>
    <row r="36" spans="1:20" x14ac:dyDescent="0.3">
      <c r="A36" t="s">
        <v>34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f>Metres_Gain_Progress!J36-Metres_Gain_Progress!H36</f>
        <v>0</v>
      </c>
      <c r="J36" t="s">
        <v>858</v>
      </c>
      <c r="L36" s="13" t="s">
        <v>901</v>
      </c>
      <c r="O36" s="21">
        <f>AVERAGE(O20:O35)</f>
        <v>0.15012049396825383</v>
      </c>
      <c r="P36" s="21">
        <f t="shared" ref="P36:R36" si="4">AVERAGE(P20:P35)</f>
        <v>0.17702712031425794</v>
      </c>
      <c r="Q36" s="21">
        <f t="shared" si="4"/>
        <v>0.23492101810909108</v>
      </c>
      <c r="R36" s="21">
        <f t="shared" si="4"/>
        <v>0.11689589159368528</v>
      </c>
      <c r="S36" s="21">
        <f t="shared" ref="S36" si="5">AVERAGE(S20:S35)</f>
        <v>0.10936000028548452</v>
      </c>
      <c r="T36" s="21">
        <f>AVERAGE(T20:T35)</f>
        <v>0.13548526735736605</v>
      </c>
    </row>
    <row r="37" spans="1:20" x14ac:dyDescent="0.3">
      <c r="A37" t="s">
        <v>35</v>
      </c>
      <c r="B37" s="6">
        <v>0</v>
      </c>
      <c r="C37">
        <v>0</v>
      </c>
      <c r="D37">
        <v>11</v>
      </c>
      <c r="E37">
        <v>0</v>
      </c>
      <c r="F37">
        <v>11</v>
      </c>
      <c r="G37">
        <v>0</v>
      </c>
      <c r="H37">
        <v>0</v>
      </c>
      <c r="I37">
        <f>Metres_Gain_Progress!J37-Metres_Gain_Progress!H37</f>
        <v>0</v>
      </c>
      <c r="J37" t="s">
        <v>858</v>
      </c>
      <c r="L37" s="13" t="s">
        <v>902</v>
      </c>
      <c r="O37" s="21">
        <f>MAX(O20:O35)</f>
        <v>0.23847019122609675</v>
      </c>
      <c r="P37" s="21">
        <f t="shared" ref="P37:R37" si="6">MAX(P20:P35)</f>
        <v>0.2955014444903013</v>
      </c>
      <c r="Q37" s="21">
        <f t="shared" si="6"/>
        <v>0.41482078131292793</v>
      </c>
      <c r="R37" s="21">
        <f t="shared" si="6"/>
        <v>0.16308068459657701</v>
      </c>
      <c r="S37" s="21">
        <f t="shared" ref="S37" si="7">MAX(S20:S35)</f>
        <v>0.14035087719298245</v>
      </c>
      <c r="T37" s="21">
        <f>MAX(T20:T35)</f>
        <v>0.22277334483502265</v>
      </c>
    </row>
    <row r="38" spans="1:20" x14ac:dyDescent="0.3">
      <c r="A38" t="s">
        <v>36</v>
      </c>
      <c r="B38" s="6">
        <v>103</v>
      </c>
      <c r="C38">
        <v>2</v>
      </c>
      <c r="D38">
        <v>0</v>
      </c>
      <c r="E38">
        <v>0</v>
      </c>
      <c r="F38">
        <v>0</v>
      </c>
      <c r="G38">
        <v>0</v>
      </c>
      <c r="H38">
        <v>61</v>
      </c>
      <c r="I38">
        <f>Metres_Gain_Progress!J38-Metres_Gain_Progress!H38</f>
        <v>0</v>
      </c>
      <c r="J38" t="s">
        <v>858</v>
      </c>
      <c r="L38" s="13" t="s">
        <v>903</v>
      </c>
      <c r="O38" s="21">
        <f>MIN(O20:O35)</f>
        <v>0</v>
      </c>
      <c r="P38" s="21">
        <f t="shared" ref="P38:R38" si="8">MIN(P20:P35)</f>
        <v>8.2608695652173908E-2</v>
      </c>
      <c r="Q38" s="21">
        <f t="shared" si="8"/>
        <v>0.1384063964709126</v>
      </c>
      <c r="R38" s="21">
        <f t="shared" si="8"/>
        <v>7.5749010740531378E-2</v>
      </c>
      <c r="S38" s="21">
        <f t="shared" ref="S38" si="9">MIN(S20:S35)</f>
        <v>6.9448497227896117E-2</v>
      </c>
      <c r="T38" s="21">
        <f>MIN(T20:T35)</f>
        <v>8.4786199302624335E-2</v>
      </c>
    </row>
    <row r="39" spans="1:20" x14ac:dyDescent="0.3">
      <c r="A39" t="s">
        <v>37</v>
      </c>
      <c r="B39" s="6">
        <v>0</v>
      </c>
      <c r="C39">
        <v>47</v>
      </c>
      <c r="D39">
        <v>0</v>
      </c>
      <c r="E39">
        <v>26</v>
      </c>
      <c r="F39">
        <v>0</v>
      </c>
      <c r="G39">
        <v>37</v>
      </c>
      <c r="H39">
        <v>0</v>
      </c>
      <c r="I39">
        <f>Metres_Gain_Progress!J39-Metres_Gain_Progress!H39</f>
        <v>0</v>
      </c>
      <c r="J39" t="s">
        <v>858</v>
      </c>
    </row>
    <row r="40" spans="1:20" x14ac:dyDescent="0.3">
      <c r="A40" t="s">
        <v>38</v>
      </c>
      <c r="B40" s="6">
        <v>0</v>
      </c>
      <c r="C40">
        <v>52</v>
      </c>
      <c r="D40">
        <v>9</v>
      </c>
      <c r="E40">
        <v>0</v>
      </c>
      <c r="F40">
        <v>27</v>
      </c>
      <c r="G40">
        <v>46</v>
      </c>
      <c r="H40">
        <v>0</v>
      </c>
      <c r="I40">
        <f>Metres_Gain_Progress!J40-Metres_Gain_Progress!H40</f>
        <v>0</v>
      </c>
      <c r="J40" t="s">
        <v>858</v>
      </c>
    </row>
    <row r="41" spans="1:20" x14ac:dyDescent="0.3">
      <c r="A41" t="s">
        <v>39</v>
      </c>
      <c r="B41" s="6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13</v>
      </c>
      <c r="I41">
        <f>Metres_Gain_Progress!J41-Metres_Gain_Progress!H41</f>
        <v>3</v>
      </c>
      <c r="J41" t="s">
        <v>858</v>
      </c>
    </row>
    <row r="42" spans="1:20" x14ac:dyDescent="0.3">
      <c r="A42" t="s">
        <v>40</v>
      </c>
      <c r="B42" s="6">
        <v>0</v>
      </c>
      <c r="C42">
        <v>17</v>
      </c>
      <c r="D42">
        <v>7</v>
      </c>
      <c r="E42">
        <v>10</v>
      </c>
      <c r="F42">
        <v>0</v>
      </c>
      <c r="G42">
        <v>8</v>
      </c>
      <c r="H42">
        <v>0</v>
      </c>
      <c r="I42">
        <f>Metres_Gain_Progress!J42-Metres_Gain_Progress!H42</f>
        <v>0</v>
      </c>
      <c r="J42" t="s">
        <v>858</v>
      </c>
    </row>
    <row r="43" spans="1:20" x14ac:dyDescent="0.3">
      <c r="A43" t="s">
        <v>41</v>
      </c>
      <c r="B43" s="6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f>Metres_Gain_Progress!J43-Metres_Gain_Progress!H43</f>
        <v>0</v>
      </c>
      <c r="J43" t="s">
        <v>858</v>
      </c>
    </row>
    <row r="44" spans="1:20" x14ac:dyDescent="0.3">
      <c r="A44" t="s">
        <v>42</v>
      </c>
      <c r="B44" s="6">
        <v>0</v>
      </c>
      <c r="C44">
        <v>10</v>
      </c>
      <c r="D44">
        <v>0</v>
      </c>
      <c r="E44">
        <v>0</v>
      </c>
      <c r="F44">
        <v>84</v>
      </c>
      <c r="G44">
        <v>21</v>
      </c>
      <c r="H44">
        <v>0</v>
      </c>
      <c r="I44">
        <f>Metres_Gain_Progress!J44-Metres_Gain_Progress!H44</f>
        <v>0</v>
      </c>
      <c r="J44" t="s">
        <v>858</v>
      </c>
    </row>
    <row r="45" spans="1:20" x14ac:dyDescent="0.3">
      <c r="A45" t="s">
        <v>43</v>
      </c>
      <c r="B45" s="6">
        <v>127</v>
      </c>
      <c r="C45">
        <v>76</v>
      </c>
      <c r="D45">
        <v>10</v>
      </c>
      <c r="E45">
        <v>0</v>
      </c>
      <c r="F45">
        <v>0</v>
      </c>
      <c r="G45">
        <v>98</v>
      </c>
      <c r="H45">
        <v>57</v>
      </c>
      <c r="I45">
        <f>Metres_Gain_Progress!J45-Metres_Gain_Progress!H45</f>
        <v>136</v>
      </c>
      <c r="J45" t="s">
        <v>858</v>
      </c>
    </row>
    <row r="46" spans="1:20" x14ac:dyDescent="0.3">
      <c r="A46" t="s">
        <v>44</v>
      </c>
      <c r="B46" s="6">
        <v>0</v>
      </c>
      <c r="C46">
        <v>0</v>
      </c>
      <c r="D46">
        <v>0</v>
      </c>
      <c r="E46">
        <v>0</v>
      </c>
      <c r="F46">
        <v>7</v>
      </c>
      <c r="G46">
        <v>0</v>
      </c>
      <c r="H46">
        <v>0</v>
      </c>
      <c r="I46">
        <f>Metres_Gain_Progress!J46-Metres_Gain_Progress!H46</f>
        <v>16</v>
      </c>
      <c r="J46" t="s">
        <v>858</v>
      </c>
    </row>
    <row r="47" spans="1:20" x14ac:dyDescent="0.3">
      <c r="A47" t="s">
        <v>45</v>
      </c>
      <c r="B47" s="6">
        <v>0</v>
      </c>
      <c r="C47">
        <v>27</v>
      </c>
      <c r="D47">
        <v>0</v>
      </c>
      <c r="E47">
        <v>0</v>
      </c>
      <c r="F47">
        <v>0</v>
      </c>
      <c r="G47">
        <v>0</v>
      </c>
      <c r="H47">
        <v>0</v>
      </c>
      <c r="I47">
        <f>Metres_Gain_Progress!J47-Metres_Gain_Progress!H47</f>
        <v>0</v>
      </c>
      <c r="J47" t="s">
        <v>858</v>
      </c>
    </row>
    <row r="48" spans="1:20" x14ac:dyDescent="0.3">
      <c r="A48" t="s">
        <v>46</v>
      </c>
      <c r="B48" s="6">
        <v>50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f>Metres_Gain_Progress!J48-Metres_Gain_Progress!H48</f>
        <v>0</v>
      </c>
      <c r="J48" t="s">
        <v>858</v>
      </c>
    </row>
    <row r="49" spans="1:10" x14ac:dyDescent="0.3">
      <c r="A49" t="s">
        <v>47</v>
      </c>
      <c r="B49" s="6">
        <v>0</v>
      </c>
      <c r="C49">
        <v>0</v>
      </c>
      <c r="D49">
        <v>0</v>
      </c>
      <c r="E49">
        <v>0</v>
      </c>
      <c r="F49">
        <v>59</v>
      </c>
      <c r="G49">
        <v>11</v>
      </c>
      <c r="H49">
        <v>0</v>
      </c>
      <c r="I49">
        <f>Metres_Gain_Progress!J49-Metres_Gain_Progress!H49</f>
        <v>0</v>
      </c>
      <c r="J49" t="s">
        <v>858</v>
      </c>
    </row>
    <row r="50" spans="1:10" x14ac:dyDescent="0.3">
      <c r="A50" t="s">
        <v>48</v>
      </c>
      <c r="B50" s="6">
        <v>0</v>
      </c>
      <c r="C50">
        <v>1</v>
      </c>
      <c r="D50">
        <v>0</v>
      </c>
      <c r="E50">
        <v>0</v>
      </c>
      <c r="F50">
        <v>0</v>
      </c>
      <c r="G50">
        <v>8</v>
      </c>
      <c r="H50">
        <v>0</v>
      </c>
      <c r="I50">
        <f>Metres_Gain_Progress!J50-Metres_Gain_Progress!H50</f>
        <v>0</v>
      </c>
      <c r="J50" t="s">
        <v>858</v>
      </c>
    </row>
    <row r="51" spans="1:10" x14ac:dyDescent="0.3">
      <c r="A51" t="s">
        <v>49</v>
      </c>
      <c r="B51" s="6">
        <v>13</v>
      </c>
      <c r="C51">
        <v>0</v>
      </c>
      <c r="D51">
        <v>0</v>
      </c>
      <c r="E51">
        <v>14</v>
      </c>
      <c r="F51">
        <v>0</v>
      </c>
      <c r="G51">
        <v>0</v>
      </c>
      <c r="H51">
        <v>10</v>
      </c>
      <c r="I51">
        <f>Metres_Gain_Progress!J51-Metres_Gain_Progress!H51</f>
        <v>0</v>
      </c>
      <c r="J51" t="s">
        <v>858</v>
      </c>
    </row>
    <row r="52" spans="1:10" x14ac:dyDescent="0.3">
      <c r="A52" t="s">
        <v>50</v>
      </c>
      <c r="B52" s="6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f>Metres_Gain_Progress!J52-Metres_Gain_Progress!H52</f>
        <v>0</v>
      </c>
      <c r="J52" t="s">
        <v>858</v>
      </c>
    </row>
    <row r="53" spans="1:10" x14ac:dyDescent="0.3">
      <c r="A53" t="s">
        <v>51</v>
      </c>
      <c r="B53" s="6">
        <v>0</v>
      </c>
      <c r="C53">
        <v>64</v>
      </c>
      <c r="D53">
        <v>0</v>
      </c>
      <c r="E53">
        <v>0</v>
      </c>
      <c r="F53">
        <v>0</v>
      </c>
      <c r="G53">
        <v>0</v>
      </c>
      <c r="H53">
        <v>0</v>
      </c>
      <c r="I53">
        <f>Metres_Gain_Progress!J53-Metres_Gain_Progress!H53</f>
        <v>0</v>
      </c>
      <c r="J53" t="s">
        <v>858</v>
      </c>
    </row>
    <row r="54" spans="1:10" x14ac:dyDescent="0.3">
      <c r="A54" t="s">
        <v>52</v>
      </c>
      <c r="B54" s="6">
        <v>0</v>
      </c>
      <c r="C54">
        <v>222</v>
      </c>
      <c r="D54">
        <v>2</v>
      </c>
      <c r="E54">
        <v>0</v>
      </c>
      <c r="F54">
        <v>75</v>
      </c>
      <c r="G54">
        <v>81</v>
      </c>
      <c r="H54">
        <v>0</v>
      </c>
      <c r="I54">
        <f>Metres_Gain_Progress!J54-Metres_Gain_Progress!H54</f>
        <v>0</v>
      </c>
      <c r="J54" t="s">
        <v>858</v>
      </c>
    </row>
    <row r="55" spans="1:10" x14ac:dyDescent="0.3">
      <c r="A55" t="s">
        <v>53</v>
      </c>
      <c r="B55" s="6">
        <v>0</v>
      </c>
      <c r="C55">
        <v>99</v>
      </c>
      <c r="D55">
        <v>9</v>
      </c>
      <c r="E55">
        <v>121</v>
      </c>
      <c r="F55">
        <v>92</v>
      </c>
      <c r="G55">
        <v>10</v>
      </c>
      <c r="H55">
        <v>0</v>
      </c>
      <c r="I55">
        <f>Metres_Gain_Progress!J55-Metres_Gain_Progress!H55</f>
        <v>0</v>
      </c>
      <c r="J55" t="s">
        <v>858</v>
      </c>
    </row>
    <row r="56" spans="1:10" x14ac:dyDescent="0.3">
      <c r="A56" t="s">
        <v>54</v>
      </c>
      <c r="B56" s="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f>Metres_Gain_Progress!J56-Metres_Gain_Progress!H56</f>
        <v>0</v>
      </c>
      <c r="J56" t="s">
        <v>859</v>
      </c>
    </row>
    <row r="57" spans="1:10" x14ac:dyDescent="0.3">
      <c r="A57" t="s">
        <v>55</v>
      </c>
      <c r="B57" s="6">
        <v>12</v>
      </c>
      <c r="C57">
        <v>13</v>
      </c>
      <c r="D57">
        <v>4</v>
      </c>
      <c r="E57">
        <v>0</v>
      </c>
      <c r="F57">
        <v>0</v>
      </c>
      <c r="G57">
        <v>2</v>
      </c>
      <c r="H57">
        <v>0</v>
      </c>
      <c r="I57">
        <f>Metres_Gain_Progress!J57-Metres_Gain_Progress!H57</f>
        <v>0</v>
      </c>
      <c r="J57" t="s">
        <v>859</v>
      </c>
    </row>
    <row r="58" spans="1:10" x14ac:dyDescent="0.3">
      <c r="A58" t="s">
        <v>56</v>
      </c>
      <c r="B58" s="6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f>Metres_Gain_Progress!J58-Metres_Gain_Progress!H58</f>
        <v>0</v>
      </c>
      <c r="J58" t="s">
        <v>859</v>
      </c>
    </row>
    <row r="59" spans="1:10" x14ac:dyDescent="0.3">
      <c r="A59" t="s">
        <v>57</v>
      </c>
      <c r="B59" s="6">
        <v>0</v>
      </c>
      <c r="C59">
        <v>21</v>
      </c>
      <c r="D59">
        <v>0</v>
      </c>
      <c r="E59">
        <v>103</v>
      </c>
      <c r="F59">
        <v>52</v>
      </c>
      <c r="G59">
        <v>-2</v>
      </c>
      <c r="H59">
        <v>0</v>
      </c>
      <c r="I59">
        <f>Metres_Gain_Progress!J59-Metres_Gain_Progress!H59</f>
        <v>0</v>
      </c>
      <c r="J59" t="s">
        <v>859</v>
      </c>
    </row>
    <row r="60" spans="1:10" x14ac:dyDescent="0.3">
      <c r="A60" t="s">
        <v>58</v>
      </c>
      <c r="B60" s="6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f>Metres_Gain_Progress!J60-Metres_Gain_Progress!H60</f>
        <v>0</v>
      </c>
      <c r="J60" t="s">
        <v>859</v>
      </c>
    </row>
    <row r="61" spans="1:10" x14ac:dyDescent="0.3">
      <c r="A61" t="s">
        <v>59</v>
      </c>
      <c r="B61" s="6">
        <v>109</v>
      </c>
      <c r="C61">
        <v>21</v>
      </c>
      <c r="D61">
        <v>3</v>
      </c>
      <c r="E61">
        <v>0</v>
      </c>
      <c r="F61">
        <v>2</v>
      </c>
      <c r="G61">
        <v>0</v>
      </c>
      <c r="H61">
        <v>9</v>
      </c>
      <c r="I61">
        <f>Metres_Gain_Progress!J61-Metres_Gain_Progress!H61</f>
        <v>18</v>
      </c>
      <c r="J61" t="s">
        <v>859</v>
      </c>
    </row>
    <row r="62" spans="1:10" x14ac:dyDescent="0.3">
      <c r="A62" t="s">
        <v>60</v>
      </c>
      <c r="B62" s="6">
        <v>103</v>
      </c>
      <c r="C62">
        <v>45</v>
      </c>
      <c r="D62">
        <v>0</v>
      </c>
      <c r="E62">
        <v>8</v>
      </c>
      <c r="F62">
        <v>16</v>
      </c>
      <c r="G62">
        <v>0</v>
      </c>
      <c r="H62">
        <v>0</v>
      </c>
      <c r="I62">
        <f>Metres_Gain_Progress!J62-Metres_Gain_Progress!H62</f>
        <v>79</v>
      </c>
      <c r="J62" t="s">
        <v>859</v>
      </c>
    </row>
    <row r="63" spans="1:10" x14ac:dyDescent="0.3">
      <c r="A63" t="s">
        <v>61</v>
      </c>
      <c r="B63" s="6">
        <v>0</v>
      </c>
      <c r="C63">
        <v>0</v>
      </c>
      <c r="D63">
        <v>9</v>
      </c>
      <c r="E63">
        <v>25</v>
      </c>
      <c r="F63">
        <v>10</v>
      </c>
      <c r="G63">
        <v>6</v>
      </c>
      <c r="H63">
        <v>16</v>
      </c>
      <c r="I63">
        <f>Metres_Gain_Progress!J63-Metres_Gain_Progress!H63</f>
        <v>11</v>
      </c>
      <c r="J63" t="s">
        <v>859</v>
      </c>
    </row>
    <row r="64" spans="1:10" x14ac:dyDescent="0.3">
      <c r="A64" t="s">
        <v>62</v>
      </c>
      <c r="B64" s="6">
        <v>321</v>
      </c>
      <c r="C64">
        <v>104</v>
      </c>
      <c r="D64">
        <v>100</v>
      </c>
      <c r="E64">
        <v>0</v>
      </c>
      <c r="F64">
        <v>0</v>
      </c>
      <c r="G64">
        <v>30</v>
      </c>
      <c r="H64">
        <v>15</v>
      </c>
      <c r="I64">
        <f>Metres_Gain_Progress!J64-Metres_Gain_Progress!H64</f>
        <v>0</v>
      </c>
      <c r="J64" t="s">
        <v>859</v>
      </c>
    </row>
    <row r="65" spans="1:10" x14ac:dyDescent="0.3">
      <c r="A65" t="s">
        <v>63</v>
      </c>
      <c r="B65" s="6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f>Metres_Gain_Progress!J65-Metres_Gain_Progress!H65</f>
        <v>1</v>
      </c>
      <c r="J65" t="s">
        <v>859</v>
      </c>
    </row>
    <row r="66" spans="1:10" x14ac:dyDescent="0.3">
      <c r="A66" t="s">
        <v>64</v>
      </c>
      <c r="B66" s="6">
        <v>0</v>
      </c>
      <c r="C66">
        <v>103</v>
      </c>
      <c r="D66">
        <v>109</v>
      </c>
      <c r="E66">
        <v>65</v>
      </c>
      <c r="F66">
        <v>31</v>
      </c>
      <c r="G66">
        <v>23</v>
      </c>
      <c r="H66">
        <v>66</v>
      </c>
      <c r="I66">
        <f>Metres_Gain_Progress!J66-Metres_Gain_Progress!H66</f>
        <v>114</v>
      </c>
      <c r="J66" t="s">
        <v>859</v>
      </c>
    </row>
    <row r="67" spans="1:10" x14ac:dyDescent="0.3">
      <c r="A67" t="s">
        <v>65</v>
      </c>
      <c r="B67" s="6">
        <v>88</v>
      </c>
      <c r="C67">
        <v>29</v>
      </c>
      <c r="D67">
        <v>5</v>
      </c>
      <c r="E67">
        <v>3</v>
      </c>
      <c r="F67">
        <v>8</v>
      </c>
      <c r="G67">
        <v>0</v>
      </c>
      <c r="H67">
        <v>11</v>
      </c>
      <c r="I67">
        <f>Metres_Gain_Progress!J67-Metres_Gain_Progress!H67</f>
        <v>40</v>
      </c>
      <c r="J67" t="s">
        <v>859</v>
      </c>
    </row>
    <row r="68" spans="1:10" x14ac:dyDescent="0.3">
      <c r="A68" t="s">
        <v>66</v>
      </c>
      <c r="B68" s="6">
        <v>10</v>
      </c>
      <c r="C68">
        <v>0</v>
      </c>
      <c r="D68">
        <v>1</v>
      </c>
      <c r="E68">
        <v>5</v>
      </c>
      <c r="F68">
        <v>0</v>
      </c>
      <c r="G68">
        <v>0</v>
      </c>
      <c r="H68">
        <v>0</v>
      </c>
      <c r="I68">
        <f>Metres_Gain_Progress!J68-Metres_Gain_Progress!H68</f>
        <v>6</v>
      </c>
      <c r="J68" t="s">
        <v>859</v>
      </c>
    </row>
    <row r="69" spans="1:10" x14ac:dyDescent="0.3">
      <c r="A69" t="s">
        <v>67</v>
      </c>
      <c r="B69" s="6">
        <v>26</v>
      </c>
      <c r="C69">
        <v>0</v>
      </c>
      <c r="D69">
        <v>6</v>
      </c>
      <c r="E69">
        <v>3</v>
      </c>
      <c r="F69">
        <v>2</v>
      </c>
      <c r="G69">
        <v>0</v>
      </c>
      <c r="H69">
        <v>7</v>
      </c>
      <c r="I69">
        <f>Metres_Gain_Progress!J69-Metres_Gain_Progress!H69</f>
        <v>0</v>
      </c>
      <c r="J69" t="s">
        <v>859</v>
      </c>
    </row>
    <row r="70" spans="1:10" x14ac:dyDescent="0.3">
      <c r="A70" t="s">
        <v>68</v>
      </c>
      <c r="B70" s="6">
        <v>61</v>
      </c>
      <c r="C70">
        <v>19</v>
      </c>
      <c r="D70">
        <v>0</v>
      </c>
      <c r="E70">
        <v>72</v>
      </c>
      <c r="F70">
        <v>106</v>
      </c>
      <c r="G70">
        <v>37</v>
      </c>
      <c r="H70">
        <v>34</v>
      </c>
      <c r="I70">
        <f>Metres_Gain_Progress!J70-Metres_Gain_Progress!H70</f>
        <v>30</v>
      </c>
      <c r="J70" t="s">
        <v>859</v>
      </c>
    </row>
    <row r="71" spans="1:10" x14ac:dyDescent="0.3">
      <c r="A71" t="s">
        <v>69</v>
      </c>
      <c r="B71" s="6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f>Metres_Gain_Progress!J71-Metres_Gain_Progress!H71</f>
        <v>19</v>
      </c>
      <c r="J71" t="s">
        <v>859</v>
      </c>
    </row>
    <row r="72" spans="1:10" x14ac:dyDescent="0.3">
      <c r="A72" t="s">
        <v>70</v>
      </c>
      <c r="B72" s="6">
        <v>0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f>Metres_Gain_Progress!J72-Metres_Gain_Progress!H72</f>
        <v>0</v>
      </c>
      <c r="J72" t="s">
        <v>859</v>
      </c>
    </row>
    <row r="73" spans="1:10" x14ac:dyDescent="0.3">
      <c r="A73" t="s">
        <v>71</v>
      </c>
      <c r="B73" s="6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f>Metres_Gain_Progress!J73-Metres_Gain_Progress!H73</f>
        <v>0</v>
      </c>
      <c r="J73" t="s">
        <v>859</v>
      </c>
    </row>
    <row r="74" spans="1:10" x14ac:dyDescent="0.3">
      <c r="A74" t="s">
        <v>72</v>
      </c>
      <c r="B74" s="6">
        <v>26</v>
      </c>
      <c r="C74">
        <v>12</v>
      </c>
      <c r="D74">
        <v>12</v>
      </c>
      <c r="E74">
        <v>0</v>
      </c>
      <c r="F74">
        <v>0</v>
      </c>
      <c r="G74">
        <v>0</v>
      </c>
      <c r="H74">
        <v>0</v>
      </c>
      <c r="I74">
        <f>Metres_Gain_Progress!J74-Metres_Gain_Progress!H74</f>
        <v>0</v>
      </c>
      <c r="J74" t="s">
        <v>859</v>
      </c>
    </row>
    <row r="75" spans="1:10" x14ac:dyDescent="0.3">
      <c r="A75" t="s">
        <v>73</v>
      </c>
      <c r="B75" s="6">
        <v>4</v>
      </c>
      <c r="C75">
        <v>0</v>
      </c>
      <c r="D75">
        <v>11</v>
      </c>
      <c r="E75">
        <v>8</v>
      </c>
      <c r="F75">
        <v>0</v>
      </c>
      <c r="G75">
        <v>0</v>
      </c>
      <c r="H75">
        <v>0</v>
      </c>
      <c r="I75">
        <f>Metres_Gain_Progress!J75-Metres_Gain_Progress!H75</f>
        <v>0</v>
      </c>
      <c r="J75" t="s">
        <v>859</v>
      </c>
    </row>
    <row r="76" spans="1:10" x14ac:dyDescent="0.3">
      <c r="A76" t="s">
        <v>74</v>
      </c>
      <c r="B76" s="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f>Metres_Gain_Progress!J76-Metres_Gain_Progress!H76</f>
        <v>0</v>
      </c>
      <c r="J76" t="s">
        <v>859</v>
      </c>
    </row>
    <row r="77" spans="1:10" x14ac:dyDescent="0.3">
      <c r="A77" t="s">
        <v>75</v>
      </c>
      <c r="B77" s="6">
        <v>42</v>
      </c>
      <c r="C77">
        <v>60</v>
      </c>
      <c r="D77">
        <v>0</v>
      </c>
      <c r="E77">
        <v>79</v>
      </c>
      <c r="F77">
        <v>48</v>
      </c>
      <c r="G77">
        <v>109</v>
      </c>
      <c r="H77">
        <v>56</v>
      </c>
      <c r="I77">
        <f>Metres_Gain_Progress!J77-Metres_Gain_Progress!H77</f>
        <v>0</v>
      </c>
      <c r="J77" t="s">
        <v>859</v>
      </c>
    </row>
    <row r="78" spans="1:10" x14ac:dyDescent="0.3">
      <c r="A78" t="s">
        <v>76</v>
      </c>
      <c r="B78" s="6">
        <v>0</v>
      </c>
      <c r="C78">
        <v>21</v>
      </c>
      <c r="D78">
        <v>0</v>
      </c>
      <c r="E78">
        <v>16</v>
      </c>
      <c r="F78">
        <v>8</v>
      </c>
      <c r="G78">
        <v>12</v>
      </c>
      <c r="H78">
        <v>13</v>
      </c>
      <c r="I78">
        <f>Metres_Gain_Progress!J78-Metres_Gain_Progress!H78</f>
        <v>5</v>
      </c>
      <c r="J78" t="s">
        <v>859</v>
      </c>
    </row>
    <row r="79" spans="1:10" x14ac:dyDescent="0.3">
      <c r="A79" t="s">
        <v>77</v>
      </c>
      <c r="B79" s="6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f>Metres_Gain_Progress!J79-Metres_Gain_Progress!H79</f>
        <v>0</v>
      </c>
      <c r="J79" t="s">
        <v>859</v>
      </c>
    </row>
    <row r="80" spans="1:10" x14ac:dyDescent="0.3">
      <c r="A80" t="s">
        <v>78</v>
      </c>
      <c r="B80" s="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f>Metres_Gain_Progress!J80-Metres_Gain_Progress!H80</f>
        <v>0</v>
      </c>
      <c r="J80" t="s">
        <v>859</v>
      </c>
    </row>
    <row r="81" spans="1:10" x14ac:dyDescent="0.3">
      <c r="A81" t="s">
        <v>79</v>
      </c>
      <c r="B81" s="6">
        <v>0</v>
      </c>
      <c r="C81">
        <v>263</v>
      </c>
      <c r="D81">
        <v>0</v>
      </c>
      <c r="E81">
        <v>57</v>
      </c>
      <c r="F81">
        <v>111</v>
      </c>
      <c r="G81">
        <v>103</v>
      </c>
      <c r="H81">
        <v>0</v>
      </c>
      <c r="I81">
        <f>Metres_Gain_Progress!J81-Metres_Gain_Progress!H81</f>
        <v>0</v>
      </c>
      <c r="J81" t="s">
        <v>859</v>
      </c>
    </row>
    <row r="82" spans="1:10" x14ac:dyDescent="0.3">
      <c r="A82" t="s">
        <v>80</v>
      </c>
      <c r="B82" s="6">
        <v>0</v>
      </c>
      <c r="C82">
        <v>45</v>
      </c>
      <c r="D82">
        <v>47</v>
      </c>
      <c r="E82">
        <v>40</v>
      </c>
      <c r="F82">
        <v>37</v>
      </c>
      <c r="G82">
        <v>0</v>
      </c>
      <c r="H82">
        <v>2</v>
      </c>
      <c r="I82">
        <f>Metres_Gain_Progress!J82-Metres_Gain_Progress!H82</f>
        <v>0</v>
      </c>
      <c r="J82" t="s">
        <v>859</v>
      </c>
    </row>
    <row r="83" spans="1:10" x14ac:dyDescent="0.3">
      <c r="A83" t="s">
        <v>81</v>
      </c>
      <c r="B83" s="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f>Metres_Gain_Progress!J83-Metres_Gain_Progress!H83</f>
        <v>0</v>
      </c>
      <c r="J83" t="s">
        <v>859</v>
      </c>
    </row>
    <row r="84" spans="1:10" x14ac:dyDescent="0.3">
      <c r="A84" t="s">
        <v>82</v>
      </c>
      <c r="B84" s="6">
        <v>116</v>
      </c>
      <c r="C84">
        <v>25</v>
      </c>
      <c r="D84">
        <v>0</v>
      </c>
      <c r="E84">
        <v>0</v>
      </c>
      <c r="F84">
        <v>0</v>
      </c>
      <c r="G84">
        <v>0</v>
      </c>
      <c r="H84">
        <v>0</v>
      </c>
      <c r="I84">
        <f>Metres_Gain_Progress!J84-Metres_Gain_Progress!H84</f>
        <v>0</v>
      </c>
      <c r="J84" t="s">
        <v>859</v>
      </c>
    </row>
    <row r="85" spans="1:10" x14ac:dyDescent="0.3">
      <c r="A85" t="s">
        <v>83</v>
      </c>
      <c r="B85" s="6">
        <v>0</v>
      </c>
      <c r="C85">
        <v>0</v>
      </c>
      <c r="D85">
        <v>13</v>
      </c>
      <c r="E85">
        <v>0</v>
      </c>
      <c r="F85">
        <v>0</v>
      </c>
      <c r="G85">
        <v>0</v>
      </c>
      <c r="H85">
        <v>0</v>
      </c>
      <c r="I85">
        <f>Metres_Gain_Progress!J85-Metres_Gain_Progress!H85</f>
        <v>0</v>
      </c>
      <c r="J85" t="s">
        <v>859</v>
      </c>
    </row>
    <row r="86" spans="1:10" x14ac:dyDescent="0.3">
      <c r="A86" t="s">
        <v>84</v>
      </c>
      <c r="B86" s="6">
        <v>75</v>
      </c>
      <c r="C86">
        <v>7</v>
      </c>
      <c r="D86">
        <v>0</v>
      </c>
      <c r="E86">
        <v>24</v>
      </c>
      <c r="F86">
        <v>30</v>
      </c>
      <c r="G86">
        <v>19</v>
      </c>
      <c r="H86">
        <v>10</v>
      </c>
      <c r="I86">
        <f>Metres_Gain_Progress!J86-Metres_Gain_Progress!H86</f>
        <v>28</v>
      </c>
      <c r="J86" t="s">
        <v>859</v>
      </c>
    </row>
    <row r="87" spans="1:10" x14ac:dyDescent="0.3">
      <c r="A87" t="s">
        <v>85</v>
      </c>
      <c r="B87" s="6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f>Metres_Gain_Progress!J87-Metres_Gain_Progress!H87</f>
        <v>0</v>
      </c>
      <c r="J87" t="s">
        <v>859</v>
      </c>
    </row>
    <row r="88" spans="1:10" x14ac:dyDescent="0.3">
      <c r="A88" t="s">
        <v>86</v>
      </c>
      <c r="B88" s="6">
        <v>0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f>Metres_Gain_Progress!J88-Metres_Gain_Progress!H88</f>
        <v>0</v>
      </c>
      <c r="J88" t="s">
        <v>859</v>
      </c>
    </row>
    <row r="89" spans="1:10" x14ac:dyDescent="0.3">
      <c r="A89" t="s">
        <v>87</v>
      </c>
      <c r="B89" s="6">
        <v>9</v>
      </c>
      <c r="C89">
        <v>0</v>
      </c>
      <c r="D89">
        <v>0</v>
      </c>
      <c r="E89">
        <v>7</v>
      </c>
      <c r="F89">
        <v>3</v>
      </c>
      <c r="G89">
        <v>0</v>
      </c>
      <c r="H89">
        <v>10</v>
      </c>
      <c r="I89">
        <f>Metres_Gain_Progress!J89-Metres_Gain_Progress!H89</f>
        <v>1</v>
      </c>
      <c r="J89" t="s">
        <v>859</v>
      </c>
    </row>
    <row r="90" spans="1:10" x14ac:dyDescent="0.3">
      <c r="A90" t="s">
        <v>88</v>
      </c>
      <c r="B90" s="6">
        <v>0</v>
      </c>
      <c r="C90">
        <v>0</v>
      </c>
      <c r="D90">
        <v>5</v>
      </c>
      <c r="E90">
        <v>0</v>
      </c>
      <c r="F90">
        <v>0</v>
      </c>
      <c r="G90">
        <v>0</v>
      </c>
      <c r="H90">
        <v>0</v>
      </c>
      <c r="I90">
        <f>Metres_Gain_Progress!J90-Metres_Gain_Progress!H90</f>
        <v>8</v>
      </c>
      <c r="J90" t="s">
        <v>859</v>
      </c>
    </row>
    <row r="91" spans="1:10" x14ac:dyDescent="0.3">
      <c r="A91" t="s">
        <v>89</v>
      </c>
      <c r="B91" s="6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f>Metres_Gain_Progress!J91-Metres_Gain_Progress!H91</f>
        <v>0</v>
      </c>
      <c r="J91" t="s">
        <v>859</v>
      </c>
    </row>
    <row r="92" spans="1:10" x14ac:dyDescent="0.3">
      <c r="A92" t="s">
        <v>90</v>
      </c>
      <c r="B92" s="6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f>Metres_Gain_Progress!J92-Metres_Gain_Progress!H92</f>
        <v>0</v>
      </c>
      <c r="J92" t="s">
        <v>859</v>
      </c>
    </row>
    <row r="93" spans="1:10" x14ac:dyDescent="0.3">
      <c r="A93" t="s">
        <v>91</v>
      </c>
      <c r="B93" s="6">
        <v>0</v>
      </c>
      <c r="C93">
        <v>0</v>
      </c>
      <c r="D93">
        <v>8</v>
      </c>
      <c r="E93">
        <v>4</v>
      </c>
      <c r="F93">
        <v>24</v>
      </c>
      <c r="G93">
        <v>2</v>
      </c>
      <c r="H93">
        <v>4</v>
      </c>
      <c r="I93">
        <f>Metres_Gain_Progress!J93-Metres_Gain_Progress!H93</f>
        <v>0</v>
      </c>
      <c r="J93" t="s">
        <v>859</v>
      </c>
    </row>
    <row r="94" spans="1:10" x14ac:dyDescent="0.3">
      <c r="A94" t="s">
        <v>92</v>
      </c>
      <c r="B94" s="6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f>Metres_Gain_Progress!J94-Metres_Gain_Progress!H94</f>
        <v>0</v>
      </c>
      <c r="J94" t="s">
        <v>859</v>
      </c>
    </row>
    <row r="95" spans="1:10" x14ac:dyDescent="0.3">
      <c r="A95" t="s">
        <v>93</v>
      </c>
      <c r="B95" s="6">
        <v>0</v>
      </c>
      <c r="C95">
        <v>7</v>
      </c>
      <c r="D95">
        <v>0</v>
      </c>
      <c r="E95">
        <v>0</v>
      </c>
      <c r="F95">
        <v>0</v>
      </c>
      <c r="G95">
        <v>0</v>
      </c>
      <c r="H95">
        <v>0</v>
      </c>
      <c r="I95">
        <f>Metres_Gain_Progress!J95-Metres_Gain_Progress!H95</f>
        <v>0</v>
      </c>
      <c r="J95" t="s">
        <v>859</v>
      </c>
    </row>
    <row r="96" spans="1:10" x14ac:dyDescent="0.3">
      <c r="A96" t="s">
        <v>94</v>
      </c>
      <c r="B96" s="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f>Metres_Gain_Progress!J96-Metres_Gain_Progress!H96</f>
        <v>0</v>
      </c>
      <c r="J96" t="s">
        <v>859</v>
      </c>
    </row>
    <row r="97" spans="1:10" x14ac:dyDescent="0.3">
      <c r="A97" t="s">
        <v>95</v>
      </c>
      <c r="B97" s="6">
        <v>88</v>
      </c>
      <c r="C97">
        <v>9</v>
      </c>
      <c r="D97">
        <v>18</v>
      </c>
      <c r="E97">
        <v>14</v>
      </c>
      <c r="F97">
        <v>5</v>
      </c>
      <c r="G97">
        <v>0</v>
      </c>
      <c r="H97">
        <v>7</v>
      </c>
      <c r="I97">
        <f>Metres_Gain_Progress!J97-Metres_Gain_Progress!H97</f>
        <v>23</v>
      </c>
      <c r="J97" t="s">
        <v>859</v>
      </c>
    </row>
    <row r="98" spans="1:10" x14ac:dyDescent="0.3">
      <c r="A98" t="s">
        <v>96</v>
      </c>
      <c r="B98" s="6">
        <v>27</v>
      </c>
      <c r="C98">
        <v>0</v>
      </c>
      <c r="D98">
        <v>0</v>
      </c>
      <c r="E98">
        <v>2</v>
      </c>
      <c r="F98">
        <v>22</v>
      </c>
      <c r="G98">
        <v>0</v>
      </c>
      <c r="H98">
        <v>55</v>
      </c>
      <c r="I98">
        <f>Metres_Gain_Progress!J98-Metres_Gain_Progress!H98</f>
        <v>0</v>
      </c>
      <c r="J98" t="s">
        <v>859</v>
      </c>
    </row>
    <row r="99" spans="1:10" x14ac:dyDescent="0.3">
      <c r="A99" t="s">
        <v>97</v>
      </c>
      <c r="B99" s="6">
        <v>102</v>
      </c>
      <c r="C99">
        <v>30</v>
      </c>
      <c r="D99">
        <v>0</v>
      </c>
      <c r="E99">
        <v>0</v>
      </c>
      <c r="F99">
        <v>0</v>
      </c>
      <c r="G99">
        <v>0</v>
      </c>
      <c r="H99">
        <v>0</v>
      </c>
      <c r="I99">
        <f>Metres_Gain_Progress!J99-Metres_Gain_Progress!H99</f>
        <v>0</v>
      </c>
      <c r="J99" t="s">
        <v>859</v>
      </c>
    </row>
    <row r="100" spans="1:10" x14ac:dyDescent="0.3">
      <c r="A100" t="s">
        <v>98</v>
      </c>
      <c r="B100" s="6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f>Metres_Gain_Progress!J100-Metres_Gain_Progress!H100</f>
        <v>0</v>
      </c>
      <c r="J100" t="s">
        <v>859</v>
      </c>
    </row>
    <row r="101" spans="1:10" x14ac:dyDescent="0.3">
      <c r="A101" t="s">
        <v>99</v>
      </c>
      <c r="B101" s="6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f>Metres_Gain_Progress!J101-Metres_Gain_Progress!H101</f>
        <v>0</v>
      </c>
      <c r="J101" t="s">
        <v>859</v>
      </c>
    </row>
    <row r="102" spans="1:10" x14ac:dyDescent="0.3">
      <c r="A102" t="s">
        <v>100</v>
      </c>
      <c r="B102" s="6">
        <v>8</v>
      </c>
      <c r="C102">
        <v>0</v>
      </c>
      <c r="D102">
        <v>1</v>
      </c>
      <c r="E102">
        <v>11</v>
      </c>
      <c r="F102">
        <v>15</v>
      </c>
      <c r="G102">
        <v>6</v>
      </c>
      <c r="H102">
        <v>3</v>
      </c>
      <c r="I102">
        <f>Metres_Gain_Progress!J102-Metres_Gain_Progress!H102</f>
        <v>7</v>
      </c>
      <c r="J102" t="s">
        <v>859</v>
      </c>
    </row>
    <row r="103" spans="1:10" x14ac:dyDescent="0.3">
      <c r="A103" t="s">
        <v>101</v>
      </c>
      <c r="B103" s="6">
        <v>0</v>
      </c>
      <c r="C103">
        <v>42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f>Metres_Gain_Progress!J103-Metres_Gain_Progress!H103</f>
        <v>0</v>
      </c>
      <c r="J103" t="s">
        <v>859</v>
      </c>
    </row>
    <row r="104" spans="1:10" x14ac:dyDescent="0.3">
      <c r="A104" t="s">
        <v>102</v>
      </c>
      <c r="B104" s="6">
        <v>50</v>
      </c>
      <c r="C104">
        <v>67</v>
      </c>
      <c r="D104">
        <v>32</v>
      </c>
      <c r="E104">
        <v>0</v>
      </c>
      <c r="F104">
        <v>0</v>
      </c>
      <c r="G104">
        <v>0</v>
      </c>
      <c r="H104">
        <v>81</v>
      </c>
      <c r="I104">
        <f>Metres_Gain_Progress!J104-Metres_Gain_Progress!H104</f>
        <v>0</v>
      </c>
      <c r="J104" t="s">
        <v>859</v>
      </c>
    </row>
    <row r="105" spans="1:10" x14ac:dyDescent="0.3">
      <c r="A105" t="s">
        <v>103</v>
      </c>
      <c r="B105" s="6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f>Metres_Gain_Progress!J105-Metres_Gain_Progress!H105</f>
        <v>0</v>
      </c>
      <c r="J105" t="s">
        <v>859</v>
      </c>
    </row>
    <row r="106" spans="1:10" x14ac:dyDescent="0.3">
      <c r="A106" t="s">
        <v>104</v>
      </c>
      <c r="B106" s="6">
        <v>26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f>Metres_Gain_Progress!J106-Metres_Gain_Progress!H106</f>
        <v>0</v>
      </c>
      <c r="J106" t="s">
        <v>859</v>
      </c>
    </row>
    <row r="107" spans="1:10" x14ac:dyDescent="0.3">
      <c r="A107" t="s">
        <v>105</v>
      </c>
      <c r="B107" s="6">
        <v>89</v>
      </c>
      <c r="C107">
        <v>0</v>
      </c>
      <c r="D107">
        <v>150</v>
      </c>
      <c r="E107">
        <v>0</v>
      </c>
      <c r="F107">
        <v>0</v>
      </c>
      <c r="G107">
        <v>0</v>
      </c>
      <c r="H107">
        <v>6</v>
      </c>
      <c r="I107">
        <f>Metres_Gain_Progress!J107-Metres_Gain_Progress!H107</f>
        <v>46</v>
      </c>
      <c r="J107" t="s">
        <v>859</v>
      </c>
    </row>
    <row r="108" spans="1:10" x14ac:dyDescent="0.3">
      <c r="A108" t="s">
        <v>106</v>
      </c>
      <c r="B108" s="6">
        <v>17</v>
      </c>
      <c r="C108">
        <v>29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f>Metres_Gain_Progress!J108-Metres_Gain_Progress!H108</f>
        <v>26</v>
      </c>
      <c r="J108" t="s">
        <v>859</v>
      </c>
    </row>
    <row r="109" spans="1:10" x14ac:dyDescent="0.3">
      <c r="A109" t="s">
        <v>107</v>
      </c>
      <c r="B109" s="6">
        <v>97</v>
      </c>
      <c r="C109">
        <v>14</v>
      </c>
      <c r="D109">
        <v>29</v>
      </c>
      <c r="E109">
        <v>5</v>
      </c>
      <c r="F109">
        <v>0</v>
      </c>
      <c r="G109">
        <v>72</v>
      </c>
      <c r="H109">
        <v>9</v>
      </c>
      <c r="I109">
        <f>Metres_Gain_Progress!J109-Metres_Gain_Progress!H109</f>
        <v>0</v>
      </c>
      <c r="J109" t="s">
        <v>859</v>
      </c>
    </row>
    <row r="110" spans="1:10" x14ac:dyDescent="0.3">
      <c r="A110" t="s">
        <v>108</v>
      </c>
      <c r="B110" s="6">
        <v>167</v>
      </c>
      <c r="C110">
        <v>0</v>
      </c>
      <c r="D110">
        <v>0</v>
      </c>
      <c r="E110">
        <v>25</v>
      </c>
      <c r="F110">
        <v>0</v>
      </c>
      <c r="G110">
        <v>0</v>
      </c>
      <c r="H110">
        <v>0</v>
      </c>
      <c r="I110">
        <f>Metres_Gain_Progress!J110-Metres_Gain_Progress!H110</f>
        <v>63</v>
      </c>
      <c r="J110" t="s">
        <v>860</v>
      </c>
    </row>
    <row r="111" spans="1:10" x14ac:dyDescent="0.3">
      <c r="A111" t="s">
        <v>109</v>
      </c>
      <c r="B111" s="6">
        <v>24</v>
      </c>
      <c r="C111">
        <v>53</v>
      </c>
      <c r="D111">
        <v>0</v>
      </c>
      <c r="E111">
        <v>51</v>
      </c>
      <c r="F111">
        <v>29</v>
      </c>
      <c r="G111">
        <v>36</v>
      </c>
      <c r="H111">
        <v>5</v>
      </c>
      <c r="I111">
        <f>Metres_Gain_Progress!J111-Metres_Gain_Progress!H111</f>
        <v>43</v>
      </c>
      <c r="J111" t="s">
        <v>860</v>
      </c>
    </row>
    <row r="112" spans="1:10" x14ac:dyDescent="0.3">
      <c r="A112" t="s">
        <v>110</v>
      </c>
      <c r="B112" s="6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f>Metres_Gain_Progress!J112-Metres_Gain_Progress!H112</f>
        <v>0</v>
      </c>
      <c r="J112" t="s">
        <v>860</v>
      </c>
    </row>
    <row r="113" spans="1:10" x14ac:dyDescent="0.3">
      <c r="A113" t="s">
        <v>111</v>
      </c>
      <c r="B113" s="6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f>Metres_Gain_Progress!J113-Metres_Gain_Progress!H113</f>
        <v>0</v>
      </c>
      <c r="J113" t="s">
        <v>860</v>
      </c>
    </row>
    <row r="114" spans="1:10" x14ac:dyDescent="0.3">
      <c r="A114" t="s">
        <v>112</v>
      </c>
      <c r="B114" s="6">
        <v>5</v>
      </c>
      <c r="C114">
        <v>15</v>
      </c>
      <c r="D114">
        <v>0</v>
      </c>
      <c r="E114">
        <v>1</v>
      </c>
      <c r="F114">
        <v>2</v>
      </c>
      <c r="G114">
        <v>0</v>
      </c>
      <c r="H114">
        <v>26</v>
      </c>
      <c r="I114">
        <f>Metres_Gain_Progress!J114-Metres_Gain_Progress!H114</f>
        <v>0</v>
      </c>
      <c r="J114" t="s">
        <v>860</v>
      </c>
    </row>
    <row r="115" spans="1:10" x14ac:dyDescent="0.3">
      <c r="A115" t="s">
        <v>113</v>
      </c>
      <c r="B115" s="6">
        <v>0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f>Metres_Gain_Progress!J115-Metres_Gain_Progress!H115</f>
        <v>1</v>
      </c>
      <c r="J115" t="s">
        <v>860</v>
      </c>
    </row>
    <row r="116" spans="1:10" x14ac:dyDescent="0.3">
      <c r="A116" t="s">
        <v>114</v>
      </c>
      <c r="B116" s="6">
        <v>4</v>
      </c>
      <c r="C116">
        <v>0</v>
      </c>
      <c r="D116">
        <v>0</v>
      </c>
      <c r="E116">
        <v>1</v>
      </c>
      <c r="F116">
        <v>0</v>
      </c>
      <c r="G116">
        <v>5</v>
      </c>
      <c r="H116">
        <v>0</v>
      </c>
      <c r="I116">
        <f>Metres_Gain_Progress!J116-Metres_Gain_Progress!H116</f>
        <v>0</v>
      </c>
      <c r="J116" t="s">
        <v>860</v>
      </c>
    </row>
    <row r="117" spans="1:10" x14ac:dyDescent="0.3">
      <c r="A117" t="s">
        <v>115</v>
      </c>
      <c r="B117" s="6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f>Metres_Gain_Progress!J117-Metres_Gain_Progress!H117</f>
        <v>0</v>
      </c>
      <c r="J117" t="s">
        <v>860</v>
      </c>
    </row>
    <row r="118" spans="1:10" x14ac:dyDescent="0.3">
      <c r="A118" t="s">
        <v>116</v>
      </c>
      <c r="B118" s="6">
        <v>0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18</v>
      </c>
      <c r="I118">
        <f>Metres_Gain_Progress!J118-Metres_Gain_Progress!H118</f>
        <v>2</v>
      </c>
      <c r="J118" t="s">
        <v>860</v>
      </c>
    </row>
    <row r="119" spans="1:10" x14ac:dyDescent="0.3">
      <c r="A119" t="s">
        <v>117</v>
      </c>
      <c r="B119" s="6">
        <v>0</v>
      </c>
      <c r="C119">
        <v>0</v>
      </c>
      <c r="D119">
        <v>0</v>
      </c>
      <c r="E119">
        <v>0</v>
      </c>
      <c r="F119">
        <v>13</v>
      </c>
      <c r="G119">
        <v>0</v>
      </c>
      <c r="H119">
        <v>0</v>
      </c>
      <c r="I119">
        <f>Metres_Gain_Progress!J119-Metres_Gain_Progress!H119</f>
        <v>0</v>
      </c>
      <c r="J119" t="s">
        <v>860</v>
      </c>
    </row>
    <row r="120" spans="1:10" x14ac:dyDescent="0.3">
      <c r="A120" t="s">
        <v>118</v>
      </c>
      <c r="B120" s="6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f>Metres_Gain_Progress!J120-Metres_Gain_Progress!H120</f>
        <v>0</v>
      </c>
      <c r="J120" t="s">
        <v>860</v>
      </c>
    </row>
    <row r="121" spans="1:10" x14ac:dyDescent="0.3">
      <c r="A121" t="s">
        <v>119</v>
      </c>
      <c r="B121" s="6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f>Metres_Gain_Progress!J121-Metres_Gain_Progress!H121</f>
        <v>0</v>
      </c>
      <c r="J121" t="s">
        <v>860</v>
      </c>
    </row>
    <row r="122" spans="1:10" x14ac:dyDescent="0.3">
      <c r="A122" t="s">
        <v>120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f>Metres_Gain_Progress!J122-Metres_Gain_Progress!H122</f>
        <v>0</v>
      </c>
      <c r="J122" t="s">
        <v>860</v>
      </c>
    </row>
    <row r="123" spans="1:10" x14ac:dyDescent="0.3">
      <c r="A123" t="s">
        <v>121</v>
      </c>
      <c r="B123" s="6">
        <v>73</v>
      </c>
      <c r="C123">
        <v>28</v>
      </c>
      <c r="D123">
        <v>0</v>
      </c>
      <c r="E123">
        <v>24</v>
      </c>
      <c r="F123">
        <v>0</v>
      </c>
      <c r="G123">
        <v>0</v>
      </c>
      <c r="H123">
        <v>31</v>
      </c>
      <c r="I123">
        <f>Metres_Gain_Progress!J123-Metres_Gain_Progress!H123</f>
        <v>0</v>
      </c>
      <c r="J123" t="s">
        <v>860</v>
      </c>
    </row>
    <row r="124" spans="1:10" x14ac:dyDescent="0.3">
      <c r="A124" t="s">
        <v>122</v>
      </c>
      <c r="B124" s="6">
        <v>26</v>
      </c>
      <c r="C124">
        <v>18</v>
      </c>
      <c r="D124">
        <v>0</v>
      </c>
      <c r="E124">
        <v>35</v>
      </c>
      <c r="F124">
        <v>1</v>
      </c>
      <c r="G124">
        <v>0</v>
      </c>
      <c r="H124">
        <v>2</v>
      </c>
      <c r="I124">
        <f>Metres_Gain_Progress!J124-Metres_Gain_Progress!H124</f>
        <v>15</v>
      </c>
      <c r="J124" t="s">
        <v>860</v>
      </c>
    </row>
    <row r="125" spans="1:10" x14ac:dyDescent="0.3">
      <c r="A125" t="s">
        <v>123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f>Metres_Gain_Progress!J125-Metres_Gain_Progress!H125</f>
        <v>0</v>
      </c>
      <c r="J125" t="s">
        <v>860</v>
      </c>
    </row>
    <row r="126" spans="1:10" x14ac:dyDescent="0.3">
      <c r="A126" t="s">
        <v>124</v>
      </c>
      <c r="B126" s="6">
        <v>106</v>
      </c>
      <c r="C126">
        <v>36</v>
      </c>
      <c r="D126">
        <v>0</v>
      </c>
      <c r="E126">
        <v>52</v>
      </c>
      <c r="F126">
        <v>19</v>
      </c>
      <c r="G126">
        <v>7</v>
      </c>
      <c r="H126">
        <v>37</v>
      </c>
      <c r="I126">
        <f>Metres_Gain_Progress!J126-Metres_Gain_Progress!H126</f>
        <v>54</v>
      </c>
      <c r="J126" t="s">
        <v>860</v>
      </c>
    </row>
    <row r="127" spans="1:10" x14ac:dyDescent="0.3">
      <c r="A127" t="s">
        <v>125</v>
      </c>
      <c r="B127" s="6">
        <v>75</v>
      </c>
      <c r="C127">
        <v>2</v>
      </c>
      <c r="D127">
        <v>0</v>
      </c>
      <c r="E127">
        <v>72</v>
      </c>
      <c r="F127">
        <v>0</v>
      </c>
      <c r="G127">
        <v>0</v>
      </c>
      <c r="H127">
        <v>14</v>
      </c>
      <c r="I127">
        <f>Metres_Gain_Progress!J127-Metres_Gain_Progress!H127</f>
        <v>91</v>
      </c>
      <c r="J127" t="s">
        <v>860</v>
      </c>
    </row>
    <row r="128" spans="1:10" x14ac:dyDescent="0.3">
      <c r="A128" t="s">
        <v>126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f>Metres_Gain_Progress!J128-Metres_Gain_Progress!H128</f>
        <v>0</v>
      </c>
      <c r="J128" t="s">
        <v>860</v>
      </c>
    </row>
    <row r="129" spans="1:10" x14ac:dyDescent="0.3">
      <c r="A129" t="s">
        <v>127</v>
      </c>
      <c r="B129" s="6">
        <v>0</v>
      </c>
      <c r="C129">
        <v>180</v>
      </c>
      <c r="D129">
        <v>0</v>
      </c>
      <c r="E129">
        <v>0</v>
      </c>
      <c r="F129">
        <v>124</v>
      </c>
      <c r="G129">
        <v>43</v>
      </c>
      <c r="H129">
        <v>0</v>
      </c>
      <c r="I129">
        <f>Metres_Gain_Progress!J129-Metres_Gain_Progress!H129</f>
        <v>0</v>
      </c>
      <c r="J129" t="s">
        <v>860</v>
      </c>
    </row>
    <row r="130" spans="1:10" x14ac:dyDescent="0.3">
      <c r="A130" t="s">
        <v>128</v>
      </c>
      <c r="B130" s="6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f>Metres_Gain_Progress!J130-Metres_Gain_Progress!H130</f>
        <v>0</v>
      </c>
      <c r="J130" t="s">
        <v>860</v>
      </c>
    </row>
    <row r="131" spans="1:10" x14ac:dyDescent="0.3">
      <c r="A131" t="s">
        <v>129</v>
      </c>
      <c r="B131" s="6">
        <v>20</v>
      </c>
      <c r="C131">
        <v>7</v>
      </c>
      <c r="D131">
        <v>0</v>
      </c>
      <c r="E131">
        <v>3</v>
      </c>
      <c r="F131">
        <v>5</v>
      </c>
      <c r="G131">
        <v>13</v>
      </c>
      <c r="H131">
        <v>0</v>
      </c>
      <c r="I131">
        <f>Metres_Gain_Progress!J131-Metres_Gain_Progress!H131</f>
        <v>22</v>
      </c>
      <c r="J131" t="s">
        <v>860</v>
      </c>
    </row>
    <row r="132" spans="1:10" x14ac:dyDescent="0.3">
      <c r="A132" t="s">
        <v>130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f>Metres_Gain_Progress!J132-Metres_Gain_Progress!H132</f>
        <v>0</v>
      </c>
      <c r="J132" t="s">
        <v>860</v>
      </c>
    </row>
    <row r="133" spans="1:10" x14ac:dyDescent="0.3">
      <c r="A133" t="s">
        <v>131</v>
      </c>
      <c r="B133" s="6">
        <v>0</v>
      </c>
      <c r="C133">
        <v>20</v>
      </c>
      <c r="D133">
        <v>0</v>
      </c>
      <c r="E133">
        <v>3</v>
      </c>
      <c r="F133">
        <v>0</v>
      </c>
      <c r="G133">
        <v>8</v>
      </c>
      <c r="H133">
        <v>12</v>
      </c>
      <c r="I133">
        <f>Metres_Gain_Progress!J133-Metres_Gain_Progress!H133</f>
        <v>0</v>
      </c>
      <c r="J133" t="s">
        <v>860</v>
      </c>
    </row>
    <row r="134" spans="1:10" x14ac:dyDescent="0.3">
      <c r="A134" t="s">
        <v>132</v>
      </c>
      <c r="B134" s="6">
        <v>0</v>
      </c>
      <c r="C134">
        <v>56</v>
      </c>
      <c r="D134">
        <v>0</v>
      </c>
      <c r="E134">
        <v>7</v>
      </c>
      <c r="F134">
        <v>0</v>
      </c>
      <c r="G134">
        <v>0</v>
      </c>
      <c r="H134">
        <v>6</v>
      </c>
      <c r="I134">
        <f>Metres_Gain_Progress!J134-Metres_Gain_Progress!H134</f>
        <v>0</v>
      </c>
      <c r="J134" t="s">
        <v>860</v>
      </c>
    </row>
    <row r="135" spans="1:10" x14ac:dyDescent="0.3">
      <c r="A135" t="s">
        <v>133</v>
      </c>
      <c r="B135" s="6">
        <v>35</v>
      </c>
      <c r="C135">
        <v>2</v>
      </c>
      <c r="D135">
        <v>0</v>
      </c>
      <c r="E135">
        <v>0</v>
      </c>
      <c r="F135">
        <v>13</v>
      </c>
      <c r="G135">
        <v>0</v>
      </c>
      <c r="H135">
        <v>0</v>
      </c>
      <c r="I135">
        <f>Metres_Gain_Progress!J135-Metres_Gain_Progress!H135</f>
        <v>11</v>
      </c>
      <c r="J135" t="s">
        <v>860</v>
      </c>
    </row>
    <row r="136" spans="1:10" x14ac:dyDescent="0.3">
      <c r="A136" t="s">
        <v>134</v>
      </c>
      <c r="B136" s="6">
        <v>0</v>
      </c>
      <c r="C136">
        <v>53</v>
      </c>
      <c r="D136">
        <v>0</v>
      </c>
      <c r="E136">
        <v>0</v>
      </c>
      <c r="F136">
        <v>66</v>
      </c>
      <c r="G136">
        <v>32</v>
      </c>
      <c r="H136">
        <v>0</v>
      </c>
      <c r="I136">
        <f>Metres_Gain_Progress!J136-Metres_Gain_Progress!H136</f>
        <v>0</v>
      </c>
      <c r="J136" t="s">
        <v>860</v>
      </c>
    </row>
    <row r="137" spans="1:10" x14ac:dyDescent="0.3">
      <c r="A137" t="s">
        <v>135</v>
      </c>
      <c r="B137" s="6">
        <v>13</v>
      </c>
      <c r="C137">
        <v>12</v>
      </c>
      <c r="D137">
        <v>0</v>
      </c>
      <c r="E137">
        <v>28</v>
      </c>
      <c r="F137">
        <v>14</v>
      </c>
      <c r="G137">
        <v>3</v>
      </c>
      <c r="H137">
        <v>5</v>
      </c>
      <c r="I137">
        <f>Metres_Gain_Progress!J137-Metres_Gain_Progress!H137</f>
        <v>6</v>
      </c>
      <c r="J137" t="s">
        <v>860</v>
      </c>
    </row>
    <row r="138" spans="1:10" x14ac:dyDescent="0.3">
      <c r="A138" t="s">
        <v>136</v>
      </c>
      <c r="B138" s="6">
        <v>0</v>
      </c>
      <c r="C138">
        <v>54</v>
      </c>
      <c r="D138">
        <v>0</v>
      </c>
      <c r="E138">
        <v>14</v>
      </c>
      <c r="F138">
        <v>23</v>
      </c>
      <c r="G138">
        <v>5</v>
      </c>
      <c r="H138">
        <v>14</v>
      </c>
      <c r="I138">
        <f>Metres_Gain_Progress!J138-Metres_Gain_Progress!H138</f>
        <v>98</v>
      </c>
      <c r="J138" t="s">
        <v>860</v>
      </c>
    </row>
    <row r="139" spans="1:10" x14ac:dyDescent="0.3">
      <c r="A139" t="s">
        <v>137</v>
      </c>
      <c r="B139" s="6">
        <v>41</v>
      </c>
      <c r="C139">
        <v>25</v>
      </c>
      <c r="D139">
        <v>0</v>
      </c>
      <c r="E139">
        <v>47</v>
      </c>
      <c r="F139">
        <v>13</v>
      </c>
      <c r="G139">
        <v>39</v>
      </c>
      <c r="H139">
        <v>0</v>
      </c>
      <c r="I139">
        <f>Metres_Gain_Progress!J139-Metres_Gain_Progress!H139</f>
        <v>0</v>
      </c>
      <c r="J139" t="s">
        <v>860</v>
      </c>
    </row>
    <row r="140" spans="1:10" x14ac:dyDescent="0.3">
      <c r="A140" t="s">
        <v>138</v>
      </c>
      <c r="B140" s="6">
        <v>0</v>
      </c>
      <c r="C140">
        <v>70</v>
      </c>
      <c r="D140">
        <v>0</v>
      </c>
      <c r="E140">
        <v>0</v>
      </c>
      <c r="F140">
        <v>0</v>
      </c>
      <c r="G140">
        <v>0</v>
      </c>
      <c r="H140">
        <v>23</v>
      </c>
      <c r="I140">
        <f>Metres_Gain_Progress!J140-Metres_Gain_Progress!H140</f>
        <v>58</v>
      </c>
      <c r="J140" t="s">
        <v>860</v>
      </c>
    </row>
    <row r="141" spans="1:10" x14ac:dyDescent="0.3">
      <c r="A141" t="s">
        <v>139</v>
      </c>
      <c r="B141" s="6">
        <v>179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f>Metres_Gain_Progress!J141-Metres_Gain_Progress!H141</f>
        <v>84</v>
      </c>
      <c r="J141" t="s">
        <v>860</v>
      </c>
    </row>
    <row r="142" spans="1:10" x14ac:dyDescent="0.3">
      <c r="A142" t="s">
        <v>140</v>
      </c>
      <c r="B142" s="6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f>Metres_Gain_Progress!J142-Metres_Gain_Progress!H142</f>
        <v>0</v>
      </c>
      <c r="J142" t="s">
        <v>860</v>
      </c>
    </row>
    <row r="143" spans="1:10" x14ac:dyDescent="0.3">
      <c r="A143" t="s">
        <v>141</v>
      </c>
      <c r="B143" s="6">
        <v>0</v>
      </c>
      <c r="C143">
        <v>0</v>
      </c>
      <c r="D143">
        <v>0</v>
      </c>
      <c r="E143">
        <v>0</v>
      </c>
      <c r="F143">
        <v>18</v>
      </c>
      <c r="G143">
        <v>66</v>
      </c>
      <c r="H143">
        <v>0</v>
      </c>
      <c r="I143">
        <f>Metres_Gain_Progress!J143-Metres_Gain_Progress!H143</f>
        <v>120</v>
      </c>
      <c r="J143" t="s">
        <v>860</v>
      </c>
    </row>
    <row r="144" spans="1:10" x14ac:dyDescent="0.3">
      <c r="A144" t="s">
        <v>142</v>
      </c>
      <c r="B144" s="6">
        <v>0</v>
      </c>
      <c r="C144">
        <v>41</v>
      </c>
      <c r="D144">
        <v>0</v>
      </c>
      <c r="E144">
        <v>0</v>
      </c>
      <c r="F144">
        <v>23</v>
      </c>
      <c r="G144">
        <v>9</v>
      </c>
      <c r="H144">
        <v>30</v>
      </c>
      <c r="I144">
        <f>Metres_Gain_Progress!J144-Metres_Gain_Progress!H144</f>
        <v>0</v>
      </c>
      <c r="J144" t="s">
        <v>860</v>
      </c>
    </row>
    <row r="145" spans="1:10" x14ac:dyDescent="0.3">
      <c r="A145" t="s">
        <v>143</v>
      </c>
      <c r="B145" s="6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f>Metres_Gain_Progress!J145-Metres_Gain_Progress!H145</f>
        <v>0</v>
      </c>
      <c r="J145" t="s">
        <v>860</v>
      </c>
    </row>
    <row r="146" spans="1:10" x14ac:dyDescent="0.3">
      <c r="A146" t="s">
        <v>144</v>
      </c>
      <c r="B146" s="6">
        <v>51</v>
      </c>
      <c r="C146">
        <v>3</v>
      </c>
      <c r="D146">
        <v>0</v>
      </c>
      <c r="E146">
        <v>0</v>
      </c>
      <c r="F146">
        <v>12</v>
      </c>
      <c r="G146">
        <v>7</v>
      </c>
      <c r="H146">
        <v>0</v>
      </c>
      <c r="I146">
        <f>Metres_Gain_Progress!J146-Metres_Gain_Progress!H146</f>
        <v>0</v>
      </c>
      <c r="J146" t="s">
        <v>860</v>
      </c>
    </row>
    <row r="147" spans="1:10" x14ac:dyDescent="0.3">
      <c r="A147" t="s">
        <v>145</v>
      </c>
      <c r="B147" s="6">
        <v>0</v>
      </c>
      <c r="C147">
        <v>47</v>
      </c>
      <c r="D147">
        <v>0</v>
      </c>
      <c r="E147">
        <v>0</v>
      </c>
      <c r="F147">
        <v>0</v>
      </c>
      <c r="G147">
        <v>26</v>
      </c>
      <c r="H147">
        <v>6</v>
      </c>
      <c r="I147">
        <f>Metres_Gain_Progress!J147-Metres_Gain_Progress!H147</f>
        <v>0</v>
      </c>
      <c r="J147" t="s">
        <v>860</v>
      </c>
    </row>
    <row r="148" spans="1:10" x14ac:dyDescent="0.3">
      <c r="A148" t="s">
        <v>146</v>
      </c>
      <c r="B148" s="6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f>Metres_Gain_Progress!J148-Metres_Gain_Progress!H148</f>
        <v>0</v>
      </c>
      <c r="J148" t="s">
        <v>860</v>
      </c>
    </row>
    <row r="149" spans="1:10" x14ac:dyDescent="0.3">
      <c r="A149" t="s">
        <v>147</v>
      </c>
      <c r="B149" s="6">
        <v>0</v>
      </c>
      <c r="C149">
        <v>31</v>
      </c>
      <c r="D149">
        <v>0</v>
      </c>
      <c r="E149">
        <v>11</v>
      </c>
      <c r="F149">
        <v>1</v>
      </c>
      <c r="G149">
        <v>6</v>
      </c>
      <c r="H149">
        <v>0</v>
      </c>
      <c r="I149">
        <f>Metres_Gain_Progress!J149-Metres_Gain_Progress!H149</f>
        <v>17</v>
      </c>
      <c r="J149" t="s">
        <v>860</v>
      </c>
    </row>
    <row r="150" spans="1:10" x14ac:dyDescent="0.3">
      <c r="A150" t="s">
        <v>148</v>
      </c>
      <c r="B150" s="6">
        <v>0</v>
      </c>
      <c r="C150">
        <v>9</v>
      </c>
      <c r="D150">
        <v>0</v>
      </c>
      <c r="E150">
        <v>19</v>
      </c>
      <c r="F150">
        <v>0</v>
      </c>
      <c r="G150">
        <v>0</v>
      </c>
      <c r="H150">
        <v>8</v>
      </c>
      <c r="I150">
        <f>Metres_Gain_Progress!J150-Metres_Gain_Progress!H150</f>
        <v>0</v>
      </c>
      <c r="J150" t="s">
        <v>860</v>
      </c>
    </row>
    <row r="151" spans="1:10" x14ac:dyDescent="0.3">
      <c r="A151" t="s">
        <v>149</v>
      </c>
      <c r="B151" s="6">
        <v>0</v>
      </c>
      <c r="C151">
        <v>126</v>
      </c>
      <c r="D151">
        <v>0</v>
      </c>
      <c r="E151">
        <v>0</v>
      </c>
      <c r="F151">
        <v>52</v>
      </c>
      <c r="G151">
        <v>38</v>
      </c>
      <c r="H151">
        <v>0</v>
      </c>
      <c r="I151">
        <f>Metres_Gain_Progress!J151-Metres_Gain_Progress!H151</f>
        <v>0</v>
      </c>
      <c r="J151" t="s">
        <v>860</v>
      </c>
    </row>
    <row r="152" spans="1:10" x14ac:dyDescent="0.3">
      <c r="A152" t="s">
        <v>150</v>
      </c>
      <c r="B152" s="6">
        <v>0</v>
      </c>
      <c r="C152">
        <v>3</v>
      </c>
      <c r="D152">
        <v>0</v>
      </c>
      <c r="E152">
        <v>0</v>
      </c>
      <c r="F152">
        <v>0</v>
      </c>
      <c r="G152">
        <v>14</v>
      </c>
      <c r="H152">
        <v>0</v>
      </c>
      <c r="I152">
        <f>Metres_Gain_Progress!J152-Metres_Gain_Progress!H152</f>
        <v>1</v>
      </c>
      <c r="J152" t="s">
        <v>860</v>
      </c>
    </row>
    <row r="153" spans="1:10" x14ac:dyDescent="0.3">
      <c r="A153" t="s">
        <v>151</v>
      </c>
      <c r="B153" s="6">
        <v>98</v>
      </c>
      <c r="C153">
        <v>17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f>Metres_Gain_Progress!J153-Metres_Gain_Progress!H153</f>
        <v>0</v>
      </c>
      <c r="J153" t="s">
        <v>860</v>
      </c>
    </row>
    <row r="154" spans="1:10" x14ac:dyDescent="0.3">
      <c r="A154" t="s">
        <v>152</v>
      </c>
      <c r="B154" s="6">
        <v>155</v>
      </c>
      <c r="C154">
        <v>13</v>
      </c>
      <c r="D154">
        <v>0</v>
      </c>
      <c r="E154">
        <v>65</v>
      </c>
      <c r="F154">
        <v>37</v>
      </c>
      <c r="G154">
        <v>9</v>
      </c>
      <c r="H154">
        <v>0</v>
      </c>
      <c r="I154">
        <f>Metres_Gain_Progress!J154-Metres_Gain_Progress!H154</f>
        <v>0</v>
      </c>
      <c r="J154" t="s">
        <v>860</v>
      </c>
    </row>
    <row r="155" spans="1:10" x14ac:dyDescent="0.3">
      <c r="A155" t="s">
        <v>153</v>
      </c>
      <c r="B155" s="6">
        <v>0</v>
      </c>
      <c r="C155">
        <v>0</v>
      </c>
      <c r="D155">
        <v>0</v>
      </c>
      <c r="E155">
        <v>0</v>
      </c>
      <c r="F155">
        <v>98</v>
      </c>
      <c r="G155">
        <v>17</v>
      </c>
      <c r="H155">
        <v>0</v>
      </c>
      <c r="I155">
        <f>Metres_Gain_Progress!J155-Metres_Gain_Progress!H155</f>
        <v>0</v>
      </c>
      <c r="J155" t="s">
        <v>860</v>
      </c>
    </row>
    <row r="156" spans="1:10" x14ac:dyDescent="0.3">
      <c r="A156" t="s">
        <v>154</v>
      </c>
      <c r="B156" s="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f>Metres_Gain_Progress!J156-Metres_Gain_Progress!H156</f>
        <v>0</v>
      </c>
      <c r="J156" t="s">
        <v>860</v>
      </c>
    </row>
    <row r="157" spans="1:10" x14ac:dyDescent="0.3">
      <c r="A157" t="s">
        <v>155</v>
      </c>
      <c r="B157" s="6">
        <v>0</v>
      </c>
      <c r="C157">
        <v>0</v>
      </c>
      <c r="D157">
        <v>0</v>
      </c>
      <c r="E157">
        <v>4</v>
      </c>
      <c r="F157">
        <v>3</v>
      </c>
      <c r="G157">
        <v>0</v>
      </c>
      <c r="H157">
        <v>0</v>
      </c>
      <c r="I157">
        <f>Metres_Gain_Progress!J157-Metres_Gain_Progress!H157</f>
        <v>0</v>
      </c>
      <c r="J157" t="s">
        <v>860</v>
      </c>
    </row>
    <row r="158" spans="1:10" x14ac:dyDescent="0.3">
      <c r="A158" t="s">
        <v>156</v>
      </c>
      <c r="B158" s="6">
        <v>0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f>Metres_Gain_Progress!J158-Metres_Gain_Progress!H158</f>
        <v>0</v>
      </c>
      <c r="J158" t="s">
        <v>861</v>
      </c>
    </row>
    <row r="159" spans="1:10" x14ac:dyDescent="0.3">
      <c r="A159" t="s">
        <v>157</v>
      </c>
      <c r="B159" s="6">
        <v>52</v>
      </c>
      <c r="C159">
        <v>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f>Metres_Gain_Progress!J159-Metres_Gain_Progress!H159</f>
        <v>0</v>
      </c>
      <c r="J159" t="s">
        <v>861</v>
      </c>
    </row>
    <row r="160" spans="1:10" x14ac:dyDescent="0.3">
      <c r="A160" t="s">
        <v>158</v>
      </c>
      <c r="B160" s="6">
        <v>0</v>
      </c>
      <c r="C160">
        <v>0</v>
      </c>
      <c r="D160">
        <v>37</v>
      </c>
      <c r="E160">
        <v>24</v>
      </c>
      <c r="F160">
        <v>0</v>
      </c>
      <c r="G160">
        <v>0</v>
      </c>
      <c r="H160">
        <v>0</v>
      </c>
      <c r="I160">
        <f>Metres_Gain_Progress!J160-Metres_Gain_Progress!H160</f>
        <v>0</v>
      </c>
      <c r="J160" t="s">
        <v>861</v>
      </c>
    </row>
    <row r="161" spans="1:10" x14ac:dyDescent="0.3">
      <c r="A161" t="s">
        <v>159</v>
      </c>
      <c r="B161" s="6">
        <v>0</v>
      </c>
      <c r="C161">
        <v>80</v>
      </c>
      <c r="D161">
        <v>6</v>
      </c>
      <c r="E161">
        <v>0</v>
      </c>
      <c r="F161">
        <v>15</v>
      </c>
      <c r="G161">
        <v>0</v>
      </c>
      <c r="H161">
        <v>0</v>
      </c>
      <c r="I161">
        <f>Metres_Gain_Progress!J161-Metres_Gain_Progress!H161</f>
        <v>0</v>
      </c>
      <c r="J161" t="s">
        <v>861</v>
      </c>
    </row>
    <row r="162" spans="1:10" x14ac:dyDescent="0.3">
      <c r="A162" t="s">
        <v>160</v>
      </c>
      <c r="B162" s="6">
        <v>52</v>
      </c>
      <c r="C162">
        <v>4</v>
      </c>
      <c r="D162">
        <v>19</v>
      </c>
      <c r="E162">
        <v>10</v>
      </c>
      <c r="F162">
        <v>38</v>
      </c>
      <c r="G162">
        <v>0</v>
      </c>
      <c r="H162">
        <v>48</v>
      </c>
      <c r="I162">
        <f>Metres_Gain_Progress!J162-Metres_Gain_Progress!H162</f>
        <v>35</v>
      </c>
      <c r="J162" t="s">
        <v>861</v>
      </c>
    </row>
    <row r="163" spans="1:10" x14ac:dyDescent="0.3">
      <c r="A163" t="s">
        <v>161</v>
      </c>
      <c r="B163" s="6">
        <v>0</v>
      </c>
      <c r="C163">
        <v>0</v>
      </c>
      <c r="D163">
        <v>0</v>
      </c>
      <c r="E163">
        <v>0</v>
      </c>
      <c r="F163">
        <v>0</v>
      </c>
      <c r="G163">
        <v>29</v>
      </c>
      <c r="H163">
        <v>16</v>
      </c>
      <c r="I163">
        <f>Metres_Gain_Progress!J163-Metres_Gain_Progress!H163</f>
        <v>0</v>
      </c>
      <c r="J163" t="s">
        <v>861</v>
      </c>
    </row>
    <row r="164" spans="1:10" x14ac:dyDescent="0.3">
      <c r="A164" t="s">
        <v>162</v>
      </c>
      <c r="B164" s="6">
        <v>0</v>
      </c>
      <c r="C164">
        <v>9</v>
      </c>
      <c r="D164">
        <v>5</v>
      </c>
      <c r="E164">
        <v>42</v>
      </c>
      <c r="F164">
        <v>7</v>
      </c>
      <c r="G164">
        <v>3</v>
      </c>
      <c r="H164">
        <v>0</v>
      </c>
      <c r="I164">
        <f>Metres_Gain_Progress!J164-Metres_Gain_Progress!H164</f>
        <v>39</v>
      </c>
      <c r="J164" t="s">
        <v>861</v>
      </c>
    </row>
    <row r="165" spans="1:10" x14ac:dyDescent="0.3">
      <c r="A165" t="s">
        <v>163</v>
      </c>
      <c r="B165" s="6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f>Metres_Gain_Progress!J165-Metres_Gain_Progress!H165</f>
        <v>0</v>
      </c>
      <c r="J165" t="s">
        <v>861</v>
      </c>
    </row>
    <row r="166" spans="1:10" x14ac:dyDescent="0.3">
      <c r="A166" t="s">
        <v>164</v>
      </c>
      <c r="B166" s="6">
        <v>0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f>Metres_Gain_Progress!J166-Metres_Gain_Progress!H166</f>
        <v>0</v>
      </c>
      <c r="J166" t="s">
        <v>861</v>
      </c>
    </row>
    <row r="167" spans="1:10" x14ac:dyDescent="0.3">
      <c r="A167" t="s">
        <v>165</v>
      </c>
      <c r="B167" s="6">
        <v>0</v>
      </c>
      <c r="C167">
        <v>88</v>
      </c>
      <c r="D167">
        <v>0</v>
      </c>
      <c r="E167">
        <v>0</v>
      </c>
      <c r="F167">
        <v>0</v>
      </c>
      <c r="G167">
        <v>11</v>
      </c>
      <c r="H167">
        <v>0</v>
      </c>
      <c r="I167">
        <f>Metres_Gain_Progress!J167-Metres_Gain_Progress!H167</f>
        <v>0</v>
      </c>
      <c r="J167" t="s">
        <v>861</v>
      </c>
    </row>
    <row r="168" spans="1:10" x14ac:dyDescent="0.3">
      <c r="A168" t="s">
        <v>166</v>
      </c>
      <c r="B168" s="6">
        <v>80</v>
      </c>
      <c r="C168">
        <v>6</v>
      </c>
      <c r="D168">
        <v>10</v>
      </c>
      <c r="E168">
        <v>8</v>
      </c>
      <c r="F168">
        <v>5</v>
      </c>
      <c r="G168">
        <v>27</v>
      </c>
      <c r="H168">
        <v>33</v>
      </c>
      <c r="I168">
        <f>Metres_Gain_Progress!J168-Metres_Gain_Progress!H168</f>
        <v>41</v>
      </c>
      <c r="J168" t="s">
        <v>861</v>
      </c>
    </row>
    <row r="169" spans="1:10" x14ac:dyDescent="0.3">
      <c r="A169" t="s">
        <v>167</v>
      </c>
      <c r="B169" s="6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</v>
      </c>
      <c r="I169">
        <f>Metres_Gain_Progress!J169-Metres_Gain_Progress!H169</f>
        <v>0</v>
      </c>
      <c r="J169" t="s">
        <v>861</v>
      </c>
    </row>
    <row r="170" spans="1:10" x14ac:dyDescent="0.3">
      <c r="A170" t="s">
        <v>168</v>
      </c>
      <c r="B170" s="6">
        <v>0</v>
      </c>
      <c r="C170">
        <v>44</v>
      </c>
      <c r="D170">
        <v>7</v>
      </c>
      <c r="E170">
        <v>7</v>
      </c>
      <c r="F170">
        <v>66</v>
      </c>
      <c r="G170">
        <v>0</v>
      </c>
      <c r="H170">
        <v>0</v>
      </c>
      <c r="I170">
        <f>Metres_Gain_Progress!J170-Metres_Gain_Progress!H170</f>
        <v>0</v>
      </c>
      <c r="J170" t="s">
        <v>861</v>
      </c>
    </row>
    <row r="171" spans="1:10" x14ac:dyDescent="0.3">
      <c r="A171" t="s">
        <v>169</v>
      </c>
      <c r="B171" s="6">
        <v>106</v>
      </c>
      <c r="C171">
        <v>53</v>
      </c>
      <c r="D171">
        <v>0</v>
      </c>
      <c r="E171">
        <v>0</v>
      </c>
      <c r="F171">
        <v>34</v>
      </c>
      <c r="G171">
        <v>0</v>
      </c>
      <c r="H171">
        <v>0</v>
      </c>
      <c r="I171">
        <f>Metres_Gain_Progress!J171-Metres_Gain_Progress!H171</f>
        <v>2</v>
      </c>
      <c r="J171" t="s">
        <v>861</v>
      </c>
    </row>
    <row r="172" spans="1:10" x14ac:dyDescent="0.3">
      <c r="A172" t="s">
        <v>170</v>
      </c>
      <c r="B172" s="6">
        <v>0</v>
      </c>
      <c r="C172">
        <v>0</v>
      </c>
      <c r="D172">
        <v>0</v>
      </c>
      <c r="E172">
        <v>3</v>
      </c>
      <c r="F172">
        <v>0</v>
      </c>
      <c r="G172">
        <v>3</v>
      </c>
      <c r="H172">
        <v>0</v>
      </c>
      <c r="I172">
        <f>Metres_Gain_Progress!J172-Metres_Gain_Progress!H172</f>
        <v>0</v>
      </c>
      <c r="J172" t="s">
        <v>861</v>
      </c>
    </row>
    <row r="173" spans="1:10" x14ac:dyDescent="0.3">
      <c r="A173" t="s">
        <v>171</v>
      </c>
      <c r="B173" s="6">
        <v>0</v>
      </c>
      <c r="C173">
        <v>0</v>
      </c>
      <c r="D173">
        <v>0</v>
      </c>
      <c r="E173">
        <v>47</v>
      </c>
      <c r="F173">
        <v>44</v>
      </c>
      <c r="G173">
        <v>0</v>
      </c>
      <c r="H173">
        <v>60</v>
      </c>
      <c r="I173">
        <f>Metres_Gain_Progress!J173-Metres_Gain_Progress!H173</f>
        <v>0</v>
      </c>
      <c r="J173" t="s">
        <v>861</v>
      </c>
    </row>
    <row r="174" spans="1:10" x14ac:dyDescent="0.3">
      <c r="A174" t="s">
        <v>172</v>
      </c>
      <c r="B174" s="6">
        <v>0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1</v>
      </c>
      <c r="I174">
        <f>Metres_Gain_Progress!J174-Metres_Gain_Progress!H174</f>
        <v>0</v>
      </c>
      <c r="J174" t="s">
        <v>861</v>
      </c>
    </row>
    <row r="175" spans="1:10" x14ac:dyDescent="0.3">
      <c r="A175" t="s">
        <v>173</v>
      </c>
      <c r="B175" s="6">
        <v>32</v>
      </c>
      <c r="C175">
        <v>13</v>
      </c>
      <c r="D175">
        <v>0</v>
      </c>
      <c r="E175">
        <v>3</v>
      </c>
      <c r="F175">
        <v>0</v>
      </c>
      <c r="G175">
        <v>3</v>
      </c>
      <c r="H175">
        <v>6</v>
      </c>
      <c r="I175">
        <f>Metres_Gain_Progress!J175-Metres_Gain_Progress!H175</f>
        <v>0</v>
      </c>
      <c r="J175" t="s">
        <v>861</v>
      </c>
    </row>
    <row r="176" spans="1:10" x14ac:dyDescent="0.3">
      <c r="A176" t="s">
        <v>174</v>
      </c>
      <c r="B176" s="6">
        <v>0</v>
      </c>
      <c r="C176">
        <v>17</v>
      </c>
      <c r="D176">
        <v>0</v>
      </c>
      <c r="E176">
        <v>6</v>
      </c>
      <c r="F176">
        <v>0</v>
      </c>
      <c r="G176">
        <v>1</v>
      </c>
      <c r="H176">
        <v>0</v>
      </c>
      <c r="I176">
        <f>Metres_Gain_Progress!J176-Metres_Gain_Progress!H176</f>
        <v>0</v>
      </c>
      <c r="J176" t="s">
        <v>861</v>
      </c>
    </row>
    <row r="177" spans="1:10" x14ac:dyDescent="0.3">
      <c r="A177" t="s">
        <v>175</v>
      </c>
      <c r="B177" s="6">
        <v>8</v>
      </c>
      <c r="C177">
        <v>0</v>
      </c>
      <c r="D177">
        <v>5</v>
      </c>
      <c r="E177">
        <v>1</v>
      </c>
      <c r="F177">
        <v>0</v>
      </c>
      <c r="G177">
        <v>0</v>
      </c>
      <c r="H177">
        <v>0</v>
      </c>
      <c r="I177">
        <f>Metres_Gain_Progress!J177-Metres_Gain_Progress!H177</f>
        <v>0</v>
      </c>
      <c r="J177" t="s">
        <v>861</v>
      </c>
    </row>
    <row r="178" spans="1:10" x14ac:dyDescent="0.3">
      <c r="A178" t="s">
        <v>176</v>
      </c>
      <c r="B178" s="6">
        <v>8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f>Metres_Gain_Progress!J178-Metres_Gain_Progress!H178</f>
        <v>0</v>
      </c>
      <c r="J178" t="s">
        <v>861</v>
      </c>
    </row>
    <row r="179" spans="1:10" x14ac:dyDescent="0.3">
      <c r="A179" t="s">
        <v>177</v>
      </c>
      <c r="B179" s="6">
        <v>45</v>
      </c>
      <c r="C179">
        <v>18</v>
      </c>
      <c r="D179">
        <v>1</v>
      </c>
      <c r="E179">
        <v>0</v>
      </c>
      <c r="F179">
        <v>0</v>
      </c>
      <c r="G179">
        <v>0</v>
      </c>
      <c r="H179">
        <v>6</v>
      </c>
      <c r="I179">
        <f>Metres_Gain_Progress!J179-Metres_Gain_Progress!H179</f>
        <v>24</v>
      </c>
      <c r="J179" t="s">
        <v>861</v>
      </c>
    </row>
    <row r="180" spans="1:10" x14ac:dyDescent="0.3">
      <c r="A180" t="s">
        <v>178</v>
      </c>
      <c r="B180" s="6">
        <v>18</v>
      </c>
      <c r="C180">
        <v>5</v>
      </c>
      <c r="D180">
        <v>37</v>
      </c>
      <c r="E180">
        <v>0</v>
      </c>
      <c r="F180">
        <v>53</v>
      </c>
      <c r="G180">
        <v>47</v>
      </c>
      <c r="H180">
        <v>4</v>
      </c>
      <c r="I180">
        <f>Metres_Gain_Progress!J180-Metres_Gain_Progress!H180</f>
        <v>0</v>
      </c>
      <c r="J180" t="s">
        <v>861</v>
      </c>
    </row>
    <row r="181" spans="1:10" x14ac:dyDescent="0.3">
      <c r="A181" t="s">
        <v>179</v>
      </c>
      <c r="B181" s="6">
        <v>21</v>
      </c>
      <c r="C181">
        <v>3</v>
      </c>
      <c r="D181">
        <v>0</v>
      </c>
      <c r="E181">
        <v>21</v>
      </c>
      <c r="F181">
        <v>47</v>
      </c>
      <c r="G181">
        <v>0</v>
      </c>
      <c r="H181">
        <v>11</v>
      </c>
      <c r="I181">
        <f>Metres_Gain_Progress!J181-Metres_Gain_Progress!H181</f>
        <v>8</v>
      </c>
      <c r="J181" t="s">
        <v>861</v>
      </c>
    </row>
    <row r="182" spans="1:10" x14ac:dyDescent="0.3">
      <c r="A182" t="s">
        <v>180</v>
      </c>
      <c r="B182" s="6">
        <v>292</v>
      </c>
      <c r="C182">
        <v>35</v>
      </c>
      <c r="D182">
        <v>35</v>
      </c>
      <c r="E182">
        <v>59</v>
      </c>
      <c r="F182">
        <v>66</v>
      </c>
      <c r="G182">
        <v>19</v>
      </c>
      <c r="H182">
        <v>63</v>
      </c>
      <c r="I182">
        <f>Metres_Gain_Progress!J182-Metres_Gain_Progress!H182</f>
        <v>68</v>
      </c>
      <c r="J182" t="s">
        <v>861</v>
      </c>
    </row>
    <row r="183" spans="1:10" x14ac:dyDescent="0.3">
      <c r="A183" t="s">
        <v>181</v>
      </c>
      <c r="B183" s="6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f>Metres_Gain_Progress!J183-Metres_Gain_Progress!H183</f>
        <v>0</v>
      </c>
      <c r="J183" t="s">
        <v>861</v>
      </c>
    </row>
    <row r="184" spans="1:10" x14ac:dyDescent="0.3">
      <c r="A184" t="s">
        <v>182</v>
      </c>
      <c r="B184" s="6">
        <v>0</v>
      </c>
      <c r="C184">
        <v>30</v>
      </c>
      <c r="D184">
        <v>4</v>
      </c>
      <c r="E184">
        <v>0</v>
      </c>
      <c r="F184">
        <v>0</v>
      </c>
      <c r="G184">
        <v>18</v>
      </c>
      <c r="H184">
        <v>17</v>
      </c>
      <c r="I184">
        <f>Metres_Gain_Progress!J184-Metres_Gain_Progress!H184</f>
        <v>20</v>
      </c>
      <c r="J184" t="s">
        <v>861</v>
      </c>
    </row>
    <row r="185" spans="1:10" x14ac:dyDescent="0.3">
      <c r="A185" t="s">
        <v>183</v>
      </c>
      <c r="B185" s="6">
        <v>64</v>
      </c>
      <c r="C185">
        <v>0</v>
      </c>
      <c r="D185">
        <v>2</v>
      </c>
      <c r="E185">
        <v>3</v>
      </c>
      <c r="F185">
        <v>15</v>
      </c>
      <c r="G185">
        <v>12</v>
      </c>
      <c r="H185">
        <v>0</v>
      </c>
      <c r="I185">
        <f>Metres_Gain_Progress!J185-Metres_Gain_Progress!H185</f>
        <v>0</v>
      </c>
      <c r="J185" t="s">
        <v>861</v>
      </c>
    </row>
    <row r="186" spans="1:10" x14ac:dyDescent="0.3">
      <c r="A186" t="s">
        <v>184</v>
      </c>
      <c r="B186" s="6">
        <v>0</v>
      </c>
      <c r="C186">
        <v>11</v>
      </c>
      <c r="D186">
        <v>0</v>
      </c>
      <c r="E186">
        <v>0</v>
      </c>
      <c r="F186">
        <v>0</v>
      </c>
      <c r="G186">
        <v>0</v>
      </c>
      <c r="H186">
        <v>3</v>
      </c>
      <c r="I186">
        <f>Metres_Gain_Progress!J186-Metres_Gain_Progress!H186</f>
        <v>0</v>
      </c>
      <c r="J186" t="s">
        <v>861</v>
      </c>
    </row>
    <row r="187" spans="1:10" x14ac:dyDescent="0.3">
      <c r="A187" t="s">
        <v>185</v>
      </c>
      <c r="B187" s="6">
        <v>0</v>
      </c>
      <c r="C187">
        <v>279</v>
      </c>
      <c r="D187">
        <v>0</v>
      </c>
      <c r="E187">
        <v>39</v>
      </c>
      <c r="F187">
        <v>0</v>
      </c>
      <c r="G187">
        <v>128</v>
      </c>
      <c r="H187">
        <v>0</v>
      </c>
      <c r="I187">
        <f>Metres_Gain_Progress!J187-Metres_Gain_Progress!H187</f>
        <v>0</v>
      </c>
      <c r="J187" t="s">
        <v>861</v>
      </c>
    </row>
    <row r="188" spans="1:10" x14ac:dyDescent="0.3">
      <c r="A188" t="s">
        <v>186</v>
      </c>
      <c r="B188" s="6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f>Metres_Gain_Progress!J188-Metres_Gain_Progress!H188</f>
        <v>0</v>
      </c>
      <c r="J188" t="s">
        <v>861</v>
      </c>
    </row>
    <row r="189" spans="1:10" x14ac:dyDescent="0.3">
      <c r="A189" t="s">
        <v>187</v>
      </c>
      <c r="B189" s="6">
        <v>0</v>
      </c>
      <c r="C189">
        <v>10</v>
      </c>
      <c r="D189">
        <v>0</v>
      </c>
      <c r="E189">
        <v>60</v>
      </c>
      <c r="F189">
        <v>14</v>
      </c>
      <c r="G189">
        <v>0</v>
      </c>
      <c r="H189">
        <v>6</v>
      </c>
      <c r="I189">
        <f>Metres_Gain_Progress!J189-Metres_Gain_Progress!H189</f>
        <v>11</v>
      </c>
      <c r="J189" t="s">
        <v>861</v>
      </c>
    </row>
    <row r="190" spans="1:10" x14ac:dyDescent="0.3">
      <c r="A190" t="s">
        <v>188</v>
      </c>
      <c r="B190" s="6">
        <v>0</v>
      </c>
      <c r="C190">
        <v>0</v>
      </c>
      <c r="D190">
        <v>0</v>
      </c>
      <c r="E190">
        <v>28</v>
      </c>
      <c r="F190">
        <v>4</v>
      </c>
      <c r="G190">
        <v>1</v>
      </c>
      <c r="H190">
        <v>0</v>
      </c>
      <c r="I190">
        <f>Metres_Gain_Progress!J190-Metres_Gain_Progress!H190</f>
        <v>3</v>
      </c>
      <c r="J190" t="s">
        <v>861</v>
      </c>
    </row>
    <row r="191" spans="1:10" x14ac:dyDescent="0.3">
      <c r="A191" t="s">
        <v>189</v>
      </c>
      <c r="B191" s="6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f>Metres_Gain_Progress!J191-Metres_Gain_Progress!H191</f>
        <v>0</v>
      </c>
      <c r="J191" t="s">
        <v>861</v>
      </c>
    </row>
    <row r="192" spans="1:10" x14ac:dyDescent="0.3">
      <c r="A192" t="s">
        <v>190</v>
      </c>
      <c r="B192" s="6">
        <v>0</v>
      </c>
      <c r="C192">
        <v>68</v>
      </c>
      <c r="D192">
        <v>0</v>
      </c>
      <c r="E192">
        <v>0</v>
      </c>
      <c r="F192">
        <v>0</v>
      </c>
      <c r="G192">
        <v>0</v>
      </c>
      <c r="H192">
        <v>16</v>
      </c>
      <c r="I192">
        <f>Metres_Gain_Progress!J192-Metres_Gain_Progress!H192</f>
        <v>0</v>
      </c>
      <c r="J192" t="s">
        <v>861</v>
      </c>
    </row>
    <row r="193" spans="1:10" x14ac:dyDescent="0.3">
      <c r="A193" t="s">
        <v>191</v>
      </c>
      <c r="B193" s="6">
        <v>51</v>
      </c>
      <c r="C193">
        <v>4</v>
      </c>
      <c r="D193">
        <v>8</v>
      </c>
      <c r="E193">
        <v>37</v>
      </c>
      <c r="F193">
        <v>0</v>
      </c>
      <c r="G193">
        <v>0</v>
      </c>
      <c r="H193">
        <v>0</v>
      </c>
      <c r="I193">
        <f>Metres_Gain_Progress!J193-Metres_Gain_Progress!H193</f>
        <v>30</v>
      </c>
      <c r="J193" t="s">
        <v>861</v>
      </c>
    </row>
    <row r="194" spans="1:10" x14ac:dyDescent="0.3">
      <c r="A194" t="s">
        <v>192</v>
      </c>
      <c r="B194" s="6">
        <v>0</v>
      </c>
      <c r="C194">
        <v>12</v>
      </c>
      <c r="D194">
        <v>2</v>
      </c>
      <c r="E194">
        <v>0</v>
      </c>
      <c r="F194">
        <v>9</v>
      </c>
      <c r="G194">
        <v>0</v>
      </c>
      <c r="H194">
        <v>7</v>
      </c>
      <c r="I194">
        <f>Metres_Gain_Progress!J194-Metres_Gain_Progress!H194</f>
        <v>0</v>
      </c>
      <c r="J194" t="s">
        <v>861</v>
      </c>
    </row>
    <row r="195" spans="1:10" x14ac:dyDescent="0.3">
      <c r="A195" t="s">
        <v>193</v>
      </c>
      <c r="B195" s="6">
        <v>1</v>
      </c>
      <c r="C195">
        <v>3</v>
      </c>
      <c r="D195">
        <v>0</v>
      </c>
      <c r="E195">
        <v>0</v>
      </c>
      <c r="F195">
        <v>2</v>
      </c>
      <c r="G195">
        <v>0</v>
      </c>
      <c r="H195">
        <v>0</v>
      </c>
      <c r="I195">
        <f>Metres_Gain_Progress!J195-Metres_Gain_Progress!H195</f>
        <v>4</v>
      </c>
      <c r="J195" t="s">
        <v>861</v>
      </c>
    </row>
    <row r="196" spans="1:10" x14ac:dyDescent="0.3">
      <c r="A196" t="s">
        <v>194</v>
      </c>
      <c r="B196" s="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f>Metres_Gain_Progress!J196-Metres_Gain_Progress!H196</f>
        <v>0</v>
      </c>
      <c r="J196" t="s">
        <v>861</v>
      </c>
    </row>
    <row r="197" spans="1:10" x14ac:dyDescent="0.3">
      <c r="A197" t="s">
        <v>195</v>
      </c>
      <c r="B197" s="6">
        <v>9</v>
      </c>
      <c r="C197">
        <v>8</v>
      </c>
      <c r="D197">
        <v>0</v>
      </c>
      <c r="E197">
        <v>0</v>
      </c>
      <c r="F197">
        <v>5</v>
      </c>
      <c r="G197">
        <v>4</v>
      </c>
      <c r="H197">
        <v>11</v>
      </c>
      <c r="I197">
        <f>Metres_Gain_Progress!J197-Metres_Gain_Progress!H197</f>
        <v>0</v>
      </c>
      <c r="J197" t="s">
        <v>861</v>
      </c>
    </row>
    <row r="198" spans="1:10" x14ac:dyDescent="0.3">
      <c r="A198" t="s">
        <v>196</v>
      </c>
      <c r="B198" s="6">
        <v>0</v>
      </c>
      <c r="C198">
        <v>0</v>
      </c>
      <c r="D198">
        <v>5</v>
      </c>
      <c r="E198">
        <v>0</v>
      </c>
      <c r="F198">
        <v>10</v>
      </c>
      <c r="G198">
        <v>0</v>
      </c>
      <c r="H198">
        <v>6</v>
      </c>
      <c r="I198">
        <f>Metres_Gain_Progress!J198-Metres_Gain_Progress!H198</f>
        <v>0</v>
      </c>
      <c r="J198" t="s">
        <v>861</v>
      </c>
    </row>
    <row r="199" spans="1:10" x14ac:dyDescent="0.3">
      <c r="A199" t="s">
        <v>197</v>
      </c>
      <c r="B199" s="6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f>Metres_Gain_Progress!J199-Metres_Gain_Progress!H199</f>
        <v>0</v>
      </c>
      <c r="J199" t="s">
        <v>861</v>
      </c>
    </row>
    <row r="200" spans="1:10" x14ac:dyDescent="0.3">
      <c r="A200" t="s">
        <v>198</v>
      </c>
      <c r="B200" s="6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f>Metres_Gain_Progress!J200-Metres_Gain_Progress!H200</f>
        <v>98</v>
      </c>
      <c r="J200" t="s">
        <v>861</v>
      </c>
    </row>
    <row r="201" spans="1:10" x14ac:dyDescent="0.3">
      <c r="A201" t="s">
        <v>199</v>
      </c>
      <c r="B201" s="6">
        <v>44</v>
      </c>
      <c r="C201">
        <v>22</v>
      </c>
      <c r="D201">
        <v>0</v>
      </c>
      <c r="E201">
        <v>12</v>
      </c>
      <c r="F201">
        <v>111</v>
      </c>
      <c r="G201">
        <v>61</v>
      </c>
      <c r="H201">
        <v>26</v>
      </c>
      <c r="I201">
        <f>Metres_Gain_Progress!J201-Metres_Gain_Progress!H201</f>
        <v>0</v>
      </c>
      <c r="J201" t="s">
        <v>861</v>
      </c>
    </row>
    <row r="202" spans="1:10" x14ac:dyDescent="0.3">
      <c r="A202" t="s">
        <v>200</v>
      </c>
      <c r="B202" s="6">
        <v>17</v>
      </c>
      <c r="C202">
        <v>6</v>
      </c>
      <c r="D202">
        <v>0</v>
      </c>
      <c r="E202">
        <v>1</v>
      </c>
      <c r="F202">
        <v>2</v>
      </c>
      <c r="G202">
        <v>0</v>
      </c>
      <c r="H202">
        <v>9</v>
      </c>
      <c r="I202">
        <f>Metres_Gain_Progress!J202-Metres_Gain_Progress!H202</f>
        <v>0</v>
      </c>
      <c r="J202" t="s">
        <v>861</v>
      </c>
    </row>
    <row r="203" spans="1:10" x14ac:dyDescent="0.3">
      <c r="A203" t="s">
        <v>201</v>
      </c>
      <c r="B203" s="6">
        <v>69</v>
      </c>
      <c r="C203">
        <v>59</v>
      </c>
      <c r="D203">
        <v>60</v>
      </c>
      <c r="E203">
        <v>48</v>
      </c>
      <c r="F203">
        <v>104</v>
      </c>
      <c r="G203">
        <v>29</v>
      </c>
      <c r="H203">
        <v>97</v>
      </c>
      <c r="I203">
        <f>Metres_Gain_Progress!J203-Metres_Gain_Progress!H203</f>
        <v>0</v>
      </c>
      <c r="J203" t="s">
        <v>861</v>
      </c>
    </row>
    <row r="204" spans="1:10" x14ac:dyDescent="0.3">
      <c r="A204" t="s">
        <v>202</v>
      </c>
      <c r="B204" s="6">
        <v>89</v>
      </c>
      <c r="C204">
        <v>7</v>
      </c>
      <c r="D204">
        <v>52</v>
      </c>
      <c r="E204">
        <v>24</v>
      </c>
      <c r="F204">
        <v>47</v>
      </c>
      <c r="G204">
        <v>0</v>
      </c>
      <c r="H204">
        <v>0</v>
      </c>
      <c r="I204">
        <f>Metres_Gain_Progress!J204-Metres_Gain_Progress!H204</f>
        <v>36</v>
      </c>
      <c r="J204" t="s">
        <v>862</v>
      </c>
    </row>
    <row r="205" spans="1:10" x14ac:dyDescent="0.3">
      <c r="A205" t="s">
        <v>203</v>
      </c>
      <c r="B205" s="6">
        <v>35</v>
      </c>
      <c r="C205">
        <v>23</v>
      </c>
      <c r="D205">
        <v>0</v>
      </c>
      <c r="E205">
        <v>13</v>
      </c>
      <c r="F205">
        <v>16</v>
      </c>
      <c r="G205">
        <v>1</v>
      </c>
      <c r="H205">
        <v>0</v>
      </c>
      <c r="I205">
        <f>Metres_Gain_Progress!J205-Metres_Gain_Progress!H205</f>
        <v>9</v>
      </c>
      <c r="J205" t="s">
        <v>862</v>
      </c>
    </row>
    <row r="206" spans="1:10" x14ac:dyDescent="0.3">
      <c r="A206" t="s">
        <v>204</v>
      </c>
      <c r="B206" s="6">
        <v>0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f>Metres_Gain_Progress!J206-Metres_Gain_Progress!H206</f>
        <v>0</v>
      </c>
      <c r="J206" t="s">
        <v>862</v>
      </c>
    </row>
    <row r="207" spans="1:10" x14ac:dyDescent="0.3">
      <c r="A207" t="s">
        <v>205</v>
      </c>
      <c r="B207" s="6">
        <v>275</v>
      </c>
      <c r="C207">
        <v>42</v>
      </c>
      <c r="D207">
        <v>47</v>
      </c>
      <c r="E207">
        <v>47</v>
      </c>
      <c r="F207">
        <v>69</v>
      </c>
      <c r="G207">
        <v>0</v>
      </c>
      <c r="H207">
        <v>0</v>
      </c>
      <c r="I207">
        <f>Metres_Gain_Progress!J207-Metres_Gain_Progress!H207</f>
        <v>0</v>
      </c>
      <c r="J207" t="s">
        <v>862</v>
      </c>
    </row>
    <row r="208" spans="1:10" x14ac:dyDescent="0.3">
      <c r="A208" t="s">
        <v>206</v>
      </c>
      <c r="B208" s="6">
        <v>0</v>
      </c>
      <c r="C208">
        <v>48</v>
      </c>
      <c r="D208">
        <v>0</v>
      </c>
      <c r="E208">
        <v>0</v>
      </c>
      <c r="F208">
        <v>130</v>
      </c>
      <c r="G208">
        <v>0</v>
      </c>
      <c r="H208">
        <v>20</v>
      </c>
      <c r="I208">
        <f>Metres_Gain_Progress!J208-Metres_Gain_Progress!H208</f>
        <v>77</v>
      </c>
      <c r="J208" t="s">
        <v>862</v>
      </c>
    </row>
    <row r="209" spans="1:10" x14ac:dyDescent="0.3">
      <c r="A209" t="s">
        <v>207</v>
      </c>
      <c r="B209" s="6">
        <v>0</v>
      </c>
      <c r="C209">
        <v>28</v>
      </c>
      <c r="D209">
        <v>0</v>
      </c>
      <c r="E209">
        <v>0</v>
      </c>
      <c r="F209">
        <v>0</v>
      </c>
      <c r="G209">
        <v>0</v>
      </c>
      <c r="H209">
        <v>8</v>
      </c>
      <c r="I209">
        <f>Metres_Gain_Progress!J209-Metres_Gain_Progress!H209</f>
        <v>6</v>
      </c>
      <c r="J209" t="s">
        <v>862</v>
      </c>
    </row>
    <row r="210" spans="1:10" x14ac:dyDescent="0.3">
      <c r="A210" t="s">
        <v>208</v>
      </c>
      <c r="B210" s="6">
        <v>1</v>
      </c>
      <c r="C210">
        <v>12</v>
      </c>
      <c r="D210">
        <v>9</v>
      </c>
      <c r="E210">
        <v>36</v>
      </c>
      <c r="F210">
        <v>18</v>
      </c>
      <c r="G210">
        <v>22</v>
      </c>
      <c r="H210">
        <v>10</v>
      </c>
      <c r="I210">
        <f>Metres_Gain_Progress!J210-Metres_Gain_Progress!H210</f>
        <v>0</v>
      </c>
      <c r="J210" t="s">
        <v>862</v>
      </c>
    </row>
    <row r="211" spans="1:10" x14ac:dyDescent="0.3">
      <c r="A211" t="s">
        <v>209</v>
      </c>
      <c r="B211" s="6">
        <v>0</v>
      </c>
      <c r="C211">
        <v>124</v>
      </c>
      <c r="D211">
        <v>0</v>
      </c>
      <c r="E211">
        <v>13</v>
      </c>
      <c r="F211">
        <v>38</v>
      </c>
      <c r="G211">
        <v>13</v>
      </c>
      <c r="H211">
        <v>0</v>
      </c>
      <c r="I211">
        <f>Metres_Gain_Progress!J211-Metres_Gain_Progress!H211</f>
        <v>24</v>
      </c>
      <c r="J211" t="s">
        <v>862</v>
      </c>
    </row>
    <row r="212" spans="1:10" x14ac:dyDescent="0.3">
      <c r="A212" t="s">
        <v>210</v>
      </c>
      <c r="B212" s="6">
        <v>0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  <c r="I212">
        <f>Metres_Gain_Progress!J212-Metres_Gain_Progress!H212</f>
        <v>0</v>
      </c>
      <c r="J212" t="s">
        <v>862</v>
      </c>
    </row>
    <row r="213" spans="1:10" x14ac:dyDescent="0.3">
      <c r="A213" t="s">
        <v>211</v>
      </c>
      <c r="B213" s="6">
        <v>10</v>
      </c>
      <c r="C213">
        <v>1</v>
      </c>
      <c r="D213">
        <v>0</v>
      </c>
      <c r="E213">
        <v>7</v>
      </c>
      <c r="F213">
        <v>2</v>
      </c>
      <c r="G213">
        <v>0</v>
      </c>
      <c r="H213">
        <v>3</v>
      </c>
      <c r="I213">
        <f>Metres_Gain_Progress!J213-Metres_Gain_Progress!H213</f>
        <v>0</v>
      </c>
      <c r="J213" t="s">
        <v>862</v>
      </c>
    </row>
    <row r="214" spans="1:10" x14ac:dyDescent="0.3">
      <c r="A214" t="s">
        <v>212</v>
      </c>
      <c r="B214" s="6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f>Metres_Gain_Progress!J214-Metres_Gain_Progress!H214</f>
        <v>0</v>
      </c>
      <c r="J214" t="s">
        <v>862</v>
      </c>
    </row>
    <row r="215" spans="1:10" x14ac:dyDescent="0.3">
      <c r="A215" t="s">
        <v>213</v>
      </c>
      <c r="B215" s="6">
        <v>0</v>
      </c>
      <c r="C215">
        <v>40</v>
      </c>
      <c r="D215">
        <v>35</v>
      </c>
      <c r="E215">
        <v>0</v>
      </c>
      <c r="F215">
        <v>0</v>
      </c>
      <c r="G215">
        <v>0</v>
      </c>
      <c r="H215">
        <v>0</v>
      </c>
      <c r="I215">
        <f>Metres_Gain_Progress!J215-Metres_Gain_Progress!H215</f>
        <v>0</v>
      </c>
      <c r="J215" t="s">
        <v>862</v>
      </c>
    </row>
    <row r="216" spans="1:10" x14ac:dyDescent="0.3">
      <c r="A216" t="s">
        <v>214</v>
      </c>
      <c r="B216" s="6">
        <v>21</v>
      </c>
      <c r="C216">
        <v>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f>Metres_Gain_Progress!J216-Metres_Gain_Progress!H216</f>
        <v>7</v>
      </c>
      <c r="J216" t="s">
        <v>862</v>
      </c>
    </row>
    <row r="217" spans="1:10" x14ac:dyDescent="0.3">
      <c r="A217" t="s">
        <v>215</v>
      </c>
      <c r="B217" s="6">
        <v>0</v>
      </c>
      <c r="C217">
        <v>0</v>
      </c>
      <c r="D217">
        <v>5</v>
      </c>
      <c r="E217">
        <v>0</v>
      </c>
      <c r="F217">
        <v>0</v>
      </c>
      <c r="G217">
        <v>0</v>
      </c>
      <c r="H217">
        <v>0</v>
      </c>
      <c r="I217">
        <f>Metres_Gain_Progress!J217-Metres_Gain_Progress!H217</f>
        <v>0</v>
      </c>
      <c r="J217" t="s">
        <v>862</v>
      </c>
    </row>
    <row r="218" spans="1:10" x14ac:dyDescent="0.3">
      <c r="A218" t="s">
        <v>216</v>
      </c>
      <c r="B218" s="6">
        <v>0</v>
      </c>
      <c r="C218">
        <v>0</v>
      </c>
      <c r="D218">
        <v>0</v>
      </c>
      <c r="E218">
        <v>0</v>
      </c>
      <c r="F218">
        <v>27</v>
      </c>
      <c r="G218">
        <v>9</v>
      </c>
      <c r="H218">
        <v>0</v>
      </c>
      <c r="I218">
        <f>Metres_Gain_Progress!J218-Metres_Gain_Progress!H218</f>
        <v>2</v>
      </c>
      <c r="J218" t="s">
        <v>862</v>
      </c>
    </row>
    <row r="219" spans="1:10" x14ac:dyDescent="0.3">
      <c r="A219" t="s">
        <v>217</v>
      </c>
      <c r="B219" s="6">
        <v>11</v>
      </c>
      <c r="C219">
        <v>8</v>
      </c>
      <c r="D219">
        <v>0</v>
      </c>
      <c r="E219">
        <v>0</v>
      </c>
      <c r="F219">
        <v>0</v>
      </c>
      <c r="G219">
        <v>6</v>
      </c>
      <c r="H219">
        <v>0</v>
      </c>
      <c r="I219">
        <f>Metres_Gain_Progress!J219-Metres_Gain_Progress!H219</f>
        <v>0</v>
      </c>
      <c r="J219" t="s">
        <v>862</v>
      </c>
    </row>
    <row r="220" spans="1:10" x14ac:dyDescent="0.3">
      <c r="A220" t="s">
        <v>218</v>
      </c>
      <c r="B220" s="6">
        <v>24</v>
      </c>
      <c r="C220">
        <v>53</v>
      </c>
      <c r="D220">
        <v>0</v>
      </c>
      <c r="E220">
        <v>20</v>
      </c>
      <c r="F220">
        <v>0</v>
      </c>
      <c r="G220">
        <v>0</v>
      </c>
      <c r="H220">
        <v>0</v>
      </c>
      <c r="I220">
        <f>Metres_Gain_Progress!J220-Metres_Gain_Progress!H220</f>
        <v>12</v>
      </c>
      <c r="J220" t="s">
        <v>862</v>
      </c>
    </row>
    <row r="221" spans="1:10" x14ac:dyDescent="0.3">
      <c r="A221" t="s">
        <v>219</v>
      </c>
      <c r="B221" s="6">
        <v>0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f>Metres_Gain_Progress!J221-Metres_Gain_Progress!H221</f>
        <v>0</v>
      </c>
      <c r="J221" t="s">
        <v>862</v>
      </c>
    </row>
    <row r="222" spans="1:10" x14ac:dyDescent="0.3">
      <c r="A222" t="s">
        <v>220</v>
      </c>
      <c r="B222" s="6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f>Metres_Gain_Progress!J222-Metres_Gain_Progress!H222</f>
        <v>0</v>
      </c>
      <c r="J222" t="s">
        <v>862</v>
      </c>
    </row>
    <row r="223" spans="1:10" x14ac:dyDescent="0.3">
      <c r="A223" t="s">
        <v>221</v>
      </c>
      <c r="B223" s="6">
        <v>0</v>
      </c>
      <c r="C223">
        <v>95</v>
      </c>
      <c r="D223">
        <v>22</v>
      </c>
      <c r="E223">
        <v>0</v>
      </c>
      <c r="F223">
        <v>0</v>
      </c>
      <c r="G223">
        <v>0</v>
      </c>
      <c r="H223">
        <v>27</v>
      </c>
      <c r="I223">
        <f>Metres_Gain_Progress!J223-Metres_Gain_Progress!H223</f>
        <v>0</v>
      </c>
      <c r="J223" t="s">
        <v>862</v>
      </c>
    </row>
    <row r="224" spans="1:10" x14ac:dyDescent="0.3">
      <c r="A224" t="s">
        <v>222</v>
      </c>
      <c r="B224" s="6">
        <v>0</v>
      </c>
      <c r="C224">
        <v>7</v>
      </c>
      <c r="D224">
        <v>19</v>
      </c>
      <c r="E224">
        <v>0</v>
      </c>
      <c r="F224">
        <v>0</v>
      </c>
      <c r="G224">
        <v>0</v>
      </c>
      <c r="H224">
        <v>6</v>
      </c>
      <c r="I224">
        <f>Metres_Gain_Progress!J224-Metres_Gain_Progress!H224</f>
        <v>0</v>
      </c>
      <c r="J224" t="s">
        <v>862</v>
      </c>
    </row>
    <row r="225" spans="1:10" x14ac:dyDescent="0.3">
      <c r="A225" t="s">
        <v>223</v>
      </c>
      <c r="B225" s="6">
        <v>138</v>
      </c>
      <c r="C225">
        <v>27</v>
      </c>
      <c r="D225">
        <v>0</v>
      </c>
      <c r="E225">
        <v>0</v>
      </c>
      <c r="F225">
        <v>0</v>
      </c>
      <c r="G225">
        <v>0</v>
      </c>
      <c r="H225">
        <v>1</v>
      </c>
      <c r="I225">
        <f>Metres_Gain_Progress!J225-Metres_Gain_Progress!H225</f>
        <v>85</v>
      </c>
      <c r="J225" t="s">
        <v>862</v>
      </c>
    </row>
    <row r="226" spans="1:10" x14ac:dyDescent="0.3">
      <c r="A226" t="s">
        <v>224</v>
      </c>
      <c r="B226" s="6">
        <v>80</v>
      </c>
      <c r="C226">
        <v>1</v>
      </c>
      <c r="D226">
        <v>3</v>
      </c>
      <c r="E226">
        <v>4</v>
      </c>
      <c r="F226">
        <v>28</v>
      </c>
      <c r="G226">
        <v>0</v>
      </c>
      <c r="H226">
        <v>13</v>
      </c>
      <c r="I226">
        <f>Metres_Gain_Progress!J226-Metres_Gain_Progress!H226</f>
        <v>0</v>
      </c>
      <c r="J226" t="s">
        <v>862</v>
      </c>
    </row>
    <row r="227" spans="1:10" x14ac:dyDescent="0.3">
      <c r="A227" t="s">
        <v>225</v>
      </c>
      <c r="B227" s="6">
        <v>0</v>
      </c>
      <c r="C227">
        <v>6</v>
      </c>
      <c r="D227">
        <v>0</v>
      </c>
      <c r="E227">
        <v>0</v>
      </c>
      <c r="F227">
        <v>5</v>
      </c>
      <c r="G227">
        <v>0</v>
      </c>
      <c r="H227">
        <v>0</v>
      </c>
      <c r="I227">
        <f>Metres_Gain_Progress!J227-Metres_Gain_Progress!H227</f>
        <v>0</v>
      </c>
      <c r="J227" t="s">
        <v>862</v>
      </c>
    </row>
    <row r="228" spans="1:10" x14ac:dyDescent="0.3">
      <c r="A228" t="s">
        <v>226</v>
      </c>
      <c r="B228" s="6">
        <v>0</v>
      </c>
      <c r="C228">
        <v>67</v>
      </c>
      <c r="D228">
        <v>8</v>
      </c>
      <c r="E228">
        <v>94</v>
      </c>
      <c r="F228">
        <v>0</v>
      </c>
      <c r="G228">
        <v>73</v>
      </c>
      <c r="H228">
        <v>30</v>
      </c>
      <c r="I228">
        <f>Metres_Gain_Progress!J228-Metres_Gain_Progress!H228</f>
        <v>12</v>
      </c>
      <c r="J228" t="s">
        <v>862</v>
      </c>
    </row>
    <row r="229" spans="1:10" x14ac:dyDescent="0.3">
      <c r="A229" t="s">
        <v>227</v>
      </c>
      <c r="B229" s="6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f>Metres_Gain_Progress!J229-Metres_Gain_Progress!H229</f>
        <v>0</v>
      </c>
      <c r="J229" t="s">
        <v>862</v>
      </c>
    </row>
    <row r="230" spans="1:10" x14ac:dyDescent="0.3">
      <c r="A230" t="s">
        <v>228</v>
      </c>
      <c r="B230" s="6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f>Metres_Gain_Progress!J230-Metres_Gain_Progress!H230</f>
        <v>0</v>
      </c>
      <c r="J230" t="s">
        <v>862</v>
      </c>
    </row>
    <row r="231" spans="1:10" x14ac:dyDescent="0.3">
      <c r="A231" t="s">
        <v>229</v>
      </c>
      <c r="B231" s="6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f>Metres_Gain_Progress!J231-Metres_Gain_Progress!H231</f>
        <v>0</v>
      </c>
      <c r="J231" t="s">
        <v>862</v>
      </c>
    </row>
    <row r="232" spans="1:10" x14ac:dyDescent="0.3">
      <c r="A232" t="s">
        <v>230</v>
      </c>
      <c r="B232" s="6">
        <v>0</v>
      </c>
      <c r="C232">
        <v>5</v>
      </c>
      <c r="D232">
        <v>17</v>
      </c>
      <c r="E232">
        <v>16</v>
      </c>
      <c r="F232">
        <v>11</v>
      </c>
      <c r="G232">
        <v>0</v>
      </c>
      <c r="H232">
        <v>0</v>
      </c>
      <c r="I232">
        <f>Metres_Gain_Progress!J232-Metres_Gain_Progress!H232</f>
        <v>0</v>
      </c>
      <c r="J232" t="s">
        <v>862</v>
      </c>
    </row>
    <row r="233" spans="1:10" x14ac:dyDescent="0.3">
      <c r="A233" t="s">
        <v>231</v>
      </c>
      <c r="B233" s="6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f>Metres_Gain_Progress!J233-Metres_Gain_Progress!H233</f>
        <v>0</v>
      </c>
      <c r="J233" t="s">
        <v>862</v>
      </c>
    </row>
    <row r="234" spans="1:10" x14ac:dyDescent="0.3">
      <c r="A234" t="s">
        <v>232</v>
      </c>
      <c r="B234" s="6">
        <v>0</v>
      </c>
      <c r="C234">
        <v>3</v>
      </c>
      <c r="D234">
        <v>0</v>
      </c>
      <c r="E234">
        <v>5</v>
      </c>
      <c r="F234">
        <v>3</v>
      </c>
      <c r="G234">
        <v>0</v>
      </c>
      <c r="H234">
        <v>5</v>
      </c>
      <c r="I234">
        <f>Metres_Gain_Progress!J234-Metres_Gain_Progress!H234</f>
        <v>0</v>
      </c>
      <c r="J234" t="s">
        <v>862</v>
      </c>
    </row>
    <row r="235" spans="1:10" x14ac:dyDescent="0.3">
      <c r="A235" t="s">
        <v>233</v>
      </c>
      <c r="B235" s="6">
        <v>46</v>
      </c>
      <c r="C235">
        <v>8</v>
      </c>
      <c r="D235">
        <v>0</v>
      </c>
      <c r="E235">
        <v>14</v>
      </c>
      <c r="F235">
        <v>0</v>
      </c>
      <c r="G235">
        <v>19</v>
      </c>
      <c r="H235">
        <v>0</v>
      </c>
      <c r="I235">
        <f>Metres_Gain_Progress!J235-Metres_Gain_Progress!H235</f>
        <v>6</v>
      </c>
      <c r="J235" t="s">
        <v>862</v>
      </c>
    </row>
    <row r="236" spans="1:10" x14ac:dyDescent="0.3">
      <c r="A236" t="s">
        <v>234</v>
      </c>
      <c r="B236" s="6">
        <v>0</v>
      </c>
      <c r="C236">
        <v>0</v>
      </c>
      <c r="D236">
        <v>0</v>
      </c>
      <c r="E236">
        <v>0</v>
      </c>
      <c r="F236">
        <v>0</v>
      </c>
      <c r="G236">
        <v>6</v>
      </c>
      <c r="H236">
        <v>0</v>
      </c>
      <c r="I236">
        <f>Metres_Gain_Progress!J236-Metres_Gain_Progress!H236</f>
        <v>0</v>
      </c>
      <c r="J236" t="s">
        <v>862</v>
      </c>
    </row>
    <row r="237" spans="1:10" x14ac:dyDescent="0.3">
      <c r="A237" t="s">
        <v>235</v>
      </c>
      <c r="B237" s="6">
        <v>0</v>
      </c>
      <c r="C237">
        <v>11</v>
      </c>
      <c r="D237">
        <v>0</v>
      </c>
      <c r="E237">
        <v>0</v>
      </c>
      <c r="F237">
        <v>0</v>
      </c>
      <c r="G237">
        <v>0</v>
      </c>
      <c r="H237">
        <v>5</v>
      </c>
      <c r="I237">
        <f>Metres_Gain_Progress!J237-Metres_Gain_Progress!H237</f>
        <v>214</v>
      </c>
      <c r="J237" t="s">
        <v>862</v>
      </c>
    </row>
    <row r="238" spans="1:10" x14ac:dyDescent="0.3">
      <c r="A238" t="s">
        <v>236</v>
      </c>
      <c r="B238" s="6">
        <v>70</v>
      </c>
      <c r="C238">
        <v>32</v>
      </c>
      <c r="D238">
        <v>0</v>
      </c>
      <c r="E238">
        <v>0</v>
      </c>
      <c r="F238">
        <v>0</v>
      </c>
      <c r="G238">
        <v>0</v>
      </c>
      <c r="H238">
        <v>58</v>
      </c>
      <c r="I238">
        <f>Metres_Gain_Progress!J238-Metres_Gain_Progress!H238</f>
        <v>0</v>
      </c>
      <c r="J238" t="s">
        <v>862</v>
      </c>
    </row>
    <row r="239" spans="1:10" x14ac:dyDescent="0.3">
      <c r="A239" t="s">
        <v>237</v>
      </c>
      <c r="B239" s="6">
        <v>0</v>
      </c>
      <c r="C239">
        <v>415</v>
      </c>
      <c r="D239">
        <v>0</v>
      </c>
      <c r="E239">
        <v>0</v>
      </c>
      <c r="F239">
        <v>80</v>
      </c>
      <c r="G239">
        <v>32</v>
      </c>
      <c r="H239">
        <v>0</v>
      </c>
      <c r="I239">
        <f>Metres_Gain_Progress!J239-Metres_Gain_Progress!H239</f>
        <v>0</v>
      </c>
      <c r="J239" t="s">
        <v>862</v>
      </c>
    </row>
    <row r="240" spans="1:10" x14ac:dyDescent="0.3">
      <c r="A240" t="s">
        <v>238</v>
      </c>
      <c r="B240" s="6">
        <v>9</v>
      </c>
      <c r="C240">
        <v>1</v>
      </c>
      <c r="D240">
        <v>0</v>
      </c>
      <c r="E240">
        <v>0</v>
      </c>
      <c r="F240">
        <v>5</v>
      </c>
      <c r="G240">
        <v>2</v>
      </c>
      <c r="H240">
        <v>0</v>
      </c>
      <c r="I240">
        <f>Metres_Gain_Progress!J240-Metres_Gain_Progress!H240</f>
        <v>0</v>
      </c>
      <c r="J240" t="s">
        <v>862</v>
      </c>
    </row>
    <row r="241" spans="1:10" x14ac:dyDescent="0.3">
      <c r="A241" t="s">
        <v>239</v>
      </c>
      <c r="B241" s="6">
        <v>110</v>
      </c>
      <c r="C241">
        <v>34</v>
      </c>
      <c r="D241">
        <v>96</v>
      </c>
      <c r="E241">
        <v>7</v>
      </c>
      <c r="F241">
        <v>99</v>
      </c>
      <c r="G241">
        <v>22</v>
      </c>
      <c r="H241">
        <v>0</v>
      </c>
      <c r="I241">
        <f>Metres_Gain_Progress!J241-Metres_Gain_Progress!H241</f>
        <v>107</v>
      </c>
      <c r="J241" t="s">
        <v>862</v>
      </c>
    </row>
    <row r="242" spans="1:10" x14ac:dyDescent="0.3">
      <c r="A242" t="s">
        <v>240</v>
      </c>
      <c r="B242" s="6">
        <v>34</v>
      </c>
      <c r="C242">
        <v>14</v>
      </c>
      <c r="D242">
        <v>28</v>
      </c>
      <c r="E242">
        <v>0</v>
      </c>
      <c r="F242">
        <v>4</v>
      </c>
      <c r="G242">
        <v>35</v>
      </c>
      <c r="H242">
        <v>0</v>
      </c>
      <c r="I242">
        <f>Metres_Gain_Progress!J242-Metres_Gain_Progress!H242</f>
        <v>1</v>
      </c>
      <c r="J242" t="s">
        <v>862</v>
      </c>
    </row>
    <row r="243" spans="1:10" x14ac:dyDescent="0.3">
      <c r="A243" t="s">
        <v>241</v>
      </c>
      <c r="B243" s="6">
        <v>52</v>
      </c>
      <c r="C243">
        <v>5</v>
      </c>
      <c r="D243">
        <v>12</v>
      </c>
      <c r="E243">
        <v>4</v>
      </c>
      <c r="F243">
        <v>0</v>
      </c>
      <c r="G243">
        <v>1</v>
      </c>
      <c r="H243">
        <v>3</v>
      </c>
      <c r="I243">
        <f>Metres_Gain_Progress!J243-Metres_Gain_Progress!H243</f>
        <v>0</v>
      </c>
      <c r="J243" t="s">
        <v>862</v>
      </c>
    </row>
    <row r="244" spans="1:10" x14ac:dyDescent="0.3">
      <c r="A244" t="s">
        <v>242</v>
      </c>
      <c r="B244" s="6">
        <v>0</v>
      </c>
      <c r="C244">
        <v>108</v>
      </c>
      <c r="D244">
        <v>47</v>
      </c>
      <c r="E244">
        <v>8</v>
      </c>
      <c r="F244">
        <v>25</v>
      </c>
      <c r="G244">
        <v>72</v>
      </c>
      <c r="H244">
        <v>93</v>
      </c>
      <c r="I244">
        <f>Metres_Gain_Progress!J244-Metres_Gain_Progress!H244</f>
        <v>0</v>
      </c>
      <c r="J244" t="s">
        <v>862</v>
      </c>
    </row>
    <row r="245" spans="1:10" x14ac:dyDescent="0.3">
      <c r="A245" t="s">
        <v>243</v>
      </c>
      <c r="B245" s="6">
        <v>62</v>
      </c>
      <c r="C245">
        <v>30</v>
      </c>
      <c r="D245">
        <v>35</v>
      </c>
      <c r="E245">
        <v>9</v>
      </c>
      <c r="F245">
        <v>26</v>
      </c>
      <c r="G245">
        <v>4</v>
      </c>
      <c r="H245">
        <v>3</v>
      </c>
      <c r="I245">
        <f>Metres_Gain_Progress!J245-Metres_Gain_Progress!H245</f>
        <v>0</v>
      </c>
      <c r="J245" t="s">
        <v>862</v>
      </c>
    </row>
    <row r="246" spans="1:10" x14ac:dyDescent="0.3">
      <c r="A246" t="s">
        <v>244</v>
      </c>
      <c r="B246" s="6">
        <v>0</v>
      </c>
      <c r="C246">
        <v>65</v>
      </c>
      <c r="D246">
        <v>0</v>
      </c>
      <c r="E246">
        <v>0</v>
      </c>
      <c r="F246">
        <v>19</v>
      </c>
      <c r="G246">
        <v>4</v>
      </c>
      <c r="H246">
        <v>31</v>
      </c>
      <c r="I246">
        <f>Metres_Gain_Progress!J246-Metres_Gain_Progress!H246</f>
        <v>18</v>
      </c>
      <c r="J246" t="s">
        <v>862</v>
      </c>
    </row>
    <row r="247" spans="1:10" x14ac:dyDescent="0.3">
      <c r="A247" t="s">
        <v>245</v>
      </c>
      <c r="B247" s="6">
        <v>0</v>
      </c>
      <c r="C247">
        <v>14</v>
      </c>
      <c r="D247">
        <v>0</v>
      </c>
      <c r="E247">
        <v>13</v>
      </c>
      <c r="F247">
        <v>0</v>
      </c>
      <c r="G247">
        <v>0</v>
      </c>
      <c r="H247">
        <v>0</v>
      </c>
      <c r="I247">
        <f>Metres_Gain_Progress!J247-Metres_Gain_Progress!H247</f>
        <v>36</v>
      </c>
      <c r="J247" t="s">
        <v>862</v>
      </c>
    </row>
    <row r="248" spans="1:10" x14ac:dyDescent="0.3">
      <c r="A248" t="s">
        <v>246</v>
      </c>
      <c r="B248" s="6">
        <v>0</v>
      </c>
      <c r="C248">
        <v>49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f>Metres_Gain_Progress!J248-Metres_Gain_Progress!H248</f>
        <v>0</v>
      </c>
      <c r="J248" t="s">
        <v>862</v>
      </c>
    </row>
    <row r="249" spans="1:10" x14ac:dyDescent="0.3">
      <c r="A249" t="s">
        <v>247</v>
      </c>
      <c r="B249" s="6">
        <v>53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21</v>
      </c>
      <c r="I249">
        <f>Metres_Gain_Progress!J249-Metres_Gain_Progress!H249</f>
        <v>0</v>
      </c>
      <c r="J249" t="s">
        <v>863</v>
      </c>
    </row>
    <row r="250" spans="1:10" x14ac:dyDescent="0.3">
      <c r="A250" t="s">
        <v>248</v>
      </c>
      <c r="B250" s="6">
        <v>0</v>
      </c>
      <c r="C250">
        <v>2</v>
      </c>
      <c r="D250">
        <v>1</v>
      </c>
      <c r="E250">
        <v>0</v>
      </c>
      <c r="F250">
        <v>0</v>
      </c>
      <c r="G250">
        <v>2</v>
      </c>
      <c r="H250">
        <v>0</v>
      </c>
      <c r="I250">
        <f>Metres_Gain_Progress!J250-Metres_Gain_Progress!H250</f>
        <v>0</v>
      </c>
      <c r="J250" t="s">
        <v>863</v>
      </c>
    </row>
    <row r="251" spans="1:10" x14ac:dyDescent="0.3">
      <c r="A251" t="s">
        <v>249</v>
      </c>
      <c r="B251" s="6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f>Metres_Gain_Progress!J251-Metres_Gain_Progress!H251</f>
        <v>0</v>
      </c>
      <c r="J251" t="s">
        <v>863</v>
      </c>
    </row>
    <row r="252" spans="1:10" x14ac:dyDescent="0.3">
      <c r="A252" t="s">
        <v>250</v>
      </c>
      <c r="B252" s="6">
        <v>52</v>
      </c>
      <c r="C252">
        <v>35</v>
      </c>
      <c r="D252">
        <v>20</v>
      </c>
      <c r="E252">
        <v>0</v>
      </c>
      <c r="F252">
        <v>0</v>
      </c>
      <c r="G252">
        <v>0</v>
      </c>
      <c r="H252">
        <v>16</v>
      </c>
      <c r="I252">
        <f>Metres_Gain_Progress!J252-Metres_Gain_Progress!H252</f>
        <v>0</v>
      </c>
      <c r="J252" t="s">
        <v>863</v>
      </c>
    </row>
    <row r="253" spans="1:10" x14ac:dyDescent="0.3">
      <c r="A253" t="s">
        <v>251</v>
      </c>
      <c r="B253" s="6">
        <v>0</v>
      </c>
      <c r="C253">
        <v>0</v>
      </c>
      <c r="D253">
        <v>0</v>
      </c>
      <c r="E253">
        <v>41</v>
      </c>
      <c r="F253">
        <v>0</v>
      </c>
      <c r="G253">
        <v>6</v>
      </c>
      <c r="H253">
        <v>20</v>
      </c>
      <c r="I253">
        <f>Metres_Gain_Progress!J253-Metres_Gain_Progress!H253</f>
        <v>1</v>
      </c>
      <c r="J253" t="s">
        <v>863</v>
      </c>
    </row>
    <row r="254" spans="1:10" x14ac:dyDescent="0.3">
      <c r="A254" t="s">
        <v>252</v>
      </c>
      <c r="B254" s="6">
        <v>0</v>
      </c>
      <c r="C254">
        <v>126</v>
      </c>
      <c r="D254">
        <v>0</v>
      </c>
      <c r="E254">
        <v>23</v>
      </c>
      <c r="F254">
        <v>46</v>
      </c>
      <c r="G254">
        <v>23</v>
      </c>
      <c r="H254">
        <v>0</v>
      </c>
      <c r="I254">
        <f>Metres_Gain_Progress!J254-Metres_Gain_Progress!H254</f>
        <v>0</v>
      </c>
      <c r="J254" t="s">
        <v>863</v>
      </c>
    </row>
    <row r="255" spans="1:10" x14ac:dyDescent="0.3">
      <c r="A255" t="s">
        <v>253</v>
      </c>
      <c r="B255" s="6">
        <v>43</v>
      </c>
      <c r="C255">
        <v>8</v>
      </c>
      <c r="D255">
        <v>21</v>
      </c>
      <c r="E255">
        <v>0</v>
      </c>
      <c r="F255">
        <v>14</v>
      </c>
      <c r="G255">
        <v>5</v>
      </c>
      <c r="H255">
        <v>12</v>
      </c>
      <c r="I255">
        <f>Metres_Gain_Progress!J255-Metres_Gain_Progress!H255</f>
        <v>32</v>
      </c>
      <c r="J255" t="s">
        <v>863</v>
      </c>
    </row>
    <row r="256" spans="1:10" x14ac:dyDescent="0.3">
      <c r="A256" t="s">
        <v>254</v>
      </c>
      <c r="B256" s="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f>Metres_Gain_Progress!J256-Metres_Gain_Progress!H256</f>
        <v>0</v>
      </c>
      <c r="J256" t="s">
        <v>863</v>
      </c>
    </row>
    <row r="257" spans="1:10" x14ac:dyDescent="0.3">
      <c r="A257" t="s">
        <v>255</v>
      </c>
      <c r="B257" s="6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f>Metres_Gain_Progress!J257-Metres_Gain_Progress!H257</f>
        <v>0</v>
      </c>
      <c r="J257" t="s">
        <v>863</v>
      </c>
    </row>
    <row r="258" spans="1:10" x14ac:dyDescent="0.3">
      <c r="A258" t="s">
        <v>256</v>
      </c>
      <c r="B258" s="6">
        <v>0</v>
      </c>
      <c r="C258">
        <v>0</v>
      </c>
      <c r="D258">
        <v>0</v>
      </c>
      <c r="E258">
        <v>0</v>
      </c>
      <c r="F258">
        <v>3</v>
      </c>
      <c r="G258">
        <v>23</v>
      </c>
      <c r="H258">
        <v>1</v>
      </c>
      <c r="I258">
        <f>Metres_Gain_Progress!J258-Metres_Gain_Progress!H258</f>
        <v>0</v>
      </c>
      <c r="J258" t="s">
        <v>863</v>
      </c>
    </row>
    <row r="259" spans="1:10" x14ac:dyDescent="0.3">
      <c r="A259" t="s">
        <v>257</v>
      </c>
      <c r="B259" s="6">
        <v>41</v>
      </c>
      <c r="C259">
        <v>0</v>
      </c>
      <c r="D259">
        <v>23</v>
      </c>
      <c r="E259">
        <v>0</v>
      </c>
      <c r="F259">
        <v>6</v>
      </c>
      <c r="G259">
        <v>13</v>
      </c>
      <c r="H259">
        <v>18</v>
      </c>
      <c r="I259">
        <f>Metres_Gain_Progress!J259-Metres_Gain_Progress!H259</f>
        <v>11</v>
      </c>
      <c r="J259" t="s">
        <v>863</v>
      </c>
    </row>
    <row r="260" spans="1:10" x14ac:dyDescent="0.3">
      <c r="A260" t="s">
        <v>258</v>
      </c>
      <c r="B260" s="6">
        <v>10</v>
      </c>
      <c r="C260">
        <v>2</v>
      </c>
      <c r="D260">
        <v>0</v>
      </c>
      <c r="E260">
        <v>0</v>
      </c>
      <c r="F260">
        <v>0</v>
      </c>
      <c r="G260">
        <v>2</v>
      </c>
      <c r="H260">
        <v>72</v>
      </c>
      <c r="I260">
        <f>Metres_Gain_Progress!J260-Metres_Gain_Progress!H260</f>
        <v>13</v>
      </c>
      <c r="J260" t="s">
        <v>863</v>
      </c>
    </row>
    <row r="261" spans="1:10" x14ac:dyDescent="0.3">
      <c r="A261" t="s">
        <v>259</v>
      </c>
      <c r="B261" s="6">
        <v>120</v>
      </c>
      <c r="C261">
        <v>48</v>
      </c>
      <c r="D261">
        <v>0</v>
      </c>
      <c r="E261">
        <v>41</v>
      </c>
      <c r="F261">
        <v>0</v>
      </c>
      <c r="G261">
        <v>0</v>
      </c>
      <c r="H261">
        <v>0</v>
      </c>
      <c r="I261">
        <f>Metres_Gain_Progress!J261-Metres_Gain_Progress!H261</f>
        <v>0</v>
      </c>
      <c r="J261" t="s">
        <v>863</v>
      </c>
    </row>
    <row r="262" spans="1:10" x14ac:dyDescent="0.3">
      <c r="A262" t="s">
        <v>260</v>
      </c>
      <c r="B262" s="6">
        <v>0</v>
      </c>
      <c r="C262">
        <v>0</v>
      </c>
      <c r="D262">
        <v>0</v>
      </c>
      <c r="E262">
        <v>0</v>
      </c>
      <c r="F262">
        <v>8</v>
      </c>
      <c r="G262">
        <v>5</v>
      </c>
      <c r="H262">
        <v>0</v>
      </c>
      <c r="I262">
        <f>Metres_Gain_Progress!J262-Metres_Gain_Progress!H262</f>
        <v>0</v>
      </c>
      <c r="J262" t="s">
        <v>863</v>
      </c>
    </row>
    <row r="263" spans="1:10" x14ac:dyDescent="0.3">
      <c r="A263" t="s">
        <v>261</v>
      </c>
      <c r="B263" s="6">
        <v>0</v>
      </c>
      <c r="C263">
        <v>70</v>
      </c>
      <c r="D263">
        <v>12</v>
      </c>
      <c r="E263">
        <v>0</v>
      </c>
      <c r="F263">
        <v>0</v>
      </c>
      <c r="G263">
        <v>0</v>
      </c>
      <c r="H263">
        <v>0</v>
      </c>
      <c r="I263">
        <f>Metres_Gain_Progress!J263-Metres_Gain_Progress!H263</f>
        <v>39</v>
      </c>
      <c r="J263" t="s">
        <v>863</v>
      </c>
    </row>
    <row r="264" spans="1:10" x14ac:dyDescent="0.3">
      <c r="A264" t="s">
        <v>262</v>
      </c>
      <c r="B264" s="6">
        <v>0</v>
      </c>
      <c r="C264">
        <v>442</v>
      </c>
      <c r="D264">
        <v>0</v>
      </c>
      <c r="E264">
        <v>58</v>
      </c>
      <c r="F264">
        <v>0</v>
      </c>
      <c r="G264">
        <v>0</v>
      </c>
      <c r="H264">
        <v>0</v>
      </c>
      <c r="I264">
        <f>Metres_Gain_Progress!J264-Metres_Gain_Progress!H264</f>
        <v>0</v>
      </c>
      <c r="J264" t="s">
        <v>863</v>
      </c>
    </row>
    <row r="265" spans="1:10" x14ac:dyDescent="0.3">
      <c r="A265" t="s">
        <v>263</v>
      </c>
      <c r="B265" s="6">
        <v>0</v>
      </c>
      <c r="C265">
        <v>21</v>
      </c>
      <c r="D265">
        <v>0</v>
      </c>
      <c r="E265">
        <v>0</v>
      </c>
      <c r="F265">
        <v>0</v>
      </c>
      <c r="G265">
        <v>9</v>
      </c>
      <c r="H265">
        <v>-2</v>
      </c>
      <c r="I265">
        <f>Metres_Gain_Progress!J265-Metres_Gain_Progress!H265</f>
        <v>10</v>
      </c>
      <c r="J265" t="s">
        <v>863</v>
      </c>
    </row>
    <row r="266" spans="1:10" x14ac:dyDescent="0.3">
      <c r="A266" t="s">
        <v>264</v>
      </c>
      <c r="B266" s="6">
        <v>0</v>
      </c>
      <c r="C266">
        <v>81</v>
      </c>
      <c r="D266">
        <v>0</v>
      </c>
      <c r="E266">
        <v>27</v>
      </c>
      <c r="F266">
        <v>64</v>
      </c>
      <c r="G266">
        <v>0</v>
      </c>
      <c r="H266">
        <v>0</v>
      </c>
      <c r="I266">
        <f>Metres_Gain_Progress!J266-Metres_Gain_Progress!H266</f>
        <v>0</v>
      </c>
      <c r="J266" t="s">
        <v>863</v>
      </c>
    </row>
    <row r="267" spans="1:10" x14ac:dyDescent="0.3">
      <c r="A267" t="s">
        <v>265</v>
      </c>
      <c r="B267" s="6">
        <v>93</v>
      </c>
      <c r="C267">
        <v>26</v>
      </c>
      <c r="D267">
        <v>0</v>
      </c>
      <c r="E267">
        <v>0</v>
      </c>
      <c r="F267">
        <v>83</v>
      </c>
      <c r="G267">
        <v>0</v>
      </c>
      <c r="H267">
        <v>0</v>
      </c>
      <c r="I267">
        <f>Metres_Gain_Progress!J267-Metres_Gain_Progress!H267</f>
        <v>23</v>
      </c>
      <c r="J267" t="s">
        <v>863</v>
      </c>
    </row>
    <row r="268" spans="1:10" x14ac:dyDescent="0.3">
      <c r="A268" t="s">
        <v>266</v>
      </c>
      <c r="B268" s="6">
        <v>0</v>
      </c>
      <c r="C268">
        <v>13</v>
      </c>
      <c r="D268">
        <v>1</v>
      </c>
      <c r="E268">
        <v>0</v>
      </c>
      <c r="F268">
        <v>0</v>
      </c>
      <c r="G268">
        <v>0</v>
      </c>
      <c r="H268">
        <v>5</v>
      </c>
      <c r="I268">
        <f>Metres_Gain_Progress!J268-Metres_Gain_Progress!H268</f>
        <v>0</v>
      </c>
      <c r="J268" t="s">
        <v>863</v>
      </c>
    </row>
    <row r="269" spans="1:10" x14ac:dyDescent="0.3">
      <c r="A269" t="s">
        <v>267</v>
      </c>
      <c r="B269" s="6">
        <v>0</v>
      </c>
      <c r="C269">
        <v>0</v>
      </c>
      <c r="D269">
        <v>0</v>
      </c>
      <c r="E269">
        <v>4</v>
      </c>
      <c r="F269">
        <v>15</v>
      </c>
      <c r="G269">
        <v>0</v>
      </c>
      <c r="H269">
        <v>0</v>
      </c>
      <c r="I269">
        <f>Metres_Gain_Progress!J269-Metres_Gain_Progress!H269</f>
        <v>0</v>
      </c>
      <c r="J269" t="s">
        <v>863</v>
      </c>
    </row>
    <row r="270" spans="1:10" x14ac:dyDescent="0.3">
      <c r="A270" t="s">
        <v>268</v>
      </c>
      <c r="B270" s="6">
        <v>0</v>
      </c>
      <c r="C270">
        <v>31</v>
      </c>
      <c r="D270">
        <v>0</v>
      </c>
      <c r="E270">
        <v>0</v>
      </c>
      <c r="F270">
        <v>0</v>
      </c>
      <c r="G270">
        <v>0</v>
      </c>
      <c r="H270">
        <v>17</v>
      </c>
      <c r="I270">
        <f>Metres_Gain_Progress!J270-Metres_Gain_Progress!H270</f>
        <v>19</v>
      </c>
      <c r="J270" t="s">
        <v>863</v>
      </c>
    </row>
    <row r="271" spans="1:10" x14ac:dyDescent="0.3">
      <c r="A271" t="s">
        <v>269</v>
      </c>
      <c r="B271" s="6">
        <v>10</v>
      </c>
      <c r="C271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f>Metres_Gain_Progress!J271-Metres_Gain_Progress!H271</f>
        <v>0</v>
      </c>
      <c r="J271" t="s">
        <v>863</v>
      </c>
    </row>
    <row r="272" spans="1:10" x14ac:dyDescent="0.3">
      <c r="A272" t="s">
        <v>270</v>
      </c>
      <c r="B272" s="6">
        <v>0</v>
      </c>
      <c r="C272">
        <v>0</v>
      </c>
      <c r="D272">
        <v>0</v>
      </c>
      <c r="E272">
        <v>0</v>
      </c>
      <c r="F272">
        <v>75</v>
      </c>
      <c r="G272">
        <v>52</v>
      </c>
      <c r="H272">
        <v>0</v>
      </c>
      <c r="I272">
        <f>Metres_Gain_Progress!J272-Metres_Gain_Progress!H272</f>
        <v>0</v>
      </c>
      <c r="J272" t="s">
        <v>863</v>
      </c>
    </row>
    <row r="273" spans="1:10" x14ac:dyDescent="0.3">
      <c r="A273" t="s">
        <v>271</v>
      </c>
      <c r="B273" s="6">
        <v>0</v>
      </c>
      <c r="C273">
        <v>202</v>
      </c>
      <c r="D273">
        <v>55</v>
      </c>
      <c r="E273">
        <v>0</v>
      </c>
      <c r="F273">
        <v>0</v>
      </c>
      <c r="G273">
        <v>0</v>
      </c>
      <c r="H273">
        <v>89</v>
      </c>
      <c r="I273">
        <f>Metres_Gain_Progress!J273-Metres_Gain_Progress!H273</f>
        <v>0</v>
      </c>
      <c r="J273" t="s">
        <v>863</v>
      </c>
    </row>
    <row r="274" spans="1:10" x14ac:dyDescent="0.3">
      <c r="A274" t="s">
        <v>272</v>
      </c>
      <c r="B274" s="6">
        <v>13</v>
      </c>
      <c r="C274">
        <v>8</v>
      </c>
      <c r="D274">
        <v>0</v>
      </c>
      <c r="E274">
        <v>0</v>
      </c>
      <c r="F274">
        <v>11</v>
      </c>
      <c r="G274">
        <v>0</v>
      </c>
      <c r="H274">
        <v>0</v>
      </c>
      <c r="I274">
        <f>Metres_Gain_Progress!J274-Metres_Gain_Progress!H274</f>
        <v>0</v>
      </c>
      <c r="J274" t="s">
        <v>863</v>
      </c>
    </row>
    <row r="275" spans="1:10" x14ac:dyDescent="0.3">
      <c r="A275" t="s">
        <v>273</v>
      </c>
      <c r="B275" s="6">
        <v>0</v>
      </c>
      <c r="C275">
        <v>0</v>
      </c>
      <c r="D275">
        <v>0</v>
      </c>
      <c r="E275">
        <v>0</v>
      </c>
      <c r="F275">
        <v>0</v>
      </c>
      <c r="G275">
        <v>35</v>
      </c>
      <c r="H275">
        <v>50</v>
      </c>
      <c r="I275">
        <f>Metres_Gain_Progress!J275-Metres_Gain_Progress!H275</f>
        <v>0</v>
      </c>
      <c r="J275" t="s">
        <v>863</v>
      </c>
    </row>
    <row r="276" spans="1:10" x14ac:dyDescent="0.3">
      <c r="A276" t="s">
        <v>274</v>
      </c>
      <c r="B276" s="6">
        <v>11</v>
      </c>
      <c r="C276">
        <v>0</v>
      </c>
      <c r="D276">
        <v>0</v>
      </c>
      <c r="E276">
        <v>22</v>
      </c>
      <c r="F276">
        <v>0</v>
      </c>
      <c r="G276">
        <v>0</v>
      </c>
      <c r="H276">
        <v>1</v>
      </c>
      <c r="I276">
        <f>Metres_Gain_Progress!J276-Metres_Gain_Progress!H276</f>
        <v>55</v>
      </c>
      <c r="J276" t="s">
        <v>863</v>
      </c>
    </row>
    <row r="277" spans="1:10" x14ac:dyDescent="0.3">
      <c r="A277" t="s">
        <v>275</v>
      </c>
      <c r="B277" s="6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f>Metres_Gain_Progress!J277-Metres_Gain_Progress!H277</f>
        <v>0</v>
      </c>
      <c r="J277" t="s">
        <v>863</v>
      </c>
    </row>
    <row r="278" spans="1:10" x14ac:dyDescent="0.3">
      <c r="A278" t="s">
        <v>276</v>
      </c>
      <c r="B278" s="6">
        <v>0</v>
      </c>
      <c r="C278">
        <v>127</v>
      </c>
      <c r="D278">
        <v>31</v>
      </c>
      <c r="E278">
        <v>1</v>
      </c>
      <c r="F278">
        <v>65</v>
      </c>
      <c r="G278">
        <v>0</v>
      </c>
      <c r="H278">
        <v>1</v>
      </c>
      <c r="I278">
        <f>Metres_Gain_Progress!J278-Metres_Gain_Progress!H278</f>
        <v>115</v>
      </c>
      <c r="J278" t="s">
        <v>863</v>
      </c>
    </row>
    <row r="279" spans="1:10" x14ac:dyDescent="0.3">
      <c r="A279" t="s">
        <v>277</v>
      </c>
      <c r="B279" s="6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f>Metres_Gain_Progress!J279-Metres_Gain_Progress!H279</f>
        <v>0</v>
      </c>
      <c r="J279" t="s">
        <v>863</v>
      </c>
    </row>
    <row r="280" spans="1:10" x14ac:dyDescent="0.3">
      <c r="A280" t="s">
        <v>278</v>
      </c>
      <c r="B280" s="6">
        <v>6</v>
      </c>
      <c r="C280">
        <v>5</v>
      </c>
      <c r="D280">
        <v>0</v>
      </c>
      <c r="E280">
        <v>0</v>
      </c>
      <c r="F280">
        <v>0</v>
      </c>
      <c r="G280">
        <v>1</v>
      </c>
      <c r="H280">
        <v>3</v>
      </c>
      <c r="I280">
        <f>Metres_Gain_Progress!J280-Metres_Gain_Progress!H280</f>
        <v>22</v>
      </c>
      <c r="J280" t="s">
        <v>863</v>
      </c>
    </row>
    <row r="281" spans="1:10" x14ac:dyDescent="0.3">
      <c r="A281" t="s">
        <v>279</v>
      </c>
      <c r="B281" s="6">
        <v>0</v>
      </c>
      <c r="C281">
        <v>32</v>
      </c>
      <c r="D281">
        <v>0</v>
      </c>
      <c r="E281">
        <v>0</v>
      </c>
      <c r="F281">
        <v>66</v>
      </c>
      <c r="G281">
        <v>0</v>
      </c>
      <c r="H281">
        <v>0</v>
      </c>
      <c r="I281">
        <f>Metres_Gain_Progress!J281-Metres_Gain_Progress!H281</f>
        <v>0</v>
      </c>
      <c r="J281" t="s">
        <v>863</v>
      </c>
    </row>
    <row r="282" spans="1:10" x14ac:dyDescent="0.3">
      <c r="A282" t="s">
        <v>280</v>
      </c>
      <c r="B282" s="6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f>Metres_Gain_Progress!J282-Metres_Gain_Progress!H282</f>
        <v>0</v>
      </c>
      <c r="J282" t="s">
        <v>863</v>
      </c>
    </row>
    <row r="283" spans="1:10" x14ac:dyDescent="0.3">
      <c r="A283" t="s">
        <v>281</v>
      </c>
      <c r="B283" s="6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f>Metres_Gain_Progress!J283-Metres_Gain_Progress!H283</f>
        <v>0</v>
      </c>
      <c r="J283" t="s">
        <v>863</v>
      </c>
    </row>
    <row r="284" spans="1:10" x14ac:dyDescent="0.3">
      <c r="A284" t="s">
        <v>282</v>
      </c>
      <c r="B284" s="6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f>Metres_Gain_Progress!J284-Metres_Gain_Progress!H284</f>
        <v>0</v>
      </c>
      <c r="J284" t="s">
        <v>863</v>
      </c>
    </row>
    <row r="285" spans="1:10" x14ac:dyDescent="0.3">
      <c r="A285" t="s">
        <v>283</v>
      </c>
      <c r="B285" s="6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f>Metres_Gain_Progress!J285-Metres_Gain_Progress!H285</f>
        <v>0</v>
      </c>
      <c r="J285" t="s">
        <v>863</v>
      </c>
    </row>
    <row r="286" spans="1:10" x14ac:dyDescent="0.3">
      <c r="A286" t="s">
        <v>284</v>
      </c>
      <c r="B286" s="6">
        <v>11</v>
      </c>
      <c r="C286">
        <v>3</v>
      </c>
      <c r="D286">
        <v>0</v>
      </c>
      <c r="E286">
        <v>0</v>
      </c>
      <c r="F286">
        <v>0</v>
      </c>
      <c r="G286">
        <v>2</v>
      </c>
      <c r="H286">
        <v>2</v>
      </c>
      <c r="I286">
        <f>Metres_Gain_Progress!J286-Metres_Gain_Progress!H286</f>
        <v>0</v>
      </c>
      <c r="J286" t="s">
        <v>863</v>
      </c>
    </row>
    <row r="287" spans="1:10" x14ac:dyDescent="0.3">
      <c r="A287" t="s">
        <v>285</v>
      </c>
      <c r="B287" s="6">
        <v>69</v>
      </c>
      <c r="C287">
        <v>33</v>
      </c>
      <c r="D287">
        <v>3</v>
      </c>
      <c r="E287">
        <v>16</v>
      </c>
      <c r="F287">
        <v>20</v>
      </c>
      <c r="G287">
        <v>24</v>
      </c>
      <c r="H287">
        <v>0</v>
      </c>
      <c r="I287">
        <f>Metres_Gain_Progress!J287-Metres_Gain_Progress!H287</f>
        <v>0</v>
      </c>
      <c r="J287" t="s">
        <v>863</v>
      </c>
    </row>
    <row r="288" spans="1:10" x14ac:dyDescent="0.3">
      <c r="A288" t="s">
        <v>286</v>
      </c>
      <c r="B288" s="6">
        <v>0</v>
      </c>
      <c r="C288">
        <v>147</v>
      </c>
      <c r="D288">
        <v>0</v>
      </c>
      <c r="E288">
        <v>17</v>
      </c>
      <c r="F288">
        <v>19</v>
      </c>
      <c r="G288">
        <v>57</v>
      </c>
      <c r="H288">
        <v>14</v>
      </c>
      <c r="I288">
        <f>Metres_Gain_Progress!J288-Metres_Gain_Progress!H288</f>
        <v>55</v>
      </c>
      <c r="J288" t="s">
        <v>863</v>
      </c>
    </row>
    <row r="289" spans="1:10" x14ac:dyDescent="0.3">
      <c r="A289" t="s">
        <v>287</v>
      </c>
      <c r="B289" s="6">
        <v>1</v>
      </c>
      <c r="C289">
        <v>9</v>
      </c>
      <c r="D289">
        <v>7</v>
      </c>
      <c r="E289">
        <v>0</v>
      </c>
      <c r="F289">
        <v>1</v>
      </c>
      <c r="G289">
        <v>1</v>
      </c>
      <c r="H289">
        <v>6</v>
      </c>
      <c r="I289">
        <f>Metres_Gain_Progress!J289-Metres_Gain_Progress!H289</f>
        <v>0</v>
      </c>
      <c r="J289" t="s">
        <v>863</v>
      </c>
    </row>
    <row r="290" spans="1:10" x14ac:dyDescent="0.3">
      <c r="A290" t="s">
        <v>288</v>
      </c>
      <c r="B290" s="6">
        <v>38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f>Metres_Gain_Progress!J290-Metres_Gain_Progress!H290</f>
        <v>0</v>
      </c>
      <c r="J290" t="s">
        <v>863</v>
      </c>
    </row>
    <row r="291" spans="1:10" x14ac:dyDescent="0.3">
      <c r="A291" t="s">
        <v>289</v>
      </c>
      <c r="B291" s="6">
        <v>0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0</v>
      </c>
      <c r="I291">
        <f>Metres_Gain_Progress!J291-Metres_Gain_Progress!H291</f>
        <v>0</v>
      </c>
      <c r="J291" t="s">
        <v>863</v>
      </c>
    </row>
    <row r="292" spans="1:10" x14ac:dyDescent="0.3">
      <c r="A292" t="s">
        <v>290</v>
      </c>
      <c r="B292" s="6">
        <v>0</v>
      </c>
      <c r="C292">
        <v>60</v>
      </c>
      <c r="D292">
        <v>28</v>
      </c>
      <c r="E292">
        <v>0</v>
      </c>
      <c r="F292">
        <v>0</v>
      </c>
      <c r="G292">
        <v>30</v>
      </c>
      <c r="H292">
        <v>58</v>
      </c>
      <c r="I292">
        <f>Metres_Gain_Progress!J292-Metres_Gain_Progress!H292</f>
        <v>36</v>
      </c>
      <c r="J292" t="s">
        <v>863</v>
      </c>
    </row>
    <row r="293" spans="1:10" x14ac:dyDescent="0.3">
      <c r="A293" t="s">
        <v>291</v>
      </c>
      <c r="B293" s="6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f>Metres_Gain_Progress!J293-Metres_Gain_Progress!H293</f>
        <v>0</v>
      </c>
      <c r="J293" t="s">
        <v>863</v>
      </c>
    </row>
    <row r="294" spans="1:10" x14ac:dyDescent="0.3">
      <c r="A294" t="s">
        <v>292</v>
      </c>
      <c r="B294" s="6">
        <v>0</v>
      </c>
      <c r="C294">
        <v>35</v>
      </c>
      <c r="D294">
        <v>0</v>
      </c>
      <c r="E294">
        <v>0</v>
      </c>
      <c r="F294">
        <v>4</v>
      </c>
      <c r="G294">
        <v>0</v>
      </c>
      <c r="H294">
        <v>0</v>
      </c>
      <c r="I294">
        <f>Metres_Gain_Progress!J294-Metres_Gain_Progress!H294</f>
        <v>0</v>
      </c>
      <c r="J294" t="s">
        <v>863</v>
      </c>
    </row>
    <row r="295" spans="1:10" x14ac:dyDescent="0.3">
      <c r="A295" t="s">
        <v>293</v>
      </c>
      <c r="B295" s="6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f>Metres_Gain_Progress!J295-Metres_Gain_Progress!H295</f>
        <v>0</v>
      </c>
      <c r="J295" t="s">
        <v>863</v>
      </c>
    </row>
    <row r="296" spans="1:10" x14ac:dyDescent="0.3">
      <c r="A296" t="s">
        <v>294</v>
      </c>
      <c r="B296" s="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f>Metres_Gain_Progress!J296-Metres_Gain_Progress!H296</f>
        <v>0</v>
      </c>
      <c r="J296" t="s">
        <v>863</v>
      </c>
    </row>
    <row r="297" spans="1:10" x14ac:dyDescent="0.3">
      <c r="A297" t="s">
        <v>295</v>
      </c>
      <c r="B297" s="6">
        <v>0</v>
      </c>
      <c r="C297">
        <v>12</v>
      </c>
      <c r="D297">
        <v>0</v>
      </c>
      <c r="E297">
        <v>0</v>
      </c>
      <c r="F297">
        <v>0</v>
      </c>
      <c r="G297">
        <v>6</v>
      </c>
      <c r="H297">
        <v>0</v>
      </c>
      <c r="I297">
        <f>Metres_Gain_Progress!J297-Metres_Gain_Progress!H297</f>
        <v>6</v>
      </c>
      <c r="J297" t="s">
        <v>863</v>
      </c>
    </row>
    <row r="298" spans="1:10" x14ac:dyDescent="0.3">
      <c r="A298" t="s">
        <v>296</v>
      </c>
      <c r="B298" s="6">
        <v>0</v>
      </c>
      <c r="C298">
        <v>40</v>
      </c>
      <c r="D298">
        <v>16</v>
      </c>
      <c r="E298">
        <v>0</v>
      </c>
      <c r="F298">
        <v>0</v>
      </c>
      <c r="G298">
        <v>0</v>
      </c>
      <c r="H298">
        <v>0</v>
      </c>
      <c r="I298">
        <f>Metres_Gain_Progress!J298-Metres_Gain_Progress!H298</f>
        <v>17</v>
      </c>
      <c r="J298" t="s">
        <v>863</v>
      </c>
    </row>
    <row r="299" spans="1:10" x14ac:dyDescent="0.3">
      <c r="A299" t="s">
        <v>297</v>
      </c>
      <c r="B299" s="6">
        <v>0</v>
      </c>
      <c r="C299">
        <v>0</v>
      </c>
      <c r="D299">
        <v>0</v>
      </c>
      <c r="E299">
        <v>2</v>
      </c>
      <c r="F299">
        <v>8</v>
      </c>
      <c r="G299">
        <v>0</v>
      </c>
      <c r="H299">
        <v>0</v>
      </c>
      <c r="I299">
        <f>Metres_Gain_Progress!J299-Metres_Gain_Progress!H299</f>
        <v>0</v>
      </c>
      <c r="J299" t="s">
        <v>863</v>
      </c>
    </row>
    <row r="300" spans="1:10" x14ac:dyDescent="0.3">
      <c r="A300" t="s">
        <v>298</v>
      </c>
      <c r="B300" s="6">
        <v>167</v>
      </c>
      <c r="C300">
        <v>49</v>
      </c>
      <c r="D300">
        <v>0</v>
      </c>
      <c r="E300">
        <v>-88</v>
      </c>
      <c r="F300">
        <v>238</v>
      </c>
      <c r="G300">
        <v>24</v>
      </c>
      <c r="H300">
        <v>30</v>
      </c>
      <c r="I300">
        <f>Metres_Gain_Progress!J300-Metres_Gain_Progress!H300</f>
        <v>98</v>
      </c>
      <c r="J300" t="s">
        <v>863</v>
      </c>
    </row>
    <row r="301" spans="1:10" x14ac:dyDescent="0.3">
      <c r="A301" t="s">
        <v>299</v>
      </c>
      <c r="B301" s="6">
        <v>29</v>
      </c>
      <c r="C301">
        <v>54</v>
      </c>
      <c r="D301">
        <v>18</v>
      </c>
      <c r="E301">
        <v>33</v>
      </c>
      <c r="F301">
        <v>0</v>
      </c>
      <c r="G301">
        <v>0</v>
      </c>
      <c r="H301">
        <v>24</v>
      </c>
      <c r="I301">
        <f>Metres_Gain_Progress!J301-Metres_Gain_Progress!H301</f>
        <v>0</v>
      </c>
      <c r="J301" t="s">
        <v>863</v>
      </c>
    </row>
    <row r="302" spans="1:10" x14ac:dyDescent="0.3">
      <c r="A302" t="s">
        <v>300</v>
      </c>
      <c r="B302" s="6">
        <v>0</v>
      </c>
      <c r="C302">
        <v>0</v>
      </c>
      <c r="D302">
        <v>0</v>
      </c>
      <c r="E302">
        <v>31</v>
      </c>
      <c r="F302">
        <v>3</v>
      </c>
      <c r="G302">
        <v>0</v>
      </c>
      <c r="H302">
        <v>0</v>
      </c>
      <c r="I302">
        <f>Metres_Gain_Progress!J302-Metres_Gain_Progress!H302</f>
        <v>0</v>
      </c>
      <c r="J302" t="s">
        <v>863</v>
      </c>
    </row>
    <row r="303" spans="1:10" x14ac:dyDescent="0.3">
      <c r="A303" t="s">
        <v>301</v>
      </c>
      <c r="B303" s="6">
        <v>0</v>
      </c>
      <c r="C303">
        <v>7</v>
      </c>
      <c r="D303">
        <v>22</v>
      </c>
      <c r="E303">
        <v>0</v>
      </c>
      <c r="F303">
        <v>0</v>
      </c>
      <c r="G303">
        <v>0</v>
      </c>
      <c r="H303">
        <v>1</v>
      </c>
      <c r="I303">
        <f>Metres_Gain_Progress!J303-Metres_Gain_Progress!H303</f>
        <v>0</v>
      </c>
      <c r="J303" t="s">
        <v>864</v>
      </c>
    </row>
    <row r="304" spans="1:10" x14ac:dyDescent="0.3">
      <c r="A304" t="s">
        <v>302</v>
      </c>
      <c r="B304" s="6">
        <v>0</v>
      </c>
      <c r="C304">
        <v>50</v>
      </c>
      <c r="D304">
        <v>0</v>
      </c>
      <c r="E304">
        <v>0</v>
      </c>
      <c r="F304">
        <v>15</v>
      </c>
      <c r="G304">
        <v>0</v>
      </c>
      <c r="H304">
        <v>15</v>
      </c>
      <c r="I304">
        <f>Metres_Gain_Progress!J304-Metres_Gain_Progress!H304</f>
        <v>0</v>
      </c>
      <c r="J304" t="s">
        <v>864</v>
      </c>
    </row>
    <row r="305" spans="1:10" x14ac:dyDescent="0.3">
      <c r="A305" t="s">
        <v>303</v>
      </c>
      <c r="B305" s="6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f>Metres_Gain_Progress!J305-Metres_Gain_Progress!H305</f>
        <v>3</v>
      </c>
      <c r="J305" t="s">
        <v>864</v>
      </c>
    </row>
    <row r="306" spans="1:10" x14ac:dyDescent="0.3">
      <c r="A306" t="s">
        <v>304</v>
      </c>
      <c r="B306" s="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f>Metres_Gain_Progress!J306-Metres_Gain_Progress!H306</f>
        <v>0</v>
      </c>
      <c r="J306" t="s">
        <v>864</v>
      </c>
    </row>
    <row r="307" spans="1:10" x14ac:dyDescent="0.3">
      <c r="A307" t="s">
        <v>305</v>
      </c>
      <c r="B307" s="6">
        <v>0</v>
      </c>
      <c r="C307">
        <v>207</v>
      </c>
      <c r="D307">
        <v>0</v>
      </c>
      <c r="E307">
        <v>0</v>
      </c>
      <c r="F307">
        <v>0</v>
      </c>
      <c r="G307">
        <v>0</v>
      </c>
      <c r="H307">
        <v>53</v>
      </c>
      <c r="I307">
        <f>Metres_Gain_Progress!J307-Metres_Gain_Progress!H307</f>
        <v>62</v>
      </c>
      <c r="J307" t="s">
        <v>864</v>
      </c>
    </row>
    <row r="308" spans="1:10" x14ac:dyDescent="0.3">
      <c r="A308" t="s">
        <v>306</v>
      </c>
      <c r="B308" s="6">
        <v>0</v>
      </c>
      <c r="C308">
        <v>19</v>
      </c>
      <c r="D308">
        <v>0</v>
      </c>
      <c r="E308">
        <v>1</v>
      </c>
      <c r="F308">
        <v>0</v>
      </c>
      <c r="G308">
        <v>0</v>
      </c>
      <c r="H308">
        <v>0</v>
      </c>
      <c r="I308">
        <f>Metres_Gain_Progress!J308-Metres_Gain_Progress!H308</f>
        <v>0</v>
      </c>
      <c r="J308" t="s">
        <v>864</v>
      </c>
    </row>
    <row r="309" spans="1:10" x14ac:dyDescent="0.3">
      <c r="A309" t="s">
        <v>307</v>
      </c>
      <c r="B309" s="6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28</v>
      </c>
      <c r="I309">
        <f>Metres_Gain_Progress!J309-Metres_Gain_Progress!H309</f>
        <v>0</v>
      </c>
      <c r="J309" t="s">
        <v>864</v>
      </c>
    </row>
    <row r="310" spans="1:10" x14ac:dyDescent="0.3">
      <c r="A310" t="s">
        <v>308</v>
      </c>
      <c r="B310" s="6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f>Metres_Gain_Progress!J310-Metres_Gain_Progress!H310</f>
        <v>0</v>
      </c>
      <c r="J310" t="s">
        <v>864</v>
      </c>
    </row>
    <row r="311" spans="1:10" x14ac:dyDescent="0.3">
      <c r="A311" t="s">
        <v>309</v>
      </c>
      <c r="B311" s="6">
        <v>0</v>
      </c>
      <c r="C311">
        <v>41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f>Metres_Gain_Progress!J311-Metres_Gain_Progress!H311</f>
        <v>0</v>
      </c>
      <c r="J311" t="s">
        <v>864</v>
      </c>
    </row>
    <row r="312" spans="1:10" x14ac:dyDescent="0.3">
      <c r="A312" t="s">
        <v>310</v>
      </c>
      <c r="B312" s="6">
        <v>49</v>
      </c>
      <c r="C312">
        <v>13</v>
      </c>
      <c r="D312">
        <v>7</v>
      </c>
      <c r="E312">
        <v>1</v>
      </c>
      <c r="F312">
        <v>7</v>
      </c>
      <c r="G312">
        <v>0</v>
      </c>
      <c r="H312">
        <v>6</v>
      </c>
      <c r="I312">
        <f>Metres_Gain_Progress!J312-Metres_Gain_Progress!H312</f>
        <v>13</v>
      </c>
      <c r="J312" t="s">
        <v>864</v>
      </c>
    </row>
    <row r="313" spans="1:10" x14ac:dyDescent="0.3">
      <c r="A313" t="s">
        <v>311</v>
      </c>
      <c r="B313" s="6">
        <v>0</v>
      </c>
      <c r="C313">
        <v>101</v>
      </c>
      <c r="D313">
        <v>66</v>
      </c>
      <c r="E313">
        <v>5</v>
      </c>
      <c r="F313">
        <v>62</v>
      </c>
      <c r="G313">
        <v>0</v>
      </c>
      <c r="H313">
        <v>0</v>
      </c>
      <c r="I313">
        <f>Metres_Gain_Progress!J313-Metres_Gain_Progress!H313</f>
        <v>22</v>
      </c>
      <c r="J313" t="s">
        <v>864</v>
      </c>
    </row>
    <row r="314" spans="1:10" x14ac:dyDescent="0.3">
      <c r="A314" t="s">
        <v>312</v>
      </c>
      <c r="B314" s="6">
        <v>0</v>
      </c>
      <c r="C314">
        <v>42</v>
      </c>
      <c r="D314">
        <v>0</v>
      </c>
      <c r="E314">
        <v>0</v>
      </c>
      <c r="F314">
        <v>5</v>
      </c>
      <c r="G314">
        <v>5</v>
      </c>
      <c r="H314">
        <v>0</v>
      </c>
      <c r="I314">
        <f>Metres_Gain_Progress!J314-Metres_Gain_Progress!H314</f>
        <v>0</v>
      </c>
      <c r="J314" t="s">
        <v>864</v>
      </c>
    </row>
    <row r="315" spans="1:10" x14ac:dyDescent="0.3">
      <c r="A315" t="s">
        <v>313</v>
      </c>
      <c r="B315" s="6">
        <v>10</v>
      </c>
      <c r="C315">
        <v>12</v>
      </c>
      <c r="D315">
        <v>13</v>
      </c>
      <c r="E315">
        <v>0</v>
      </c>
      <c r="F315">
        <v>0</v>
      </c>
      <c r="G315">
        <v>0</v>
      </c>
      <c r="H315">
        <v>0</v>
      </c>
      <c r="I315">
        <f>Metres_Gain_Progress!J315-Metres_Gain_Progress!H315</f>
        <v>0</v>
      </c>
      <c r="J315" t="s">
        <v>864</v>
      </c>
    </row>
    <row r="316" spans="1:10" x14ac:dyDescent="0.3">
      <c r="A316" t="s">
        <v>314</v>
      </c>
      <c r="B316" s="6">
        <v>0</v>
      </c>
      <c r="C316">
        <v>0</v>
      </c>
      <c r="D316">
        <v>0</v>
      </c>
      <c r="E316">
        <v>0</v>
      </c>
      <c r="F316">
        <v>0</v>
      </c>
      <c r="G316">
        <v>103</v>
      </c>
      <c r="H316">
        <v>0</v>
      </c>
      <c r="I316">
        <f>Metres_Gain_Progress!J316-Metres_Gain_Progress!H316</f>
        <v>0</v>
      </c>
      <c r="J316" t="s">
        <v>864</v>
      </c>
    </row>
    <row r="317" spans="1:10" x14ac:dyDescent="0.3">
      <c r="A317" t="s">
        <v>315</v>
      </c>
      <c r="B317" s="6">
        <v>0</v>
      </c>
      <c r="C317">
        <v>92</v>
      </c>
      <c r="D317">
        <v>30</v>
      </c>
      <c r="E317">
        <v>0</v>
      </c>
      <c r="F317">
        <v>26</v>
      </c>
      <c r="G317">
        <v>24</v>
      </c>
      <c r="H317">
        <v>8</v>
      </c>
      <c r="I317">
        <f>Metres_Gain_Progress!J317-Metres_Gain_Progress!H317</f>
        <v>0</v>
      </c>
      <c r="J317" t="s">
        <v>864</v>
      </c>
    </row>
    <row r="318" spans="1:10" x14ac:dyDescent="0.3">
      <c r="A318" t="s">
        <v>316</v>
      </c>
      <c r="B318" s="6">
        <v>0</v>
      </c>
      <c r="C318">
        <v>3</v>
      </c>
      <c r="D318">
        <v>5</v>
      </c>
      <c r="E318">
        <v>0</v>
      </c>
      <c r="F318">
        <v>8</v>
      </c>
      <c r="G318">
        <v>2</v>
      </c>
      <c r="H318">
        <v>7</v>
      </c>
      <c r="I318">
        <f>Metres_Gain_Progress!J318-Metres_Gain_Progress!H318</f>
        <v>0</v>
      </c>
      <c r="J318" t="s">
        <v>864</v>
      </c>
    </row>
    <row r="319" spans="1:10" x14ac:dyDescent="0.3">
      <c r="A319" t="s">
        <v>317</v>
      </c>
      <c r="B319" s="6">
        <v>0</v>
      </c>
      <c r="C319">
        <v>8</v>
      </c>
      <c r="D319">
        <v>9</v>
      </c>
      <c r="E319">
        <v>0</v>
      </c>
      <c r="F319">
        <v>0</v>
      </c>
      <c r="G319">
        <v>0</v>
      </c>
      <c r="H319">
        <v>60</v>
      </c>
      <c r="I319">
        <f>Metres_Gain_Progress!J319-Metres_Gain_Progress!H319</f>
        <v>72</v>
      </c>
      <c r="J319" t="s">
        <v>864</v>
      </c>
    </row>
    <row r="320" spans="1:10" x14ac:dyDescent="0.3">
      <c r="A320" t="s">
        <v>318</v>
      </c>
      <c r="B320" s="6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f>Metres_Gain_Progress!J320-Metres_Gain_Progress!H320</f>
        <v>0</v>
      </c>
      <c r="J320" t="s">
        <v>864</v>
      </c>
    </row>
    <row r="321" spans="1:10" x14ac:dyDescent="0.3">
      <c r="A321" t="s">
        <v>319</v>
      </c>
      <c r="B321" s="6">
        <v>0</v>
      </c>
      <c r="C321">
        <v>0</v>
      </c>
      <c r="D321">
        <v>0</v>
      </c>
      <c r="E321">
        <v>11</v>
      </c>
      <c r="F321">
        <v>0</v>
      </c>
      <c r="G321">
        <v>0</v>
      </c>
      <c r="H321">
        <v>0</v>
      </c>
      <c r="I321">
        <f>Metres_Gain_Progress!J321-Metres_Gain_Progress!H321</f>
        <v>0</v>
      </c>
      <c r="J321" t="s">
        <v>864</v>
      </c>
    </row>
    <row r="322" spans="1:10" x14ac:dyDescent="0.3">
      <c r="A322" t="s">
        <v>320</v>
      </c>
      <c r="B322" s="6">
        <v>58</v>
      </c>
      <c r="C322">
        <v>119</v>
      </c>
      <c r="D322">
        <v>85</v>
      </c>
      <c r="E322">
        <v>0</v>
      </c>
      <c r="F322">
        <v>0</v>
      </c>
      <c r="G322">
        <v>0</v>
      </c>
      <c r="H322">
        <v>107</v>
      </c>
      <c r="I322">
        <f>Metres_Gain_Progress!J322-Metres_Gain_Progress!H322</f>
        <v>55</v>
      </c>
      <c r="J322" t="s">
        <v>864</v>
      </c>
    </row>
    <row r="323" spans="1:10" x14ac:dyDescent="0.3">
      <c r="A323" t="s">
        <v>321</v>
      </c>
      <c r="B323" s="6">
        <v>16</v>
      </c>
      <c r="C323">
        <v>4</v>
      </c>
      <c r="D323">
        <v>1</v>
      </c>
      <c r="E323">
        <v>5</v>
      </c>
      <c r="F323">
        <v>1</v>
      </c>
      <c r="G323">
        <v>14</v>
      </c>
      <c r="H323">
        <v>2</v>
      </c>
      <c r="I323">
        <f>Metres_Gain_Progress!J323-Metres_Gain_Progress!H323</f>
        <v>15</v>
      </c>
      <c r="J323" t="s">
        <v>864</v>
      </c>
    </row>
    <row r="324" spans="1:10" x14ac:dyDescent="0.3">
      <c r="A324" t="s">
        <v>322</v>
      </c>
      <c r="B324" s="6">
        <v>60</v>
      </c>
      <c r="C324">
        <v>16</v>
      </c>
      <c r="D324">
        <v>0</v>
      </c>
      <c r="E324">
        <v>65</v>
      </c>
      <c r="F324">
        <v>81</v>
      </c>
      <c r="G324">
        <v>87</v>
      </c>
      <c r="H324">
        <v>0</v>
      </c>
      <c r="I324">
        <f>Metres_Gain_Progress!J324-Metres_Gain_Progress!H324</f>
        <v>0</v>
      </c>
      <c r="J324" t="s">
        <v>864</v>
      </c>
    </row>
    <row r="325" spans="1:10" x14ac:dyDescent="0.3">
      <c r="A325" t="s">
        <v>323</v>
      </c>
      <c r="B325" s="6">
        <v>1</v>
      </c>
      <c r="C325">
        <v>0</v>
      </c>
      <c r="D325">
        <v>1</v>
      </c>
      <c r="E325">
        <v>0</v>
      </c>
      <c r="F325">
        <v>8</v>
      </c>
      <c r="G325">
        <v>2</v>
      </c>
      <c r="H325">
        <v>7</v>
      </c>
      <c r="I325">
        <f>Metres_Gain_Progress!J325-Metres_Gain_Progress!H325</f>
        <v>7</v>
      </c>
      <c r="J325" t="s">
        <v>864</v>
      </c>
    </row>
    <row r="326" spans="1:10" x14ac:dyDescent="0.3">
      <c r="A326" t="s">
        <v>324</v>
      </c>
      <c r="B326" s="6">
        <v>0</v>
      </c>
      <c r="C326">
        <v>0</v>
      </c>
      <c r="D326">
        <v>0</v>
      </c>
      <c r="E326">
        <v>0</v>
      </c>
      <c r="F326">
        <v>12</v>
      </c>
      <c r="G326">
        <v>1</v>
      </c>
      <c r="H326">
        <v>0</v>
      </c>
      <c r="I326">
        <f>Metres_Gain_Progress!J326-Metres_Gain_Progress!H326</f>
        <v>0</v>
      </c>
      <c r="J326" t="s">
        <v>864</v>
      </c>
    </row>
    <row r="327" spans="1:10" x14ac:dyDescent="0.3">
      <c r="A327" t="s">
        <v>325</v>
      </c>
      <c r="B327" s="6">
        <v>0</v>
      </c>
      <c r="C327">
        <v>40</v>
      </c>
      <c r="D327">
        <v>0</v>
      </c>
      <c r="E327">
        <v>5</v>
      </c>
      <c r="F327">
        <v>13</v>
      </c>
      <c r="G327">
        <v>23</v>
      </c>
      <c r="H327">
        <v>0</v>
      </c>
      <c r="I327">
        <f>Metres_Gain_Progress!J327-Metres_Gain_Progress!H327</f>
        <v>0</v>
      </c>
      <c r="J327" t="s">
        <v>864</v>
      </c>
    </row>
    <row r="328" spans="1:10" x14ac:dyDescent="0.3">
      <c r="A328" t="s">
        <v>326</v>
      </c>
      <c r="B328" s="6">
        <v>0</v>
      </c>
      <c r="C328">
        <v>5</v>
      </c>
      <c r="D328">
        <v>0</v>
      </c>
      <c r="E328">
        <v>16</v>
      </c>
      <c r="F328">
        <v>0</v>
      </c>
      <c r="G328">
        <v>0</v>
      </c>
      <c r="H328">
        <v>0</v>
      </c>
      <c r="I328">
        <f>Metres_Gain_Progress!J328-Metres_Gain_Progress!H328</f>
        <v>0</v>
      </c>
      <c r="J328" t="s">
        <v>864</v>
      </c>
    </row>
    <row r="329" spans="1:10" x14ac:dyDescent="0.3">
      <c r="A329" t="s">
        <v>327</v>
      </c>
      <c r="B329" s="6">
        <v>0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f>Metres_Gain_Progress!J329-Metres_Gain_Progress!H329</f>
        <v>0</v>
      </c>
      <c r="J329" t="s">
        <v>864</v>
      </c>
    </row>
    <row r="330" spans="1:10" x14ac:dyDescent="0.3">
      <c r="A330" t="s">
        <v>328</v>
      </c>
      <c r="B330" s="6">
        <v>33</v>
      </c>
      <c r="C330">
        <v>11</v>
      </c>
      <c r="D330">
        <v>31</v>
      </c>
      <c r="E330">
        <v>6</v>
      </c>
      <c r="F330">
        <v>0</v>
      </c>
      <c r="G330">
        <v>0</v>
      </c>
      <c r="H330">
        <v>0</v>
      </c>
      <c r="I330">
        <f>Metres_Gain_Progress!J330-Metres_Gain_Progress!H330</f>
        <v>0</v>
      </c>
      <c r="J330" t="s">
        <v>864</v>
      </c>
    </row>
    <row r="331" spans="1:10" x14ac:dyDescent="0.3">
      <c r="A331" t="s">
        <v>329</v>
      </c>
      <c r="B331" s="6">
        <v>0</v>
      </c>
      <c r="C331">
        <v>39</v>
      </c>
      <c r="D331">
        <v>0</v>
      </c>
      <c r="E331">
        <v>27</v>
      </c>
      <c r="F331">
        <v>23</v>
      </c>
      <c r="G331">
        <v>48</v>
      </c>
      <c r="H331">
        <v>0</v>
      </c>
      <c r="I331">
        <f>Metres_Gain_Progress!J331-Metres_Gain_Progress!H331</f>
        <v>97</v>
      </c>
      <c r="J331" t="s">
        <v>864</v>
      </c>
    </row>
    <row r="332" spans="1:10" x14ac:dyDescent="0.3">
      <c r="A332" t="s">
        <v>330</v>
      </c>
      <c r="B332" s="6">
        <v>0</v>
      </c>
      <c r="C332">
        <v>24</v>
      </c>
      <c r="D332">
        <v>0</v>
      </c>
      <c r="E332">
        <v>1</v>
      </c>
      <c r="F332">
        <v>18</v>
      </c>
      <c r="G332">
        <v>0</v>
      </c>
      <c r="H332">
        <v>0</v>
      </c>
      <c r="I332">
        <f>Metres_Gain_Progress!J332-Metres_Gain_Progress!H332</f>
        <v>0</v>
      </c>
      <c r="J332" t="s">
        <v>864</v>
      </c>
    </row>
    <row r="333" spans="1:10" x14ac:dyDescent="0.3">
      <c r="A333" t="s">
        <v>331</v>
      </c>
      <c r="B333" s="6">
        <v>0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f>Metres_Gain_Progress!J333-Metres_Gain_Progress!H333</f>
        <v>29</v>
      </c>
      <c r="J333" t="s">
        <v>864</v>
      </c>
    </row>
    <row r="334" spans="1:10" x14ac:dyDescent="0.3">
      <c r="A334" t="s">
        <v>332</v>
      </c>
      <c r="B334" s="6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f>Metres_Gain_Progress!J334-Metres_Gain_Progress!H334</f>
        <v>0</v>
      </c>
      <c r="J334" t="s">
        <v>864</v>
      </c>
    </row>
    <row r="335" spans="1:10" x14ac:dyDescent="0.3">
      <c r="A335" t="s">
        <v>333</v>
      </c>
      <c r="B335" s="6">
        <v>14</v>
      </c>
      <c r="C335">
        <v>29</v>
      </c>
      <c r="D335">
        <v>24</v>
      </c>
      <c r="E335">
        <v>0</v>
      </c>
      <c r="F335">
        <v>0</v>
      </c>
      <c r="G335">
        <v>0</v>
      </c>
      <c r="H335">
        <v>0</v>
      </c>
      <c r="I335">
        <f>Metres_Gain_Progress!J335-Metres_Gain_Progress!H335</f>
        <v>0</v>
      </c>
      <c r="J335" t="s">
        <v>864</v>
      </c>
    </row>
    <row r="336" spans="1:10" x14ac:dyDescent="0.3">
      <c r="A336" t="s">
        <v>334</v>
      </c>
      <c r="B336" s="6">
        <v>17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f>Metres_Gain_Progress!J336-Metres_Gain_Progress!H336</f>
        <v>0</v>
      </c>
      <c r="J336" t="s">
        <v>864</v>
      </c>
    </row>
    <row r="337" spans="1:10" x14ac:dyDescent="0.3">
      <c r="A337" t="s">
        <v>335</v>
      </c>
      <c r="B337" s="6">
        <v>0</v>
      </c>
      <c r="C337">
        <v>87</v>
      </c>
      <c r="D337">
        <v>0</v>
      </c>
      <c r="E337">
        <v>0</v>
      </c>
      <c r="F337">
        <v>0</v>
      </c>
      <c r="G337">
        <v>0</v>
      </c>
      <c r="H337">
        <v>54</v>
      </c>
      <c r="I337">
        <f>Metres_Gain_Progress!J337-Metres_Gain_Progress!H337</f>
        <v>74</v>
      </c>
      <c r="J337" t="s">
        <v>864</v>
      </c>
    </row>
    <row r="338" spans="1:10" x14ac:dyDescent="0.3">
      <c r="A338" t="s">
        <v>336</v>
      </c>
      <c r="B338" s="6">
        <v>0</v>
      </c>
      <c r="C338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f>Metres_Gain_Progress!J338-Metres_Gain_Progress!H338</f>
        <v>12</v>
      </c>
      <c r="J338" t="s">
        <v>864</v>
      </c>
    </row>
    <row r="339" spans="1:10" x14ac:dyDescent="0.3">
      <c r="A339" t="s">
        <v>337</v>
      </c>
      <c r="B339" s="6">
        <v>0</v>
      </c>
      <c r="C339">
        <v>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f>Metres_Gain_Progress!J339-Metres_Gain_Progress!H339</f>
        <v>0</v>
      </c>
      <c r="J339" t="s">
        <v>864</v>
      </c>
    </row>
    <row r="340" spans="1:10" x14ac:dyDescent="0.3">
      <c r="A340" t="s">
        <v>338</v>
      </c>
      <c r="B340" s="6">
        <v>181</v>
      </c>
      <c r="C340">
        <v>110</v>
      </c>
      <c r="D340">
        <v>76</v>
      </c>
      <c r="E340">
        <v>23</v>
      </c>
      <c r="F340">
        <v>48</v>
      </c>
      <c r="G340">
        <v>101</v>
      </c>
      <c r="H340">
        <v>115</v>
      </c>
      <c r="I340">
        <f>Metres_Gain_Progress!J340-Metres_Gain_Progress!H340</f>
        <v>0</v>
      </c>
      <c r="J340" t="s">
        <v>864</v>
      </c>
    </row>
    <row r="341" spans="1:10" x14ac:dyDescent="0.3">
      <c r="A341" t="s">
        <v>339</v>
      </c>
      <c r="B341" s="6">
        <v>1</v>
      </c>
      <c r="C341">
        <v>0</v>
      </c>
      <c r="D341">
        <v>0</v>
      </c>
      <c r="E341">
        <v>0</v>
      </c>
      <c r="F341">
        <v>5</v>
      </c>
      <c r="G341">
        <v>0</v>
      </c>
      <c r="H341">
        <v>1</v>
      </c>
      <c r="I341">
        <f>Metres_Gain_Progress!J341-Metres_Gain_Progress!H341</f>
        <v>9</v>
      </c>
      <c r="J341" t="s">
        <v>864</v>
      </c>
    </row>
    <row r="342" spans="1:10" x14ac:dyDescent="0.3">
      <c r="A342" t="s">
        <v>340</v>
      </c>
      <c r="B342" s="6">
        <v>4</v>
      </c>
      <c r="C342">
        <v>20</v>
      </c>
      <c r="D342">
        <v>4</v>
      </c>
      <c r="E342">
        <v>13</v>
      </c>
      <c r="F342">
        <v>0</v>
      </c>
      <c r="G342">
        <v>0</v>
      </c>
      <c r="H342">
        <v>0</v>
      </c>
      <c r="I342">
        <f>Metres_Gain_Progress!J342-Metres_Gain_Progress!H342</f>
        <v>0</v>
      </c>
      <c r="J342" t="s">
        <v>864</v>
      </c>
    </row>
    <row r="343" spans="1:10" x14ac:dyDescent="0.3">
      <c r="A343" t="s">
        <v>341</v>
      </c>
      <c r="B343" s="6">
        <v>0</v>
      </c>
      <c r="C343">
        <v>0</v>
      </c>
      <c r="D343">
        <v>0</v>
      </c>
      <c r="E343">
        <v>176</v>
      </c>
      <c r="F343">
        <v>67</v>
      </c>
      <c r="G343">
        <v>29</v>
      </c>
      <c r="H343">
        <v>0</v>
      </c>
      <c r="I343">
        <f>Metres_Gain_Progress!J343-Metres_Gain_Progress!H343</f>
        <v>0</v>
      </c>
      <c r="J343" t="s">
        <v>864</v>
      </c>
    </row>
    <row r="344" spans="1:10" x14ac:dyDescent="0.3">
      <c r="A344" t="s">
        <v>342</v>
      </c>
      <c r="B344" s="6">
        <v>14</v>
      </c>
      <c r="C344">
        <v>81</v>
      </c>
      <c r="D344">
        <v>23</v>
      </c>
      <c r="E344">
        <v>11</v>
      </c>
      <c r="F344">
        <v>69</v>
      </c>
      <c r="G344">
        <v>37</v>
      </c>
      <c r="H344">
        <v>34</v>
      </c>
      <c r="I344">
        <f>Metres_Gain_Progress!J344-Metres_Gain_Progress!H344</f>
        <v>0</v>
      </c>
      <c r="J344" t="s">
        <v>864</v>
      </c>
    </row>
    <row r="345" spans="1:10" x14ac:dyDescent="0.3">
      <c r="A345" t="s">
        <v>343</v>
      </c>
      <c r="B345" s="6">
        <v>93</v>
      </c>
      <c r="C345">
        <v>44</v>
      </c>
      <c r="D345">
        <v>0</v>
      </c>
      <c r="E345">
        <v>88</v>
      </c>
      <c r="F345">
        <v>81</v>
      </c>
      <c r="G345">
        <v>0</v>
      </c>
      <c r="H345">
        <v>23</v>
      </c>
      <c r="I345">
        <f>Metres_Gain_Progress!J345-Metres_Gain_Progress!H345</f>
        <v>92</v>
      </c>
      <c r="J345" t="s">
        <v>864</v>
      </c>
    </row>
    <row r="346" spans="1:10" x14ac:dyDescent="0.3">
      <c r="A346" t="s">
        <v>344</v>
      </c>
      <c r="B346" s="6">
        <v>0</v>
      </c>
      <c r="C346">
        <v>116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f>Metres_Gain_Progress!J346-Metres_Gain_Progress!H346</f>
        <v>0</v>
      </c>
      <c r="J346" t="s">
        <v>864</v>
      </c>
    </row>
    <row r="347" spans="1:10" x14ac:dyDescent="0.3">
      <c r="A347" t="s">
        <v>345</v>
      </c>
      <c r="B347" s="6">
        <v>121</v>
      </c>
      <c r="C347">
        <v>5</v>
      </c>
      <c r="D347">
        <v>44</v>
      </c>
      <c r="E347">
        <v>63</v>
      </c>
      <c r="F347">
        <v>95</v>
      </c>
      <c r="G347">
        <v>8</v>
      </c>
      <c r="H347">
        <v>2</v>
      </c>
      <c r="I347">
        <f>Metres_Gain_Progress!J347-Metres_Gain_Progress!H347</f>
        <v>103</v>
      </c>
      <c r="J347" t="s">
        <v>864</v>
      </c>
    </row>
    <row r="348" spans="1:10" x14ac:dyDescent="0.3">
      <c r="A348" t="s">
        <v>346</v>
      </c>
      <c r="B348" s="6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f>Metres_Gain_Progress!J348-Metres_Gain_Progress!H348</f>
        <v>0</v>
      </c>
      <c r="J348" t="s">
        <v>864</v>
      </c>
    </row>
    <row r="349" spans="1:10" x14ac:dyDescent="0.3">
      <c r="A349" t="s">
        <v>347</v>
      </c>
      <c r="B349" s="6">
        <v>0</v>
      </c>
      <c r="C349">
        <v>36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f>Metres_Gain_Progress!J349-Metres_Gain_Progress!H349</f>
        <v>0</v>
      </c>
      <c r="J349" t="s">
        <v>864</v>
      </c>
    </row>
    <row r="350" spans="1:10" x14ac:dyDescent="0.3">
      <c r="A350" t="s">
        <v>348</v>
      </c>
      <c r="B350" s="6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</v>
      </c>
      <c r="I350">
        <f>Metres_Gain_Progress!J350-Metres_Gain_Progress!H350</f>
        <v>0</v>
      </c>
      <c r="J350" t="s">
        <v>865</v>
      </c>
    </row>
    <row r="351" spans="1:10" x14ac:dyDescent="0.3">
      <c r="A351" t="s">
        <v>349</v>
      </c>
      <c r="B351" s="6">
        <v>0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0</v>
      </c>
      <c r="I351">
        <f>Metres_Gain_Progress!J351-Metres_Gain_Progress!H351</f>
        <v>0</v>
      </c>
      <c r="J351" t="s">
        <v>865</v>
      </c>
    </row>
    <row r="352" spans="1:10" x14ac:dyDescent="0.3">
      <c r="A352" t="s">
        <v>350</v>
      </c>
      <c r="B352" s="6">
        <v>0</v>
      </c>
      <c r="C352">
        <v>31</v>
      </c>
      <c r="D352">
        <v>0</v>
      </c>
      <c r="E352">
        <v>7</v>
      </c>
      <c r="F352">
        <v>7</v>
      </c>
      <c r="G352">
        <v>0</v>
      </c>
      <c r="H352">
        <v>0</v>
      </c>
      <c r="I352">
        <f>Metres_Gain_Progress!J352-Metres_Gain_Progress!H352</f>
        <v>0</v>
      </c>
      <c r="J352" t="s">
        <v>865</v>
      </c>
    </row>
    <row r="353" spans="1:10" x14ac:dyDescent="0.3">
      <c r="A353" t="s">
        <v>351</v>
      </c>
      <c r="B353" s="6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f>Metres_Gain_Progress!J353-Metres_Gain_Progress!H353</f>
        <v>0</v>
      </c>
      <c r="J353" t="s">
        <v>865</v>
      </c>
    </row>
    <row r="354" spans="1:10" x14ac:dyDescent="0.3">
      <c r="A354" t="s">
        <v>352</v>
      </c>
      <c r="B354" s="6">
        <v>0</v>
      </c>
      <c r="C354">
        <v>12</v>
      </c>
      <c r="D354">
        <v>0</v>
      </c>
      <c r="E354">
        <v>0</v>
      </c>
      <c r="F354">
        <v>0</v>
      </c>
      <c r="G354">
        <v>0</v>
      </c>
      <c r="H354">
        <v>24</v>
      </c>
      <c r="I354">
        <f>Metres_Gain_Progress!J354-Metres_Gain_Progress!H354</f>
        <v>0</v>
      </c>
      <c r="J354" t="s">
        <v>865</v>
      </c>
    </row>
    <row r="355" spans="1:10" x14ac:dyDescent="0.3">
      <c r="A355" t="s">
        <v>353</v>
      </c>
      <c r="B355" s="6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f>Metres_Gain_Progress!J355-Metres_Gain_Progress!H355</f>
        <v>0</v>
      </c>
      <c r="J355" t="s">
        <v>865</v>
      </c>
    </row>
    <row r="356" spans="1:10" x14ac:dyDescent="0.3">
      <c r="A356" t="s">
        <v>354</v>
      </c>
      <c r="B356" s="6">
        <v>4</v>
      </c>
      <c r="C356">
        <v>1</v>
      </c>
      <c r="D356">
        <v>0</v>
      </c>
      <c r="E356">
        <v>0</v>
      </c>
      <c r="F356">
        <v>11</v>
      </c>
      <c r="G356">
        <v>2</v>
      </c>
      <c r="H356">
        <v>13</v>
      </c>
      <c r="I356">
        <f>Metres_Gain_Progress!J356-Metres_Gain_Progress!H356</f>
        <v>28</v>
      </c>
      <c r="J356" t="s">
        <v>865</v>
      </c>
    </row>
    <row r="357" spans="1:10" x14ac:dyDescent="0.3">
      <c r="A357" t="s">
        <v>355</v>
      </c>
      <c r="B357" s="6">
        <v>0</v>
      </c>
      <c r="C357">
        <v>68</v>
      </c>
      <c r="D357">
        <v>0</v>
      </c>
      <c r="E357">
        <v>16</v>
      </c>
      <c r="F357">
        <v>49</v>
      </c>
      <c r="G357">
        <v>0</v>
      </c>
      <c r="H357">
        <v>0</v>
      </c>
      <c r="I357">
        <f>Metres_Gain_Progress!J357-Metres_Gain_Progress!H357</f>
        <v>0</v>
      </c>
      <c r="J357" t="s">
        <v>865</v>
      </c>
    </row>
    <row r="358" spans="1:10" x14ac:dyDescent="0.3">
      <c r="A358" t="s">
        <v>356</v>
      </c>
      <c r="B358" s="6">
        <v>116</v>
      </c>
      <c r="C358">
        <v>9</v>
      </c>
      <c r="D358">
        <v>6</v>
      </c>
      <c r="E358">
        <v>0</v>
      </c>
      <c r="F358">
        <v>31</v>
      </c>
      <c r="G358">
        <v>21</v>
      </c>
      <c r="H358">
        <v>0</v>
      </c>
      <c r="I358">
        <f>Metres_Gain_Progress!J358-Metres_Gain_Progress!H358</f>
        <v>0</v>
      </c>
      <c r="J358" t="s">
        <v>865</v>
      </c>
    </row>
    <row r="359" spans="1:10" x14ac:dyDescent="0.3">
      <c r="A359" t="s">
        <v>357</v>
      </c>
      <c r="B359" s="6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</v>
      </c>
      <c r="I359">
        <f>Metres_Gain_Progress!J359-Metres_Gain_Progress!H359</f>
        <v>17</v>
      </c>
      <c r="J359" t="s">
        <v>865</v>
      </c>
    </row>
    <row r="360" spans="1:10" x14ac:dyDescent="0.3">
      <c r="A360" t="s">
        <v>358</v>
      </c>
      <c r="B360" s="6">
        <v>0</v>
      </c>
      <c r="C360">
        <v>85</v>
      </c>
      <c r="D360">
        <v>14</v>
      </c>
      <c r="E360">
        <v>0</v>
      </c>
      <c r="F360">
        <v>0</v>
      </c>
      <c r="G360">
        <v>0</v>
      </c>
      <c r="H360">
        <v>24</v>
      </c>
      <c r="I360">
        <f>Metres_Gain_Progress!J360-Metres_Gain_Progress!H360</f>
        <v>0</v>
      </c>
      <c r="J360" t="s">
        <v>865</v>
      </c>
    </row>
    <row r="361" spans="1:10" x14ac:dyDescent="0.3">
      <c r="A361" t="s">
        <v>359</v>
      </c>
      <c r="B361" s="6">
        <v>0</v>
      </c>
      <c r="C361">
        <v>7</v>
      </c>
      <c r="D361">
        <v>0</v>
      </c>
      <c r="E361">
        <v>0</v>
      </c>
      <c r="F361">
        <v>0</v>
      </c>
      <c r="G361">
        <v>2</v>
      </c>
      <c r="H361">
        <v>0</v>
      </c>
      <c r="I361">
        <f>Metres_Gain_Progress!J361-Metres_Gain_Progress!H361</f>
        <v>0</v>
      </c>
      <c r="J361" t="s">
        <v>865</v>
      </c>
    </row>
    <row r="362" spans="1:10" x14ac:dyDescent="0.3">
      <c r="A362" t="s">
        <v>360</v>
      </c>
      <c r="B362" s="6">
        <v>0</v>
      </c>
      <c r="C362">
        <v>57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f>Metres_Gain_Progress!J362-Metres_Gain_Progress!H362</f>
        <v>17</v>
      </c>
      <c r="J362" t="s">
        <v>865</v>
      </c>
    </row>
    <row r="363" spans="1:10" x14ac:dyDescent="0.3">
      <c r="A363" t="s">
        <v>361</v>
      </c>
      <c r="B363" s="6">
        <v>0</v>
      </c>
      <c r="C363">
        <v>81</v>
      </c>
      <c r="D363">
        <v>0</v>
      </c>
      <c r="E363">
        <v>0</v>
      </c>
      <c r="F363">
        <v>17</v>
      </c>
      <c r="G363">
        <v>47</v>
      </c>
      <c r="H363">
        <v>0</v>
      </c>
      <c r="I363">
        <f>Metres_Gain_Progress!J363-Metres_Gain_Progress!H363</f>
        <v>0</v>
      </c>
      <c r="J363" t="s">
        <v>865</v>
      </c>
    </row>
    <row r="364" spans="1:10" x14ac:dyDescent="0.3">
      <c r="A364" t="s">
        <v>362</v>
      </c>
      <c r="B364" s="6">
        <v>0</v>
      </c>
      <c r="C364">
        <v>123</v>
      </c>
      <c r="D364">
        <v>0</v>
      </c>
      <c r="E364">
        <v>9</v>
      </c>
      <c r="F364">
        <v>0</v>
      </c>
      <c r="G364">
        <v>68</v>
      </c>
      <c r="H364">
        <v>0</v>
      </c>
      <c r="I364">
        <f>Metres_Gain_Progress!J364-Metres_Gain_Progress!H364</f>
        <v>0</v>
      </c>
      <c r="J364" t="s">
        <v>865</v>
      </c>
    </row>
    <row r="365" spans="1:10" x14ac:dyDescent="0.3">
      <c r="A365" t="s">
        <v>363</v>
      </c>
      <c r="B365" s="6">
        <v>39</v>
      </c>
      <c r="C365">
        <v>36</v>
      </c>
      <c r="D365">
        <v>28</v>
      </c>
      <c r="E365">
        <v>0</v>
      </c>
      <c r="F365">
        <v>0</v>
      </c>
      <c r="G365">
        <v>0</v>
      </c>
      <c r="H365">
        <v>12</v>
      </c>
      <c r="I365">
        <f>Metres_Gain_Progress!J365-Metres_Gain_Progress!H365</f>
        <v>132</v>
      </c>
      <c r="J365" t="s">
        <v>865</v>
      </c>
    </row>
    <row r="366" spans="1:10" x14ac:dyDescent="0.3">
      <c r="A366" t="s">
        <v>364</v>
      </c>
      <c r="B366" s="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f>Metres_Gain_Progress!J366-Metres_Gain_Progress!H366</f>
        <v>0</v>
      </c>
      <c r="J366" t="s">
        <v>865</v>
      </c>
    </row>
    <row r="367" spans="1:10" x14ac:dyDescent="0.3">
      <c r="A367" t="s">
        <v>365</v>
      </c>
      <c r="B367" s="6">
        <v>25</v>
      </c>
      <c r="C367">
        <v>13</v>
      </c>
      <c r="D367">
        <v>4</v>
      </c>
      <c r="E367">
        <v>0</v>
      </c>
      <c r="F367">
        <v>0</v>
      </c>
      <c r="G367">
        <v>0</v>
      </c>
      <c r="H367">
        <v>0</v>
      </c>
      <c r="I367">
        <f>Metres_Gain_Progress!J367-Metres_Gain_Progress!H367</f>
        <v>0</v>
      </c>
      <c r="J367" t="s">
        <v>865</v>
      </c>
    </row>
    <row r="368" spans="1:10" x14ac:dyDescent="0.3">
      <c r="A368" t="s">
        <v>366</v>
      </c>
      <c r="B368" s="6">
        <v>0</v>
      </c>
      <c r="C368">
        <v>0</v>
      </c>
      <c r="D368">
        <v>0</v>
      </c>
      <c r="E368">
        <v>198</v>
      </c>
      <c r="F368">
        <v>0</v>
      </c>
      <c r="G368">
        <v>0</v>
      </c>
      <c r="H368">
        <v>0</v>
      </c>
      <c r="I368">
        <f>Metres_Gain_Progress!J368-Metres_Gain_Progress!H368</f>
        <v>0</v>
      </c>
      <c r="J368" t="s">
        <v>865</v>
      </c>
    </row>
    <row r="369" spans="1:10" x14ac:dyDescent="0.3">
      <c r="A369" t="s">
        <v>367</v>
      </c>
      <c r="B369" s="6">
        <v>0</v>
      </c>
      <c r="C369">
        <v>0</v>
      </c>
      <c r="D369">
        <v>16</v>
      </c>
      <c r="E369">
        <v>0</v>
      </c>
      <c r="F369">
        <v>17</v>
      </c>
      <c r="G369">
        <v>7</v>
      </c>
      <c r="H369">
        <v>42</v>
      </c>
      <c r="I369">
        <f>Metres_Gain_Progress!J369-Metres_Gain_Progress!H369</f>
        <v>18</v>
      </c>
      <c r="J369" t="s">
        <v>865</v>
      </c>
    </row>
    <row r="370" spans="1:10" x14ac:dyDescent="0.3">
      <c r="A370" t="s">
        <v>368</v>
      </c>
      <c r="B370" s="6">
        <v>0</v>
      </c>
      <c r="C370">
        <v>0</v>
      </c>
      <c r="D370">
        <v>0</v>
      </c>
      <c r="E370">
        <v>103</v>
      </c>
      <c r="F370">
        <v>0</v>
      </c>
      <c r="G370">
        <v>123</v>
      </c>
      <c r="H370">
        <v>0</v>
      </c>
      <c r="I370">
        <f>Metres_Gain_Progress!J370-Metres_Gain_Progress!H370</f>
        <v>0</v>
      </c>
      <c r="J370" t="s">
        <v>865</v>
      </c>
    </row>
    <row r="371" spans="1:10" x14ac:dyDescent="0.3">
      <c r="A371" t="s">
        <v>369</v>
      </c>
      <c r="B371" s="6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f>Metres_Gain_Progress!J371-Metres_Gain_Progress!H371</f>
        <v>11</v>
      </c>
      <c r="J371" t="s">
        <v>865</v>
      </c>
    </row>
    <row r="372" spans="1:10" x14ac:dyDescent="0.3">
      <c r="A372" t="s">
        <v>370</v>
      </c>
      <c r="B372" s="6">
        <v>0</v>
      </c>
      <c r="C372">
        <v>34</v>
      </c>
      <c r="D372">
        <v>0</v>
      </c>
      <c r="E372">
        <v>16</v>
      </c>
      <c r="F372">
        <v>0</v>
      </c>
      <c r="G372">
        <v>100</v>
      </c>
      <c r="H372">
        <v>0</v>
      </c>
      <c r="I372">
        <f>Metres_Gain_Progress!J372-Metres_Gain_Progress!H372</f>
        <v>0</v>
      </c>
      <c r="J372" t="s">
        <v>865</v>
      </c>
    </row>
    <row r="373" spans="1:10" x14ac:dyDescent="0.3">
      <c r="A373" t="s">
        <v>371</v>
      </c>
      <c r="B373" s="6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f>Metres_Gain_Progress!J373-Metres_Gain_Progress!H373</f>
        <v>0</v>
      </c>
      <c r="J373" t="s">
        <v>865</v>
      </c>
    </row>
    <row r="374" spans="1:10" x14ac:dyDescent="0.3">
      <c r="A374" t="s">
        <v>372</v>
      </c>
      <c r="B374" s="6">
        <v>0</v>
      </c>
      <c r="C374">
        <v>0</v>
      </c>
      <c r="D374">
        <v>0</v>
      </c>
      <c r="E374">
        <v>21</v>
      </c>
      <c r="F374">
        <v>0</v>
      </c>
      <c r="G374">
        <v>0</v>
      </c>
      <c r="H374">
        <v>0</v>
      </c>
      <c r="I374">
        <f>Metres_Gain_Progress!J374-Metres_Gain_Progress!H374</f>
        <v>0</v>
      </c>
      <c r="J374" t="s">
        <v>865</v>
      </c>
    </row>
    <row r="375" spans="1:10" x14ac:dyDescent="0.3">
      <c r="A375" t="s">
        <v>373</v>
      </c>
      <c r="B375" s="6">
        <v>0</v>
      </c>
      <c r="C375">
        <v>18</v>
      </c>
      <c r="D375">
        <v>0</v>
      </c>
      <c r="E375">
        <v>2</v>
      </c>
      <c r="F375">
        <v>24</v>
      </c>
      <c r="G375">
        <v>4</v>
      </c>
      <c r="H375">
        <v>0</v>
      </c>
      <c r="I375">
        <f>Metres_Gain_Progress!J375-Metres_Gain_Progress!H375</f>
        <v>0</v>
      </c>
      <c r="J375" t="s">
        <v>865</v>
      </c>
    </row>
    <row r="376" spans="1:10" x14ac:dyDescent="0.3">
      <c r="A376" t="s">
        <v>374</v>
      </c>
      <c r="B376" s="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f>Metres_Gain_Progress!J376-Metres_Gain_Progress!H376</f>
        <v>0</v>
      </c>
      <c r="J376" t="s">
        <v>865</v>
      </c>
    </row>
    <row r="377" spans="1:10" x14ac:dyDescent="0.3">
      <c r="A377" t="s">
        <v>375</v>
      </c>
      <c r="B377" s="6">
        <v>0</v>
      </c>
      <c r="C377">
        <v>0</v>
      </c>
      <c r="D377">
        <v>119</v>
      </c>
      <c r="E377">
        <v>53</v>
      </c>
      <c r="F377">
        <v>24</v>
      </c>
      <c r="G377">
        <v>66</v>
      </c>
      <c r="H377">
        <v>0</v>
      </c>
      <c r="I377">
        <f>Metres_Gain_Progress!J377-Metres_Gain_Progress!H377</f>
        <v>100</v>
      </c>
      <c r="J377" t="s">
        <v>865</v>
      </c>
    </row>
    <row r="378" spans="1:10" x14ac:dyDescent="0.3">
      <c r="A378" t="s">
        <v>376</v>
      </c>
      <c r="B378" s="6">
        <v>0</v>
      </c>
      <c r="C378">
        <v>0</v>
      </c>
      <c r="D378">
        <v>0</v>
      </c>
      <c r="E378">
        <v>10</v>
      </c>
      <c r="F378">
        <v>35</v>
      </c>
      <c r="G378">
        <v>0</v>
      </c>
      <c r="H378">
        <v>0</v>
      </c>
      <c r="I378">
        <f>Metres_Gain_Progress!J378-Metres_Gain_Progress!H378</f>
        <v>0</v>
      </c>
      <c r="J378" t="s">
        <v>865</v>
      </c>
    </row>
    <row r="379" spans="1:10" x14ac:dyDescent="0.3">
      <c r="A379" t="s">
        <v>377</v>
      </c>
      <c r="B379" s="6">
        <v>54</v>
      </c>
      <c r="C379">
        <v>10</v>
      </c>
      <c r="D379">
        <v>18</v>
      </c>
      <c r="E379">
        <v>4</v>
      </c>
      <c r="F379">
        <v>0</v>
      </c>
      <c r="G379">
        <v>0</v>
      </c>
      <c r="H379">
        <v>0</v>
      </c>
      <c r="I379">
        <f>Metres_Gain_Progress!J379-Metres_Gain_Progress!H379</f>
        <v>11</v>
      </c>
      <c r="J379" t="s">
        <v>865</v>
      </c>
    </row>
    <row r="380" spans="1:10" x14ac:dyDescent="0.3">
      <c r="A380" t="s">
        <v>378</v>
      </c>
      <c r="B380" s="6">
        <v>0</v>
      </c>
      <c r="C380">
        <v>0</v>
      </c>
      <c r="D380">
        <v>0</v>
      </c>
      <c r="E380">
        <v>202</v>
      </c>
      <c r="F380">
        <v>113</v>
      </c>
      <c r="G380">
        <v>67</v>
      </c>
      <c r="H380">
        <v>0</v>
      </c>
      <c r="I380">
        <f>Metres_Gain_Progress!J380-Metres_Gain_Progress!H380</f>
        <v>0</v>
      </c>
      <c r="J380" t="s">
        <v>865</v>
      </c>
    </row>
    <row r="381" spans="1:10" x14ac:dyDescent="0.3">
      <c r="A381" t="s">
        <v>379</v>
      </c>
      <c r="B381" s="6">
        <v>0</v>
      </c>
      <c r="C381">
        <v>23</v>
      </c>
      <c r="D381">
        <v>12</v>
      </c>
      <c r="E381">
        <v>0</v>
      </c>
      <c r="F381">
        <v>0</v>
      </c>
      <c r="G381">
        <v>0</v>
      </c>
      <c r="H381">
        <v>0</v>
      </c>
      <c r="I381">
        <f>Metres_Gain_Progress!J381-Metres_Gain_Progress!H381</f>
        <v>0</v>
      </c>
      <c r="J381" t="s">
        <v>865</v>
      </c>
    </row>
    <row r="382" spans="1:10" x14ac:dyDescent="0.3">
      <c r="A382" t="s">
        <v>380</v>
      </c>
      <c r="B382" s="6">
        <v>9</v>
      </c>
      <c r="C382">
        <v>15</v>
      </c>
      <c r="D382">
        <v>5</v>
      </c>
      <c r="E382">
        <v>0</v>
      </c>
      <c r="F382">
        <v>6</v>
      </c>
      <c r="G382">
        <v>0</v>
      </c>
      <c r="H382">
        <v>36</v>
      </c>
      <c r="I382">
        <f>Metres_Gain_Progress!J382-Metres_Gain_Progress!H382</f>
        <v>47</v>
      </c>
      <c r="J382" t="s">
        <v>865</v>
      </c>
    </row>
    <row r="383" spans="1:10" x14ac:dyDescent="0.3">
      <c r="A383" t="s">
        <v>381</v>
      </c>
      <c r="B383" s="6">
        <v>0</v>
      </c>
      <c r="C383">
        <v>0</v>
      </c>
      <c r="D383">
        <v>0</v>
      </c>
      <c r="E383">
        <v>0</v>
      </c>
      <c r="F383">
        <v>71</v>
      </c>
      <c r="G383">
        <v>0</v>
      </c>
      <c r="H383">
        <v>0</v>
      </c>
      <c r="I383">
        <f>Metres_Gain_Progress!J383-Metres_Gain_Progress!H383</f>
        <v>0</v>
      </c>
      <c r="J383" t="s">
        <v>865</v>
      </c>
    </row>
    <row r="384" spans="1:10" x14ac:dyDescent="0.3">
      <c r="A384" t="s">
        <v>382</v>
      </c>
      <c r="B384" s="6">
        <v>0</v>
      </c>
      <c r="C384">
        <v>0</v>
      </c>
      <c r="D384">
        <v>0</v>
      </c>
      <c r="E384">
        <v>0</v>
      </c>
      <c r="F384">
        <v>200</v>
      </c>
      <c r="G384">
        <v>47</v>
      </c>
      <c r="H384">
        <v>0</v>
      </c>
      <c r="I384">
        <f>Metres_Gain_Progress!J384-Metres_Gain_Progress!H384</f>
        <v>125</v>
      </c>
      <c r="J384" t="s">
        <v>865</v>
      </c>
    </row>
    <row r="385" spans="1:10" x14ac:dyDescent="0.3">
      <c r="A385" t="s">
        <v>383</v>
      </c>
      <c r="B385" s="6">
        <v>0</v>
      </c>
      <c r="C385">
        <v>91</v>
      </c>
      <c r="D385">
        <v>0</v>
      </c>
      <c r="E385">
        <v>4</v>
      </c>
      <c r="F385">
        <v>40</v>
      </c>
      <c r="G385">
        <v>0</v>
      </c>
      <c r="H385">
        <v>0</v>
      </c>
      <c r="I385">
        <f>Metres_Gain_Progress!J385-Metres_Gain_Progress!H385</f>
        <v>0</v>
      </c>
      <c r="J385" t="s">
        <v>865</v>
      </c>
    </row>
    <row r="386" spans="1:10" x14ac:dyDescent="0.3">
      <c r="A386" t="s">
        <v>384</v>
      </c>
      <c r="B386" s="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f>Metres_Gain_Progress!J386-Metres_Gain_Progress!H386</f>
        <v>23</v>
      </c>
      <c r="J386" t="s">
        <v>865</v>
      </c>
    </row>
    <row r="387" spans="1:10" x14ac:dyDescent="0.3">
      <c r="A387" t="s">
        <v>385</v>
      </c>
      <c r="B387" s="6">
        <v>60</v>
      </c>
      <c r="C387">
        <v>12</v>
      </c>
      <c r="D387">
        <v>44</v>
      </c>
      <c r="E387">
        <v>0</v>
      </c>
      <c r="F387">
        <v>27</v>
      </c>
      <c r="G387">
        <v>0</v>
      </c>
      <c r="H387">
        <v>81</v>
      </c>
      <c r="I387">
        <f>Metres_Gain_Progress!J387-Metres_Gain_Progress!H387</f>
        <v>121</v>
      </c>
      <c r="J387" t="s">
        <v>865</v>
      </c>
    </row>
    <row r="388" spans="1:10" x14ac:dyDescent="0.3">
      <c r="A388" t="s">
        <v>386</v>
      </c>
      <c r="B388" s="6">
        <v>157</v>
      </c>
      <c r="C388">
        <v>15</v>
      </c>
      <c r="D388">
        <v>17</v>
      </c>
      <c r="E388">
        <v>0</v>
      </c>
      <c r="F388">
        <v>0</v>
      </c>
      <c r="G388">
        <v>0</v>
      </c>
      <c r="H388">
        <v>75</v>
      </c>
      <c r="I388">
        <f>Metres_Gain_Progress!J388-Metres_Gain_Progress!H388</f>
        <v>96</v>
      </c>
      <c r="J388" t="s">
        <v>865</v>
      </c>
    </row>
    <row r="389" spans="1:10" x14ac:dyDescent="0.3">
      <c r="A389" t="s">
        <v>387</v>
      </c>
      <c r="B389" s="6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f>Metres_Gain_Progress!J389-Metres_Gain_Progress!H389</f>
        <v>0</v>
      </c>
      <c r="J389" t="s">
        <v>865</v>
      </c>
    </row>
    <row r="390" spans="1:10" x14ac:dyDescent="0.3">
      <c r="A390" t="s">
        <v>388</v>
      </c>
      <c r="B390" s="6">
        <v>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f>Metres_Gain_Progress!J390-Metres_Gain_Progress!H390</f>
        <v>0</v>
      </c>
      <c r="J390" t="s">
        <v>865</v>
      </c>
    </row>
    <row r="391" spans="1:10" x14ac:dyDescent="0.3">
      <c r="A391" t="s">
        <v>389</v>
      </c>
      <c r="B391" s="6">
        <v>35</v>
      </c>
      <c r="C391">
        <v>52</v>
      </c>
      <c r="D391">
        <v>62</v>
      </c>
      <c r="E391">
        <v>0</v>
      </c>
      <c r="F391">
        <v>0</v>
      </c>
      <c r="G391">
        <v>0</v>
      </c>
      <c r="H391">
        <v>100</v>
      </c>
      <c r="I391">
        <f>Metres_Gain_Progress!J391-Metres_Gain_Progress!H391</f>
        <v>27</v>
      </c>
      <c r="J391" t="s">
        <v>865</v>
      </c>
    </row>
    <row r="392" spans="1:10" x14ac:dyDescent="0.3">
      <c r="A392" t="s">
        <v>390</v>
      </c>
      <c r="B392" s="6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40</v>
      </c>
      <c r="I392">
        <f>Metres_Gain_Progress!J392-Metres_Gain_Progress!H392</f>
        <v>0</v>
      </c>
      <c r="J392" t="s">
        <v>865</v>
      </c>
    </row>
    <row r="393" spans="1:10" x14ac:dyDescent="0.3">
      <c r="A393" t="s">
        <v>391</v>
      </c>
      <c r="B393" s="6">
        <v>0</v>
      </c>
      <c r="C393">
        <v>0</v>
      </c>
      <c r="D393">
        <v>0</v>
      </c>
      <c r="E393">
        <v>0</v>
      </c>
      <c r="F393">
        <v>16</v>
      </c>
      <c r="G393">
        <v>0</v>
      </c>
      <c r="H393">
        <v>1</v>
      </c>
      <c r="I393">
        <f>Metres_Gain_Progress!J393-Metres_Gain_Progress!H393</f>
        <v>0</v>
      </c>
      <c r="J393" t="s">
        <v>865</v>
      </c>
    </row>
    <row r="394" spans="1:10" x14ac:dyDescent="0.3">
      <c r="A394" t="s">
        <v>392</v>
      </c>
      <c r="B394" s="6">
        <v>14</v>
      </c>
      <c r="C394">
        <v>3</v>
      </c>
      <c r="D394">
        <v>0</v>
      </c>
      <c r="E394">
        <v>0</v>
      </c>
      <c r="F394">
        <v>27</v>
      </c>
      <c r="G394">
        <v>12</v>
      </c>
      <c r="H394">
        <v>20</v>
      </c>
      <c r="I394">
        <f>Metres_Gain_Progress!J394-Metres_Gain_Progress!H394</f>
        <v>25</v>
      </c>
      <c r="J394" t="s">
        <v>865</v>
      </c>
    </row>
    <row r="395" spans="1:10" x14ac:dyDescent="0.3">
      <c r="A395" t="s">
        <v>393</v>
      </c>
      <c r="B395" s="6">
        <v>0</v>
      </c>
      <c r="C395">
        <v>0</v>
      </c>
      <c r="D395">
        <v>0</v>
      </c>
      <c r="E395">
        <v>17</v>
      </c>
      <c r="F395">
        <v>0</v>
      </c>
      <c r="G395">
        <v>11</v>
      </c>
      <c r="H395">
        <v>0</v>
      </c>
      <c r="I395">
        <f>Metres_Gain_Progress!J395-Metres_Gain_Progress!H395</f>
        <v>4</v>
      </c>
      <c r="J395" t="s">
        <v>865</v>
      </c>
    </row>
    <row r="396" spans="1:10" x14ac:dyDescent="0.3">
      <c r="A396" t="s">
        <v>394</v>
      </c>
      <c r="B396" s="6">
        <v>9</v>
      </c>
      <c r="C396">
        <v>15</v>
      </c>
      <c r="D396">
        <v>8</v>
      </c>
      <c r="E396">
        <v>0</v>
      </c>
      <c r="F396">
        <v>0</v>
      </c>
      <c r="G396">
        <v>14</v>
      </c>
      <c r="H396">
        <v>21</v>
      </c>
      <c r="I396">
        <f>Metres_Gain_Progress!J396-Metres_Gain_Progress!H396</f>
        <v>51</v>
      </c>
      <c r="J396" t="s">
        <v>865</v>
      </c>
    </row>
    <row r="397" spans="1:10" x14ac:dyDescent="0.3">
      <c r="A397" t="s">
        <v>395</v>
      </c>
      <c r="B397" s="6">
        <v>224</v>
      </c>
      <c r="C397">
        <v>13</v>
      </c>
      <c r="D397">
        <v>43</v>
      </c>
      <c r="E397">
        <v>0</v>
      </c>
      <c r="F397">
        <v>88</v>
      </c>
      <c r="G397">
        <v>17</v>
      </c>
      <c r="H397">
        <v>0</v>
      </c>
      <c r="I397">
        <f>Metres_Gain_Progress!J397-Metres_Gain_Progress!H397</f>
        <v>41</v>
      </c>
      <c r="J397" t="s">
        <v>865</v>
      </c>
    </row>
    <row r="398" spans="1:10" x14ac:dyDescent="0.3">
      <c r="A398" t="s">
        <v>396</v>
      </c>
      <c r="B398" s="6">
        <v>0</v>
      </c>
      <c r="C398">
        <v>115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f>Metres_Gain_Progress!J398-Metres_Gain_Progress!H398</f>
        <v>0</v>
      </c>
      <c r="J398" t="s">
        <v>865</v>
      </c>
    </row>
    <row r="399" spans="1:10" x14ac:dyDescent="0.3">
      <c r="A399" t="s">
        <v>397</v>
      </c>
      <c r="B399" s="6">
        <v>0</v>
      </c>
      <c r="C399">
        <v>33</v>
      </c>
      <c r="D399">
        <v>11</v>
      </c>
      <c r="E399">
        <v>10</v>
      </c>
      <c r="F399">
        <v>21</v>
      </c>
      <c r="G399">
        <v>0</v>
      </c>
      <c r="H399">
        <v>0</v>
      </c>
      <c r="I399">
        <f>Metres_Gain_Progress!J399-Metres_Gain_Progress!H399</f>
        <v>0</v>
      </c>
      <c r="J399" t="s">
        <v>865</v>
      </c>
    </row>
    <row r="400" spans="1:10" x14ac:dyDescent="0.3">
      <c r="A400" t="s">
        <v>398</v>
      </c>
      <c r="B400" s="6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f>Metres_Gain_Progress!J400-Metres_Gain_Progress!H400</f>
        <v>0</v>
      </c>
      <c r="J400" t="s">
        <v>865</v>
      </c>
    </row>
    <row r="401" spans="1:10" x14ac:dyDescent="0.3">
      <c r="A401" t="s">
        <v>399</v>
      </c>
      <c r="B401" s="6">
        <v>22</v>
      </c>
      <c r="C401">
        <v>61</v>
      </c>
      <c r="D401">
        <v>0</v>
      </c>
      <c r="E401">
        <v>31</v>
      </c>
      <c r="F401">
        <v>0</v>
      </c>
      <c r="G401">
        <v>15</v>
      </c>
      <c r="H401">
        <v>0</v>
      </c>
      <c r="I401">
        <f>Metres_Gain_Progress!J401-Metres_Gain_Progress!H401</f>
        <v>0</v>
      </c>
      <c r="J401" t="s">
        <v>865</v>
      </c>
    </row>
    <row r="402" spans="1:10" x14ac:dyDescent="0.3">
      <c r="A402" t="s">
        <v>400</v>
      </c>
      <c r="B402" s="6">
        <v>31</v>
      </c>
      <c r="C402">
        <v>4</v>
      </c>
      <c r="D402">
        <v>0</v>
      </c>
      <c r="E402">
        <v>0</v>
      </c>
      <c r="F402">
        <v>0</v>
      </c>
      <c r="G402">
        <v>6</v>
      </c>
      <c r="H402">
        <v>4</v>
      </c>
      <c r="I402">
        <f>Metres_Gain_Progress!J402-Metres_Gain_Progress!H402</f>
        <v>9</v>
      </c>
      <c r="J402" t="s">
        <v>865</v>
      </c>
    </row>
    <row r="403" spans="1:10" x14ac:dyDescent="0.3">
      <c r="A403" t="s">
        <v>401</v>
      </c>
      <c r="B403" s="6">
        <v>0</v>
      </c>
      <c r="C403">
        <v>26</v>
      </c>
      <c r="D403">
        <v>16</v>
      </c>
      <c r="E403">
        <v>12</v>
      </c>
      <c r="F403">
        <v>51</v>
      </c>
      <c r="G403">
        <v>0</v>
      </c>
      <c r="H403">
        <v>0</v>
      </c>
      <c r="I403">
        <f>Metres_Gain_Progress!J403-Metres_Gain_Progress!H403</f>
        <v>0</v>
      </c>
      <c r="J403" t="s">
        <v>865</v>
      </c>
    </row>
    <row r="404" spans="1:10" x14ac:dyDescent="0.3">
      <c r="A404" t="s">
        <v>402</v>
      </c>
      <c r="B404" s="6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f>Metres_Gain_Progress!J404-Metres_Gain_Progress!H404</f>
        <v>0</v>
      </c>
      <c r="J404" t="s">
        <v>865</v>
      </c>
    </row>
    <row r="405" spans="1:10" x14ac:dyDescent="0.3">
      <c r="A405" t="s">
        <v>403</v>
      </c>
      <c r="B405" s="6">
        <v>49</v>
      </c>
      <c r="C405">
        <v>12</v>
      </c>
      <c r="D405">
        <v>21</v>
      </c>
      <c r="E405">
        <v>0</v>
      </c>
      <c r="F405">
        <v>66</v>
      </c>
      <c r="G405">
        <v>25</v>
      </c>
      <c r="H405">
        <v>28</v>
      </c>
      <c r="I405">
        <f>Metres_Gain_Progress!J405-Metres_Gain_Progress!H405</f>
        <v>75</v>
      </c>
      <c r="J405" t="s">
        <v>865</v>
      </c>
    </row>
    <row r="406" spans="1:10" x14ac:dyDescent="0.3">
      <c r="A406" t="s">
        <v>404</v>
      </c>
      <c r="B406" s="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f>Metres_Gain_Progress!J406-Metres_Gain_Progress!H406</f>
        <v>0</v>
      </c>
      <c r="J406" t="s">
        <v>865</v>
      </c>
    </row>
    <row r="407" spans="1:10" x14ac:dyDescent="0.3">
      <c r="A407" t="s">
        <v>405</v>
      </c>
      <c r="B407" s="6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f>Metres_Gain_Progress!J407-Metres_Gain_Progress!H407</f>
        <v>0</v>
      </c>
      <c r="J407" t="s">
        <v>865</v>
      </c>
    </row>
    <row r="408" spans="1:10" x14ac:dyDescent="0.3">
      <c r="A408" t="s">
        <v>406</v>
      </c>
      <c r="B408" s="6">
        <v>0</v>
      </c>
      <c r="C408">
        <v>3</v>
      </c>
      <c r="D408">
        <v>0</v>
      </c>
      <c r="E408">
        <v>1</v>
      </c>
      <c r="F408">
        <v>0</v>
      </c>
      <c r="G408">
        <v>0</v>
      </c>
      <c r="H408">
        <v>0</v>
      </c>
      <c r="I408">
        <f>Metres_Gain_Progress!J408-Metres_Gain_Progress!H408</f>
        <v>0</v>
      </c>
      <c r="J408" t="s">
        <v>865</v>
      </c>
    </row>
    <row r="409" spans="1:10" x14ac:dyDescent="0.3">
      <c r="A409" t="s">
        <v>407</v>
      </c>
      <c r="B409" s="6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f>Metres_Gain_Progress!J409-Metres_Gain_Progress!H409</f>
        <v>0</v>
      </c>
      <c r="J409" t="s">
        <v>865</v>
      </c>
    </row>
    <row r="410" spans="1:10" x14ac:dyDescent="0.3">
      <c r="A410" t="s">
        <v>408</v>
      </c>
      <c r="B410" s="6">
        <v>0</v>
      </c>
      <c r="C410">
        <v>6</v>
      </c>
      <c r="D410">
        <v>4</v>
      </c>
      <c r="E410">
        <v>0</v>
      </c>
      <c r="F410">
        <v>0</v>
      </c>
      <c r="G410">
        <v>0</v>
      </c>
      <c r="H410">
        <v>0</v>
      </c>
      <c r="I410">
        <f>Metres_Gain_Progress!J410-Metres_Gain_Progress!H410</f>
        <v>0</v>
      </c>
      <c r="J410" t="s">
        <v>865</v>
      </c>
    </row>
    <row r="411" spans="1:10" x14ac:dyDescent="0.3">
      <c r="A411" t="s">
        <v>409</v>
      </c>
      <c r="B411" s="6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f>Metres_Gain_Progress!J411-Metres_Gain_Progress!H411</f>
        <v>0</v>
      </c>
      <c r="J411" t="s">
        <v>865</v>
      </c>
    </row>
    <row r="412" spans="1:10" x14ac:dyDescent="0.3">
      <c r="A412" t="s">
        <v>410</v>
      </c>
      <c r="B412" s="6">
        <v>0</v>
      </c>
      <c r="C412">
        <v>0</v>
      </c>
      <c r="D412">
        <v>6</v>
      </c>
      <c r="E412">
        <v>0</v>
      </c>
      <c r="F412">
        <v>7</v>
      </c>
      <c r="G412">
        <v>13</v>
      </c>
      <c r="H412">
        <v>0</v>
      </c>
      <c r="I412">
        <f>Metres_Gain_Progress!J412-Metres_Gain_Progress!H412</f>
        <v>0</v>
      </c>
      <c r="J412" t="s">
        <v>865</v>
      </c>
    </row>
    <row r="413" spans="1:10" x14ac:dyDescent="0.3">
      <c r="A413" t="s">
        <v>411</v>
      </c>
      <c r="B413" s="6">
        <v>0</v>
      </c>
      <c r="C413">
        <v>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f>Metres_Gain_Progress!J413-Metres_Gain_Progress!H413</f>
        <v>2</v>
      </c>
      <c r="J413" t="s">
        <v>865</v>
      </c>
    </row>
    <row r="414" spans="1:10" x14ac:dyDescent="0.3">
      <c r="A414" t="s">
        <v>412</v>
      </c>
      <c r="B414" s="6">
        <v>0</v>
      </c>
      <c r="C414">
        <v>0</v>
      </c>
      <c r="D414">
        <v>21</v>
      </c>
      <c r="E414">
        <v>3</v>
      </c>
      <c r="F414">
        <v>0</v>
      </c>
      <c r="G414">
        <v>0</v>
      </c>
      <c r="H414">
        <v>0</v>
      </c>
      <c r="I414">
        <f>Metres_Gain_Progress!J414-Metres_Gain_Progress!H414</f>
        <v>0</v>
      </c>
      <c r="J414" t="s">
        <v>866</v>
      </c>
    </row>
    <row r="415" spans="1:10" x14ac:dyDescent="0.3">
      <c r="A415" t="s">
        <v>413</v>
      </c>
      <c r="B415" s="6">
        <v>264</v>
      </c>
      <c r="C415">
        <v>49</v>
      </c>
      <c r="D415">
        <v>0</v>
      </c>
      <c r="E415">
        <v>0</v>
      </c>
      <c r="F415">
        <v>0</v>
      </c>
      <c r="G415">
        <v>0</v>
      </c>
      <c r="H415">
        <v>23</v>
      </c>
      <c r="I415">
        <f>Metres_Gain_Progress!J415-Metres_Gain_Progress!H415</f>
        <v>0</v>
      </c>
      <c r="J415" t="s">
        <v>866</v>
      </c>
    </row>
    <row r="416" spans="1:10" x14ac:dyDescent="0.3">
      <c r="A416" t="s">
        <v>414</v>
      </c>
      <c r="B416" s="6">
        <v>0</v>
      </c>
      <c r="C416">
        <v>0</v>
      </c>
      <c r="D416">
        <v>2</v>
      </c>
      <c r="E416">
        <v>0</v>
      </c>
      <c r="F416">
        <v>21</v>
      </c>
      <c r="G416">
        <v>0</v>
      </c>
      <c r="H416">
        <v>8</v>
      </c>
      <c r="I416">
        <f>Metres_Gain_Progress!J416-Metres_Gain_Progress!H416</f>
        <v>10</v>
      </c>
      <c r="J416" t="s">
        <v>866</v>
      </c>
    </row>
    <row r="417" spans="1:10" x14ac:dyDescent="0.3">
      <c r="A417" t="s">
        <v>415</v>
      </c>
      <c r="B417" s="6">
        <v>0</v>
      </c>
      <c r="C417">
        <v>0</v>
      </c>
      <c r="D417">
        <v>0</v>
      </c>
      <c r="E417">
        <v>7</v>
      </c>
      <c r="F417">
        <v>0</v>
      </c>
      <c r="G417">
        <v>7</v>
      </c>
      <c r="H417">
        <v>1</v>
      </c>
      <c r="I417">
        <f>Metres_Gain_Progress!J417-Metres_Gain_Progress!H417</f>
        <v>0</v>
      </c>
      <c r="J417" t="s">
        <v>866</v>
      </c>
    </row>
    <row r="418" spans="1:10" x14ac:dyDescent="0.3">
      <c r="A418" t="s">
        <v>416</v>
      </c>
      <c r="B418" s="6">
        <v>85</v>
      </c>
      <c r="C418">
        <v>13</v>
      </c>
      <c r="D418">
        <v>30</v>
      </c>
      <c r="E418">
        <v>64</v>
      </c>
      <c r="F418">
        <v>113</v>
      </c>
      <c r="G418">
        <v>54</v>
      </c>
      <c r="H418">
        <v>39</v>
      </c>
      <c r="I418">
        <f>Metres_Gain_Progress!J418-Metres_Gain_Progress!H418</f>
        <v>177</v>
      </c>
      <c r="J418" t="s">
        <v>866</v>
      </c>
    </row>
    <row r="419" spans="1:10" x14ac:dyDescent="0.3">
      <c r="A419" t="s">
        <v>417</v>
      </c>
      <c r="B419" s="6">
        <v>74</v>
      </c>
      <c r="C419">
        <v>38</v>
      </c>
      <c r="D419">
        <v>13</v>
      </c>
      <c r="E419">
        <v>46</v>
      </c>
      <c r="F419">
        <v>34</v>
      </c>
      <c r="G419">
        <v>22</v>
      </c>
      <c r="H419">
        <v>9</v>
      </c>
      <c r="I419">
        <f>Metres_Gain_Progress!J419-Metres_Gain_Progress!H419</f>
        <v>59</v>
      </c>
      <c r="J419" t="s">
        <v>866</v>
      </c>
    </row>
    <row r="420" spans="1:10" x14ac:dyDescent="0.3">
      <c r="A420" t="s">
        <v>418</v>
      </c>
      <c r="B420" s="6">
        <v>209</v>
      </c>
      <c r="C420">
        <v>12</v>
      </c>
      <c r="D420">
        <v>7</v>
      </c>
      <c r="E420">
        <v>0</v>
      </c>
      <c r="F420">
        <v>0</v>
      </c>
      <c r="G420">
        <v>0</v>
      </c>
      <c r="H420">
        <v>0</v>
      </c>
      <c r="I420">
        <f>Metres_Gain_Progress!J420-Metres_Gain_Progress!H420</f>
        <v>78</v>
      </c>
      <c r="J420" t="s">
        <v>866</v>
      </c>
    </row>
    <row r="421" spans="1:10" x14ac:dyDescent="0.3">
      <c r="A421" t="s">
        <v>419</v>
      </c>
      <c r="B421" s="6">
        <v>19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f>Metres_Gain_Progress!J421-Metres_Gain_Progress!H421</f>
        <v>103</v>
      </c>
      <c r="J421" t="s">
        <v>866</v>
      </c>
    </row>
    <row r="422" spans="1:10" x14ac:dyDescent="0.3">
      <c r="A422" t="s">
        <v>420</v>
      </c>
      <c r="B422" s="6">
        <v>147</v>
      </c>
      <c r="C422">
        <v>53</v>
      </c>
      <c r="D422">
        <v>0</v>
      </c>
      <c r="E422">
        <v>0</v>
      </c>
      <c r="F422">
        <v>29</v>
      </c>
      <c r="G422">
        <v>9</v>
      </c>
      <c r="H422">
        <v>26</v>
      </c>
      <c r="I422">
        <f>Metres_Gain_Progress!J422-Metres_Gain_Progress!H422</f>
        <v>0</v>
      </c>
      <c r="J422" t="s">
        <v>866</v>
      </c>
    </row>
    <row r="423" spans="1:10" x14ac:dyDescent="0.3">
      <c r="A423" t="s">
        <v>421</v>
      </c>
      <c r="B423" s="6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f>Metres_Gain_Progress!J423-Metres_Gain_Progress!H423</f>
        <v>0</v>
      </c>
      <c r="J423" t="s">
        <v>866</v>
      </c>
    </row>
    <row r="424" spans="1:10" x14ac:dyDescent="0.3">
      <c r="A424" t="s">
        <v>422</v>
      </c>
      <c r="B424" s="6">
        <v>0</v>
      </c>
      <c r="C424">
        <v>0</v>
      </c>
      <c r="D424">
        <v>0</v>
      </c>
      <c r="E424">
        <v>18</v>
      </c>
      <c r="F424">
        <v>0</v>
      </c>
      <c r="G424">
        <v>0</v>
      </c>
      <c r="H424">
        <v>0</v>
      </c>
      <c r="I424">
        <f>Metres_Gain_Progress!J424-Metres_Gain_Progress!H424</f>
        <v>0</v>
      </c>
      <c r="J424" t="s">
        <v>866</v>
      </c>
    </row>
    <row r="425" spans="1:10" x14ac:dyDescent="0.3">
      <c r="A425" t="s">
        <v>423</v>
      </c>
      <c r="B425" s="6">
        <v>3</v>
      </c>
      <c r="C425">
        <v>0</v>
      </c>
      <c r="D425">
        <v>0</v>
      </c>
      <c r="E425">
        <v>10</v>
      </c>
      <c r="F425">
        <v>21</v>
      </c>
      <c r="G425">
        <v>0</v>
      </c>
      <c r="H425">
        <v>0</v>
      </c>
      <c r="I425">
        <f>Metres_Gain_Progress!J425-Metres_Gain_Progress!H425</f>
        <v>0</v>
      </c>
      <c r="J425" t="s">
        <v>866</v>
      </c>
    </row>
    <row r="426" spans="1:10" x14ac:dyDescent="0.3">
      <c r="A426" t="s">
        <v>424</v>
      </c>
      <c r="B426" s="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f>Metres_Gain_Progress!J426-Metres_Gain_Progress!H426</f>
        <v>0</v>
      </c>
      <c r="J426" t="s">
        <v>866</v>
      </c>
    </row>
    <row r="427" spans="1:10" x14ac:dyDescent="0.3">
      <c r="A427" t="s">
        <v>425</v>
      </c>
      <c r="B427" s="6">
        <v>31</v>
      </c>
      <c r="C427">
        <v>19</v>
      </c>
      <c r="D427">
        <v>2</v>
      </c>
      <c r="E427">
        <v>2</v>
      </c>
      <c r="F427">
        <v>20</v>
      </c>
      <c r="G427">
        <v>0</v>
      </c>
      <c r="H427">
        <v>2</v>
      </c>
      <c r="I427">
        <f>Metres_Gain_Progress!J427-Metres_Gain_Progress!H427</f>
        <v>0</v>
      </c>
      <c r="J427" t="s">
        <v>866</v>
      </c>
    </row>
    <row r="428" spans="1:10" x14ac:dyDescent="0.3">
      <c r="A428" t="s">
        <v>426</v>
      </c>
      <c r="B428" s="6">
        <v>51</v>
      </c>
      <c r="C428">
        <v>12</v>
      </c>
      <c r="D428">
        <v>31</v>
      </c>
      <c r="E428">
        <v>0</v>
      </c>
      <c r="F428">
        <v>62</v>
      </c>
      <c r="G428">
        <v>0</v>
      </c>
      <c r="H428">
        <v>20</v>
      </c>
      <c r="I428">
        <f>Metres_Gain_Progress!J428-Metres_Gain_Progress!H428</f>
        <v>0</v>
      </c>
      <c r="J428" t="s">
        <v>866</v>
      </c>
    </row>
    <row r="429" spans="1:10" x14ac:dyDescent="0.3">
      <c r="A429" t="s">
        <v>427</v>
      </c>
      <c r="B429" s="6">
        <v>0</v>
      </c>
      <c r="C429">
        <v>0</v>
      </c>
      <c r="D429">
        <v>0</v>
      </c>
      <c r="E429">
        <v>0</v>
      </c>
      <c r="F429">
        <v>21</v>
      </c>
      <c r="G429">
        <v>18</v>
      </c>
      <c r="H429">
        <v>43</v>
      </c>
      <c r="I429">
        <f>Metres_Gain_Progress!J429-Metres_Gain_Progress!H429</f>
        <v>91</v>
      </c>
      <c r="J429" t="s">
        <v>866</v>
      </c>
    </row>
    <row r="430" spans="1:10" x14ac:dyDescent="0.3">
      <c r="A430" t="s">
        <v>428</v>
      </c>
      <c r="B430" s="6">
        <v>119</v>
      </c>
      <c r="C430">
        <v>4</v>
      </c>
      <c r="D430">
        <v>35</v>
      </c>
      <c r="E430">
        <v>17</v>
      </c>
      <c r="F430">
        <v>23</v>
      </c>
      <c r="G430">
        <v>16</v>
      </c>
      <c r="H430">
        <v>11</v>
      </c>
      <c r="I430">
        <f>Metres_Gain_Progress!J430-Metres_Gain_Progress!H430</f>
        <v>73</v>
      </c>
      <c r="J430" t="s">
        <v>866</v>
      </c>
    </row>
    <row r="431" spans="1:10" x14ac:dyDescent="0.3">
      <c r="A431" t="s">
        <v>429</v>
      </c>
      <c r="B431" s="6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f>Metres_Gain_Progress!J431-Metres_Gain_Progress!H431</f>
        <v>0</v>
      </c>
      <c r="J431" t="s">
        <v>866</v>
      </c>
    </row>
    <row r="432" spans="1:10" x14ac:dyDescent="0.3">
      <c r="A432" t="s">
        <v>430</v>
      </c>
      <c r="B432" s="6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f>Metres_Gain_Progress!J432-Metres_Gain_Progress!H432</f>
        <v>0</v>
      </c>
      <c r="J432" t="s">
        <v>866</v>
      </c>
    </row>
    <row r="433" spans="1:10" x14ac:dyDescent="0.3">
      <c r="A433" t="s">
        <v>431</v>
      </c>
      <c r="B433" s="6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f>Metres_Gain_Progress!J433-Metres_Gain_Progress!H433</f>
        <v>4</v>
      </c>
      <c r="J433" t="s">
        <v>866</v>
      </c>
    </row>
    <row r="434" spans="1:10" x14ac:dyDescent="0.3">
      <c r="A434" t="s">
        <v>432</v>
      </c>
      <c r="B434" s="6">
        <v>40</v>
      </c>
      <c r="C434">
        <v>6</v>
      </c>
      <c r="D434">
        <v>0</v>
      </c>
      <c r="E434">
        <v>0</v>
      </c>
      <c r="F434">
        <v>30</v>
      </c>
      <c r="G434">
        <v>21</v>
      </c>
      <c r="H434">
        <v>1</v>
      </c>
      <c r="I434">
        <f>Metres_Gain_Progress!J434-Metres_Gain_Progress!H434</f>
        <v>27</v>
      </c>
      <c r="J434" t="s">
        <v>866</v>
      </c>
    </row>
    <row r="435" spans="1:10" x14ac:dyDescent="0.3">
      <c r="A435" t="s">
        <v>433</v>
      </c>
      <c r="B435" s="6">
        <v>10</v>
      </c>
      <c r="C435">
        <v>6</v>
      </c>
      <c r="D435">
        <v>1</v>
      </c>
      <c r="E435">
        <v>0</v>
      </c>
      <c r="F435">
        <v>8</v>
      </c>
      <c r="G435">
        <v>0</v>
      </c>
      <c r="H435">
        <v>0</v>
      </c>
      <c r="I435">
        <f>Metres_Gain_Progress!J435-Metres_Gain_Progress!H435</f>
        <v>0</v>
      </c>
      <c r="J435" t="s">
        <v>866</v>
      </c>
    </row>
    <row r="436" spans="1:10" x14ac:dyDescent="0.3">
      <c r="A436" t="s">
        <v>434</v>
      </c>
      <c r="B436" s="6">
        <v>32</v>
      </c>
      <c r="C436">
        <v>0</v>
      </c>
      <c r="D436">
        <v>15</v>
      </c>
      <c r="E436">
        <v>18</v>
      </c>
      <c r="F436">
        <v>0</v>
      </c>
      <c r="G436">
        <v>4</v>
      </c>
      <c r="H436">
        <v>0</v>
      </c>
      <c r="I436">
        <f>Metres_Gain_Progress!J436-Metres_Gain_Progress!H436</f>
        <v>16</v>
      </c>
      <c r="J436" t="s">
        <v>866</v>
      </c>
    </row>
    <row r="437" spans="1:10" x14ac:dyDescent="0.3">
      <c r="A437" t="s">
        <v>435</v>
      </c>
      <c r="B437" s="6">
        <v>115</v>
      </c>
      <c r="C437">
        <v>1</v>
      </c>
      <c r="D437">
        <v>61</v>
      </c>
      <c r="E437">
        <v>39</v>
      </c>
      <c r="F437">
        <v>49</v>
      </c>
      <c r="G437">
        <v>26</v>
      </c>
      <c r="H437">
        <v>60</v>
      </c>
      <c r="I437">
        <f>Metres_Gain_Progress!J437-Metres_Gain_Progress!H437</f>
        <v>238</v>
      </c>
      <c r="J437" t="s">
        <v>866</v>
      </c>
    </row>
    <row r="438" spans="1:10" x14ac:dyDescent="0.3">
      <c r="A438" t="s">
        <v>436</v>
      </c>
      <c r="B438" s="6">
        <v>0</v>
      </c>
      <c r="C438">
        <v>0</v>
      </c>
      <c r="D438">
        <v>0</v>
      </c>
      <c r="E438">
        <v>42</v>
      </c>
      <c r="F438">
        <v>15</v>
      </c>
      <c r="G438">
        <v>0</v>
      </c>
      <c r="H438">
        <v>0</v>
      </c>
      <c r="I438">
        <f>Metres_Gain_Progress!J438-Metres_Gain_Progress!H438</f>
        <v>54</v>
      </c>
      <c r="J438" t="s">
        <v>866</v>
      </c>
    </row>
    <row r="439" spans="1:10" x14ac:dyDescent="0.3">
      <c r="A439" t="s">
        <v>437</v>
      </c>
      <c r="B439" s="6">
        <v>13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f>Metres_Gain_Progress!J439-Metres_Gain_Progress!H439</f>
        <v>0</v>
      </c>
      <c r="J439" t="s">
        <v>866</v>
      </c>
    </row>
    <row r="440" spans="1:10" x14ac:dyDescent="0.3">
      <c r="A440" t="s">
        <v>438</v>
      </c>
      <c r="B440" s="6">
        <v>13</v>
      </c>
      <c r="C440">
        <v>0</v>
      </c>
      <c r="D440">
        <v>7</v>
      </c>
      <c r="E440">
        <v>0</v>
      </c>
      <c r="F440">
        <v>0</v>
      </c>
      <c r="G440">
        <v>0</v>
      </c>
      <c r="H440">
        <v>0</v>
      </c>
      <c r="I440">
        <f>Metres_Gain_Progress!J440-Metres_Gain_Progress!H440</f>
        <v>0</v>
      </c>
      <c r="J440" t="s">
        <v>866</v>
      </c>
    </row>
    <row r="441" spans="1:10" x14ac:dyDescent="0.3">
      <c r="A441" t="s">
        <v>439</v>
      </c>
      <c r="B441" s="6">
        <v>37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3</v>
      </c>
      <c r="I441">
        <f>Metres_Gain_Progress!J441-Metres_Gain_Progress!H441</f>
        <v>0</v>
      </c>
      <c r="J441" t="s">
        <v>866</v>
      </c>
    </row>
    <row r="442" spans="1:10" x14ac:dyDescent="0.3">
      <c r="A442" t="s">
        <v>440</v>
      </c>
      <c r="B442" s="6">
        <v>73</v>
      </c>
      <c r="C442">
        <v>46</v>
      </c>
      <c r="D442">
        <v>0</v>
      </c>
      <c r="E442">
        <v>14</v>
      </c>
      <c r="F442">
        <v>-133</v>
      </c>
      <c r="G442">
        <v>171</v>
      </c>
      <c r="H442">
        <v>0</v>
      </c>
      <c r="I442">
        <f>Metres_Gain_Progress!J442-Metres_Gain_Progress!H442</f>
        <v>18</v>
      </c>
      <c r="J442" t="s">
        <v>866</v>
      </c>
    </row>
    <row r="443" spans="1:10" x14ac:dyDescent="0.3">
      <c r="A443" t="s">
        <v>441</v>
      </c>
      <c r="B443" s="6">
        <v>0</v>
      </c>
      <c r="C443">
        <v>8</v>
      </c>
      <c r="D443">
        <v>0</v>
      </c>
      <c r="E443">
        <v>20</v>
      </c>
      <c r="F443">
        <v>3</v>
      </c>
      <c r="G443">
        <v>0</v>
      </c>
      <c r="H443">
        <v>0</v>
      </c>
      <c r="I443">
        <f>Metres_Gain_Progress!J443-Metres_Gain_Progress!H443</f>
        <v>17</v>
      </c>
      <c r="J443" t="s">
        <v>866</v>
      </c>
    </row>
    <row r="444" spans="1:10" x14ac:dyDescent="0.3">
      <c r="A444" t="s">
        <v>442</v>
      </c>
      <c r="B444" s="6">
        <v>0</v>
      </c>
      <c r="C444">
        <v>25</v>
      </c>
      <c r="D444">
        <v>43</v>
      </c>
      <c r="E444">
        <v>0</v>
      </c>
      <c r="F444">
        <v>0</v>
      </c>
      <c r="G444">
        <v>0</v>
      </c>
      <c r="H444">
        <v>48</v>
      </c>
      <c r="I444">
        <f>Metres_Gain_Progress!J444-Metres_Gain_Progress!H444</f>
        <v>0</v>
      </c>
      <c r="J444" t="s">
        <v>866</v>
      </c>
    </row>
    <row r="445" spans="1:10" x14ac:dyDescent="0.3">
      <c r="A445" t="s">
        <v>443</v>
      </c>
      <c r="B445" s="6">
        <v>91</v>
      </c>
      <c r="C445">
        <v>2</v>
      </c>
      <c r="D445">
        <v>25</v>
      </c>
      <c r="E445">
        <v>13</v>
      </c>
      <c r="F445">
        <v>37</v>
      </c>
      <c r="G445">
        <v>0</v>
      </c>
      <c r="H445">
        <v>0</v>
      </c>
      <c r="I445">
        <f>Metres_Gain_Progress!J445-Metres_Gain_Progress!H445</f>
        <v>58</v>
      </c>
      <c r="J445" t="s">
        <v>866</v>
      </c>
    </row>
    <row r="446" spans="1:10" x14ac:dyDescent="0.3">
      <c r="A446" t="s">
        <v>444</v>
      </c>
      <c r="B446" s="6">
        <v>0</v>
      </c>
      <c r="C446">
        <v>0</v>
      </c>
      <c r="D446">
        <v>0</v>
      </c>
      <c r="E446">
        <v>21</v>
      </c>
      <c r="F446">
        <v>0</v>
      </c>
      <c r="G446">
        <v>0</v>
      </c>
      <c r="H446">
        <v>0</v>
      </c>
      <c r="I446">
        <f>Metres_Gain_Progress!J446-Metres_Gain_Progress!H446</f>
        <v>0</v>
      </c>
      <c r="J446" t="s">
        <v>866</v>
      </c>
    </row>
    <row r="447" spans="1:10" x14ac:dyDescent="0.3">
      <c r="A447" t="s">
        <v>445</v>
      </c>
      <c r="B447" s="6">
        <v>45</v>
      </c>
      <c r="C447">
        <v>8</v>
      </c>
      <c r="D447">
        <v>10</v>
      </c>
      <c r="E447">
        <v>7</v>
      </c>
      <c r="F447">
        <v>2</v>
      </c>
      <c r="G447">
        <v>0</v>
      </c>
      <c r="H447">
        <v>14</v>
      </c>
      <c r="I447">
        <f>Metres_Gain_Progress!J447-Metres_Gain_Progress!H447</f>
        <v>0</v>
      </c>
      <c r="J447" t="s">
        <v>866</v>
      </c>
    </row>
    <row r="448" spans="1:10" x14ac:dyDescent="0.3">
      <c r="A448" t="s">
        <v>446</v>
      </c>
      <c r="B448" s="6">
        <v>0</v>
      </c>
      <c r="C448">
        <v>26</v>
      </c>
      <c r="D448">
        <v>0</v>
      </c>
      <c r="E448">
        <v>0</v>
      </c>
      <c r="F448">
        <v>0</v>
      </c>
      <c r="G448">
        <v>10</v>
      </c>
      <c r="H448">
        <v>15</v>
      </c>
      <c r="I448">
        <f>Metres_Gain_Progress!J448-Metres_Gain_Progress!H448</f>
        <v>0</v>
      </c>
      <c r="J448" t="s">
        <v>866</v>
      </c>
    </row>
    <row r="449" spans="1:10" x14ac:dyDescent="0.3">
      <c r="A449" t="s">
        <v>447</v>
      </c>
      <c r="B449" s="6">
        <v>0</v>
      </c>
      <c r="C449">
        <v>4</v>
      </c>
      <c r="D449">
        <v>1</v>
      </c>
      <c r="E449">
        <v>1</v>
      </c>
      <c r="F449">
        <v>0</v>
      </c>
      <c r="G449">
        <v>0</v>
      </c>
      <c r="H449">
        <v>0</v>
      </c>
      <c r="I449">
        <f>Metres_Gain_Progress!J449-Metres_Gain_Progress!H449</f>
        <v>0</v>
      </c>
      <c r="J449" t="s">
        <v>866</v>
      </c>
    </row>
    <row r="450" spans="1:10" x14ac:dyDescent="0.3">
      <c r="A450" t="s">
        <v>448</v>
      </c>
      <c r="B450" s="6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f>Metres_Gain_Progress!J450-Metres_Gain_Progress!H450</f>
        <v>0</v>
      </c>
      <c r="J450" t="s">
        <v>866</v>
      </c>
    </row>
    <row r="451" spans="1:10" x14ac:dyDescent="0.3">
      <c r="A451" t="s">
        <v>449</v>
      </c>
      <c r="B451" s="6">
        <v>1</v>
      </c>
      <c r="C451">
        <v>3</v>
      </c>
      <c r="D451">
        <v>0</v>
      </c>
      <c r="E451">
        <v>0</v>
      </c>
      <c r="F451">
        <v>4</v>
      </c>
      <c r="G451">
        <v>1</v>
      </c>
      <c r="H451">
        <v>12</v>
      </c>
      <c r="I451">
        <f>Metres_Gain_Progress!J451-Metres_Gain_Progress!H451</f>
        <v>10</v>
      </c>
      <c r="J451" t="s">
        <v>866</v>
      </c>
    </row>
    <row r="452" spans="1:10" x14ac:dyDescent="0.3">
      <c r="A452" t="s">
        <v>450</v>
      </c>
      <c r="B452" s="6">
        <v>36</v>
      </c>
      <c r="C452">
        <v>43</v>
      </c>
      <c r="D452">
        <v>0</v>
      </c>
      <c r="E452">
        <v>15</v>
      </c>
      <c r="F452">
        <v>0</v>
      </c>
      <c r="G452">
        <v>0</v>
      </c>
      <c r="H452">
        <v>0</v>
      </c>
      <c r="I452">
        <f>Metres_Gain_Progress!J452-Metres_Gain_Progress!H452</f>
        <v>0</v>
      </c>
      <c r="J452" t="s">
        <v>866</v>
      </c>
    </row>
    <row r="453" spans="1:10" x14ac:dyDescent="0.3">
      <c r="A453" t="s">
        <v>451</v>
      </c>
      <c r="B453" s="6">
        <v>6</v>
      </c>
      <c r="C453">
        <v>50</v>
      </c>
      <c r="D453">
        <v>13</v>
      </c>
      <c r="E453">
        <v>15</v>
      </c>
      <c r="F453">
        <v>25</v>
      </c>
      <c r="G453">
        <v>24</v>
      </c>
      <c r="H453">
        <v>18</v>
      </c>
      <c r="I453">
        <f>Metres_Gain_Progress!J453-Metres_Gain_Progress!H453</f>
        <v>23</v>
      </c>
      <c r="J453" t="s">
        <v>867</v>
      </c>
    </row>
    <row r="454" spans="1:10" x14ac:dyDescent="0.3">
      <c r="A454" t="s">
        <v>452</v>
      </c>
      <c r="B454" s="6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f>Metres_Gain_Progress!J454-Metres_Gain_Progress!H454</f>
        <v>0</v>
      </c>
      <c r="J454" t="s">
        <v>867</v>
      </c>
    </row>
    <row r="455" spans="1:10" x14ac:dyDescent="0.3">
      <c r="A455" t="s">
        <v>453</v>
      </c>
      <c r="B455" s="6">
        <v>0</v>
      </c>
      <c r="C455">
        <v>14</v>
      </c>
      <c r="D455">
        <v>46</v>
      </c>
      <c r="E455">
        <v>21</v>
      </c>
      <c r="F455">
        <v>25</v>
      </c>
      <c r="G455">
        <v>0</v>
      </c>
      <c r="H455">
        <v>17</v>
      </c>
      <c r="I455">
        <f>Metres_Gain_Progress!J455-Metres_Gain_Progress!H455</f>
        <v>133</v>
      </c>
      <c r="J455" t="s">
        <v>867</v>
      </c>
    </row>
    <row r="456" spans="1:10" x14ac:dyDescent="0.3">
      <c r="A456" t="s">
        <v>454</v>
      </c>
      <c r="B456" s="6">
        <v>63</v>
      </c>
      <c r="C456">
        <v>3</v>
      </c>
      <c r="D456">
        <v>0</v>
      </c>
      <c r="E456">
        <v>0</v>
      </c>
      <c r="F456">
        <v>18</v>
      </c>
      <c r="G456">
        <v>32</v>
      </c>
      <c r="H456">
        <v>12</v>
      </c>
      <c r="I456">
        <f>Metres_Gain_Progress!J456-Metres_Gain_Progress!H456</f>
        <v>0</v>
      </c>
      <c r="J456" t="s">
        <v>867</v>
      </c>
    </row>
    <row r="457" spans="1:10" x14ac:dyDescent="0.3">
      <c r="A457" t="s">
        <v>455</v>
      </c>
      <c r="B457" s="6">
        <v>0</v>
      </c>
      <c r="C457">
        <v>85</v>
      </c>
      <c r="D457">
        <v>41</v>
      </c>
      <c r="E457">
        <v>41</v>
      </c>
      <c r="F457">
        <v>0</v>
      </c>
      <c r="G457">
        <v>0</v>
      </c>
      <c r="H457">
        <v>86</v>
      </c>
      <c r="I457">
        <f>Metres_Gain_Progress!J457-Metres_Gain_Progress!H457</f>
        <v>63</v>
      </c>
      <c r="J457" t="s">
        <v>867</v>
      </c>
    </row>
    <row r="458" spans="1:10" x14ac:dyDescent="0.3">
      <c r="A458" t="s">
        <v>456</v>
      </c>
      <c r="B458" s="6">
        <v>0</v>
      </c>
      <c r="C458">
        <v>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f>Metres_Gain_Progress!J458-Metres_Gain_Progress!H458</f>
        <v>0</v>
      </c>
      <c r="J458" t="s">
        <v>867</v>
      </c>
    </row>
    <row r="459" spans="1:10" x14ac:dyDescent="0.3">
      <c r="A459" t="s">
        <v>457</v>
      </c>
      <c r="B459" s="6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f>Metres_Gain_Progress!J459-Metres_Gain_Progress!H459</f>
        <v>0</v>
      </c>
      <c r="J459" t="s">
        <v>867</v>
      </c>
    </row>
    <row r="460" spans="1:10" x14ac:dyDescent="0.3">
      <c r="A460" t="s">
        <v>458</v>
      </c>
      <c r="B460" s="6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f>Metres_Gain_Progress!J460-Metres_Gain_Progress!H460</f>
        <v>0</v>
      </c>
      <c r="J460" t="s">
        <v>867</v>
      </c>
    </row>
    <row r="461" spans="1:10" x14ac:dyDescent="0.3">
      <c r="A461" t="s">
        <v>459</v>
      </c>
      <c r="B461" s="6">
        <v>0</v>
      </c>
      <c r="C461">
        <v>0</v>
      </c>
      <c r="D461">
        <v>0</v>
      </c>
      <c r="E461">
        <v>0</v>
      </c>
      <c r="F461">
        <v>5</v>
      </c>
      <c r="G461">
        <v>1</v>
      </c>
      <c r="H461">
        <v>0</v>
      </c>
      <c r="I461">
        <f>Metres_Gain_Progress!J461-Metres_Gain_Progress!H461</f>
        <v>0</v>
      </c>
      <c r="J461" t="s">
        <v>867</v>
      </c>
    </row>
    <row r="462" spans="1:10" x14ac:dyDescent="0.3">
      <c r="A462" t="s">
        <v>460</v>
      </c>
      <c r="B462" s="6">
        <v>0</v>
      </c>
      <c r="C462">
        <v>17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f>Metres_Gain_Progress!J462-Metres_Gain_Progress!H462</f>
        <v>0</v>
      </c>
      <c r="J462" t="s">
        <v>867</v>
      </c>
    </row>
    <row r="463" spans="1:10" x14ac:dyDescent="0.3">
      <c r="A463" t="s">
        <v>461</v>
      </c>
      <c r="B463" s="6">
        <v>0</v>
      </c>
      <c r="C463">
        <v>37</v>
      </c>
      <c r="D463">
        <v>16</v>
      </c>
      <c r="E463">
        <v>6</v>
      </c>
      <c r="F463">
        <v>0</v>
      </c>
      <c r="G463">
        <v>0</v>
      </c>
      <c r="H463">
        <v>0</v>
      </c>
      <c r="I463">
        <f>Metres_Gain_Progress!J463-Metres_Gain_Progress!H463</f>
        <v>0</v>
      </c>
      <c r="J463" t="s">
        <v>867</v>
      </c>
    </row>
    <row r="464" spans="1:10" x14ac:dyDescent="0.3">
      <c r="A464" t="s">
        <v>462</v>
      </c>
      <c r="B464" s="6">
        <v>0</v>
      </c>
      <c r="C464">
        <v>114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f>Metres_Gain_Progress!J464-Metres_Gain_Progress!H464</f>
        <v>0</v>
      </c>
      <c r="J464" t="s">
        <v>867</v>
      </c>
    </row>
    <row r="465" spans="1:10" x14ac:dyDescent="0.3">
      <c r="A465" t="s">
        <v>463</v>
      </c>
      <c r="B465" s="6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f>Metres_Gain_Progress!J465-Metres_Gain_Progress!H465</f>
        <v>0</v>
      </c>
      <c r="J465" t="s">
        <v>867</v>
      </c>
    </row>
    <row r="466" spans="1:10" x14ac:dyDescent="0.3">
      <c r="A466" t="s">
        <v>464</v>
      </c>
      <c r="B466" s="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f>Metres_Gain_Progress!J466-Metres_Gain_Progress!H466</f>
        <v>0</v>
      </c>
      <c r="J466" t="s">
        <v>867</v>
      </c>
    </row>
    <row r="467" spans="1:10" x14ac:dyDescent="0.3">
      <c r="A467" t="s">
        <v>465</v>
      </c>
      <c r="B467" s="6">
        <v>47</v>
      </c>
      <c r="C467">
        <v>6</v>
      </c>
      <c r="D467">
        <v>0</v>
      </c>
      <c r="E467">
        <v>0</v>
      </c>
      <c r="F467">
        <v>13</v>
      </c>
      <c r="G467">
        <v>12</v>
      </c>
      <c r="H467">
        <v>0</v>
      </c>
      <c r="I467">
        <f>Metres_Gain_Progress!J467-Metres_Gain_Progress!H467</f>
        <v>0</v>
      </c>
      <c r="J467" t="s">
        <v>867</v>
      </c>
    </row>
    <row r="468" spans="1:10" x14ac:dyDescent="0.3">
      <c r="A468" t="s">
        <v>466</v>
      </c>
      <c r="B468" s="6">
        <v>60</v>
      </c>
      <c r="C468">
        <v>36</v>
      </c>
      <c r="D468">
        <v>2</v>
      </c>
      <c r="E468">
        <v>0</v>
      </c>
      <c r="F468">
        <v>0</v>
      </c>
      <c r="G468">
        <v>15</v>
      </c>
      <c r="H468">
        <v>0</v>
      </c>
      <c r="I468">
        <f>Metres_Gain_Progress!J468-Metres_Gain_Progress!H468</f>
        <v>12</v>
      </c>
      <c r="J468" t="s">
        <v>867</v>
      </c>
    </row>
    <row r="469" spans="1:10" x14ac:dyDescent="0.3">
      <c r="A469" t="s">
        <v>467</v>
      </c>
      <c r="B469" s="6">
        <v>6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f>Metres_Gain_Progress!J469-Metres_Gain_Progress!H469</f>
        <v>0</v>
      </c>
      <c r="J469" t="s">
        <v>867</v>
      </c>
    </row>
    <row r="470" spans="1:10" x14ac:dyDescent="0.3">
      <c r="A470" t="s">
        <v>468</v>
      </c>
      <c r="B470" s="6">
        <v>0</v>
      </c>
      <c r="C470">
        <v>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f>Metres_Gain_Progress!J470-Metres_Gain_Progress!H470</f>
        <v>0</v>
      </c>
      <c r="J470" t="s">
        <v>867</v>
      </c>
    </row>
    <row r="471" spans="1:10" x14ac:dyDescent="0.3">
      <c r="A471" t="s">
        <v>469</v>
      </c>
      <c r="B471" s="6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f>Metres_Gain_Progress!J471-Metres_Gain_Progress!H471</f>
        <v>3</v>
      </c>
      <c r="J471" t="s">
        <v>867</v>
      </c>
    </row>
    <row r="472" spans="1:10" x14ac:dyDescent="0.3">
      <c r="A472" t="s">
        <v>470</v>
      </c>
      <c r="B472" s="6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f>Metres_Gain_Progress!J472-Metres_Gain_Progress!H472</f>
        <v>0</v>
      </c>
      <c r="J472" t="s">
        <v>867</v>
      </c>
    </row>
    <row r="473" spans="1:10" x14ac:dyDescent="0.3">
      <c r="A473" t="s">
        <v>471</v>
      </c>
      <c r="B473" s="6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13</v>
      </c>
      <c r="I473">
        <f>Metres_Gain_Progress!J473-Metres_Gain_Progress!H473</f>
        <v>23</v>
      </c>
      <c r="J473" t="s">
        <v>867</v>
      </c>
    </row>
    <row r="474" spans="1:10" x14ac:dyDescent="0.3">
      <c r="A474" t="s">
        <v>472</v>
      </c>
      <c r="B474" s="6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f>Metres_Gain_Progress!J474-Metres_Gain_Progress!H474</f>
        <v>0</v>
      </c>
      <c r="J474" t="s">
        <v>867</v>
      </c>
    </row>
    <row r="475" spans="1:10" x14ac:dyDescent="0.3">
      <c r="A475" t="s">
        <v>473</v>
      </c>
      <c r="B475" s="6">
        <v>0</v>
      </c>
      <c r="C475">
        <v>80</v>
      </c>
      <c r="D475">
        <v>0</v>
      </c>
      <c r="E475">
        <v>30</v>
      </c>
      <c r="F475">
        <v>58</v>
      </c>
      <c r="G475">
        <v>35</v>
      </c>
      <c r="H475">
        <v>0</v>
      </c>
      <c r="I475">
        <f>Metres_Gain_Progress!J475-Metres_Gain_Progress!H475</f>
        <v>136</v>
      </c>
      <c r="J475" t="s">
        <v>867</v>
      </c>
    </row>
    <row r="476" spans="1:10" x14ac:dyDescent="0.3">
      <c r="A476" t="s">
        <v>474</v>
      </c>
      <c r="B476" s="6">
        <v>88</v>
      </c>
      <c r="C476">
        <v>15</v>
      </c>
      <c r="D476">
        <v>0</v>
      </c>
      <c r="E476">
        <v>42</v>
      </c>
      <c r="F476">
        <v>43</v>
      </c>
      <c r="G476">
        <v>0</v>
      </c>
      <c r="H476">
        <v>0</v>
      </c>
      <c r="I476">
        <f>Metres_Gain_Progress!J476-Metres_Gain_Progress!H476</f>
        <v>3</v>
      </c>
      <c r="J476" t="s">
        <v>867</v>
      </c>
    </row>
    <row r="477" spans="1:10" x14ac:dyDescent="0.3">
      <c r="A477" t="s">
        <v>475</v>
      </c>
      <c r="B477" s="6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f>Metres_Gain_Progress!J477-Metres_Gain_Progress!H477</f>
        <v>0</v>
      </c>
      <c r="J477" t="s">
        <v>867</v>
      </c>
    </row>
    <row r="478" spans="1:10" x14ac:dyDescent="0.3">
      <c r="A478" t="s">
        <v>476</v>
      </c>
      <c r="B478" s="6">
        <v>89</v>
      </c>
      <c r="C478">
        <v>36</v>
      </c>
      <c r="D478">
        <v>0</v>
      </c>
      <c r="E478">
        <v>0</v>
      </c>
      <c r="F478">
        <v>21</v>
      </c>
      <c r="G478">
        <v>26</v>
      </c>
      <c r="H478">
        <v>0</v>
      </c>
      <c r="I478">
        <f>Metres_Gain_Progress!J478-Metres_Gain_Progress!H478</f>
        <v>28</v>
      </c>
      <c r="J478" t="s">
        <v>867</v>
      </c>
    </row>
    <row r="479" spans="1:10" x14ac:dyDescent="0.3">
      <c r="A479" t="s">
        <v>477</v>
      </c>
      <c r="B479" s="6">
        <v>0</v>
      </c>
      <c r="C479">
        <v>67</v>
      </c>
      <c r="D479">
        <v>0</v>
      </c>
      <c r="E479">
        <v>0</v>
      </c>
      <c r="F479">
        <v>0</v>
      </c>
      <c r="G479">
        <v>0</v>
      </c>
      <c r="H479">
        <v>133</v>
      </c>
      <c r="I479">
        <f>Metres_Gain_Progress!J479-Metres_Gain_Progress!H479</f>
        <v>0</v>
      </c>
      <c r="J479" t="s">
        <v>867</v>
      </c>
    </row>
    <row r="480" spans="1:10" x14ac:dyDescent="0.3">
      <c r="A480" t="s">
        <v>478</v>
      </c>
      <c r="B480" s="6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f>Metres_Gain_Progress!J480-Metres_Gain_Progress!H480</f>
        <v>0</v>
      </c>
      <c r="J480" t="s">
        <v>867</v>
      </c>
    </row>
    <row r="481" spans="1:10" x14ac:dyDescent="0.3">
      <c r="A481" t="s">
        <v>479</v>
      </c>
      <c r="B481" s="6">
        <v>0</v>
      </c>
      <c r="C481">
        <v>38</v>
      </c>
      <c r="D481">
        <v>1</v>
      </c>
      <c r="E481">
        <v>4</v>
      </c>
      <c r="F481">
        <v>14</v>
      </c>
      <c r="G481">
        <v>3</v>
      </c>
      <c r="H481">
        <v>7</v>
      </c>
      <c r="I481">
        <f>Metres_Gain_Progress!J481-Metres_Gain_Progress!H481</f>
        <v>49</v>
      </c>
      <c r="J481" t="s">
        <v>867</v>
      </c>
    </row>
    <row r="482" spans="1:10" x14ac:dyDescent="0.3">
      <c r="A482" t="s">
        <v>480</v>
      </c>
      <c r="B482" s="6">
        <v>0</v>
      </c>
      <c r="C482">
        <v>21</v>
      </c>
      <c r="D482">
        <v>3</v>
      </c>
      <c r="E482">
        <v>8</v>
      </c>
      <c r="F482">
        <v>0</v>
      </c>
      <c r="G482">
        <v>0</v>
      </c>
      <c r="H482">
        <v>0</v>
      </c>
      <c r="I482">
        <f>Metres_Gain_Progress!J482-Metres_Gain_Progress!H482</f>
        <v>0</v>
      </c>
      <c r="J482" t="s">
        <v>867</v>
      </c>
    </row>
    <row r="483" spans="1:10" x14ac:dyDescent="0.3">
      <c r="A483" t="s">
        <v>481</v>
      </c>
      <c r="B483" s="6">
        <v>0</v>
      </c>
      <c r="C483">
        <v>55</v>
      </c>
      <c r="D483">
        <v>52</v>
      </c>
      <c r="E483">
        <v>15</v>
      </c>
      <c r="F483">
        <v>0</v>
      </c>
      <c r="G483">
        <v>0</v>
      </c>
      <c r="H483">
        <v>41</v>
      </c>
      <c r="I483">
        <f>Metres_Gain_Progress!J483-Metres_Gain_Progress!H483</f>
        <v>45</v>
      </c>
      <c r="J483" t="s">
        <v>867</v>
      </c>
    </row>
    <row r="484" spans="1:10" x14ac:dyDescent="0.3">
      <c r="A484" t="s">
        <v>482</v>
      </c>
      <c r="B484" s="6">
        <v>50</v>
      </c>
      <c r="C484">
        <v>36</v>
      </c>
      <c r="D484">
        <v>26</v>
      </c>
      <c r="E484">
        <v>1</v>
      </c>
      <c r="F484">
        <v>0</v>
      </c>
      <c r="G484">
        <v>66</v>
      </c>
      <c r="H484">
        <v>68</v>
      </c>
      <c r="I484">
        <f>Metres_Gain_Progress!J484-Metres_Gain_Progress!H484</f>
        <v>64</v>
      </c>
      <c r="J484" t="s">
        <v>867</v>
      </c>
    </row>
    <row r="485" spans="1:10" x14ac:dyDescent="0.3">
      <c r="A485" t="s">
        <v>483</v>
      </c>
      <c r="B485" s="6">
        <v>0</v>
      </c>
      <c r="C485">
        <v>5</v>
      </c>
      <c r="D485">
        <v>1</v>
      </c>
      <c r="E485">
        <v>4</v>
      </c>
      <c r="F485">
        <v>0</v>
      </c>
      <c r="G485">
        <v>0</v>
      </c>
      <c r="H485">
        <v>0</v>
      </c>
      <c r="I485">
        <f>Metres_Gain_Progress!J485-Metres_Gain_Progress!H485</f>
        <v>0</v>
      </c>
      <c r="J485" t="s">
        <v>867</v>
      </c>
    </row>
    <row r="486" spans="1:10" x14ac:dyDescent="0.3">
      <c r="A486" t="s">
        <v>484</v>
      </c>
      <c r="B486" s="6">
        <v>1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6</v>
      </c>
      <c r="I486">
        <f>Metres_Gain_Progress!J486-Metres_Gain_Progress!H486</f>
        <v>33</v>
      </c>
      <c r="J486" t="s">
        <v>867</v>
      </c>
    </row>
    <row r="487" spans="1:10" x14ac:dyDescent="0.3">
      <c r="A487" t="s">
        <v>485</v>
      </c>
      <c r="B487" s="6">
        <v>0</v>
      </c>
      <c r="C487">
        <v>3</v>
      </c>
      <c r="D487">
        <v>0</v>
      </c>
      <c r="E487">
        <v>0</v>
      </c>
      <c r="F487">
        <v>50</v>
      </c>
      <c r="G487">
        <v>0</v>
      </c>
      <c r="H487">
        <v>0</v>
      </c>
      <c r="I487">
        <f>Metres_Gain_Progress!J487-Metres_Gain_Progress!H487</f>
        <v>0</v>
      </c>
      <c r="J487" t="s">
        <v>867</v>
      </c>
    </row>
    <row r="488" spans="1:10" x14ac:dyDescent="0.3">
      <c r="A488" t="s">
        <v>486</v>
      </c>
      <c r="B488" s="6">
        <v>0</v>
      </c>
      <c r="C488">
        <v>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f>Metres_Gain_Progress!J488-Metres_Gain_Progress!H488</f>
        <v>14</v>
      </c>
      <c r="J488" t="s">
        <v>867</v>
      </c>
    </row>
    <row r="489" spans="1:10" x14ac:dyDescent="0.3">
      <c r="A489" t="s">
        <v>487</v>
      </c>
      <c r="B489" s="6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f>Metres_Gain_Progress!J489-Metres_Gain_Progress!H489</f>
        <v>0</v>
      </c>
      <c r="J489" t="s">
        <v>867</v>
      </c>
    </row>
    <row r="490" spans="1:10" x14ac:dyDescent="0.3">
      <c r="A490" t="s">
        <v>488</v>
      </c>
      <c r="B490" s="6">
        <v>0</v>
      </c>
      <c r="C490">
        <v>0</v>
      </c>
      <c r="D490">
        <v>0</v>
      </c>
      <c r="E490">
        <v>0</v>
      </c>
      <c r="F490">
        <v>10</v>
      </c>
      <c r="G490">
        <v>0</v>
      </c>
      <c r="H490">
        <v>0</v>
      </c>
      <c r="I490">
        <f>Metres_Gain_Progress!J490-Metres_Gain_Progress!H490</f>
        <v>0</v>
      </c>
      <c r="J490" t="s">
        <v>867</v>
      </c>
    </row>
    <row r="491" spans="1:10" x14ac:dyDescent="0.3">
      <c r="A491" t="s">
        <v>489</v>
      </c>
      <c r="B491" s="6">
        <v>0</v>
      </c>
      <c r="C491">
        <v>140</v>
      </c>
      <c r="D491">
        <v>0</v>
      </c>
      <c r="E491">
        <v>0</v>
      </c>
      <c r="F491">
        <v>0</v>
      </c>
      <c r="G491">
        <v>53</v>
      </c>
      <c r="H491">
        <v>41</v>
      </c>
      <c r="I491">
        <f>Metres_Gain_Progress!J491-Metres_Gain_Progress!H491</f>
        <v>0</v>
      </c>
      <c r="J491" t="s">
        <v>867</v>
      </c>
    </row>
    <row r="492" spans="1:10" x14ac:dyDescent="0.3">
      <c r="A492" t="s">
        <v>490</v>
      </c>
      <c r="B492" s="6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f>Metres_Gain_Progress!J492-Metres_Gain_Progress!H492</f>
        <v>0</v>
      </c>
      <c r="J492" t="s">
        <v>867</v>
      </c>
    </row>
    <row r="493" spans="1:10" x14ac:dyDescent="0.3">
      <c r="A493" t="s">
        <v>491</v>
      </c>
      <c r="B493" s="6">
        <v>153</v>
      </c>
      <c r="C493">
        <v>13</v>
      </c>
      <c r="D493">
        <v>0</v>
      </c>
      <c r="E493">
        <v>0</v>
      </c>
      <c r="F493">
        <v>32</v>
      </c>
      <c r="G493">
        <v>15</v>
      </c>
      <c r="H493">
        <v>13</v>
      </c>
      <c r="I493">
        <f>Metres_Gain_Progress!J493-Metres_Gain_Progress!H493</f>
        <v>92</v>
      </c>
      <c r="J493" t="s">
        <v>867</v>
      </c>
    </row>
    <row r="494" spans="1:10" x14ac:dyDescent="0.3">
      <c r="A494" t="s">
        <v>492</v>
      </c>
      <c r="B494" s="6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f>Metres_Gain_Progress!J494-Metres_Gain_Progress!H494</f>
        <v>2</v>
      </c>
      <c r="J494" t="s">
        <v>867</v>
      </c>
    </row>
    <row r="495" spans="1:10" x14ac:dyDescent="0.3">
      <c r="A495" t="s">
        <v>493</v>
      </c>
      <c r="B495" s="6">
        <v>75</v>
      </c>
      <c r="C495">
        <v>52</v>
      </c>
      <c r="D495">
        <v>62</v>
      </c>
      <c r="E495">
        <v>0</v>
      </c>
      <c r="F495">
        <v>94</v>
      </c>
      <c r="G495">
        <v>63</v>
      </c>
      <c r="H495">
        <v>0</v>
      </c>
      <c r="I495">
        <f>Metres_Gain_Progress!J495-Metres_Gain_Progress!H495</f>
        <v>0</v>
      </c>
      <c r="J495" t="s">
        <v>867</v>
      </c>
    </row>
    <row r="496" spans="1:10" x14ac:dyDescent="0.3">
      <c r="A496" t="s">
        <v>494</v>
      </c>
      <c r="B496" s="6">
        <v>0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f>Metres_Gain_Progress!J496-Metres_Gain_Progress!H496</f>
        <v>0</v>
      </c>
      <c r="J496" t="s">
        <v>867</v>
      </c>
    </row>
    <row r="497" spans="1:10" x14ac:dyDescent="0.3">
      <c r="A497" t="s">
        <v>495</v>
      </c>
      <c r="B497" s="6">
        <v>0</v>
      </c>
      <c r="C497">
        <v>0</v>
      </c>
      <c r="D497">
        <v>0</v>
      </c>
      <c r="E497">
        <v>53</v>
      </c>
      <c r="F497">
        <v>36</v>
      </c>
      <c r="G497">
        <v>0</v>
      </c>
      <c r="H497">
        <v>9</v>
      </c>
      <c r="I497">
        <f>Metres_Gain_Progress!J497-Metres_Gain_Progress!H497</f>
        <v>3</v>
      </c>
      <c r="J497" t="s">
        <v>867</v>
      </c>
    </row>
    <row r="498" spans="1:10" x14ac:dyDescent="0.3">
      <c r="A498" t="s">
        <v>496</v>
      </c>
      <c r="B498" s="6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f>Metres_Gain_Progress!J498-Metres_Gain_Progress!H498</f>
        <v>0</v>
      </c>
      <c r="J498" t="s">
        <v>867</v>
      </c>
    </row>
    <row r="499" spans="1:10" x14ac:dyDescent="0.3">
      <c r="A499" t="s">
        <v>497</v>
      </c>
      <c r="B499" s="6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f>Metres_Gain_Progress!J499-Metres_Gain_Progress!H499</f>
        <v>0</v>
      </c>
      <c r="J499" t="s">
        <v>867</v>
      </c>
    </row>
    <row r="500" spans="1:10" x14ac:dyDescent="0.3">
      <c r="A500" t="s">
        <v>498</v>
      </c>
      <c r="B500" s="6">
        <v>52</v>
      </c>
      <c r="C500">
        <v>11</v>
      </c>
      <c r="D500">
        <v>0</v>
      </c>
      <c r="E500">
        <v>6</v>
      </c>
      <c r="F500">
        <v>2</v>
      </c>
      <c r="G500">
        <v>94</v>
      </c>
      <c r="H500">
        <v>6</v>
      </c>
      <c r="I500">
        <f>Metres_Gain_Progress!J500-Metres_Gain_Progress!H500</f>
        <v>68</v>
      </c>
      <c r="J500" t="s">
        <v>867</v>
      </c>
    </row>
    <row r="501" spans="1:10" x14ac:dyDescent="0.3">
      <c r="A501" t="s">
        <v>499</v>
      </c>
      <c r="B501" s="6">
        <v>66</v>
      </c>
      <c r="C501">
        <v>30</v>
      </c>
      <c r="D501">
        <v>0</v>
      </c>
      <c r="E501">
        <v>46</v>
      </c>
      <c r="F501">
        <v>19</v>
      </c>
      <c r="G501">
        <v>0</v>
      </c>
      <c r="H501">
        <v>0</v>
      </c>
      <c r="I501">
        <f>Metres_Gain_Progress!J501-Metres_Gain_Progress!H501</f>
        <v>62</v>
      </c>
      <c r="J501" t="s">
        <v>867</v>
      </c>
    </row>
    <row r="502" spans="1:10" x14ac:dyDescent="0.3">
      <c r="A502" t="s">
        <v>500</v>
      </c>
      <c r="B502" s="6">
        <v>0</v>
      </c>
      <c r="C502">
        <v>16</v>
      </c>
      <c r="D502">
        <v>12</v>
      </c>
      <c r="E502">
        <v>0</v>
      </c>
      <c r="F502">
        <v>0</v>
      </c>
      <c r="G502">
        <v>0</v>
      </c>
      <c r="H502">
        <v>0</v>
      </c>
      <c r="I502">
        <f>Metres_Gain_Progress!J502-Metres_Gain_Progress!H502</f>
        <v>0</v>
      </c>
      <c r="J502" t="s">
        <v>867</v>
      </c>
    </row>
    <row r="503" spans="1:10" x14ac:dyDescent="0.3">
      <c r="A503" t="s">
        <v>501</v>
      </c>
      <c r="B503" s="6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f>Metres_Gain_Progress!J503-Metres_Gain_Progress!H503</f>
        <v>0</v>
      </c>
      <c r="J503" t="s">
        <v>867</v>
      </c>
    </row>
    <row r="504" spans="1:10" x14ac:dyDescent="0.3">
      <c r="A504" t="s">
        <v>502</v>
      </c>
      <c r="B504" s="6">
        <v>9</v>
      </c>
      <c r="C504">
        <v>1</v>
      </c>
      <c r="D504">
        <v>0</v>
      </c>
      <c r="E504">
        <v>9</v>
      </c>
      <c r="F504">
        <v>7</v>
      </c>
      <c r="G504">
        <v>8</v>
      </c>
      <c r="H504">
        <v>17</v>
      </c>
      <c r="I504">
        <f>Metres_Gain_Progress!J504-Metres_Gain_Progress!H504</f>
        <v>19</v>
      </c>
      <c r="J504" t="s">
        <v>867</v>
      </c>
    </row>
    <row r="505" spans="1:10" x14ac:dyDescent="0.3">
      <c r="A505" t="s">
        <v>503</v>
      </c>
      <c r="B505" s="6">
        <v>13</v>
      </c>
      <c r="C505">
        <v>1</v>
      </c>
      <c r="D505">
        <v>16</v>
      </c>
      <c r="E505">
        <v>21</v>
      </c>
      <c r="F505">
        <v>0</v>
      </c>
      <c r="G505">
        <v>24</v>
      </c>
      <c r="H505">
        <v>0</v>
      </c>
      <c r="I505">
        <f>Metres_Gain_Progress!J505-Metres_Gain_Progress!H505</f>
        <v>0</v>
      </c>
      <c r="J505" t="s">
        <v>867</v>
      </c>
    </row>
    <row r="506" spans="1:10" x14ac:dyDescent="0.3">
      <c r="A506" t="s">
        <v>504</v>
      </c>
      <c r="B506" s="6">
        <v>0</v>
      </c>
      <c r="C506">
        <v>46</v>
      </c>
      <c r="D506">
        <v>0</v>
      </c>
      <c r="E506">
        <v>0</v>
      </c>
      <c r="F506">
        <v>0</v>
      </c>
      <c r="G506">
        <v>0</v>
      </c>
      <c r="H506">
        <v>6</v>
      </c>
      <c r="I506">
        <f>Metres_Gain_Progress!J506-Metres_Gain_Progress!H506</f>
        <v>0</v>
      </c>
      <c r="J506" t="s">
        <v>867</v>
      </c>
    </row>
    <row r="507" spans="1:10" x14ac:dyDescent="0.3">
      <c r="A507" t="s">
        <v>505</v>
      </c>
      <c r="B507" s="6">
        <v>0</v>
      </c>
      <c r="C507">
        <v>6</v>
      </c>
      <c r="D507">
        <v>0</v>
      </c>
      <c r="E507">
        <v>0</v>
      </c>
      <c r="F507">
        <v>1</v>
      </c>
      <c r="G507">
        <v>17</v>
      </c>
      <c r="H507">
        <v>0</v>
      </c>
      <c r="I507">
        <f>Metres_Gain_Progress!J507-Metres_Gain_Progress!H507</f>
        <v>0</v>
      </c>
      <c r="J507" t="s">
        <v>867</v>
      </c>
    </row>
    <row r="508" spans="1:10" x14ac:dyDescent="0.3">
      <c r="A508" t="s">
        <v>506</v>
      </c>
      <c r="B508" s="6">
        <v>74</v>
      </c>
      <c r="C508">
        <v>25</v>
      </c>
      <c r="D508">
        <v>56</v>
      </c>
      <c r="E508">
        <v>58</v>
      </c>
      <c r="F508">
        <v>101</v>
      </c>
      <c r="G508">
        <v>21</v>
      </c>
      <c r="H508">
        <v>17</v>
      </c>
      <c r="I508">
        <f>Metres_Gain_Progress!J508-Metres_Gain_Progress!H508</f>
        <v>155</v>
      </c>
      <c r="J508" t="s">
        <v>867</v>
      </c>
    </row>
    <row r="509" spans="1:10" x14ac:dyDescent="0.3">
      <c r="A509" t="s">
        <v>507</v>
      </c>
      <c r="B509" s="6">
        <v>75</v>
      </c>
      <c r="C509">
        <v>14</v>
      </c>
      <c r="D509">
        <v>0</v>
      </c>
      <c r="E509">
        <v>29</v>
      </c>
      <c r="F509">
        <v>0</v>
      </c>
      <c r="G509">
        <v>0</v>
      </c>
      <c r="H509">
        <v>0</v>
      </c>
      <c r="I509">
        <f>Metres_Gain_Progress!J509-Metres_Gain_Progress!H509</f>
        <v>0</v>
      </c>
      <c r="J509" t="s">
        <v>867</v>
      </c>
    </row>
    <row r="510" spans="1:10" x14ac:dyDescent="0.3">
      <c r="A510" t="s">
        <v>508</v>
      </c>
      <c r="B510" s="6">
        <v>0</v>
      </c>
      <c r="C510">
        <v>8</v>
      </c>
      <c r="D510">
        <v>0</v>
      </c>
      <c r="E510">
        <v>0</v>
      </c>
      <c r="F510">
        <v>11</v>
      </c>
      <c r="G510">
        <v>4</v>
      </c>
      <c r="H510">
        <v>4</v>
      </c>
      <c r="I510">
        <f>Metres_Gain_Progress!J510-Metres_Gain_Progress!H510</f>
        <v>0</v>
      </c>
      <c r="J510" t="s">
        <v>867</v>
      </c>
    </row>
    <row r="511" spans="1:10" x14ac:dyDescent="0.3">
      <c r="A511" t="s">
        <v>509</v>
      </c>
      <c r="B511" s="6">
        <v>0</v>
      </c>
      <c r="C511">
        <v>34</v>
      </c>
      <c r="D511">
        <v>10</v>
      </c>
      <c r="E511">
        <v>3</v>
      </c>
      <c r="F511">
        <v>0</v>
      </c>
      <c r="G511">
        <v>0</v>
      </c>
      <c r="H511">
        <v>0</v>
      </c>
      <c r="I511">
        <f>Metres_Gain_Progress!J511-Metres_Gain_Progress!H511</f>
        <v>0</v>
      </c>
      <c r="J511" t="s">
        <v>867</v>
      </c>
    </row>
    <row r="512" spans="1:10" x14ac:dyDescent="0.3">
      <c r="A512" t="s">
        <v>510</v>
      </c>
      <c r="B512" s="6">
        <v>0</v>
      </c>
      <c r="C512">
        <v>39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f>Metres_Gain_Progress!J512-Metres_Gain_Progress!H512</f>
        <v>0</v>
      </c>
      <c r="J512" t="s">
        <v>867</v>
      </c>
    </row>
    <row r="513" spans="1:10" x14ac:dyDescent="0.3">
      <c r="A513" t="s">
        <v>511</v>
      </c>
      <c r="B513" s="6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f>Metres_Gain_Progress!J513-Metres_Gain_Progress!H513</f>
        <v>0</v>
      </c>
      <c r="J513" t="s">
        <v>867</v>
      </c>
    </row>
    <row r="514" spans="1:10" x14ac:dyDescent="0.3">
      <c r="A514" t="s">
        <v>512</v>
      </c>
      <c r="B514" s="6">
        <v>0</v>
      </c>
      <c r="C514">
        <v>4</v>
      </c>
      <c r="D514">
        <v>0</v>
      </c>
      <c r="E514">
        <v>0</v>
      </c>
      <c r="F514">
        <v>5</v>
      </c>
      <c r="G514">
        <v>0</v>
      </c>
      <c r="H514">
        <v>0</v>
      </c>
      <c r="I514">
        <f>Metres_Gain_Progress!J514-Metres_Gain_Progress!H514</f>
        <v>0</v>
      </c>
      <c r="J514" t="s">
        <v>868</v>
      </c>
    </row>
    <row r="515" spans="1:10" x14ac:dyDescent="0.3">
      <c r="A515" t="s">
        <v>513</v>
      </c>
      <c r="B515" s="6">
        <v>0</v>
      </c>
      <c r="C515">
        <v>0</v>
      </c>
      <c r="D515">
        <v>0</v>
      </c>
      <c r="E515">
        <v>0</v>
      </c>
      <c r="F515">
        <v>60</v>
      </c>
      <c r="G515">
        <v>0</v>
      </c>
      <c r="H515">
        <v>0</v>
      </c>
      <c r="I515">
        <f>Metres_Gain_Progress!J515-Metres_Gain_Progress!H515</f>
        <v>0</v>
      </c>
      <c r="J515" t="s">
        <v>868</v>
      </c>
    </row>
    <row r="516" spans="1:10" x14ac:dyDescent="0.3">
      <c r="A516" t="s">
        <v>514</v>
      </c>
      <c r="B516" s="6">
        <v>0</v>
      </c>
      <c r="C516">
        <v>11</v>
      </c>
      <c r="D516">
        <v>0</v>
      </c>
      <c r="E516">
        <v>0</v>
      </c>
      <c r="F516">
        <v>14</v>
      </c>
      <c r="G516">
        <v>1</v>
      </c>
      <c r="H516">
        <v>0</v>
      </c>
      <c r="I516">
        <f>Metres_Gain_Progress!J516-Metres_Gain_Progress!H516</f>
        <v>0</v>
      </c>
      <c r="J516" t="s">
        <v>868</v>
      </c>
    </row>
    <row r="517" spans="1:10" x14ac:dyDescent="0.3">
      <c r="A517" t="s">
        <v>515</v>
      </c>
      <c r="B517" s="6">
        <v>0</v>
      </c>
      <c r="C517">
        <v>3</v>
      </c>
      <c r="D517">
        <v>0</v>
      </c>
      <c r="E517">
        <v>7</v>
      </c>
      <c r="F517">
        <v>0</v>
      </c>
      <c r="G517">
        <v>0</v>
      </c>
      <c r="H517">
        <v>0</v>
      </c>
      <c r="I517">
        <f>Metres_Gain_Progress!J517-Metres_Gain_Progress!H517</f>
        <v>0</v>
      </c>
      <c r="J517" t="s">
        <v>868</v>
      </c>
    </row>
    <row r="518" spans="1:10" x14ac:dyDescent="0.3">
      <c r="A518" t="s">
        <v>516</v>
      </c>
      <c r="B518" s="6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f>Metres_Gain_Progress!J518-Metres_Gain_Progress!H518</f>
        <v>0</v>
      </c>
      <c r="J518" t="s">
        <v>868</v>
      </c>
    </row>
    <row r="519" spans="1:10" x14ac:dyDescent="0.3">
      <c r="A519" t="s">
        <v>517</v>
      </c>
      <c r="B519" s="6">
        <v>8</v>
      </c>
      <c r="C519">
        <v>0</v>
      </c>
      <c r="D519">
        <v>0</v>
      </c>
      <c r="E519">
        <v>6</v>
      </c>
      <c r="F519">
        <v>0</v>
      </c>
      <c r="G519">
        <v>3</v>
      </c>
      <c r="H519">
        <v>0</v>
      </c>
      <c r="I519">
        <f>Metres_Gain_Progress!J519-Metres_Gain_Progress!H519</f>
        <v>0</v>
      </c>
      <c r="J519" t="s">
        <v>868</v>
      </c>
    </row>
    <row r="520" spans="1:10" x14ac:dyDescent="0.3">
      <c r="A520" t="s">
        <v>518</v>
      </c>
      <c r="B520" s="6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f>Metres_Gain_Progress!J520-Metres_Gain_Progress!H520</f>
        <v>0</v>
      </c>
      <c r="J520" t="s">
        <v>868</v>
      </c>
    </row>
    <row r="521" spans="1:10" x14ac:dyDescent="0.3">
      <c r="A521" t="s">
        <v>519</v>
      </c>
      <c r="B521" s="6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f>Metres_Gain_Progress!J521-Metres_Gain_Progress!H521</f>
        <v>0</v>
      </c>
      <c r="J521" t="s">
        <v>868</v>
      </c>
    </row>
    <row r="522" spans="1:10" x14ac:dyDescent="0.3">
      <c r="A522" t="s">
        <v>520</v>
      </c>
      <c r="B522" s="6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f>Metres_Gain_Progress!J522-Metres_Gain_Progress!H522</f>
        <v>0</v>
      </c>
      <c r="J522" t="s">
        <v>868</v>
      </c>
    </row>
    <row r="523" spans="1:10" x14ac:dyDescent="0.3">
      <c r="A523" t="s">
        <v>521</v>
      </c>
      <c r="B523" s="6">
        <v>0</v>
      </c>
      <c r="C523">
        <v>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f>Metres_Gain_Progress!J523-Metres_Gain_Progress!H523</f>
        <v>4</v>
      </c>
      <c r="J523" t="s">
        <v>868</v>
      </c>
    </row>
    <row r="524" spans="1:10" x14ac:dyDescent="0.3">
      <c r="A524" t="s">
        <v>522</v>
      </c>
      <c r="B524" s="6">
        <v>0</v>
      </c>
      <c r="C524">
        <v>25</v>
      </c>
      <c r="D524">
        <v>0</v>
      </c>
      <c r="E524">
        <v>0</v>
      </c>
      <c r="F524">
        <v>30</v>
      </c>
      <c r="G524">
        <v>19</v>
      </c>
      <c r="H524">
        <v>0</v>
      </c>
      <c r="I524">
        <f>Metres_Gain_Progress!J524-Metres_Gain_Progress!H524</f>
        <v>0</v>
      </c>
      <c r="J524" t="s">
        <v>868</v>
      </c>
    </row>
    <row r="525" spans="1:10" x14ac:dyDescent="0.3">
      <c r="A525" t="s">
        <v>523</v>
      </c>
      <c r="B525" s="6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12</v>
      </c>
      <c r="I525">
        <f>Metres_Gain_Progress!J525-Metres_Gain_Progress!H525</f>
        <v>0</v>
      </c>
      <c r="J525" t="s">
        <v>868</v>
      </c>
    </row>
    <row r="526" spans="1:10" x14ac:dyDescent="0.3">
      <c r="A526" t="s">
        <v>524</v>
      </c>
      <c r="B526" s="6">
        <v>13</v>
      </c>
      <c r="C526">
        <v>20</v>
      </c>
      <c r="D526">
        <v>44</v>
      </c>
      <c r="E526">
        <v>11</v>
      </c>
      <c r="F526">
        <v>53</v>
      </c>
      <c r="G526">
        <v>0</v>
      </c>
      <c r="H526">
        <v>0</v>
      </c>
      <c r="I526">
        <f>Metres_Gain_Progress!J526-Metres_Gain_Progress!H526</f>
        <v>45</v>
      </c>
      <c r="J526" t="s">
        <v>868</v>
      </c>
    </row>
    <row r="527" spans="1:10" x14ac:dyDescent="0.3">
      <c r="A527" t="s">
        <v>525</v>
      </c>
      <c r="B527" s="6">
        <v>0</v>
      </c>
      <c r="C527">
        <v>61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f>Metres_Gain_Progress!J527-Metres_Gain_Progress!H527</f>
        <v>0</v>
      </c>
      <c r="J527" t="s">
        <v>868</v>
      </c>
    </row>
    <row r="528" spans="1:10" x14ac:dyDescent="0.3">
      <c r="A528" t="s">
        <v>526</v>
      </c>
      <c r="B528" s="6">
        <v>0</v>
      </c>
      <c r="C528">
        <v>0</v>
      </c>
      <c r="D528">
        <v>0</v>
      </c>
      <c r="E528">
        <v>0</v>
      </c>
      <c r="F528">
        <v>3</v>
      </c>
      <c r="G528">
        <v>2</v>
      </c>
      <c r="H528">
        <v>0</v>
      </c>
      <c r="I528">
        <f>Metres_Gain_Progress!J528-Metres_Gain_Progress!H528</f>
        <v>0</v>
      </c>
      <c r="J528" t="s">
        <v>868</v>
      </c>
    </row>
    <row r="529" spans="1:10" x14ac:dyDescent="0.3">
      <c r="A529" t="s">
        <v>527</v>
      </c>
      <c r="B529" s="6">
        <v>0</v>
      </c>
      <c r="C529">
        <v>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f>Metres_Gain_Progress!J529-Metres_Gain_Progress!H529</f>
        <v>6</v>
      </c>
      <c r="J529" t="s">
        <v>868</v>
      </c>
    </row>
    <row r="530" spans="1:10" x14ac:dyDescent="0.3">
      <c r="A530" t="s">
        <v>528</v>
      </c>
      <c r="B530" s="6">
        <v>0</v>
      </c>
      <c r="C530">
        <v>186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f>Metres_Gain_Progress!J530-Metres_Gain_Progress!H530</f>
        <v>0</v>
      </c>
      <c r="J530" t="s">
        <v>868</v>
      </c>
    </row>
    <row r="531" spans="1:10" x14ac:dyDescent="0.3">
      <c r="A531" t="s">
        <v>529</v>
      </c>
      <c r="B531" s="6">
        <v>8</v>
      </c>
      <c r="C531">
        <v>12</v>
      </c>
      <c r="D531">
        <v>0</v>
      </c>
      <c r="E531">
        <v>0</v>
      </c>
      <c r="F531">
        <v>0</v>
      </c>
      <c r="G531">
        <v>4</v>
      </c>
      <c r="H531">
        <v>16</v>
      </c>
      <c r="I531">
        <f>Metres_Gain_Progress!J531-Metres_Gain_Progress!H531</f>
        <v>15</v>
      </c>
      <c r="J531" t="s">
        <v>868</v>
      </c>
    </row>
    <row r="532" spans="1:10" x14ac:dyDescent="0.3">
      <c r="A532" t="s">
        <v>530</v>
      </c>
      <c r="B532" s="6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f>Metres_Gain_Progress!J532-Metres_Gain_Progress!H532</f>
        <v>0</v>
      </c>
      <c r="J532" t="s">
        <v>868</v>
      </c>
    </row>
    <row r="533" spans="1:10" x14ac:dyDescent="0.3">
      <c r="A533" t="s">
        <v>531</v>
      </c>
      <c r="B533" s="6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f>Metres_Gain_Progress!J533-Metres_Gain_Progress!H533</f>
        <v>0</v>
      </c>
      <c r="J533" t="s">
        <v>868</v>
      </c>
    </row>
    <row r="534" spans="1:10" x14ac:dyDescent="0.3">
      <c r="A534" t="s">
        <v>532</v>
      </c>
      <c r="B534" s="6">
        <v>3</v>
      </c>
      <c r="C534">
        <v>16</v>
      </c>
      <c r="D534">
        <v>1</v>
      </c>
      <c r="E534">
        <v>16</v>
      </c>
      <c r="F534">
        <v>0</v>
      </c>
      <c r="G534">
        <v>10</v>
      </c>
      <c r="H534">
        <v>8</v>
      </c>
      <c r="I534">
        <f>Metres_Gain_Progress!J534-Metres_Gain_Progress!H534</f>
        <v>25</v>
      </c>
      <c r="J534" t="s">
        <v>868</v>
      </c>
    </row>
    <row r="535" spans="1:10" x14ac:dyDescent="0.3">
      <c r="A535" t="s">
        <v>533</v>
      </c>
      <c r="B535" s="6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f>Metres_Gain_Progress!J535-Metres_Gain_Progress!H535</f>
        <v>135</v>
      </c>
      <c r="J535" t="s">
        <v>868</v>
      </c>
    </row>
    <row r="536" spans="1:10" x14ac:dyDescent="0.3">
      <c r="A536" t="s">
        <v>534</v>
      </c>
      <c r="B536" s="6">
        <v>0</v>
      </c>
      <c r="C536">
        <v>124</v>
      </c>
      <c r="D536">
        <v>0</v>
      </c>
      <c r="E536">
        <v>0</v>
      </c>
      <c r="F536">
        <v>36</v>
      </c>
      <c r="G536">
        <v>0</v>
      </c>
      <c r="H536">
        <v>0</v>
      </c>
      <c r="I536">
        <f>Metres_Gain_Progress!J536-Metres_Gain_Progress!H536</f>
        <v>0</v>
      </c>
      <c r="J536" t="s">
        <v>868</v>
      </c>
    </row>
    <row r="537" spans="1:10" x14ac:dyDescent="0.3">
      <c r="A537" t="s">
        <v>535</v>
      </c>
      <c r="B537" s="6">
        <v>2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6</v>
      </c>
      <c r="I537">
        <f>Metres_Gain_Progress!J537-Metres_Gain_Progress!H537</f>
        <v>0</v>
      </c>
      <c r="J537" t="s">
        <v>868</v>
      </c>
    </row>
    <row r="538" spans="1:10" x14ac:dyDescent="0.3">
      <c r="A538" t="s">
        <v>536</v>
      </c>
      <c r="B538" s="6">
        <v>118</v>
      </c>
      <c r="C538">
        <v>28</v>
      </c>
      <c r="D538">
        <v>35</v>
      </c>
      <c r="E538">
        <v>35</v>
      </c>
      <c r="F538">
        <v>48</v>
      </c>
      <c r="G538">
        <v>24</v>
      </c>
      <c r="H538">
        <v>21</v>
      </c>
      <c r="I538">
        <f>Metres_Gain_Progress!J538-Metres_Gain_Progress!H538</f>
        <v>16</v>
      </c>
      <c r="J538" t="s">
        <v>868</v>
      </c>
    </row>
    <row r="539" spans="1:10" x14ac:dyDescent="0.3">
      <c r="A539" t="s">
        <v>537</v>
      </c>
      <c r="B539" s="6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f>Metres_Gain_Progress!J539-Metres_Gain_Progress!H539</f>
        <v>0</v>
      </c>
      <c r="J539" t="s">
        <v>868</v>
      </c>
    </row>
    <row r="540" spans="1:10" x14ac:dyDescent="0.3">
      <c r="A540" t="s">
        <v>538</v>
      </c>
      <c r="B540" s="6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f>Metres_Gain_Progress!J540-Metres_Gain_Progress!H540</f>
        <v>0</v>
      </c>
      <c r="J540" t="s">
        <v>868</v>
      </c>
    </row>
    <row r="541" spans="1:10" x14ac:dyDescent="0.3">
      <c r="A541" t="s">
        <v>539</v>
      </c>
      <c r="B541" s="6">
        <v>0</v>
      </c>
      <c r="C541">
        <v>106</v>
      </c>
      <c r="D541">
        <v>0</v>
      </c>
      <c r="E541">
        <v>0</v>
      </c>
      <c r="F541">
        <v>6</v>
      </c>
      <c r="G541">
        <v>11</v>
      </c>
      <c r="H541">
        <v>0</v>
      </c>
      <c r="I541">
        <f>Metres_Gain_Progress!J541-Metres_Gain_Progress!H541</f>
        <v>0</v>
      </c>
      <c r="J541" t="s">
        <v>868</v>
      </c>
    </row>
    <row r="542" spans="1:10" x14ac:dyDescent="0.3">
      <c r="A542" t="s">
        <v>540</v>
      </c>
      <c r="B542" s="6">
        <v>0</v>
      </c>
      <c r="C542">
        <v>14</v>
      </c>
      <c r="D542">
        <v>0</v>
      </c>
      <c r="E542">
        <v>0</v>
      </c>
      <c r="F542">
        <v>2</v>
      </c>
      <c r="G542">
        <v>16</v>
      </c>
      <c r="H542">
        <v>0</v>
      </c>
      <c r="I542">
        <f>Metres_Gain_Progress!J542-Metres_Gain_Progress!H542</f>
        <v>0</v>
      </c>
      <c r="J542" t="s">
        <v>868</v>
      </c>
    </row>
    <row r="543" spans="1:10" x14ac:dyDescent="0.3">
      <c r="A543" t="s">
        <v>541</v>
      </c>
      <c r="B543" s="6">
        <v>172</v>
      </c>
      <c r="C543">
        <v>8</v>
      </c>
      <c r="D543">
        <v>50</v>
      </c>
      <c r="E543">
        <v>102</v>
      </c>
      <c r="F543">
        <v>24</v>
      </c>
      <c r="G543">
        <v>55</v>
      </c>
      <c r="H543">
        <v>76</v>
      </c>
      <c r="I543">
        <f>Metres_Gain_Progress!J543-Metres_Gain_Progress!H543</f>
        <v>64</v>
      </c>
      <c r="J543" t="s">
        <v>868</v>
      </c>
    </row>
    <row r="544" spans="1:10" x14ac:dyDescent="0.3">
      <c r="A544" t="s">
        <v>542</v>
      </c>
      <c r="B544" s="6">
        <v>0</v>
      </c>
      <c r="C544">
        <v>38</v>
      </c>
      <c r="D544">
        <v>44</v>
      </c>
      <c r="E544">
        <v>0</v>
      </c>
      <c r="F544">
        <v>95</v>
      </c>
      <c r="G544">
        <v>43</v>
      </c>
      <c r="H544">
        <v>0</v>
      </c>
      <c r="I544">
        <f>Metres_Gain_Progress!J544-Metres_Gain_Progress!H544</f>
        <v>0</v>
      </c>
      <c r="J544" t="s">
        <v>868</v>
      </c>
    </row>
    <row r="545" spans="1:10" x14ac:dyDescent="0.3">
      <c r="A545" t="s">
        <v>543</v>
      </c>
      <c r="B545" s="6">
        <v>90</v>
      </c>
      <c r="C545">
        <v>16</v>
      </c>
      <c r="D545">
        <v>14</v>
      </c>
      <c r="E545">
        <v>27</v>
      </c>
      <c r="F545">
        <v>0</v>
      </c>
      <c r="G545">
        <v>0</v>
      </c>
      <c r="H545">
        <v>186</v>
      </c>
      <c r="I545">
        <f>Metres_Gain_Progress!J545-Metres_Gain_Progress!H545</f>
        <v>39</v>
      </c>
      <c r="J545" t="s">
        <v>868</v>
      </c>
    </row>
    <row r="546" spans="1:10" x14ac:dyDescent="0.3">
      <c r="A546" t="s">
        <v>544</v>
      </c>
      <c r="B546" s="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f>Metres_Gain_Progress!J546-Metres_Gain_Progress!H546</f>
        <v>0</v>
      </c>
      <c r="J546" t="s">
        <v>868</v>
      </c>
    </row>
    <row r="547" spans="1:10" x14ac:dyDescent="0.3">
      <c r="A547" t="s">
        <v>545</v>
      </c>
      <c r="B547" s="6">
        <v>0</v>
      </c>
      <c r="C547">
        <v>0</v>
      </c>
      <c r="D547">
        <v>0</v>
      </c>
      <c r="E547">
        <v>5</v>
      </c>
      <c r="F547">
        <v>0</v>
      </c>
      <c r="G547">
        <v>0</v>
      </c>
      <c r="H547">
        <v>0</v>
      </c>
      <c r="I547">
        <f>Metres_Gain_Progress!J547-Metres_Gain_Progress!H547</f>
        <v>0</v>
      </c>
      <c r="J547" t="s">
        <v>868</v>
      </c>
    </row>
    <row r="548" spans="1:10" x14ac:dyDescent="0.3">
      <c r="A548" t="s">
        <v>546</v>
      </c>
      <c r="B548" s="6">
        <v>0</v>
      </c>
      <c r="C548">
        <v>0</v>
      </c>
      <c r="D548">
        <v>0</v>
      </c>
      <c r="E548">
        <v>8</v>
      </c>
      <c r="F548">
        <v>0</v>
      </c>
      <c r="G548">
        <v>0</v>
      </c>
      <c r="H548">
        <v>0</v>
      </c>
      <c r="I548">
        <f>Metres_Gain_Progress!J548-Metres_Gain_Progress!H548</f>
        <v>5</v>
      </c>
      <c r="J548" t="s">
        <v>868</v>
      </c>
    </row>
    <row r="549" spans="1:10" x14ac:dyDescent="0.3">
      <c r="A549" t="s">
        <v>547</v>
      </c>
      <c r="B549" s="6">
        <v>186</v>
      </c>
      <c r="C549">
        <v>47</v>
      </c>
      <c r="D549">
        <v>0</v>
      </c>
      <c r="E549">
        <v>112</v>
      </c>
      <c r="F549">
        <v>0</v>
      </c>
      <c r="G549">
        <v>0</v>
      </c>
      <c r="H549">
        <v>24</v>
      </c>
      <c r="I549">
        <f>Metres_Gain_Progress!J549-Metres_Gain_Progress!H549</f>
        <v>0</v>
      </c>
      <c r="J549" t="s">
        <v>868</v>
      </c>
    </row>
    <row r="550" spans="1:10" x14ac:dyDescent="0.3">
      <c r="A550" t="s">
        <v>548</v>
      </c>
      <c r="B550" s="6">
        <v>0</v>
      </c>
      <c r="C550">
        <v>107</v>
      </c>
      <c r="D550">
        <v>0</v>
      </c>
      <c r="E550">
        <v>0</v>
      </c>
      <c r="F550">
        <v>91</v>
      </c>
      <c r="G550">
        <v>24</v>
      </c>
      <c r="H550">
        <v>12</v>
      </c>
      <c r="I550">
        <f>Metres_Gain_Progress!J550-Metres_Gain_Progress!H550</f>
        <v>0</v>
      </c>
      <c r="J550" t="s">
        <v>868</v>
      </c>
    </row>
    <row r="551" spans="1:10" x14ac:dyDescent="0.3">
      <c r="A551" t="s">
        <v>549</v>
      </c>
      <c r="B551" s="6">
        <v>105</v>
      </c>
      <c r="C551">
        <v>73</v>
      </c>
      <c r="D551">
        <v>42</v>
      </c>
      <c r="E551">
        <v>32</v>
      </c>
      <c r="F551">
        <v>6</v>
      </c>
      <c r="G551">
        <v>35</v>
      </c>
      <c r="H551">
        <v>46</v>
      </c>
      <c r="I551">
        <f>Metres_Gain_Progress!J551-Metres_Gain_Progress!H551</f>
        <v>46</v>
      </c>
      <c r="J551" t="s">
        <v>868</v>
      </c>
    </row>
    <row r="552" spans="1:10" x14ac:dyDescent="0.3">
      <c r="A552" t="s">
        <v>550</v>
      </c>
      <c r="B552" s="6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f>Metres_Gain_Progress!J552-Metres_Gain_Progress!H552</f>
        <v>0</v>
      </c>
      <c r="J552" t="s">
        <v>868</v>
      </c>
    </row>
    <row r="553" spans="1:10" x14ac:dyDescent="0.3">
      <c r="A553" t="s">
        <v>551</v>
      </c>
      <c r="B553" s="6">
        <v>0</v>
      </c>
      <c r="C553">
        <v>37</v>
      </c>
      <c r="D553">
        <v>0</v>
      </c>
      <c r="E553">
        <v>0</v>
      </c>
      <c r="F553">
        <v>3</v>
      </c>
      <c r="G553">
        <v>10</v>
      </c>
      <c r="H553">
        <v>1</v>
      </c>
      <c r="I553">
        <f>Metres_Gain_Progress!J553-Metres_Gain_Progress!H553</f>
        <v>11</v>
      </c>
      <c r="J553" t="s">
        <v>868</v>
      </c>
    </row>
    <row r="554" spans="1:10" x14ac:dyDescent="0.3">
      <c r="A554" t="s">
        <v>552</v>
      </c>
      <c r="B554" s="6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f>Metres_Gain_Progress!J554-Metres_Gain_Progress!H554</f>
        <v>0</v>
      </c>
      <c r="J554" t="s">
        <v>868</v>
      </c>
    </row>
    <row r="555" spans="1:10" x14ac:dyDescent="0.3">
      <c r="A555" t="s">
        <v>553</v>
      </c>
      <c r="B555" s="6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f>Metres_Gain_Progress!J555-Metres_Gain_Progress!H555</f>
        <v>123</v>
      </c>
      <c r="J555" t="s">
        <v>868</v>
      </c>
    </row>
    <row r="556" spans="1:10" x14ac:dyDescent="0.3">
      <c r="A556" t="s">
        <v>554</v>
      </c>
      <c r="B556" s="6">
        <v>44</v>
      </c>
      <c r="C556">
        <v>9</v>
      </c>
      <c r="D556">
        <v>7</v>
      </c>
      <c r="E556">
        <v>0</v>
      </c>
      <c r="F556">
        <v>13</v>
      </c>
      <c r="G556">
        <v>43</v>
      </c>
      <c r="H556">
        <v>18</v>
      </c>
      <c r="I556">
        <f>Metres_Gain_Progress!J556-Metres_Gain_Progress!H556</f>
        <v>0</v>
      </c>
      <c r="J556" t="s">
        <v>868</v>
      </c>
    </row>
    <row r="557" spans="1:10" x14ac:dyDescent="0.3">
      <c r="A557" t="s">
        <v>555</v>
      </c>
      <c r="B557" s="6">
        <v>21</v>
      </c>
      <c r="C557">
        <v>7</v>
      </c>
      <c r="D557">
        <v>0</v>
      </c>
      <c r="E557">
        <v>0</v>
      </c>
      <c r="F557">
        <v>3</v>
      </c>
      <c r="G557">
        <v>3</v>
      </c>
      <c r="H557">
        <v>0</v>
      </c>
      <c r="I557">
        <f>Metres_Gain_Progress!J557-Metres_Gain_Progress!H557</f>
        <v>10</v>
      </c>
      <c r="J557" t="s">
        <v>868</v>
      </c>
    </row>
    <row r="558" spans="1:10" x14ac:dyDescent="0.3">
      <c r="A558" t="s">
        <v>556</v>
      </c>
      <c r="B558" s="6">
        <v>8</v>
      </c>
      <c r="C558">
        <v>4</v>
      </c>
      <c r="D558">
        <v>5</v>
      </c>
      <c r="E558">
        <v>18</v>
      </c>
      <c r="F558">
        <v>0</v>
      </c>
      <c r="G558">
        <v>0</v>
      </c>
      <c r="H558">
        <v>2</v>
      </c>
      <c r="I558">
        <f>Metres_Gain_Progress!J558-Metres_Gain_Progress!H558</f>
        <v>5</v>
      </c>
      <c r="J558" t="s">
        <v>868</v>
      </c>
    </row>
    <row r="559" spans="1:10" x14ac:dyDescent="0.3">
      <c r="A559" t="s">
        <v>557</v>
      </c>
      <c r="B559" s="6">
        <v>0</v>
      </c>
      <c r="C559">
        <v>38</v>
      </c>
      <c r="D559">
        <v>3</v>
      </c>
      <c r="E559">
        <v>0</v>
      </c>
      <c r="F559">
        <v>78</v>
      </c>
      <c r="G559">
        <v>0</v>
      </c>
      <c r="H559">
        <v>0</v>
      </c>
      <c r="I559">
        <f>Metres_Gain_Progress!J559-Metres_Gain_Progress!H559</f>
        <v>0</v>
      </c>
      <c r="J559" t="s">
        <v>868</v>
      </c>
    </row>
    <row r="560" spans="1:10" x14ac:dyDescent="0.3">
      <c r="A560" t="s">
        <v>558</v>
      </c>
      <c r="B560" s="6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f>Metres_Gain_Progress!J560-Metres_Gain_Progress!H560</f>
        <v>0</v>
      </c>
      <c r="J560" t="s">
        <v>868</v>
      </c>
    </row>
    <row r="561" spans="1:10" x14ac:dyDescent="0.3">
      <c r="A561" t="s">
        <v>559</v>
      </c>
      <c r="B561" s="6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f>Metres_Gain_Progress!J561-Metres_Gain_Progress!H561</f>
        <v>0</v>
      </c>
      <c r="J561" t="s">
        <v>868</v>
      </c>
    </row>
    <row r="562" spans="1:10" x14ac:dyDescent="0.3">
      <c r="A562" t="s">
        <v>560</v>
      </c>
      <c r="B562" s="6">
        <v>0</v>
      </c>
      <c r="C562">
        <v>6</v>
      </c>
      <c r="D562">
        <v>15</v>
      </c>
      <c r="E562">
        <v>3</v>
      </c>
      <c r="F562">
        <v>4</v>
      </c>
      <c r="G562">
        <v>0</v>
      </c>
      <c r="H562">
        <v>0</v>
      </c>
      <c r="I562">
        <f>Metres_Gain_Progress!J562-Metres_Gain_Progress!H562</f>
        <v>14</v>
      </c>
      <c r="J562" t="s">
        <v>868</v>
      </c>
    </row>
    <row r="563" spans="1:10" x14ac:dyDescent="0.3">
      <c r="A563" t="s">
        <v>561</v>
      </c>
      <c r="B563" s="6">
        <v>19</v>
      </c>
      <c r="C563">
        <v>3</v>
      </c>
      <c r="D563">
        <v>13</v>
      </c>
      <c r="E563">
        <v>0</v>
      </c>
      <c r="F563">
        <v>0</v>
      </c>
      <c r="G563">
        <v>4</v>
      </c>
      <c r="H563">
        <v>0</v>
      </c>
      <c r="I563">
        <f>Metres_Gain_Progress!J563-Metres_Gain_Progress!H563</f>
        <v>0</v>
      </c>
      <c r="J563" t="s">
        <v>868</v>
      </c>
    </row>
    <row r="564" spans="1:10" x14ac:dyDescent="0.3">
      <c r="A564" t="s">
        <v>562</v>
      </c>
      <c r="B564" s="6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f>Metres_Gain_Progress!J564-Metres_Gain_Progress!H564</f>
        <v>0</v>
      </c>
      <c r="J564" t="s">
        <v>868</v>
      </c>
    </row>
    <row r="565" spans="1:10" x14ac:dyDescent="0.3">
      <c r="A565" t="s">
        <v>563</v>
      </c>
      <c r="B565" s="6">
        <v>0</v>
      </c>
      <c r="C565">
        <v>11</v>
      </c>
      <c r="D565">
        <v>11</v>
      </c>
      <c r="E565">
        <v>12</v>
      </c>
      <c r="F565">
        <v>0</v>
      </c>
      <c r="G565">
        <v>0</v>
      </c>
      <c r="H565">
        <v>50</v>
      </c>
      <c r="I565">
        <f>Metres_Gain_Progress!J565-Metres_Gain_Progress!H565</f>
        <v>0</v>
      </c>
      <c r="J565" t="s">
        <v>868</v>
      </c>
    </row>
    <row r="566" spans="1:10" x14ac:dyDescent="0.3">
      <c r="A566" t="s">
        <v>564</v>
      </c>
      <c r="B566" s="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f>Metres_Gain_Progress!J566-Metres_Gain_Progress!H566</f>
        <v>1</v>
      </c>
      <c r="J566" t="s">
        <v>868</v>
      </c>
    </row>
    <row r="567" spans="1:10" x14ac:dyDescent="0.3">
      <c r="A567" t="s">
        <v>565</v>
      </c>
      <c r="B567" s="6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f>Metres_Gain_Progress!J567-Metres_Gain_Progress!H567</f>
        <v>0</v>
      </c>
      <c r="J567" t="s">
        <v>868</v>
      </c>
    </row>
    <row r="568" spans="1:10" x14ac:dyDescent="0.3">
      <c r="A568" t="s">
        <v>566</v>
      </c>
      <c r="B568" s="6">
        <v>0</v>
      </c>
      <c r="C568">
        <v>1</v>
      </c>
      <c r="D568">
        <v>0</v>
      </c>
      <c r="E568">
        <v>0</v>
      </c>
      <c r="F568">
        <v>4</v>
      </c>
      <c r="G568">
        <v>0</v>
      </c>
      <c r="H568">
        <v>0</v>
      </c>
      <c r="I568">
        <f>Metres_Gain_Progress!J568-Metres_Gain_Progress!H568</f>
        <v>0</v>
      </c>
      <c r="J568" t="s">
        <v>868</v>
      </c>
    </row>
    <row r="569" spans="1:10" x14ac:dyDescent="0.3">
      <c r="A569" t="s">
        <v>567</v>
      </c>
      <c r="B569" s="6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f>Metres_Gain_Progress!J569-Metres_Gain_Progress!H569</f>
        <v>0</v>
      </c>
      <c r="J569" t="s">
        <v>868</v>
      </c>
    </row>
    <row r="570" spans="1:10" x14ac:dyDescent="0.3">
      <c r="A570" t="s">
        <v>568</v>
      </c>
      <c r="B570" s="6">
        <v>0</v>
      </c>
      <c r="C570">
        <v>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f>Metres_Gain_Progress!J570-Metres_Gain_Progress!H570</f>
        <v>0</v>
      </c>
      <c r="J570" t="s">
        <v>868</v>
      </c>
    </row>
    <row r="571" spans="1:10" x14ac:dyDescent="0.3">
      <c r="A571" t="s">
        <v>569</v>
      </c>
      <c r="B571" s="6">
        <v>0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f>Metres_Gain_Progress!J571-Metres_Gain_Progress!H571</f>
        <v>0</v>
      </c>
      <c r="J571" t="s">
        <v>868</v>
      </c>
    </row>
    <row r="572" spans="1:10" x14ac:dyDescent="0.3">
      <c r="A572" t="s">
        <v>570</v>
      </c>
      <c r="B572" s="6">
        <v>0</v>
      </c>
      <c r="C572">
        <v>3</v>
      </c>
      <c r="D572">
        <v>18</v>
      </c>
      <c r="E572">
        <v>6</v>
      </c>
      <c r="F572">
        <v>31</v>
      </c>
      <c r="G572">
        <v>6</v>
      </c>
      <c r="H572">
        <v>2</v>
      </c>
      <c r="I572">
        <f>Metres_Gain_Progress!J572-Metres_Gain_Progress!H572</f>
        <v>0</v>
      </c>
      <c r="J572" t="s">
        <v>869</v>
      </c>
    </row>
    <row r="573" spans="1:10" x14ac:dyDescent="0.3">
      <c r="A573" t="s">
        <v>571</v>
      </c>
      <c r="B573" s="6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f>Metres_Gain_Progress!J573-Metres_Gain_Progress!H573</f>
        <v>0</v>
      </c>
      <c r="J573" t="s">
        <v>869</v>
      </c>
    </row>
    <row r="574" spans="1:10" x14ac:dyDescent="0.3">
      <c r="A574" t="s">
        <v>572</v>
      </c>
      <c r="B574" s="6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f>Metres_Gain_Progress!J574-Metres_Gain_Progress!H574</f>
        <v>0</v>
      </c>
      <c r="J574" t="s">
        <v>869</v>
      </c>
    </row>
    <row r="575" spans="1:10" x14ac:dyDescent="0.3">
      <c r="A575" t="s">
        <v>573</v>
      </c>
      <c r="B575" s="6">
        <v>0</v>
      </c>
      <c r="C575">
        <v>78</v>
      </c>
      <c r="D575">
        <v>9</v>
      </c>
      <c r="E575">
        <v>19</v>
      </c>
      <c r="F575">
        <v>0</v>
      </c>
      <c r="G575">
        <v>0</v>
      </c>
      <c r="H575">
        <v>0</v>
      </c>
      <c r="I575">
        <f>Metres_Gain_Progress!J575-Metres_Gain_Progress!H575</f>
        <v>0</v>
      </c>
      <c r="J575" t="s">
        <v>869</v>
      </c>
    </row>
    <row r="576" spans="1:10" x14ac:dyDescent="0.3">
      <c r="A576" t="s">
        <v>574</v>
      </c>
      <c r="B576" s="6">
        <v>0</v>
      </c>
      <c r="C576">
        <v>0</v>
      </c>
      <c r="D576">
        <v>0</v>
      </c>
      <c r="E576">
        <v>0</v>
      </c>
      <c r="F576">
        <v>3</v>
      </c>
      <c r="G576">
        <v>35</v>
      </c>
      <c r="H576">
        <v>0</v>
      </c>
      <c r="I576">
        <f>Metres_Gain_Progress!J576-Metres_Gain_Progress!H576</f>
        <v>3</v>
      </c>
      <c r="J576" t="s">
        <v>869</v>
      </c>
    </row>
    <row r="577" spans="1:10" x14ac:dyDescent="0.3">
      <c r="A577" t="s">
        <v>575</v>
      </c>
      <c r="B577" s="6">
        <v>110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f>Metres_Gain_Progress!J577-Metres_Gain_Progress!H577</f>
        <v>0</v>
      </c>
      <c r="J577" t="s">
        <v>869</v>
      </c>
    </row>
    <row r="578" spans="1:10" x14ac:dyDescent="0.3">
      <c r="A578" t="s">
        <v>576</v>
      </c>
      <c r="B578" s="6">
        <v>10</v>
      </c>
      <c r="C578">
        <v>5</v>
      </c>
      <c r="D578">
        <v>9</v>
      </c>
      <c r="E578">
        <v>0</v>
      </c>
      <c r="F578">
        <v>0</v>
      </c>
      <c r="G578">
        <v>0</v>
      </c>
      <c r="H578">
        <v>17</v>
      </c>
      <c r="I578">
        <f>Metres_Gain_Progress!J578-Metres_Gain_Progress!H578</f>
        <v>0</v>
      </c>
      <c r="J578" t="s">
        <v>869</v>
      </c>
    </row>
    <row r="579" spans="1:10" x14ac:dyDescent="0.3">
      <c r="A579" t="s">
        <v>577</v>
      </c>
      <c r="B579" s="6">
        <v>0</v>
      </c>
      <c r="C579">
        <v>0</v>
      </c>
      <c r="D579">
        <v>17</v>
      </c>
      <c r="E579">
        <v>6</v>
      </c>
      <c r="F579">
        <v>23</v>
      </c>
      <c r="G579">
        <v>46</v>
      </c>
      <c r="H579">
        <v>38</v>
      </c>
      <c r="I579">
        <f>Metres_Gain_Progress!J579-Metres_Gain_Progress!H579</f>
        <v>39</v>
      </c>
      <c r="J579" t="s">
        <v>869</v>
      </c>
    </row>
    <row r="580" spans="1:10" x14ac:dyDescent="0.3">
      <c r="A580" t="s">
        <v>578</v>
      </c>
      <c r="B580" s="6">
        <v>6</v>
      </c>
      <c r="C580">
        <v>13</v>
      </c>
      <c r="D580">
        <v>5</v>
      </c>
      <c r="E580">
        <v>0</v>
      </c>
      <c r="F580">
        <v>3</v>
      </c>
      <c r="G580">
        <v>0</v>
      </c>
      <c r="H580">
        <v>0</v>
      </c>
      <c r="I580">
        <f>Metres_Gain_Progress!J580-Metres_Gain_Progress!H580</f>
        <v>8</v>
      </c>
      <c r="J580" t="s">
        <v>869</v>
      </c>
    </row>
    <row r="581" spans="1:10" x14ac:dyDescent="0.3">
      <c r="A581" t="s">
        <v>579</v>
      </c>
      <c r="B581" s="6">
        <v>0</v>
      </c>
      <c r="C581">
        <v>29</v>
      </c>
      <c r="D581">
        <v>0</v>
      </c>
      <c r="E581">
        <v>42</v>
      </c>
      <c r="F581">
        <v>25</v>
      </c>
      <c r="G581">
        <v>35</v>
      </c>
      <c r="H581">
        <v>14</v>
      </c>
      <c r="I581">
        <f>Metres_Gain_Progress!J581-Metres_Gain_Progress!H581</f>
        <v>19</v>
      </c>
      <c r="J581" t="s">
        <v>869</v>
      </c>
    </row>
    <row r="582" spans="1:10" x14ac:dyDescent="0.3">
      <c r="A582" t="s">
        <v>580</v>
      </c>
      <c r="B582" s="6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f>Metres_Gain_Progress!J582-Metres_Gain_Progress!H582</f>
        <v>0</v>
      </c>
      <c r="J582" t="s">
        <v>869</v>
      </c>
    </row>
    <row r="583" spans="1:10" x14ac:dyDescent="0.3">
      <c r="A583" t="s">
        <v>581</v>
      </c>
      <c r="B583" s="6">
        <v>81</v>
      </c>
      <c r="C583">
        <v>41</v>
      </c>
      <c r="D583">
        <v>38</v>
      </c>
      <c r="E583">
        <v>5</v>
      </c>
      <c r="F583">
        <v>0</v>
      </c>
      <c r="G583">
        <v>24</v>
      </c>
      <c r="H583">
        <v>22</v>
      </c>
      <c r="I583">
        <f>Metres_Gain_Progress!J583-Metres_Gain_Progress!H583</f>
        <v>64</v>
      </c>
      <c r="J583" t="s">
        <v>869</v>
      </c>
    </row>
    <row r="584" spans="1:10" x14ac:dyDescent="0.3">
      <c r="A584" t="s">
        <v>582</v>
      </c>
      <c r="B584" s="6">
        <v>5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f>Metres_Gain_Progress!J584-Metres_Gain_Progress!H584</f>
        <v>0</v>
      </c>
      <c r="J584" t="s">
        <v>869</v>
      </c>
    </row>
    <row r="585" spans="1:10" x14ac:dyDescent="0.3">
      <c r="A585" t="s">
        <v>583</v>
      </c>
      <c r="B585" s="6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f>Metres_Gain_Progress!J585-Metres_Gain_Progress!H585</f>
        <v>0</v>
      </c>
      <c r="J585" t="s">
        <v>869</v>
      </c>
    </row>
    <row r="586" spans="1:10" x14ac:dyDescent="0.3">
      <c r="A586" t="s">
        <v>584</v>
      </c>
      <c r="B586" s="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f>Metres_Gain_Progress!J586-Metres_Gain_Progress!H586</f>
        <v>0</v>
      </c>
      <c r="J586" t="s">
        <v>869</v>
      </c>
    </row>
    <row r="587" spans="1:10" x14ac:dyDescent="0.3">
      <c r="A587" t="s">
        <v>585</v>
      </c>
      <c r="B587" s="6">
        <v>0</v>
      </c>
      <c r="C587">
        <v>30</v>
      </c>
      <c r="D587">
        <v>0</v>
      </c>
      <c r="E587">
        <v>0</v>
      </c>
      <c r="F587">
        <v>0</v>
      </c>
      <c r="G587">
        <v>11</v>
      </c>
      <c r="H587">
        <v>10</v>
      </c>
      <c r="I587">
        <f>Metres_Gain_Progress!J587-Metres_Gain_Progress!H587</f>
        <v>80</v>
      </c>
      <c r="J587" t="s">
        <v>869</v>
      </c>
    </row>
    <row r="588" spans="1:10" x14ac:dyDescent="0.3">
      <c r="A588" t="s">
        <v>586</v>
      </c>
      <c r="B588" s="6">
        <v>0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f>Metres_Gain_Progress!J588-Metres_Gain_Progress!H588</f>
        <v>0</v>
      </c>
      <c r="J588" t="s">
        <v>869</v>
      </c>
    </row>
    <row r="589" spans="1:10" x14ac:dyDescent="0.3">
      <c r="A589" t="s">
        <v>587</v>
      </c>
      <c r="B589" s="6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f>Metres_Gain_Progress!J589-Metres_Gain_Progress!H589</f>
        <v>0</v>
      </c>
      <c r="J589" t="s">
        <v>869</v>
      </c>
    </row>
    <row r="590" spans="1:10" x14ac:dyDescent="0.3">
      <c r="A590" t="s">
        <v>588</v>
      </c>
      <c r="B590" s="6">
        <v>0</v>
      </c>
      <c r="C590">
        <v>4</v>
      </c>
      <c r="D590">
        <v>0</v>
      </c>
      <c r="E590">
        <v>1</v>
      </c>
      <c r="F590">
        <v>0</v>
      </c>
      <c r="G590">
        <v>13</v>
      </c>
      <c r="H590">
        <v>0</v>
      </c>
      <c r="I590">
        <f>Metres_Gain_Progress!J590-Metres_Gain_Progress!H590</f>
        <v>19</v>
      </c>
      <c r="J590" t="s">
        <v>869</v>
      </c>
    </row>
    <row r="591" spans="1:10" x14ac:dyDescent="0.3">
      <c r="A591" t="s">
        <v>589</v>
      </c>
      <c r="B591" s="6">
        <v>0</v>
      </c>
      <c r="C591">
        <v>0</v>
      </c>
      <c r="D591">
        <v>0</v>
      </c>
      <c r="E591">
        <v>0</v>
      </c>
      <c r="F591">
        <v>48</v>
      </c>
      <c r="G591">
        <v>44</v>
      </c>
      <c r="H591">
        <v>27</v>
      </c>
      <c r="I591">
        <f>Metres_Gain_Progress!J591-Metres_Gain_Progress!H591</f>
        <v>60</v>
      </c>
      <c r="J591" t="s">
        <v>869</v>
      </c>
    </row>
    <row r="592" spans="1:10" x14ac:dyDescent="0.3">
      <c r="A592" t="s">
        <v>590</v>
      </c>
      <c r="B592" s="6">
        <v>171</v>
      </c>
      <c r="C592">
        <v>65</v>
      </c>
      <c r="D592">
        <v>107</v>
      </c>
      <c r="E592">
        <v>144</v>
      </c>
      <c r="F592">
        <v>120</v>
      </c>
      <c r="G592">
        <v>88</v>
      </c>
      <c r="H592">
        <v>70</v>
      </c>
      <c r="I592">
        <f>Metres_Gain_Progress!J592-Metres_Gain_Progress!H592</f>
        <v>54</v>
      </c>
      <c r="J592" t="s">
        <v>869</v>
      </c>
    </row>
    <row r="593" spans="1:10" x14ac:dyDescent="0.3">
      <c r="A593" t="s">
        <v>591</v>
      </c>
      <c r="B593" s="6">
        <v>0</v>
      </c>
      <c r="C593">
        <v>144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f>Metres_Gain_Progress!J593-Metres_Gain_Progress!H593</f>
        <v>93</v>
      </c>
      <c r="J593" t="s">
        <v>869</v>
      </c>
    </row>
    <row r="594" spans="1:10" x14ac:dyDescent="0.3">
      <c r="A594" t="s">
        <v>592</v>
      </c>
      <c r="B594" s="6">
        <v>129</v>
      </c>
      <c r="C594">
        <v>32</v>
      </c>
      <c r="D594">
        <v>29</v>
      </c>
      <c r="E594">
        <v>9</v>
      </c>
      <c r="F594">
        <v>8</v>
      </c>
      <c r="G594">
        <v>3</v>
      </c>
      <c r="H594">
        <v>0</v>
      </c>
      <c r="I594">
        <f>Metres_Gain_Progress!J594-Metres_Gain_Progress!H594</f>
        <v>0</v>
      </c>
      <c r="J594" t="s">
        <v>869</v>
      </c>
    </row>
    <row r="595" spans="1:10" x14ac:dyDescent="0.3">
      <c r="A595" t="s">
        <v>593</v>
      </c>
      <c r="B595" s="6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f>Metres_Gain_Progress!J595-Metres_Gain_Progress!H595</f>
        <v>0</v>
      </c>
      <c r="J595" t="s">
        <v>869</v>
      </c>
    </row>
    <row r="596" spans="1:10" x14ac:dyDescent="0.3">
      <c r="A596" t="s">
        <v>594</v>
      </c>
      <c r="B596" s="6">
        <v>0</v>
      </c>
      <c r="C596">
        <v>30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f>Metres_Gain_Progress!J596-Metres_Gain_Progress!H596</f>
        <v>18</v>
      </c>
      <c r="J596" t="s">
        <v>869</v>
      </c>
    </row>
    <row r="597" spans="1:10" x14ac:dyDescent="0.3">
      <c r="A597" t="s">
        <v>595</v>
      </c>
      <c r="B597" s="6">
        <v>0</v>
      </c>
      <c r="C597">
        <v>6</v>
      </c>
      <c r="D597">
        <v>0</v>
      </c>
      <c r="E597">
        <v>0</v>
      </c>
      <c r="F597">
        <v>3</v>
      </c>
      <c r="G597">
        <v>2</v>
      </c>
      <c r="H597">
        <v>3</v>
      </c>
      <c r="I597">
        <f>Metres_Gain_Progress!J597-Metres_Gain_Progress!H597</f>
        <v>8</v>
      </c>
      <c r="J597" t="s">
        <v>869</v>
      </c>
    </row>
    <row r="598" spans="1:10" x14ac:dyDescent="0.3">
      <c r="A598" t="s">
        <v>596</v>
      </c>
      <c r="B598" s="6">
        <v>0</v>
      </c>
      <c r="C598">
        <v>27</v>
      </c>
      <c r="D598">
        <v>0</v>
      </c>
      <c r="E598">
        <v>0</v>
      </c>
      <c r="F598">
        <v>11</v>
      </c>
      <c r="G598">
        <v>10</v>
      </c>
      <c r="H598">
        <v>0</v>
      </c>
      <c r="I598">
        <f>Metres_Gain_Progress!J598-Metres_Gain_Progress!H598</f>
        <v>0</v>
      </c>
      <c r="J598" t="s">
        <v>869</v>
      </c>
    </row>
    <row r="599" spans="1:10" x14ac:dyDescent="0.3">
      <c r="A599" t="s">
        <v>597</v>
      </c>
      <c r="B599" s="6">
        <v>0</v>
      </c>
      <c r="C599">
        <v>100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f>Metres_Gain_Progress!J599-Metres_Gain_Progress!H599</f>
        <v>0</v>
      </c>
      <c r="J599" t="s">
        <v>869</v>
      </c>
    </row>
    <row r="600" spans="1:10" x14ac:dyDescent="0.3">
      <c r="A600" t="s">
        <v>598</v>
      </c>
      <c r="B600" s="6">
        <v>0</v>
      </c>
      <c r="C600">
        <v>139</v>
      </c>
      <c r="D600">
        <v>0</v>
      </c>
      <c r="E600">
        <v>0</v>
      </c>
      <c r="F600">
        <v>13</v>
      </c>
      <c r="G600">
        <v>46</v>
      </c>
      <c r="H600">
        <v>0</v>
      </c>
      <c r="I600">
        <f>Metres_Gain_Progress!J600-Metres_Gain_Progress!H600</f>
        <v>0</v>
      </c>
      <c r="J600" t="s">
        <v>869</v>
      </c>
    </row>
    <row r="601" spans="1:10" x14ac:dyDescent="0.3">
      <c r="A601" t="s">
        <v>599</v>
      </c>
      <c r="B601" s="6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f>Metres_Gain_Progress!J601-Metres_Gain_Progress!H601</f>
        <v>0</v>
      </c>
      <c r="J601" t="s">
        <v>869</v>
      </c>
    </row>
    <row r="602" spans="1:10" x14ac:dyDescent="0.3">
      <c r="A602" t="s">
        <v>600</v>
      </c>
      <c r="B602" s="6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f>Metres_Gain_Progress!J602-Metres_Gain_Progress!H602</f>
        <v>0</v>
      </c>
      <c r="J602" t="s">
        <v>869</v>
      </c>
    </row>
    <row r="603" spans="1:10" x14ac:dyDescent="0.3">
      <c r="A603" t="s">
        <v>601</v>
      </c>
      <c r="B603" s="6">
        <v>4</v>
      </c>
      <c r="C603">
        <v>5</v>
      </c>
      <c r="D603">
        <v>0</v>
      </c>
      <c r="E603">
        <v>0</v>
      </c>
      <c r="F603">
        <v>0</v>
      </c>
      <c r="G603">
        <v>0</v>
      </c>
      <c r="H603">
        <v>2</v>
      </c>
      <c r="I603">
        <f>Metres_Gain_Progress!J603-Metres_Gain_Progress!H603</f>
        <v>3</v>
      </c>
      <c r="J603" t="s">
        <v>869</v>
      </c>
    </row>
    <row r="604" spans="1:10" x14ac:dyDescent="0.3">
      <c r="A604" t="s">
        <v>602</v>
      </c>
      <c r="B604" s="6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f>Metres_Gain_Progress!J604-Metres_Gain_Progress!H604</f>
        <v>0</v>
      </c>
      <c r="J604" t="s">
        <v>869</v>
      </c>
    </row>
    <row r="605" spans="1:10" x14ac:dyDescent="0.3">
      <c r="A605" t="s">
        <v>603</v>
      </c>
      <c r="B605" s="6">
        <v>29</v>
      </c>
      <c r="C605">
        <v>0</v>
      </c>
      <c r="D605">
        <v>5</v>
      </c>
      <c r="E605">
        <v>11</v>
      </c>
      <c r="F605">
        <v>46</v>
      </c>
      <c r="G605">
        <v>28</v>
      </c>
      <c r="H605">
        <v>0</v>
      </c>
      <c r="I605">
        <f>Metres_Gain_Progress!J605-Metres_Gain_Progress!H605</f>
        <v>0</v>
      </c>
      <c r="J605" t="s">
        <v>869</v>
      </c>
    </row>
    <row r="606" spans="1:10" x14ac:dyDescent="0.3">
      <c r="A606" t="s">
        <v>604</v>
      </c>
      <c r="B606" s="6">
        <v>220</v>
      </c>
      <c r="C606">
        <v>107</v>
      </c>
      <c r="D606">
        <v>73</v>
      </c>
      <c r="E606">
        <v>39</v>
      </c>
      <c r="F606">
        <v>0</v>
      </c>
      <c r="G606">
        <v>0</v>
      </c>
      <c r="H606">
        <v>88</v>
      </c>
      <c r="I606">
        <f>Metres_Gain_Progress!J606-Metres_Gain_Progress!H606</f>
        <v>0</v>
      </c>
      <c r="J606" t="s">
        <v>869</v>
      </c>
    </row>
    <row r="607" spans="1:10" x14ac:dyDescent="0.3">
      <c r="A607" t="s">
        <v>605</v>
      </c>
      <c r="B607" s="6">
        <v>0</v>
      </c>
      <c r="C607">
        <v>31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f>Metres_Gain_Progress!J607-Metres_Gain_Progress!H607</f>
        <v>0</v>
      </c>
      <c r="J607" t="s">
        <v>869</v>
      </c>
    </row>
    <row r="608" spans="1:10" x14ac:dyDescent="0.3">
      <c r="A608" t="s">
        <v>606</v>
      </c>
      <c r="B608" s="6">
        <v>0</v>
      </c>
      <c r="C608">
        <v>179</v>
      </c>
      <c r="D608">
        <v>0</v>
      </c>
      <c r="E608">
        <v>56</v>
      </c>
      <c r="F608">
        <v>0</v>
      </c>
      <c r="G608">
        <v>0</v>
      </c>
      <c r="H608">
        <v>64</v>
      </c>
      <c r="I608">
        <f>Metres_Gain_Progress!J608-Metres_Gain_Progress!H608</f>
        <v>87</v>
      </c>
      <c r="J608" t="s">
        <v>869</v>
      </c>
    </row>
    <row r="609" spans="1:10" x14ac:dyDescent="0.3">
      <c r="A609" t="s">
        <v>607</v>
      </c>
      <c r="B609" s="6">
        <v>0</v>
      </c>
      <c r="C609">
        <v>88</v>
      </c>
      <c r="D609">
        <v>33</v>
      </c>
      <c r="E609">
        <v>27</v>
      </c>
      <c r="F609">
        <v>8</v>
      </c>
      <c r="G609">
        <v>14</v>
      </c>
      <c r="H609">
        <v>6</v>
      </c>
      <c r="I609">
        <f>Metres_Gain_Progress!J609-Metres_Gain_Progress!H609</f>
        <v>45</v>
      </c>
      <c r="J609" t="s">
        <v>869</v>
      </c>
    </row>
    <row r="610" spans="1:10" x14ac:dyDescent="0.3">
      <c r="A610" t="s">
        <v>608</v>
      </c>
      <c r="B610" s="6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f>Metres_Gain_Progress!J610-Metres_Gain_Progress!H610</f>
        <v>0</v>
      </c>
      <c r="J610" t="s">
        <v>869</v>
      </c>
    </row>
    <row r="611" spans="1:10" x14ac:dyDescent="0.3">
      <c r="A611" t="s">
        <v>609</v>
      </c>
      <c r="B611" s="6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f>Metres_Gain_Progress!J611-Metres_Gain_Progress!H611</f>
        <v>0</v>
      </c>
      <c r="J611" t="s">
        <v>869</v>
      </c>
    </row>
    <row r="612" spans="1:10" x14ac:dyDescent="0.3">
      <c r="A612" t="s">
        <v>610</v>
      </c>
      <c r="B612" s="6">
        <v>0</v>
      </c>
      <c r="C612">
        <v>13</v>
      </c>
      <c r="D612">
        <v>12</v>
      </c>
      <c r="E612">
        <v>0</v>
      </c>
      <c r="F612">
        <v>29</v>
      </c>
      <c r="G612">
        <v>0</v>
      </c>
      <c r="H612">
        <v>0</v>
      </c>
      <c r="I612">
        <f>Metres_Gain_Progress!J612-Metres_Gain_Progress!H612</f>
        <v>0</v>
      </c>
      <c r="J612" t="s">
        <v>869</v>
      </c>
    </row>
    <row r="613" spans="1:10" x14ac:dyDescent="0.3">
      <c r="A613" t="s">
        <v>611</v>
      </c>
      <c r="B613" s="6">
        <v>5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f>Metres_Gain_Progress!J613-Metres_Gain_Progress!H613</f>
        <v>10</v>
      </c>
      <c r="J613" t="s">
        <v>869</v>
      </c>
    </row>
    <row r="614" spans="1:10" x14ac:dyDescent="0.3">
      <c r="A614" t="s">
        <v>612</v>
      </c>
      <c r="B614" s="6">
        <v>321</v>
      </c>
      <c r="C614">
        <v>46</v>
      </c>
      <c r="D614">
        <v>8</v>
      </c>
      <c r="E614">
        <v>0</v>
      </c>
      <c r="F614">
        <v>51</v>
      </c>
      <c r="G614">
        <v>0</v>
      </c>
      <c r="H614">
        <v>20</v>
      </c>
      <c r="I614">
        <f>Metres_Gain_Progress!J614-Metres_Gain_Progress!H614</f>
        <v>43</v>
      </c>
      <c r="J614" t="s">
        <v>869</v>
      </c>
    </row>
    <row r="615" spans="1:10" x14ac:dyDescent="0.3">
      <c r="A615" t="s">
        <v>613</v>
      </c>
      <c r="B615" s="6">
        <v>96</v>
      </c>
      <c r="C615">
        <v>28</v>
      </c>
      <c r="D615">
        <v>3</v>
      </c>
      <c r="E615">
        <v>57</v>
      </c>
      <c r="F615">
        <v>42</v>
      </c>
      <c r="G615">
        <v>51</v>
      </c>
      <c r="H615">
        <v>7</v>
      </c>
      <c r="I615">
        <f>Metres_Gain_Progress!J615-Metres_Gain_Progress!H615</f>
        <v>-257</v>
      </c>
      <c r="J615" t="s">
        <v>869</v>
      </c>
    </row>
    <row r="616" spans="1:10" x14ac:dyDescent="0.3">
      <c r="A616" t="s">
        <v>614</v>
      </c>
      <c r="B616" s="6">
        <v>19</v>
      </c>
      <c r="C616">
        <v>3</v>
      </c>
      <c r="D616">
        <v>0</v>
      </c>
      <c r="E616">
        <v>0</v>
      </c>
      <c r="F616">
        <v>0</v>
      </c>
      <c r="G616">
        <v>3</v>
      </c>
      <c r="H616">
        <v>2</v>
      </c>
      <c r="I616">
        <f>Metres_Gain_Progress!J616-Metres_Gain_Progress!H616</f>
        <v>0</v>
      </c>
      <c r="J616" t="s">
        <v>869</v>
      </c>
    </row>
    <row r="617" spans="1:10" x14ac:dyDescent="0.3">
      <c r="A617" t="s">
        <v>615</v>
      </c>
      <c r="B617" s="6">
        <v>0</v>
      </c>
      <c r="C617">
        <v>0</v>
      </c>
      <c r="D617">
        <v>12</v>
      </c>
      <c r="E617">
        <v>4</v>
      </c>
      <c r="F617">
        <v>0</v>
      </c>
      <c r="G617">
        <v>0</v>
      </c>
      <c r="H617">
        <v>0</v>
      </c>
      <c r="I617">
        <f>Metres_Gain_Progress!J617-Metres_Gain_Progress!H617</f>
        <v>0</v>
      </c>
      <c r="J617" t="s">
        <v>869</v>
      </c>
    </row>
    <row r="618" spans="1:10" x14ac:dyDescent="0.3">
      <c r="A618" t="s">
        <v>616</v>
      </c>
      <c r="B618" s="6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f>Metres_Gain_Progress!J618-Metres_Gain_Progress!H618</f>
        <v>0</v>
      </c>
      <c r="J618" t="s">
        <v>869</v>
      </c>
    </row>
    <row r="619" spans="1:10" x14ac:dyDescent="0.3">
      <c r="A619" t="s">
        <v>617</v>
      </c>
      <c r="B619" s="6">
        <v>66</v>
      </c>
      <c r="C619">
        <v>59</v>
      </c>
      <c r="D619">
        <v>51</v>
      </c>
      <c r="E619">
        <v>70</v>
      </c>
      <c r="F619">
        <v>0</v>
      </c>
      <c r="G619">
        <v>0</v>
      </c>
      <c r="H619">
        <v>0</v>
      </c>
      <c r="I619">
        <f>Metres_Gain_Progress!J619-Metres_Gain_Progress!H619</f>
        <v>21</v>
      </c>
      <c r="J619" t="s">
        <v>869</v>
      </c>
    </row>
    <row r="620" spans="1:10" x14ac:dyDescent="0.3">
      <c r="A620" t="s">
        <v>618</v>
      </c>
      <c r="B620" s="6">
        <v>0</v>
      </c>
      <c r="C620">
        <v>0</v>
      </c>
      <c r="D620">
        <v>4</v>
      </c>
      <c r="E620">
        <v>0</v>
      </c>
      <c r="F620">
        <v>0</v>
      </c>
      <c r="G620">
        <v>9</v>
      </c>
      <c r="H620">
        <v>0</v>
      </c>
      <c r="I620">
        <f>Metres_Gain_Progress!J620-Metres_Gain_Progress!H620</f>
        <v>0</v>
      </c>
      <c r="J620" t="s">
        <v>869</v>
      </c>
    </row>
    <row r="621" spans="1:10" x14ac:dyDescent="0.3">
      <c r="A621" t="s">
        <v>619</v>
      </c>
      <c r="B621" s="6">
        <v>0</v>
      </c>
      <c r="C621">
        <v>84</v>
      </c>
      <c r="D621">
        <v>0</v>
      </c>
      <c r="E621">
        <v>10</v>
      </c>
      <c r="F621">
        <v>31</v>
      </c>
      <c r="G621">
        <v>18</v>
      </c>
      <c r="H621">
        <v>10</v>
      </c>
      <c r="I621">
        <f>Metres_Gain_Progress!J621-Metres_Gain_Progress!H621</f>
        <v>168</v>
      </c>
      <c r="J621" t="s">
        <v>869</v>
      </c>
    </row>
    <row r="622" spans="1:10" x14ac:dyDescent="0.3">
      <c r="A622" t="s">
        <v>620</v>
      </c>
      <c r="B622" s="6">
        <v>0</v>
      </c>
      <c r="C622">
        <v>0</v>
      </c>
      <c r="D622">
        <v>0</v>
      </c>
      <c r="E622">
        <v>0</v>
      </c>
      <c r="F622">
        <v>7</v>
      </c>
      <c r="G622">
        <v>0</v>
      </c>
      <c r="H622">
        <v>0</v>
      </c>
      <c r="I622">
        <f>Metres_Gain_Progress!J622-Metres_Gain_Progress!H622</f>
        <v>0</v>
      </c>
      <c r="J622" t="s">
        <v>869</v>
      </c>
    </row>
    <row r="623" spans="1:10" x14ac:dyDescent="0.3">
      <c r="A623" t="s">
        <v>621</v>
      </c>
      <c r="B623" s="6">
        <v>0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f>Metres_Gain_Progress!J623-Metres_Gain_Progress!H623</f>
        <v>0</v>
      </c>
      <c r="J623" t="s">
        <v>869</v>
      </c>
    </row>
    <row r="624" spans="1:10" x14ac:dyDescent="0.3">
      <c r="A624" t="s">
        <v>622</v>
      </c>
      <c r="B624" s="6">
        <v>0</v>
      </c>
      <c r="C624">
        <v>54</v>
      </c>
      <c r="D624">
        <v>50</v>
      </c>
      <c r="E624">
        <v>0</v>
      </c>
      <c r="F624">
        <v>0</v>
      </c>
      <c r="G624">
        <v>44</v>
      </c>
      <c r="H624">
        <v>0</v>
      </c>
      <c r="I624">
        <f>Metres_Gain_Progress!J624-Metres_Gain_Progress!H624</f>
        <v>0</v>
      </c>
      <c r="J624" t="s">
        <v>870</v>
      </c>
    </row>
    <row r="625" spans="1:10" x14ac:dyDescent="0.3">
      <c r="A625" t="s">
        <v>623</v>
      </c>
      <c r="B625" s="6">
        <v>186</v>
      </c>
      <c r="C625">
        <v>74</v>
      </c>
      <c r="D625">
        <v>0</v>
      </c>
      <c r="E625">
        <v>0</v>
      </c>
      <c r="F625">
        <v>0</v>
      </c>
      <c r="G625">
        <v>0</v>
      </c>
      <c r="H625">
        <v>45</v>
      </c>
      <c r="I625">
        <f>Metres_Gain_Progress!J625-Metres_Gain_Progress!H625</f>
        <v>55</v>
      </c>
      <c r="J625" t="s">
        <v>870</v>
      </c>
    </row>
    <row r="626" spans="1:10" x14ac:dyDescent="0.3">
      <c r="A626" t="s">
        <v>624</v>
      </c>
      <c r="B626" s="6">
        <v>68</v>
      </c>
      <c r="C626">
        <v>0</v>
      </c>
      <c r="D626">
        <v>0</v>
      </c>
      <c r="E626">
        <v>37</v>
      </c>
      <c r="F626">
        <v>0</v>
      </c>
      <c r="G626">
        <v>0</v>
      </c>
      <c r="H626">
        <v>29</v>
      </c>
      <c r="I626">
        <f>Metres_Gain_Progress!J626-Metres_Gain_Progress!H626</f>
        <v>0</v>
      </c>
      <c r="J626" t="s">
        <v>870</v>
      </c>
    </row>
    <row r="627" spans="1:10" x14ac:dyDescent="0.3">
      <c r="A627" t="s">
        <v>625</v>
      </c>
      <c r="B627" s="6">
        <v>110</v>
      </c>
      <c r="C627">
        <v>45</v>
      </c>
      <c r="D627">
        <v>42</v>
      </c>
      <c r="E627">
        <v>5</v>
      </c>
      <c r="F627">
        <v>168</v>
      </c>
      <c r="G627">
        <v>0</v>
      </c>
      <c r="H627">
        <v>0</v>
      </c>
      <c r="I627">
        <f>Metres_Gain_Progress!J627-Metres_Gain_Progress!H627</f>
        <v>107</v>
      </c>
      <c r="J627" t="s">
        <v>870</v>
      </c>
    </row>
    <row r="628" spans="1:10" x14ac:dyDescent="0.3">
      <c r="A628" t="s">
        <v>626</v>
      </c>
      <c r="B628" s="6">
        <v>0</v>
      </c>
      <c r="C628">
        <v>14</v>
      </c>
      <c r="D628">
        <v>0</v>
      </c>
      <c r="E628">
        <v>8</v>
      </c>
      <c r="F628">
        <v>12</v>
      </c>
      <c r="G628">
        <v>0</v>
      </c>
      <c r="H628">
        <v>0</v>
      </c>
      <c r="I628">
        <f>Metres_Gain_Progress!J628-Metres_Gain_Progress!H628</f>
        <v>0</v>
      </c>
      <c r="J628" t="s">
        <v>870</v>
      </c>
    </row>
    <row r="629" spans="1:10" x14ac:dyDescent="0.3">
      <c r="A629" t="s">
        <v>627</v>
      </c>
      <c r="B629" s="6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f>Metres_Gain_Progress!J629-Metres_Gain_Progress!H629</f>
        <v>0</v>
      </c>
      <c r="J629" t="s">
        <v>870</v>
      </c>
    </row>
    <row r="630" spans="1:10" x14ac:dyDescent="0.3">
      <c r="A630" t="s">
        <v>628</v>
      </c>
      <c r="B630" s="6">
        <v>1</v>
      </c>
      <c r="C630">
        <v>29</v>
      </c>
      <c r="D630">
        <v>9</v>
      </c>
      <c r="E630">
        <v>0</v>
      </c>
      <c r="F630">
        <v>0</v>
      </c>
      <c r="G630">
        <v>15</v>
      </c>
      <c r="H630">
        <v>21</v>
      </c>
      <c r="I630">
        <f>Metres_Gain_Progress!J630-Metres_Gain_Progress!H630</f>
        <v>6</v>
      </c>
      <c r="J630" t="s">
        <v>870</v>
      </c>
    </row>
    <row r="631" spans="1:10" x14ac:dyDescent="0.3">
      <c r="A631" t="s">
        <v>629</v>
      </c>
      <c r="B631" s="6">
        <v>8</v>
      </c>
      <c r="C631">
        <v>4</v>
      </c>
      <c r="D631">
        <v>2</v>
      </c>
      <c r="E631">
        <v>2</v>
      </c>
      <c r="F631">
        <v>3</v>
      </c>
      <c r="G631">
        <v>3</v>
      </c>
      <c r="H631">
        <v>0</v>
      </c>
      <c r="I631">
        <f>Metres_Gain_Progress!J631-Metres_Gain_Progress!H631</f>
        <v>0</v>
      </c>
      <c r="J631" t="s">
        <v>870</v>
      </c>
    </row>
    <row r="632" spans="1:10" x14ac:dyDescent="0.3">
      <c r="A632" t="s">
        <v>630</v>
      </c>
      <c r="B632" s="6">
        <v>0</v>
      </c>
      <c r="C632">
        <v>0</v>
      </c>
      <c r="D632">
        <v>0</v>
      </c>
      <c r="E632">
        <v>24</v>
      </c>
      <c r="F632">
        <v>25</v>
      </c>
      <c r="G632">
        <v>0</v>
      </c>
      <c r="H632">
        <v>30</v>
      </c>
      <c r="I632">
        <f>Metres_Gain_Progress!J632-Metres_Gain_Progress!H632</f>
        <v>199</v>
      </c>
      <c r="J632" t="s">
        <v>870</v>
      </c>
    </row>
    <row r="633" spans="1:10" x14ac:dyDescent="0.3">
      <c r="A633" t="s">
        <v>631</v>
      </c>
      <c r="B633" s="6">
        <v>4</v>
      </c>
      <c r="C633">
        <v>0</v>
      </c>
      <c r="D633">
        <v>0</v>
      </c>
      <c r="E633">
        <v>14</v>
      </c>
      <c r="F633">
        <v>0</v>
      </c>
      <c r="G633">
        <v>0</v>
      </c>
      <c r="H633">
        <v>10</v>
      </c>
      <c r="I633">
        <f>Metres_Gain_Progress!J633-Metres_Gain_Progress!H633</f>
        <v>0</v>
      </c>
      <c r="J633" t="s">
        <v>870</v>
      </c>
    </row>
    <row r="634" spans="1:10" x14ac:dyDescent="0.3">
      <c r="A634" t="s">
        <v>632</v>
      </c>
      <c r="B634" s="6">
        <v>0</v>
      </c>
      <c r="C634">
        <v>2</v>
      </c>
      <c r="D634">
        <v>0</v>
      </c>
      <c r="E634">
        <v>0</v>
      </c>
      <c r="F634">
        <v>0</v>
      </c>
      <c r="G634">
        <v>5</v>
      </c>
      <c r="H634">
        <v>0</v>
      </c>
      <c r="I634">
        <f>Metres_Gain_Progress!J634-Metres_Gain_Progress!H634</f>
        <v>5</v>
      </c>
      <c r="J634" t="s">
        <v>870</v>
      </c>
    </row>
    <row r="635" spans="1:10" x14ac:dyDescent="0.3">
      <c r="A635" t="s">
        <v>633</v>
      </c>
      <c r="B635" s="6">
        <v>74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f>Metres_Gain_Progress!J635-Metres_Gain_Progress!H635</f>
        <v>0</v>
      </c>
      <c r="J635" t="s">
        <v>870</v>
      </c>
    </row>
    <row r="636" spans="1:10" x14ac:dyDescent="0.3">
      <c r="A636" t="s">
        <v>634</v>
      </c>
      <c r="B636" s="6">
        <v>0</v>
      </c>
      <c r="C636">
        <v>15</v>
      </c>
      <c r="D636">
        <v>0</v>
      </c>
      <c r="E636">
        <v>0</v>
      </c>
      <c r="F636">
        <v>13</v>
      </c>
      <c r="G636">
        <v>0</v>
      </c>
      <c r="H636">
        <v>0</v>
      </c>
      <c r="I636">
        <f>Metres_Gain_Progress!J636-Metres_Gain_Progress!H636</f>
        <v>0</v>
      </c>
      <c r="J636" t="s">
        <v>870</v>
      </c>
    </row>
    <row r="637" spans="1:10" x14ac:dyDescent="0.3">
      <c r="A637" t="s">
        <v>635</v>
      </c>
      <c r="B637" s="6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f>Metres_Gain_Progress!J637-Metres_Gain_Progress!H637</f>
        <v>0</v>
      </c>
      <c r="J637" t="s">
        <v>870</v>
      </c>
    </row>
    <row r="638" spans="1:10" x14ac:dyDescent="0.3">
      <c r="A638" t="s">
        <v>636</v>
      </c>
      <c r="B638" s="6">
        <v>0</v>
      </c>
      <c r="C638">
        <v>0</v>
      </c>
      <c r="D638">
        <v>0</v>
      </c>
      <c r="E638">
        <v>0</v>
      </c>
      <c r="F638">
        <v>0</v>
      </c>
      <c r="G638">
        <v>6</v>
      </c>
      <c r="H638">
        <v>0</v>
      </c>
      <c r="I638">
        <f>Metres_Gain_Progress!J638-Metres_Gain_Progress!H638</f>
        <v>0</v>
      </c>
      <c r="J638" t="s">
        <v>870</v>
      </c>
    </row>
    <row r="639" spans="1:10" x14ac:dyDescent="0.3">
      <c r="A639" t="s">
        <v>637</v>
      </c>
      <c r="B639" s="6">
        <v>0</v>
      </c>
      <c r="C639">
        <v>7</v>
      </c>
      <c r="D639">
        <v>49</v>
      </c>
      <c r="E639">
        <v>6</v>
      </c>
      <c r="F639">
        <v>0</v>
      </c>
      <c r="G639">
        <v>0</v>
      </c>
      <c r="H639">
        <v>8</v>
      </c>
      <c r="I639">
        <f>Metres_Gain_Progress!J639-Metres_Gain_Progress!H639</f>
        <v>0</v>
      </c>
      <c r="J639" t="s">
        <v>870</v>
      </c>
    </row>
    <row r="640" spans="1:10" x14ac:dyDescent="0.3">
      <c r="A640" t="s">
        <v>638</v>
      </c>
      <c r="B640" s="6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f>Metres_Gain_Progress!J640-Metres_Gain_Progress!H640</f>
        <v>0</v>
      </c>
      <c r="J640" t="s">
        <v>870</v>
      </c>
    </row>
    <row r="641" spans="1:10" x14ac:dyDescent="0.3">
      <c r="A641" t="s">
        <v>639</v>
      </c>
      <c r="B641" s="6">
        <v>1</v>
      </c>
      <c r="C641">
        <v>2</v>
      </c>
      <c r="D641">
        <v>7</v>
      </c>
      <c r="E641">
        <v>2</v>
      </c>
      <c r="F641">
        <v>20</v>
      </c>
      <c r="G641">
        <v>0</v>
      </c>
      <c r="H641">
        <v>9</v>
      </c>
      <c r="I641">
        <f>Metres_Gain_Progress!J641-Metres_Gain_Progress!H641</f>
        <v>48</v>
      </c>
      <c r="J641" t="s">
        <v>870</v>
      </c>
    </row>
    <row r="642" spans="1:10" x14ac:dyDescent="0.3">
      <c r="A642" t="s">
        <v>640</v>
      </c>
      <c r="B642" s="6">
        <v>111</v>
      </c>
      <c r="C642">
        <v>0</v>
      </c>
      <c r="D642">
        <v>0</v>
      </c>
      <c r="E642">
        <v>8</v>
      </c>
      <c r="F642">
        <v>96</v>
      </c>
      <c r="G642">
        <v>0</v>
      </c>
      <c r="H642">
        <v>89</v>
      </c>
      <c r="I642">
        <f>Metres_Gain_Progress!J642-Metres_Gain_Progress!H642</f>
        <v>120</v>
      </c>
      <c r="J642" t="s">
        <v>870</v>
      </c>
    </row>
    <row r="643" spans="1:10" x14ac:dyDescent="0.3">
      <c r="A643" t="s">
        <v>641</v>
      </c>
      <c r="B643" s="6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f>Metres_Gain_Progress!J643-Metres_Gain_Progress!H643</f>
        <v>0</v>
      </c>
      <c r="J643" t="s">
        <v>870</v>
      </c>
    </row>
    <row r="644" spans="1:10" x14ac:dyDescent="0.3">
      <c r="A644" t="s">
        <v>642</v>
      </c>
      <c r="B644" s="6">
        <v>0</v>
      </c>
      <c r="C644">
        <v>0</v>
      </c>
      <c r="D644">
        <v>0</v>
      </c>
      <c r="E644">
        <v>0</v>
      </c>
      <c r="F644">
        <v>23</v>
      </c>
      <c r="G644">
        <v>21</v>
      </c>
      <c r="H644">
        <v>1</v>
      </c>
      <c r="I644">
        <f>Metres_Gain_Progress!J644-Metres_Gain_Progress!H644</f>
        <v>20</v>
      </c>
      <c r="J644" t="s">
        <v>870</v>
      </c>
    </row>
    <row r="645" spans="1:10" x14ac:dyDescent="0.3">
      <c r="A645" t="s">
        <v>643</v>
      </c>
      <c r="B645" s="6">
        <v>2</v>
      </c>
      <c r="C645">
        <v>1</v>
      </c>
      <c r="D645">
        <v>0</v>
      </c>
      <c r="E645">
        <v>2</v>
      </c>
      <c r="F645">
        <v>26</v>
      </c>
      <c r="G645">
        <v>0</v>
      </c>
      <c r="H645">
        <v>0</v>
      </c>
      <c r="I645">
        <f>Metres_Gain_Progress!J645-Metres_Gain_Progress!H645</f>
        <v>0</v>
      </c>
      <c r="J645" t="s">
        <v>870</v>
      </c>
    </row>
    <row r="646" spans="1:10" x14ac:dyDescent="0.3">
      <c r="A646" t="s">
        <v>644</v>
      </c>
      <c r="B646" s="6">
        <v>0</v>
      </c>
      <c r="C646">
        <v>0</v>
      </c>
      <c r="D646">
        <v>0</v>
      </c>
      <c r="E646">
        <v>29</v>
      </c>
      <c r="F646">
        <v>30</v>
      </c>
      <c r="G646">
        <v>0</v>
      </c>
      <c r="H646">
        <v>0</v>
      </c>
      <c r="I646">
        <f>Metres_Gain_Progress!J646-Metres_Gain_Progress!H646</f>
        <v>0</v>
      </c>
      <c r="J646" t="s">
        <v>870</v>
      </c>
    </row>
    <row r="647" spans="1:10" x14ac:dyDescent="0.3">
      <c r="A647" t="s">
        <v>645</v>
      </c>
      <c r="B647" s="6">
        <v>68</v>
      </c>
      <c r="C647">
        <v>0</v>
      </c>
      <c r="D647">
        <v>9</v>
      </c>
      <c r="E647">
        <v>1</v>
      </c>
      <c r="F647">
        <v>0</v>
      </c>
      <c r="G647">
        <v>18</v>
      </c>
      <c r="H647">
        <v>11</v>
      </c>
      <c r="I647">
        <f>Metres_Gain_Progress!J647-Metres_Gain_Progress!H647</f>
        <v>35</v>
      </c>
      <c r="J647" t="s">
        <v>870</v>
      </c>
    </row>
    <row r="648" spans="1:10" x14ac:dyDescent="0.3">
      <c r="A648" t="s">
        <v>646</v>
      </c>
      <c r="B648" s="6">
        <v>0</v>
      </c>
      <c r="C648">
        <v>0</v>
      </c>
      <c r="D648">
        <v>0</v>
      </c>
      <c r="E648">
        <v>11</v>
      </c>
      <c r="F648">
        <v>0</v>
      </c>
      <c r="G648">
        <v>0</v>
      </c>
      <c r="H648">
        <v>0</v>
      </c>
      <c r="I648">
        <f>Metres_Gain_Progress!J648-Metres_Gain_Progress!H648</f>
        <v>36</v>
      </c>
      <c r="J648" t="s">
        <v>870</v>
      </c>
    </row>
    <row r="649" spans="1:10" x14ac:dyDescent="0.3">
      <c r="A649" t="s">
        <v>647</v>
      </c>
      <c r="B649" s="6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f>Metres_Gain_Progress!J649-Metres_Gain_Progress!H649</f>
        <v>0</v>
      </c>
      <c r="J649" t="s">
        <v>870</v>
      </c>
    </row>
    <row r="650" spans="1:10" x14ac:dyDescent="0.3">
      <c r="A650" t="s">
        <v>648</v>
      </c>
      <c r="B650" s="6">
        <v>45</v>
      </c>
      <c r="C650">
        <v>0</v>
      </c>
      <c r="D650">
        <v>0</v>
      </c>
      <c r="E650">
        <v>0</v>
      </c>
      <c r="F650">
        <v>4</v>
      </c>
      <c r="G650">
        <v>16</v>
      </c>
      <c r="H650">
        <v>7</v>
      </c>
      <c r="I650">
        <f>Metres_Gain_Progress!J650-Metres_Gain_Progress!H650</f>
        <v>5</v>
      </c>
      <c r="J650" t="s">
        <v>870</v>
      </c>
    </row>
    <row r="651" spans="1:10" x14ac:dyDescent="0.3">
      <c r="A651" t="s">
        <v>649</v>
      </c>
      <c r="B651" s="6">
        <v>0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0</v>
      </c>
      <c r="I651">
        <f>Metres_Gain_Progress!J651-Metres_Gain_Progress!H651</f>
        <v>0</v>
      </c>
      <c r="J651" t="s">
        <v>870</v>
      </c>
    </row>
    <row r="652" spans="1:10" x14ac:dyDescent="0.3">
      <c r="A652" t="s">
        <v>650</v>
      </c>
      <c r="B652" s="6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f>Metres_Gain_Progress!J652-Metres_Gain_Progress!H652</f>
        <v>0</v>
      </c>
      <c r="J652" t="s">
        <v>870</v>
      </c>
    </row>
    <row r="653" spans="1:10" x14ac:dyDescent="0.3">
      <c r="A653" t="s">
        <v>651</v>
      </c>
      <c r="B653" s="6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f>Metres_Gain_Progress!J653-Metres_Gain_Progress!H653</f>
        <v>0</v>
      </c>
      <c r="J653" t="s">
        <v>870</v>
      </c>
    </row>
    <row r="654" spans="1:10" x14ac:dyDescent="0.3">
      <c r="A654" t="s">
        <v>652</v>
      </c>
      <c r="B654" s="6">
        <v>0</v>
      </c>
      <c r="C654">
        <v>0</v>
      </c>
      <c r="D654">
        <v>34</v>
      </c>
      <c r="E654">
        <v>0</v>
      </c>
      <c r="F654">
        <v>6</v>
      </c>
      <c r="G654">
        <v>3</v>
      </c>
      <c r="H654">
        <v>0</v>
      </c>
      <c r="I654">
        <f>Metres_Gain_Progress!J654-Metres_Gain_Progress!H654</f>
        <v>0</v>
      </c>
      <c r="J654" t="s">
        <v>870</v>
      </c>
    </row>
    <row r="655" spans="1:10" x14ac:dyDescent="0.3">
      <c r="A655" t="s">
        <v>653</v>
      </c>
      <c r="B655" s="6">
        <v>0</v>
      </c>
      <c r="C655">
        <v>0</v>
      </c>
      <c r="D655">
        <v>0</v>
      </c>
      <c r="E655">
        <v>0</v>
      </c>
      <c r="F655">
        <v>69</v>
      </c>
      <c r="G655">
        <v>0</v>
      </c>
      <c r="H655">
        <v>0</v>
      </c>
      <c r="I655">
        <f>Metres_Gain_Progress!J655-Metres_Gain_Progress!H655</f>
        <v>0</v>
      </c>
      <c r="J655" t="s">
        <v>870</v>
      </c>
    </row>
    <row r="656" spans="1:10" x14ac:dyDescent="0.3">
      <c r="A656" t="s">
        <v>654</v>
      </c>
      <c r="B656" s="6">
        <v>0</v>
      </c>
      <c r="C656">
        <v>22</v>
      </c>
      <c r="D656">
        <v>0</v>
      </c>
      <c r="E656">
        <v>77</v>
      </c>
      <c r="F656">
        <v>146</v>
      </c>
      <c r="G656">
        <v>0</v>
      </c>
      <c r="H656">
        <v>0</v>
      </c>
      <c r="I656">
        <f>Metres_Gain_Progress!J656-Metres_Gain_Progress!H656</f>
        <v>0</v>
      </c>
      <c r="J656" t="s">
        <v>870</v>
      </c>
    </row>
    <row r="657" spans="1:10" x14ac:dyDescent="0.3">
      <c r="A657" t="s">
        <v>655</v>
      </c>
      <c r="B657" s="6">
        <v>74</v>
      </c>
      <c r="C657">
        <v>38</v>
      </c>
      <c r="D657">
        <v>6</v>
      </c>
      <c r="E657">
        <v>3</v>
      </c>
      <c r="F657">
        <v>39</v>
      </c>
      <c r="G657">
        <v>44</v>
      </c>
      <c r="H657">
        <v>6</v>
      </c>
      <c r="I657">
        <f>Metres_Gain_Progress!J657-Metres_Gain_Progress!H657</f>
        <v>68</v>
      </c>
      <c r="J657" t="s">
        <v>870</v>
      </c>
    </row>
    <row r="658" spans="1:10" x14ac:dyDescent="0.3">
      <c r="A658" t="s">
        <v>656</v>
      </c>
      <c r="B658" s="6">
        <v>0</v>
      </c>
      <c r="C658">
        <v>0</v>
      </c>
      <c r="D658">
        <v>0</v>
      </c>
      <c r="E658">
        <v>0</v>
      </c>
      <c r="F658">
        <v>0</v>
      </c>
      <c r="G658">
        <v>6</v>
      </c>
      <c r="H658">
        <v>0</v>
      </c>
      <c r="I658">
        <f>Metres_Gain_Progress!J658-Metres_Gain_Progress!H658</f>
        <v>0</v>
      </c>
      <c r="J658" t="s">
        <v>870</v>
      </c>
    </row>
    <row r="659" spans="1:10" x14ac:dyDescent="0.3">
      <c r="A659" t="s">
        <v>657</v>
      </c>
      <c r="B659" s="6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f>Metres_Gain_Progress!J659-Metres_Gain_Progress!H659</f>
        <v>0</v>
      </c>
      <c r="J659" t="s">
        <v>870</v>
      </c>
    </row>
    <row r="660" spans="1:10" x14ac:dyDescent="0.3">
      <c r="A660" t="s">
        <v>658</v>
      </c>
      <c r="B660" s="6">
        <v>0</v>
      </c>
      <c r="C660">
        <v>0</v>
      </c>
      <c r="D660">
        <v>0</v>
      </c>
      <c r="E660">
        <v>0</v>
      </c>
      <c r="F660">
        <v>0</v>
      </c>
      <c r="G660">
        <v>23</v>
      </c>
      <c r="H660">
        <v>0</v>
      </c>
      <c r="I660">
        <f>Metres_Gain_Progress!J660-Metres_Gain_Progress!H660</f>
        <v>0</v>
      </c>
      <c r="J660" t="s">
        <v>870</v>
      </c>
    </row>
    <row r="661" spans="1:10" x14ac:dyDescent="0.3">
      <c r="A661" t="s">
        <v>659</v>
      </c>
      <c r="B661" s="6">
        <v>0</v>
      </c>
      <c r="C661">
        <v>0</v>
      </c>
      <c r="D661">
        <v>0</v>
      </c>
      <c r="E661">
        <v>0</v>
      </c>
      <c r="F661">
        <v>0</v>
      </c>
      <c r="G661">
        <v>55</v>
      </c>
      <c r="H661">
        <v>0</v>
      </c>
      <c r="I661">
        <f>Metres_Gain_Progress!J661-Metres_Gain_Progress!H661</f>
        <v>0</v>
      </c>
      <c r="J661" t="s">
        <v>870</v>
      </c>
    </row>
    <row r="662" spans="1:10" x14ac:dyDescent="0.3">
      <c r="A662" t="s">
        <v>660</v>
      </c>
      <c r="B662" s="6">
        <v>25</v>
      </c>
      <c r="C662">
        <v>16</v>
      </c>
      <c r="D662">
        <v>0</v>
      </c>
      <c r="E662">
        <v>0</v>
      </c>
      <c r="F662">
        <v>0</v>
      </c>
      <c r="G662">
        <v>3</v>
      </c>
      <c r="H662">
        <v>33</v>
      </c>
      <c r="I662">
        <f>Metres_Gain_Progress!J662-Metres_Gain_Progress!H662</f>
        <v>0</v>
      </c>
      <c r="J662" t="s">
        <v>870</v>
      </c>
    </row>
    <row r="663" spans="1:10" x14ac:dyDescent="0.3">
      <c r="A663" t="s">
        <v>661</v>
      </c>
      <c r="B663" s="6">
        <v>0</v>
      </c>
      <c r="C663">
        <v>7</v>
      </c>
      <c r="D663">
        <v>0</v>
      </c>
      <c r="E663">
        <v>9</v>
      </c>
      <c r="F663">
        <v>3</v>
      </c>
      <c r="G663">
        <v>0</v>
      </c>
      <c r="H663">
        <v>40</v>
      </c>
      <c r="I663">
        <f>Metres_Gain_Progress!J663-Metres_Gain_Progress!H663</f>
        <v>0</v>
      </c>
      <c r="J663" t="s">
        <v>870</v>
      </c>
    </row>
    <row r="664" spans="1:10" x14ac:dyDescent="0.3">
      <c r="A664" t="s">
        <v>662</v>
      </c>
      <c r="B664" s="6">
        <v>162</v>
      </c>
      <c r="C664">
        <v>59</v>
      </c>
      <c r="D664">
        <v>3</v>
      </c>
      <c r="E664">
        <v>10</v>
      </c>
      <c r="F664">
        <v>60</v>
      </c>
      <c r="G664">
        <v>0</v>
      </c>
      <c r="H664">
        <v>27</v>
      </c>
      <c r="I664">
        <f>Metres_Gain_Progress!J664-Metres_Gain_Progress!H664</f>
        <v>0</v>
      </c>
      <c r="J664" t="s">
        <v>870</v>
      </c>
    </row>
    <row r="665" spans="1:10" x14ac:dyDescent="0.3">
      <c r="A665" t="s">
        <v>663</v>
      </c>
      <c r="B665" s="6">
        <v>0</v>
      </c>
      <c r="C665">
        <v>19</v>
      </c>
      <c r="D665">
        <v>0</v>
      </c>
      <c r="E665">
        <v>0</v>
      </c>
      <c r="F665">
        <v>0</v>
      </c>
      <c r="G665">
        <v>4</v>
      </c>
      <c r="H665">
        <v>0</v>
      </c>
      <c r="I665">
        <f>Metres_Gain_Progress!J665-Metres_Gain_Progress!H665</f>
        <v>0</v>
      </c>
      <c r="J665" t="s">
        <v>870</v>
      </c>
    </row>
    <row r="666" spans="1:10" x14ac:dyDescent="0.3">
      <c r="A666" t="s">
        <v>664</v>
      </c>
      <c r="B666" s="6">
        <v>0</v>
      </c>
      <c r="C666">
        <v>96</v>
      </c>
      <c r="D666">
        <v>11</v>
      </c>
      <c r="E666">
        <v>0</v>
      </c>
      <c r="F666">
        <v>110</v>
      </c>
      <c r="G666">
        <v>33</v>
      </c>
      <c r="H666">
        <v>0</v>
      </c>
      <c r="I666">
        <f>Metres_Gain_Progress!J666-Metres_Gain_Progress!H666</f>
        <v>145</v>
      </c>
      <c r="J666" t="s">
        <v>870</v>
      </c>
    </row>
    <row r="667" spans="1:10" x14ac:dyDescent="0.3">
      <c r="A667" t="s">
        <v>665</v>
      </c>
      <c r="B667" s="6">
        <v>41</v>
      </c>
      <c r="C667">
        <v>12</v>
      </c>
      <c r="D667">
        <v>35</v>
      </c>
      <c r="E667">
        <v>1</v>
      </c>
      <c r="F667">
        <v>65</v>
      </c>
      <c r="G667">
        <v>0</v>
      </c>
      <c r="H667">
        <v>0</v>
      </c>
      <c r="I667">
        <f>Metres_Gain_Progress!J667-Metres_Gain_Progress!H667</f>
        <v>0</v>
      </c>
      <c r="J667" t="s">
        <v>870</v>
      </c>
    </row>
    <row r="668" spans="1:10" x14ac:dyDescent="0.3">
      <c r="A668" t="s">
        <v>666</v>
      </c>
      <c r="B668" s="6">
        <v>0</v>
      </c>
      <c r="C668">
        <v>26</v>
      </c>
      <c r="D668">
        <v>0</v>
      </c>
      <c r="E668">
        <v>0</v>
      </c>
      <c r="F668">
        <v>87</v>
      </c>
      <c r="G668">
        <v>0</v>
      </c>
      <c r="H668">
        <v>0</v>
      </c>
      <c r="I668">
        <f>Metres_Gain_Progress!J668-Metres_Gain_Progress!H668</f>
        <v>0</v>
      </c>
      <c r="J668" t="s">
        <v>870</v>
      </c>
    </row>
    <row r="669" spans="1:10" x14ac:dyDescent="0.3">
      <c r="A669" t="s">
        <v>667</v>
      </c>
      <c r="B669" s="6">
        <v>166</v>
      </c>
      <c r="C669">
        <v>11</v>
      </c>
      <c r="D669">
        <v>0</v>
      </c>
      <c r="E669">
        <v>0</v>
      </c>
      <c r="F669">
        <v>0</v>
      </c>
      <c r="G669">
        <v>0</v>
      </c>
      <c r="H669">
        <v>56</v>
      </c>
      <c r="I669">
        <f>Metres_Gain_Progress!J669-Metres_Gain_Progress!H669</f>
        <v>0</v>
      </c>
      <c r="J669" t="s">
        <v>870</v>
      </c>
    </row>
    <row r="670" spans="1:10" x14ac:dyDescent="0.3">
      <c r="A670" t="s">
        <v>668</v>
      </c>
      <c r="B670" s="6">
        <v>0</v>
      </c>
      <c r="C670">
        <v>0</v>
      </c>
      <c r="D670">
        <v>0</v>
      </c>
      <c r="E670">
        <v>0</v>
      </c>
      <c r="F670">
        <v>0</v>
      </c>
      <c r="G670">
        <v>33</v>
      </c>
      <c r="H670">
        <v>0</v>
      </c>
      <c r="I670">
        <f>Metres_Gain_Progress!J670-Metres_Gain_Progress!H670</f>
        <v>0</v>
      </c>
      <c r="J670" t="s">
        <v>870</v>
      </c>
    </row>
    <row r="671" spans="1:10" x14ac:dyDescent="0.3">
      <c r="A671" t="s">
        <v>669</v>
      </c>
      <c r="B671" s="6">
        <v>27</v>
      </c>
      <c r="C671">
        <v>1</v>
      </c>
      <c r="D671">
        <v>0</v>
      </c>
      <c r="E671">
        <v>0</v>
      </c>
      <c r="F671">
        <v>25</v>
      </c>
      <c r="G671">
        <v>0</v>
      </c>
      <c r="H671">
        <v>5</v>
      </c>
      <c r="I671">
        <f>Metres_Gain_Progress!J671-Metres_Gain_Progress!H671</f>
        <v>0</v>
      </c>
      <c r="J671" t="s">
        <v>870</v>
      </c>
    </row>
    <row r="672" spans="1:10" x14ac:dyDescent="0.3">
      <c r="A672" t="s">
        <v>670</v>
      </c>
      <c r="B672" s="6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f>Metres_Gain_Progress!J672-Metres_Gain_Progress!H672</f>
        <v>0</v>
      </c>
      <c r="J672" t="s">
        <v>870</v>
      </c>
    </row>
    <row r="673" spans="1:10" x14ac:dyDescent="0.3">
      <c r="A673" t="s">
        <v>671</v>
      </c>
      <c r="B673" s="6">
        <v>17</v>
      </c>
      <c r="C673">
        <v>7</v>
      </c>
      <c r="D673">
        <v>5</v>
      </c>
      <c r="E673">
        <v>23</v>
      </c>
      <c r="F673">
        <v>0</v>
      </c>
      <c r="G673">
        <v>0</v>
      </c>
      <c r="H673">
        <v>0</v>
      </c>
      <c r="I673">
        <f>Metres_Gain_Progress!J673-Metres_Gain_Progress!H673</f>
        <v>13</v>
      </c>
      <c r="J673" t="s">
        <v>870</v>
      </c>
    </row>
    <row r="674" spans="1:10" x14ac:dyDescent="0.3">
      <c r="A674" t="s">
        <v>672</v>
      </c>
      <c r="B674" s="6">
        <v>157</v>
      </c>
      <c r="C674">
        <v>37</v>
      </c>
      <c r="D674">
        <v>1</v>
      </c>
      <c r="E674">
        <v>0</v>
      </c>
      <c r="F674">
        <v>0</v>
      </c>
      <c r="G674">
        <v>0</v>
      </c>
      <c r="H674">
        <v>0</v>
      </c>
      <c r="I674">
        <f>Metres_Gain_Progress!J674-Metres_Gain_Progress!H674</f>
        <v>0</v>
      </c>
      <c r="J674" t="s">
        <v>870</v>
      </c>
    </row>
    <row r="675" spans="1:10" x14ac:dyDescent="0.3">
      <c r="A675" t="s">
        <v>673</v>
      </c>
      <c r="B675" s="6">
        <v>0</v>
      </c>
      <c r="C675">
        <v>0</v>
      </c>
      <c r="D675">
        <v>0</v>
      </c>
      <c r="E675">
        <v>0</v>
      </c>
      <c r="F675">
        <v>0</v>
      </c>
      <c r="G675">
        <v>63</v>
      </c>
      <c r="H675">
        <v>0</v>
      </c>
      <c r="I675">
        <f>Metres_Gain_Progress!J675-Metres_Gain_Progress!H675</f>
        <v>49</v>
      </c>
      <c r="J675" t="s">
        <v>870</v>
      </c>
    </row>
    <row r="676" spans="1:10" x14ac:dyDescent="0.3">
      <c r="A676" t="s">
        <v>674</v>
      </c>
      <c r="B676" s="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f>Metres_Gain_Progress!J676-Metres_Gain_Progress!H676</f>
        <v>0</v>
      </c>
      <c r="J676" t="s">
        <v>870</v>
      </c>
    </row>
    <row r="677" spans="1:10" x14ac:dyDescent="0.3">
      <c r="A677" t="s">
        <v>675</v>
      </c>
      <c r="B677" s="6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f>Metres_Gain_Progress!J677-Metres_Gain_Progress!H677</f>
        <v>0</v>
      </c>
      <c r="J677" t="s">
        <v>871</v>
      </c>
    </row>
    <row r="678" spans="1:10" x14ac:dyDescent="0.3">
      <c r="A678" t="s">
        <v>676</v>
      </c>
      <c r="B678" s="6">
        <v>0</v>
      </c>
      <c r="C678">
        <v>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f>Metres_Gain_Progress!J678-Metres_Gain_Progress!H678</f>
        <v>0</v>
      </c>
      <c r="J678" t="s">
        <v>871</v>
      </c>
    </row>
    <row r="679" spans="1:10" x14ac:dyDescent="0.3">
      <c r="A679" t="s">
        <v>677</v>
      </c>
      <c r="B679" s="6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f>Metres_Gain_Progress!J679-Metres_Gain_Progress!H679</f>
        <v>0</v>
      </c>
      <c r="J679" t="s">
        <v>871</v>
      </c>
    </row>
    <row r="680" spans="1:10" x14ac:dyDescent="0.3">
      <c r="A680" t="s">
        <v>678</v>
      </c>
      <c r="B680" s="6">
        <v>0</v>
      </c>
      <c r="C680">
        <v>43</v>
      </c>
      <c r="D680">
        <v>2</v>
      </c>
      <c r="E680">
        <v>0</v>
      </c>
      <c r="F680">
        <v>4</v>
      </c>
      <c r="G680">
        <v>0</v>
      </c>
      <c r="H680">
        <v>15</v>
      </c>
      <c r="I680">
        <f>Metres_Gain_Progress!J680-Metres_Gain_Progress!H680</f>
        <v>0</v>
      </c>
      <c r="J680" t="s">
        <v>871</v>
      </c>
    </row>
    <row r="681" spans="1:10" x14ac:dyDescent="0.3">
      <c r="A681" t="s">
        <v>679</v>
      </c>
      <c r="B681" s="6">
        <v>94</v>
      </c>
      <c r="C681">
        <v>47</v>
      </c>
      <c r="D681">
        <v>47</v>
      </c>
      <c r="E681">
        <v>0</v>
      </c>
      <c r="F681">
        <v>97</v>
      </c>
      <c r="G681">
        <v>11</v>
      </c>
      <c r="H681">
        <v>0</v>
      </c>
      <c r="I681">
        <f>Metres_Gain_Progress!J681-Metres_Gain_Progress!H681</f>
        <v>8</v>
      </c>
      <c r="J681" t="s">
        <v>871</v>
      </c>
    </row>
    <row r="682" spans="1:10" x14ac:dyDescent="0.3">
      <c r="A682" t="s">
        <v>680</v>
      </c>
      <c r="B682" s="6">
        <v>1</v>
      </c>
      <c r="C682">
        <v>14</v>
      </c>
      <c r="D682">
        <v>7</v>
      </c>
      <c r="E682">
        <v>0</v>
      </c>
      <c r="F682">
        <v>15</v>
      </c>
      <c r="G682">
        <v>3</v>
      </c>
      <c r="H682">
        <v>8</v>
      </c>
      <c r="I682">
        <f>Metres_Gain_Progress!J682-Metres_Gain_Progress!H682</f>
        <v>0</v>
      </c>
      <c r="J682" t="s">
        <v>871</v>
      </c>
    </row>
    <row r="683" spans="1:10" x14ac:dyDescent="0.3">
      <c r="A683" t="s">
        <v>681</v>
      </c>
      <c r="B683" s="6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</v>
      </c>
      <c r="I683">
        <f>Metres_Gain_Progress!J683-Metres_Gain_Progress!H683</f>
        <v>0</v>
      </c>
      <c r="J683" t="s">
        <v>871</v>
      </c>
    </row>
    <row r="684" spans="1:10" x14ac:dyDescent="0.3">
      <c r="A684" t="s">
        <v>682</v>
      </c>
      <c r="B684" s="6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f>Metres_Gain_Progress!J684-Metres_Gain_Progress!H684</f>
        <v>0</v>
      </c>
      <c r="J684" t="s">
        <v>871</v>
      </c>
    </row>
    <row r="685" spans="1:10" x14ac:dyDescent="0.3">
      <c r="A685" t="s">
        <v>683</v>
      </c>
      <c r="B685" s="6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f>Metres_Gain_Progress!J685-Metres_Gain_Progress!H685</f>
        <v>0</v>
      </c>
      <c r="J685" t="s">
        <v>871</v>
      </c>
    </row>
    <row r="686" spans="1:10" x14ac:dyDescent="0.3">
      <c r="A686" t="s">
        <v>684</v>
      </c>
      <c r="B686" s="6">
        <v>110</v>
      </c>
      <c r="C686">
        <v>177</v>
      </c>
      <c r="D686">
        <v>62</v>
      </c>
      <c r="E686">
        <v>111</v>
      </c>
      <c r="F686">
        <v>21</v>
      </c>
      <c r="G686">
        <v>40</v>
      </c>
      <c r="H686">
        <v>0</v>
      </c>
      <c r="I686">
        <f>Metres_Gain_Progress!J686-Metres_Gain_Progress!H686</f>
        <v>142</v>
      </c>
      <c r="J686" t="s">
        <v>871</v>
      </c>
    </row>
    <row r="687" spans="1:10" x14ac:dyDescent="0.3">
      <c r="A687" t="s">
        <v>685</v>
      </c>
      <c r="B687" s="6">
        <v>0</v>
      </c>
      <c r="C687">
        <v>0</v>
      </c>
      <c r="D687">
        <v>0</v>
      </c>
      <c r="E687">
        <v>0</v>
      </c>
      <c r="F687">
        <v>6</v>
      </c>
      <c r="G687">
        <v>0</v>
      </c>
      <c r="H687">
        <v>4</v>
      </c>
      <c r="I687">
        <f>Metres_Gain_Progress!J687-Metres_Gain_Progress!H687</f>
        <v>0</v>
      </c>
      <c r="J687" t="s">
        <v>871</v>
      </c>
    </row>
    <row r="688" spans="1:10" x14ac:dyDescent="0.3">
      <c r="A688" t="s">
        <v>686</v>
      </c>
      <c r="B688" s="6">
        <v>0</v>
      </c>
      <c r="C688">
        <v>0</v>
      </c>
      <c r="D688">
        <v>59</v>
      </c>
      <c r="E688">
        <v>0</v>
      </c>
      <c r="F688">
        <v>0</v>
      </c>
      <c r="G688">
        <v>0</v>
      </c>
      <c r="H688">
        <v>18</v>
      </c>
      <c r="I688">
        <f>Metres_Gain_Progress!J688-Metres_Gain_Progress!H688</f>
        <v>0</v>
      </c>
      <c r="J688" t="s">
        <v>871</v>
      </c>
    </row>
    <row r="689" spans="1:10" x14ac:dyDescent="0.3">
      <c r="A689" t="s">
        <v>687</v>
      </c>
      <c r="B689" s="6">
        <v>0</v>
      </c>
      <c r="C689">
        <v>49</v>
      </c>
      <c r="D689">
        <v>0</v>
      </c>
      <c r="E689">
        <v>0</v>
      </c>
      <c r="F689">
        <v>153</v>
      </c>
      <c r="G689">
        <v>62</v>
      </c>
      <c r="H689">
        <v>0</v>
      </c>
      <c r="I689">
        <f>Metres_Gain_Progress!J689-Metres_Gain_Progress!H689</f>
        <v>0</v>
      </c>
      <c r="J689" t="s">
        <v>871</v>
      </c>
    </row>
    <row r="690" spans="1:10" x14ac:dyDescent="0.3">
      <c r="A690" t="s">
        <v>688</v>
      </c>
      <c r="B690" s="6">
        <v>183</v>
      </c>
      <c r="C690">
        <v>16</v>
      </c>
      <c r="D690">
        <v>58</v>
      </c>
      <c r="E690">
        <v>33</v>
      </c>
      <c r="F690">
        <v>50</v>
      </c>
      <c r="G690">
        <v>11</v>
      </c>
      <c r="H690">
        <v>0</v>
      </c>
      <c r="I690">
        <f>Metres_Gain_Progress!J690-Metres_Gain_Progress!H690</f>
        <v>0</v>
      </c>
      <c r="J690" t="s">
        <v>871</v>
      </c>
    </row>
    <row r="691" spans="1:10" x14ac:dyDescent="0.3">
      <c r="A691" t="s">
        <v>689</v>
      </c>
      <c r="B691" s="6">
        <v>0</v>
      </c>
      <c r="C691">
        <v>6</v>
      </c>
      <c r="D691">
        <v>0</v>
      </c>
      <c r="E691">
        <v>1</v>
      </c>
      <c r="F691">
        <v>17</v>
      </c>
      <c r="G691">
        <v>27</v>
      </c>
      <c r="H691">
        <v>0</v>
      </c>
      <c r="I691">
        <f>Metres_Gain_Progress!J691-Metres_Gain_Progress!H691</f>
        <v>0</v>
      </c>
      <c r="J691" t="s">
        <v>871</v>
      </c>
    </row>
    <row r="692" spans="1:10" x14ac:dyDescent="0.3">
      <c r="A692" t="s">
        <v>690</v>
      </c>
      <c r="B692" s="6">
        <v>5</v>
      </c>
      <c r="C692">
        <v>0</v>
      </c>
      <c r="D692">
        <v>12</v>
      </c>
      <c r="E692">
        <v>0</v>
      </c>
      <c r="F692">
        <v>0</v>
      </c>
      <c r="G692">
        <v>0</v>
      </c>
      <c r="H692">
        <v>0</v>
      </c>
      <c r="I692">
        <f>Metres_Gain_Progress!J692-Metres_Gain_Progress!H692</f>
        <v>4</v>
      </c>
      <c r="J692" t="s">
        <v>871</v>
      </c>
    </row>
    <row r="693" spans="1:10" x14ac:dyDescent="0.3">
      <c r="A693" t="s">
        <v>691</v>
      </c>
      <c r="B693" s="6">
        <v>132</v>
      </c>
      <c r="C693">
        <v>32</v>
      </c>
      <c r="D693">
        <v>0</v>
      </c>
      <c r="E693">
        <v>0</v>
      </c>
      <c r="F693">
        <v>0</v>
      </c>
      <c r="G693">
        <v>0</v>
      </c>
      <c r="H693">
        <v>4</v>
      </c>
      <c r="I693">
        <f>Metres_Gain_Progress!J693-Metres_Gain_Progress!H693</f>
        <v>0</v>
      </c>
      <c r="J693" t="s">
        <v>871</v>
      </c>
    </row>
    <row r="694" spans="1:10" x14ac:dyDescent="0.3">
      <c r="A694" t="s">
        <v>692</v>
      </c>
      <c r="B694" s="6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f>Metres_Gain_Progress!J694-Metres_Gain_Progress!H694</f>
        <v>0</v>
      </c>
      <c r="J694" t="s">
        <v>871</v>
      </c>
    </row>
    <row r="695" spans="1:10" x14ac:dyDescent="0.3">
      <c r="A695" t="s">
        <v>693</v>
      </c>
      <c r="B695" s="6">
        <v>0</v>
      </c>
      <c r="C695">
        <v>0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f>Metres_Gain_Progress!J695-Metres_Gain_Progress!H695</f>
        <v>0</v>
      </c>
      <c r="J695" t="s">
        <v>871</v>
      </c>
    </row>
    <row r="696" spans="1:10" x14ac:dyDescent="0.3">
      <c r="A696" t="s">
        <v>694</v>
      </c>
      <c r="B696" s="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f>Metres_Gain_Progress!J696-Metres_Gain_Progress!H696</f>
        <v>0</v>
      </c>
      <c r="J696" t="s">
        <v>871</v>
      </c>
    </row>
    <row r="697" spans="1:10" x14ac:dyDescent="0.3">
      <c r="A697" t="s">
        <v>695</v>
      </c>
      <c r="B697" s="6">
        <v>163</v>
      </c>
      <c r="C697">
        <v>2</v>
      </c>
      <c r="D697">
        <v>59</v>
      </c>
      <c r="E697">
        <v>9</v>
      </c>
      <c r="F697">
        <v>138</v>
      </c>
      <c r="G697">
        <v>13</v>
      </c>
      <c r="H697">
        <v>0</v>
      </c>
      <c r="I697">
        <f>Metres_Gain_Progress!J697-Metres_Gain_Progress!H697</f>
        <v>0</v>
      </c>
      <c r="J697" t="s">
        <v>871</v>
      </c>
    </row>
    <row r="698" spans="1:10" x14ac:dyDescent="0.3">
      <c r="A698" t="s">
        <v>696</v>
      </c>
      <c r="B698" s="6">
        <v>11</v>
      </c>
      <c r="C698">
        <v>0</v>
      </c>
      <c r="D698">
        <v>3</v>
      </c>
      <c r="E698">
        <v>8</v>
      </c>
      <c r="F698">
        <v>0</v>
      </c>
      <c r="G698">
        <v>0</v>
      </c>
      <c r="H698">
        <v>0</v>
      </c>
      <c r="I698">
        <f>Metres_Gain_Progress!J698-Metres_Gain_Progress!H698</f>
        <v>32</v>
      </c>
      <c r="J698" t="s">
        <v>871</v>
      </c>
    </row>
    <row r="699" spans="1:10" x14ac:dyDescent="0.3">
      <c r="A699" t="s">
        <v>697</v>
      </c>
      <c r="B699" s="6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f>Metres_Gain_Progress!J699-Metres_Gain_Progress!H699</f>
        <v>0</v>
      </c>
      <c r="J699" t="s">
        <v>871</v>
      </c>
    </row>
    <row r="700" spans="1:10" x14ac:dyDescent="0.3">
      <c r="A700" t="s">
        <v>698</v>
      </c>
      <c r="B700" s="6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f>Metres_Gain_Progress!J700-Metres_Gain_Progress!H700</f>
        <v>0</v>
      </c>
      <c r="J700" t="s">
        <v>871</v>
      </c>
    </row>
    <row r="701" spans="1:10" x14ac:dyDescent="0.3">
      <c r="A701" t="s">
        <v>699</v>
      </c>
      <c r="B701" s="6">
        <v>7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f>Metres_Gain_Progress!J701-Metres_Gain_Progress!H701</f>
        <v>0</v>
      </c>
      <c r="J701" t="s">
        <v>871</v>
      </c>
    </row>
    <row r="702" spans="1:10" x14ac:dyDescent="0.3">
      <c r="A702" t="s">
        <v>700</v>
      </c>
      <c r="B702" s="6">
        <v>14</v>
      </c>
      <c r="C702">
        <v>7</v>
      </c>
      <c r="D702">
        <v>18</v>
      </c>
      <c r="E702">
        <v>1</v>
      </c>
      <c r="F702">
        <v>16</v>
      </c>
      <c r="G702">
        <v>3</v>
      </c>
      <c r="H702">
        <v>0</v>
      </c>
      <c r="I702">
        <f>Metres_Gain_Progress!J702-Metres_Gain_Progress!H702</f>
        <v>8</v>
      </c>
      <c r="J702" t="s">
        <v>871</v>
      </c>
    </row>
    <row r="703" spans="1:10" x14ac:dyDescent="0.3">
      <c r="A703" t="s">
        <v>701</v>
      </c>
      <c r="B703" s="6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27</v>
      </c>
      <c r="I703">
        <f>Metres_Gain_Progress!J703-Metres_Gain_Progress!H703</f>
        <v>0</v>
      </c>
      <c r="J703" t="s">
        <v>871</v>
      </c>
    </row>
    <row r="704" spans="1:10" x14ac:dyDescent="0.3">
      <c r="A704" t="s">
        <v>702</v>
      </c>
      <c r="B704" s="6">
        <v>33</v>
      </c>
      <c r="C704">
        <v>3</v>
      </c>
      <c r="D704">
        <v>0</v>
      </c>
      <c r="E704">
        <v>13</v>
      </c>
      <c r="F704">
        <v>-4</v>
      </c>
      <c r="G704">
        <v>1</v>
      </c>
      <c r="H704">
        <v>0</v>
      </c>
      <c r="I704">
        <f>Metres_Gain_Progress!J704-Metres_Gain_Progress!H704</f>
        <v>0</v>
      </c>
      <c r="J704" t="s">
        <v>871</v>
      </c>
    </row>
    <row r="705" spans="1:10" x14ac:dyDescent="0.3">
      <c r="A705" t="s">
        <v>703</v>
      </c>
      <c r="B705" s="6">
        <v>0</v>
      </c>
      <c r="C705">
        <v>0</v>
      </c>
      <c r="D705">
        <v>12</v>
      </c>
      <c r="E705">
        <v>0</v>
      </c>
      <c r="F705">
        <v>0</v>
      </c>
      <c r="G705">
        <v>0</v>
      </c>
      <c r="H705">
        <v>61</v>
      </c>
      <c r="I705">
        <f>Metres_Gain_Progress!J705-Metres_Gain_Progress!H705</f>
        <v>0</v>
      </c>
      <c r="J705" t="s">
        <v>871</v>
      </c>
    </row>
    <row r="706" spans="1:10" x14ac:dyDescent="0.3">
      <c r="A706" t="s">
        <v>704</v>
      </c>
      <c r="B706" s="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f>Metres_Gain_Progress!J706-Metres_Gain_Progress!H706</f>
        <v>0</v>
      </c>
      <c r="J706" t="s">
        <v>871</v>
      </c>
    </row>
    <row r="707" spans="1:10" x14ac:dyDescent="0.3">
      <c r="A707" t="s">
        <v>705</v>
      </c>
      <c r="B707" s="6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5</v>
      </c>
      <c r="I707">
        <f>Metres_Gain_Progress!J707-Metres_Gain_Progress!H707</f>
        <v>0</v>
      </c>
      <c r="J707" t="s">
        <v>871</v>
      </c>
    </row>
    <row r="708" spans="1:10" x14ac:dyDescent="0.3">
      <c r="A708" t="s">
        <v>706</v>
      </c>
      <c r="B708" s="6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f>Metres_Gain_Progress!J708-Metres_Gain_Progress!H708</f>
        <v>0</v>
      </c>
      <c r="J708" t="s">
        <v>871</v>
      </c>
    </row>
    <row r="709" spans="1:10" x14ac:dyDescent="0.3">
      <c r="A709" t="s">
        <v>707</v>
      </c>
      <c r="B709" s="6">
        <v>91</v>
      </c>
      <c r="C709">
        <v>73</v>
      </c>
      <c r="D709">
        <v>34</v>
      </c>
      <c r="E709">
        <v>37</v>
      </c>
      <c r="F709">
        <v>131</v>
      </c>
      <c r="G709">
        <v>7</v>
      </c>
      <c r="H709">
        <v>0</v>
      </c>
      <c r="I709">
        <f>Metres_Gain_Progress!J709-Metres_Gain_Progress!H709</f>
        <v>0</v>
      </c>
      <c r="J709" t="s">
        <v>871</v>
      </c>
    </row>
    <row r="710" spans="1:10" x14ac:dyDescent="0.3">
      <c r="A710" t="s">
        <v>708</v>
      </c>
      <c r="B710" s="6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f>Metres_Gain_Progress!J710-Metres_Gain_Progress!H710</f>
        <v>0</v>
      </c>
      <c r="J710" t="s">
        <v>871</v>
      </c>
    </row>
    <row r="711" spans="1:10" x14ac:dyDescent="0.3">
      <c r="A711" t="s">
        <v>709</v>
      </c>
      <c r="B711" s="6">
        <v>57</v>
      </c>
      <c r="C711">
        <v>17</v>
      </c>
      <c r="D711">
        <v>0</v>
      </c>
      <c r="E711">
        <v>64</v>
      </c>
      <c r="F711">
        <v>160</v>
      </c>
      <c r="G711">
        <v>10</v>
      </c>
      <c r="H711">
        <v>0</v>
      </c>
      <c r="I711">
        <f>Metres_Gain_Progress!J711-Metres_Gain_Progress!H711</f>
        <v>227</v>
      </c>
      <c r="J711" t="s">
        <v>871</v>
      </c>
    </row>
    <row r="712" spans="1:10" x14ac:dyDescent="0.3">
      <c r="A712" t="s">
        <v>710</v>
      </c>
      <c r="B712" s="6">
        <v>0</v>
      </c>
      <c r="C712">
        <v>2</v>
      </c>
      <c r="D712">
        <v>21</v>
      </c>
      <c r="E712">
        <v>0</v>
      </c>
      <c r="F712">
        <v>16</v>
      </c>
      <c r="G712">
        <v>0</v>
      </c>
      <c r="H712">
        <v>22</v>
      </c>
      <c r="I712">
        <f>Metres_Gain_Progress!J712-Metres_Gain_Progress!H712</f>
        <v>62</v>
      </c>
      <c r="J712" t="s">
        <v>871</v>
      </c>
    </row>
    <row r="713" spans="1:10" x14ac:dyDescent="0.3">
      <c r="A713" t="s">
        <v>711</v>
      </c>
      <c r="B713" s="6">
        <v>7</v>
      </c>
      <c r="C713">
        <v>0</v>
      </c>
      <c r="D713">
        <v>0</v>
      </c>
      <c r="E713">
        <v>1</v>
      </c>
      <c r="F713">
        <v>11</v>
      </c>
      <c r="G713">
        <v>0</v>
      </c>
      <c r="H713">
        <v>2</v>
      </c>
      <c r="I713">
        <f>Metres_Gain_Progress!J713-Metres_Gain_Progress!H713</f>
        <v>0</v>
      </c>
      <c r="J713" t="s">
        <v>871</v>
      </c>
    </row>
    <row r="714" spans="1:10" x14ac:dyDescent="0.3">
      <c r="A714" t="s">
        <v>712</v>
      </c>
      <c r="B714" s="6">
        <v>0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f>Metres_Gain_Progress!J714-Metres_Gain_Progress!H714</f>
        <v>0</v>
      </c>
      <c r="J714" t="s">
        <v>871</v>
      </c>
    </row>
    <row r="715" spans="1:10" x14ac:dyDescent="0.3">
      <c r="A715" t="s">
        <v>713</v>
      </c>
      <c r="B715" s="6">
        <v>7</v>
      </c>
      <c r="C715">
        <v>5</v>
      </c>
      <c r="D715">
        <v>2</v>
      </c>
      <c r="E715">
        <v>0</v>
      </c>
      <c r="F715">
        <v>0</v>
      </c>
      <c r="G715">
        <v>0</v>
      </c>
      <c r="H715">
        <v>0</v>
      </c>
      <c r="I715">
        <f>Metres_Gain_Progress!J715-Metres_Gain_Progress!H715</f>
        <v>0</v>
      </c>
      <c r="J715" t="s">
        <v>871</v>
      </c>
    </row>
    <row r="716" spans="1:10" x14ac:dyDescent="0.3">
      <c r="A716" t="s">
        <v>714</v>
      </c>
      <c r="B716" s="6">
        <v>5</v>
      </c>
      <c r="C716">
        <v>3</v>
      </c>
      <c r="D716">
        <v>4</v>
      </c>
      <c r="E716">
        <v>2</v>
      </c>
      <c r="F716">
        <v>2</v>
      </c>
      <c r="G716">
        <v>8</v>
      </c>
      <c r="H716">
        <v>0</v>
      </c>
      <c r="I716">
        <f>Metres_Gain_Progress!J716-Metres_Gain_Progress!H716</f>
        <v>0</v>
      </c>
      <c r="J716" t="s">
        <v>871</v>
      </c>
    </row>
    <row r="717" spans="1:10" x14ac:dyDescent="0.3">
      <c r="A717" t="s">
        <v>715</v>
      </c>
      <c r="B717" s="6">
        <v>60</v>
      </c>
      <c r="C717">
        <v>12</v>
      </c>
      <c r="D717">
        <v>8</v>
      </c>
      <c r="E717">
        <v>0</v>
      </c>
      <c r="F717">
        <v>26</v>
      </c>
      <c r="G717">
        <v>12</v>
      </c>
      <c r="H717">
        <v>0</v>
      </c>
      <c r="I717">
        <f>Metres_Gain_Progress!J717-Metres_Gain_Progress!H717</f>
        <v>0</v>
      </c>
      <c r="J717" t="s">
        <v>871</v>
      </c>
    </row>
    <row r="718" spans="1:10" x14ac:dyDescent="0.3">
      <c r="A718" t="s">
        <v>716</v>
      </c>
      <c r="B718" s="6">
        <v>0</v>
      </c>
      <c r="C718">
        <v>0</v>
      </c>
      <c r="D718">
        <v>0</v>
      </c>
      <c r="E718">
        <v>67</v>
      </c>
      <c r="F718">
        <v>0</v>
      </c>
      <c r="G718">
        <v>0</v>
      </c>
      <c r="H718">
        <v>40</v>
      </c>
      <c r="I718">
        <f>Metres_Gain_Progress!J718-Metres_Gain_Progress!H718</f>
        <v>8</v>
      </c>
      <c r="J718" t="s">
        <v>871</v>
      </c>
    </row>
    <row r="719" spans="1:10" x14ac:dyDescent="0.3">
      <c r="A719" t="s">
        <v>717</v>
      </c>
      <c r="B719" s="6">
        <v>0</v>
      </c>
      <c r="C719">
        <v>81</v>
      </c>
      <c r="D719">
        <v>0</v>
      </c>
      <c r="E719">
        <v>0</v>
      </c>
      <c r="F719">
        <v>0</v>
      </c>
      <c r="G719">
        <v>0</v>
      </c>
      <c r="H719">
        <v>91</v>
      </c>
      <c r="I719">
        <f>Metres_Gain_Progress!J719-Metres_Gain_Progress!H719</f>
        <v>0</v>
      </c>
      <c r="J719" t="s">
        <v>871</v>
      </c>
    </row>
    <row r="720" spans="1:10" x14ac:dyDescent="0.3">
      <c r="A720" t="s">
        <v>718</v>
      </c>
      <c r="B720" s="6">
        <v>0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f>Metres_Gain_Progress!J720-Metres_Gain_Progress!H720</f>
        <v>0</v>
      </c>
      <c r="J720" t="s">
        <v>871</v>
      </c>
    </row>
    <row r="721" spans="1:10" x14ac:dyDescent="0.3">
      <c r="A721" t="s">
        <v>719</v>
      </c>
      <c r="B721" s="6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15</v>
      </c>
      <c r="I721">
        <f>Metres_Gain_Progress!J721-Metres_Gain_Progress!H721</f>
        <v>16</v>
      </c>
      <c r="J721" t="s">
        <v>871</v>
      </c>
    </row>
    <row r="722" spans="1:10" x14ac:dyDescent="0.3">
      <c r="A722" t="s">
        <v>720</v>
      </c>
      <c r="B722" s="6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f>Metres_Gain_Progress!J722-Metres_Gain_Progress!H722</f>
        <v>0</v>
      </c>
      <c r="J722" t="s">
        <v>871</v>
      </c>
    </row>
    <row r="723" spans="1:10" x14ac:dyDescent="0.3">
      <c r="A723" t="s">
        <v>721</v>
      </c>
      <c r="B723" s="6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f>Metres_Gain_Progress!J723-Metres_Gain_Progress!H723</f>
        <v>120</v>
      </c>
      <c r="J723" t="s">
        <v>871</v>
      </c>
    </row>
    <row r="724" spans="1:10" x14ac:dyDescent="0.3">
      <c r="A724" t="s">
        <v>722</v>
      </c>
      <c r="B724" s="6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f>Metres_Gain_Progress!J724-Metres_Gain_Progress!H724</f>
        <v>0</v>
      </c>
      <c r="J724" t="s">
        <v>871</v>
      </c>
    </row>
    <row r="725" spans="1:10" x14ac:dyDescent="0.3">
      <c r="A725" t="s">
        <v>723</v>
      </c>
      <c r="B725" s="6">
        <v>0</v>
      </c>
      <c r="C725">
        <v>4</v>
      </c>
      <c r="D725">
        <v>0</v>
      </c>
      <c r="E725">
        <v>0</v>
      </c>
      <c r="F725">
        <v>11</v>
      </c>
      <c r="G725">
        <v>17</v>
      </c>
      <c r="H725">
        <v>0</v>
      </c>
      <c r="I725">
        <f>Metres_Gain_Progress!J725-Metres_Gain_Progress!H725</f>
        <v>0</v>
      </c>
      <c r="J725" t="s">
        <v>871</v>
      </c>
    </row>
    <row r="726" spans="1:10" x14ac:dyDescent="0.3">
      <c r="A726" t="s">
        <v>724</v>
      </c>
      <c r="B726" s="6">
        <v>128</v>
      </c>
      <c r="C726">
        <v>34</v>
      </c>
      <c r="D726">
        <v>0</v>
      </c>
      <c r="E726">
        <v>0</v>
      </c>
      <c r="F726">
        <v>106</v>
      </c>
      <c r="G726">
        <v>25</v>
      </c>
      <c r="H726">
        <v>19</v>
      </c>
      <c r="I726">
        <f>Metres_Gain_Progress!J726-Metres_Gain_Progress!H726</f>
        <v>117</v>
      </c>
      <c r="J726" t="s">
        <v>871</v>
      </c>
    </row>
    <row r="727" spans="1:10" x14ac:dyDescent="0.3">
      <c r="A727" t="s">
        <v>725</v>
      </c>
      <c r="B727" s="6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f>Metres_Gain_Progress!J727-Metres_Gain_Progress!H727</f>
        <v>0</v>
      </c>
      <c r="J727" t="s">
        <v>871</v>
      </c>
    </row>
    <row r="728" spans="1:10" x14ac:dyDescent="0.3">
      <c r="A728" t="s">
        <v>726</v>
      </c>
      <c r="B728" s="6">
        <v>0</v>
      </c>
      <c r="C728">
        <v>12</v>
      </c>
      <c r="D728">
        <v>0</v>
      </c>
      <c r="E728">
        <v>0</v>
      </c>
      <c r="F728">
        <v>8</v>
      </c>
      <c r="G728">
        <v>18</v>
      </c>
      <c r="H728">
        <v>5</v>
      </c>
      <c r="I728">
        <f>Metres_Gain_Progress!J728-Metres_Gain_Progress!H728</f>
        <v>10</v>
      </c>
      <c r="J728" t="s">
        <v>871</v>
      </c>
    </row>
    <row r="729" spans="1:10" x14ac:dyDescent="0.3">
      <c r="A729" t="s">
        <v>727</v>
      </c>
      <c r="B729" s="6">
        <v>0</v>
      </c>
      <c r="C729">
        <v>121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f>Metres_Gain_Progress!J729-Metres_Gain_Progress!H729</f>
        <v>0</v>
      </c>
      <c r="J729" t="s">
        <v>872</v>
      </c>
    </row>
    <row r="730" spans="1:10" x14ac:dyDescent="0.3">
      <c r="A730" t="s">
        <v>728</v>
      </c>
      <c r="B730" s="6">
        <v>21</v>
      </c>
      <c r="C730">
        <v>7</v>
      </c>
      <c r="D730">
        <v>0</v>
      </c>
      <c r="E730">
        <v>6</v>
      </c>
      <c r="F730">
        <v>0</v>
      </c>
      <c r="G730">
        <v>6</v>
      </c>
      <c r="H730">
        <v>0</v>
      </c>
      <c r="I730">
        <f>Metres_Gain_Progress!J730-Metres_Gain_Progress!H730</f>
        <v>0</v>
      </c>
      <c r="J730" t="s">
        <v>872</v>
      </c>
    </row>
    <row r="731" spans="1:10" x14ac:dyDescent="0.3">
      <c r="A731" t="s">
        <v>729</v>
      </c>
      <c r="B731" s="6">
        <v>6</v>
      </c>
      <c r="C731">
        <v>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f>Metres_Gain_Progress!J731-Metres_Gain_Progress!H731</f>
        <v>0</v>
      </c>
      <c r="J731" t="s">
        <v>872</v>
      </c>
    </row>
    <row r="732" spans="1:10" x14ac:dyDescent="0.3">
      <c r="A732" t="s">
        <v>730</v>
      </c>
      <c r="B732" s="6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f>Metres_Gain_Progress!J732-Metres_Gain_Progress!H732</f>
        <v>0</v>
      </c>
      <c r="J732" t="s">
        <v>872</v>
      </c>
    </row>
    <row r="733" spans="1:10" x14ac:dyDescent="0.3">
      <c r="A733" t="s">
        <v>731</v>
      </c>
      <c r="B733" s="6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f>Metres_Gain_Progress!J733-Metres_Gain_Progress!H733</f>
        <v>0</v>
      </c>
      <c r="J733" t="s">
        <v>872</v>
      </c>
    </row>
    <row r="734" spans="1:10" x14ac:dyDescent="0.3">
      <c r="A734" t="s">
        <v>732</v>
      </c>
      <c r="B734" s="6">
        <v>0</v>
      </c>
      <c r="C734">
        <v>21</v>
      </c>
      <c r="D734">
        <v>0</v>
      </c>
      <c r="E734">
        <v>0</v>
      </c>
      <c r="F734">
        <v>0</v>
      </c>
      <c r="G734">
        <v>0</v>
      </c>
      <c r="H734">
        <v>52</v>
      </c>
      <c r="I734">
        <f>Metres_Gain_Progress!J734-Metres_Gain_Progress!H734</f>
        <v>22</v>
      </c>
      <c r="J734" t="s">
        <v>872</v>
      </c>
    </row>
    <row r="735" spans="1:10" x14ac:dyDescent="0.3">
      <c r="A735" t="s">
        <v>733</v>
      </c>
      <c r="B735" s="6">
        <v>25</v>
      </c>
      <c r="C735">
        <v>0</v>
      </c>
      <c r="D735">
        <v>0</v>
      </c>
      <c r="E735">
        <v>44</v>
      </c>
      <c r="F735">
        <v>3</v>
      </c>
      <c r="G735">
        <v>70</v>
      </c>
      <c r="H735">
        <v>1</v>
      </c>
      <c r="I735">
        <f>Metres_Gain_Progress!J735-Metres_Gain_Progress!H735</f>
        <v>102</v>
      </c>
      <c r="J735" t="s">
        <v>872</v>
      </c>
    </row>
    <row r="736" spans="1:10" x14ac:dyDescent="0.3">
      <c r="A736" t="s">
        <v>734</v>
      </c>
      <c r="B736" s="6">
        <v>0</v>
      </c>
      <c r="C736">
        <v>8</v>
      </c>
      <c r="D736">
        <v>7</v>
      </c>
      <c r="E736">
        <v>1</v>
      </c>
      <c r="F736">
        <v>0</v>
      </c>
      <c r="G736">
        <v>0</v>
      </c>
      <c r="H736">
        <v>0</v>
      </c>
      <c r="I736">
        <f>Metres_Gain_Progress!J736-Metres_Gain_Progress!H736</f>
        <v>2</v>
      </c>
      <c r="J736" t="s">
        <v>872</v>
      </c>
    </row>
    <row r="737" spans="1:10" x14ac:dyDescent="0.3">
      <c r="A737" t="s">
        <v>735</v>
      </c>
      <c r="B737" s="6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f>Metres_Gain_Progress!J737-Metres_Gain_Progress!H737</f>
        <v>0</v>
      </c>
      <c r="J737" t="s">
        <v>872</v>
      </c>
    </row>
    <row r="738" spans="1:10" x14ac:dyDescent="0.3">
      <c r="A738" t="s">
        <v>736</v>
      </c>
      <c r="B738" s="6">
        <v>22</v>
      </c>
      <c r="C738">
        <v>6</v>
      </c>
      <c r="D738">
        <v>9</v>
      </c>
      <c r="E738">
        <v>0</v>
      </c>
      <c r="F738">
        <v>0</v>
      </c>
      <c r="G738">
        <v>0</v>
      </c>
      <c r="H738">
        <v>0</v>
      </c>
      <c r="I738">
        <f>Metres_Gain_Progress!J738-Metres_Gain_Progress!H738</f>
        <v>0</v>
      </c>
      <c r="J738" t="s">
        <v>872</v>
      </c>
    </row>
    <row r="739" spans="1:10" x14ac:dyDescent="0.3">
      <c r="A739" t="s">
        <v>737</v>
      </c>
      <c r="B739" s="6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f>Metres_Gain_Progress!J739-Metres_Gain_Progress!H739</f>
        <v>0</v>
      </c>
      <c r="J739" t="s">
        <v>872</v>
      </c>
    </row>
    <row r="740" spans="1:10" x14ac:dyDescent="0.3">
      <c r="A740" t="s">
        <v>738</v>
      </c>
      <c r="B740" s="6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f>Metres_Gain_Progress!J740-Metres_Gain_Progress!H740</f>
        <v>0</v>
      </c>
      <c r="J740" t="s">
        <v>872</v>
      </c>
    </row>
    <row r="741" spans="1:10" x14ac:dyDescent="0.3">
      <c r="A741" t="s">
        <v>739</v>
      </c>
      <c r="B741" s="6">
        <v>16</v>
      </c>
      <c r="C741">
        <v>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f>Metres_Gain_Progress!J741-Metres_Gain_Progress!H741</f>
        <v>49</v>
      </c>
      <c r="J741" t="s">
        <v>872</v>
      </c>
    </row>
    <row r="742" spans="1:10" x14ac:dyDescent="0.3">
      <c r="A742" t="s">
        <v>740</v>
      </c>
      <c r="B742" s="6">
        <v>0</v>
      </c>
      <c r="C742">
        <v>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f>Metres_Gain_Progress!J742-Metres_Gain_Progress!H742</f>
        <v>0</v>
      </c>
      <c r="J742" t="s">
        <v>872</v>
      </c>
    </row>
    <row r="743" spans="1:10" x14ac:dyDescent="0.3">
      <c r="A743" t="s">
        <v>741</v>
      </c>
      <c r="B743" s="6">
        <v>40</v>
      </c>
      <c r="C743">
        <v>1</v>
      </c>
      <c r="D743">
        <v>20</v>
      </c>
      <c r="E743">
        <v>2</v>
      </c>
      <c r="F743">
        <v>2</v>
      </c>
      <c r="G743">
        <v>0</v>
      </c>
      <c r="H743">
        <v>2</v>
      </c>
      <c r="I743">
        <f>Metres_Gain_Progress!J743-Metres_Gain_Progress!H743</f>
        <v>0</v>
      </c>
      <c r="J743" t="s">
        <v>872</v>
      </c>
    </row>
    <row r="744" spans="1:10" x14ac:dyDescent="0.3">
      <c r="A744" t="s">
        <v>742</v>
      </c>
      <c r="B744" s="6">
        <v>0</v>
      </c>
      <c r="C744">
        <v>27</v>
      </c>
      <c r="D744">
        <v>0</v>
      </c>
      <c r="E744">
        <v>0</v>
      </c>
      <c r="F744">
        <v>0</v>
      </c>
      <c r="G744">
        <v>4</v>
      </c>
      <c r="H744">
        <v>12</v>
      </c>
      <c r="I744">
        <f>Metres_Gain_Progress!J744-Metres_Gain_Progress!H744</f>
        <v>0</v>
      </c>
      <c r="J744" t="s">
        <v>872</v>
      </c>
    </row>
    <row r="745" spans="1:10" x14ac:dyDescent="0.3">
      <c r="A745" t="s">
        <v>743</v>
      </c>
      <c r="B745" s="6">
        <v>63</v>
      </c>
      <c r="C745">
        <v>26</v>
      </c>
      <c r="D745">
        <v>34</v>
      </c>
      <c r="E745">
        <v>77</v>
      </c>
      <c r="F745">
        <v>49</v>
      </c>
      <c r="G745">
        <v>0</v>
      </c>
      <c r="H745">
        <v>0</v>
      </c>
      <c r="I745">
        <f>Metres_Gain_Progress!J745-Metres_Gain_Progress!H745</f>
        <v>52</v>
      </c>
      <c r="J745" t="s">
        <v>872</v>
      </c>
    </row>
    <row r="746" spans="1:10" x14ac:dyDescent="0.3">
      <c r="A746" t="s">
        <v>744</v>
      </c>
      <c r="B746" s="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f>Metres_Gain_Progress!J746-Metres_Gain_Progress!H746</f>
        <v>0</v>
      </c>
      <c r="J746" t="s">
        <v>872</v>
      </c>
    </row>
    <row r="747" spans="1:10" x14ac:dyDescent="0.3">
      <c r="A747" t="s">
        <v>745</v>
      </c>
      <c r="B747" s="6">
        <v>0</v>
      </c>
      <c r="C747">
        <v>0</v>
      </c>
      <c r="D747">
        <v>0</v>
      </c>
      <c r="E747">
        <v>0</v>
      </c>
      <c r="F747">
        <v>5</v>
      </c>
      <c r="G747">
        <v>0</v>
      </c>
      <c r="H747">
        <v>0</v>
      </c>
      <c r="I747">
        <f>Metres_Gain_Progress!J747-Metres_Gain_Progress!H747</f>
        <v>0</v>
      </c>
      <c r="J747" t="s">
        <v>872</v>
      </c>
    </row>
    <row r="748" spans="1:10" x14ac:dyDescent="0.3">
      <c r="A748" t="s">
        <v>746</v>
      </c>
      <c r="B748" s="6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f>Metres_Gain_Progress!J748-Metres_Gain_Progress!H748</f>
        <v>0</v>
      </c>
      <c r="J748" t="s">
        <v>872</v>
      </c>
    </row>
    <row r="749" spans="1:10" x14ac:dyDescent="0.3">
      <c r="A749" t="s">
        <v>747</v>
      </c>
      <c r="B749" s="6">
        <v>0</v>
      </c>
      <c r="C749">
        <v>0</v>
      </c>
      <c r="D749">
        <v>0</v>
      </c>
      <c r="E749">
        <v>0</v>
      </c>
      <c r="F749">
        <v>2</v>
      </c>
      <c r="G749">
        <v>6</v>
      </c>
      <c r="H749">
        <v>0</v>
      </c>
      <c r="I749">
        <f>Metres_Gain_Progress!J749-Metres_Gain_Progress!H749</f>
        <v>0</v>
      </c>
      <c r="J749" t="s">
        <v>872</v>
      </c>
    </row>
    <row r="750" spans="1:10" x14ac:dyDescent="0.3">
      <c r="A750" t="s">
        <v>748</v>
      </c>
      <c r="B750" s="6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13</v>
      </c>
      <c r="I750">
        <f>Metres_Gain_Progress!J750-Metres_Gain_Progress!H750</f>
        <v>14</v>
      </c>
      <c r="J750" t="s">
        <v>872</v>
      </c>
    </row>
    <row r="751" spans="1:10" x14ac:dyDescent="0.3">
      <c r="A751" t="s">
        <v>749</v>
      </c>
      <c r="B751" s="6">
        <v>0</v>
      </c>
      <c r="C751">
        <v>0</v>
      </c>
      <c r="D751">
        <v>2</v>
      </c>
      <c r="E751">
        <v>0</v>
      </c>
      <c r="F751">
        <v>20</v>
      </c>
      <c r="G751">
        <v>1</v>
      </c>
      <c r="H751">
        <v>0</v>
      </c>
      <c r="I751">
        <f>Metres_Gain_Progress!J751-Metres_Gain_Progress!H751</f>
        <v>0</v>
      </c>
      <c r="J751" t="s">
        <v>872</v>
      </c>
    </row>
    <row r="752" spans="1:10" x14ac:dyDescent="0.3">
      <c r="A752" t="s">
        <v>750</v>
      </c>
      <c r="B752" s="6">
        <v>0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f>Metres_Gain_Progress!J752-Metres_Gain_Progress!H752</f>
        <v>0</v>
      </c>
      <c r="J752" t="s">
        <v>872</v>
      </c>
    </row>
    <row r="753" spans="1:10" x14ac:dyDescent="0.3">
      <c r="A753" t="s">
        <v>751</v>
      </c>
      <c r="B753" s="6">
        <v>0</v>
      </c>
      <c r="C753">
        <v>213</v>
      </c>
      <c r="D753">
        <v>10</v>
      </c>
      <c r="E753">
        <v>28</v>
      </c>
      <c r="F753">
        <v>89</v>
      </c>
      <c r="G753">
        <v>39</v>
      </c>
      <c r="H753">
        <v>0</v>
      </c>
      <c r="I753">
        <f>Metres_Gain_Progress!J753-Metres_Gain_Progress!H753</f>
        <v>60</v>
      </c>
      <c r="J753" t="s">
        <v>872</v>
      </c>
    </row>
    <row r="754" spans="1:10" x14ac:dyDescent="0.3">
      <c r="A754" t="s">
        <v>752</v>
      </c>
      <c r="B754" s="6">
        <v>0</v>
      </c>
      <c r="C754">
        <v>0</v>
      </c>
      <c r="D754">
        <v>8</v>
      </c>
      <c r="E754">
        <v>0</v>
      </c>
      <c r="F754">
        <v>0</v>
      </c>
      <c r="G754">
        <v>0</v>
      </c>
      <c r="H754">
        <v>0</v>
      </c>
      <c r="I754">
        <f>Metres_Gain_Progress!J754-Metres_Gain_Progress!H754</f>
        <v>0</v>
      </c>
      <c r="J754" t="s">
        <v>872</v>
      </c>
    </row>
    <row r="755" spans="1:10" x14ac:dyDescent="0.3">
      <c r="A755" t="s">
        <v>753</v>
      </c>
      <c r="B755" s="6">
        <v>0</v>
      </c>
      <c r="C755">
        <v>13</v>
      </c>
      <c r="D755">
        <v>25</v>
      </c>
      <c r="E755">
        <v>6</v>
      </c>
      <c r="F755">
        <v>13</v>
      </c>
      <c r="G755">
        <v>8</v>
      </c>
      <c r="H755">
        <v>53</v>
      </c>
      <c r="I755">
        <f>Metres_Gain_Progress!J755-Metres_Gain_Progress!H755</f>
        <v>29</v>
      </c>
      <c r="J755" t="s">
        <v>872</v>
      </c>
    </row>
    <row r="756" spans="1:10" x14ac:dyDescent="0.3">
      <c r="A756" t="s">
        <v>754</v>
      </c>
      <c r="B756" s="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f>Metres_Gain_Progress!J756-Metres_Gain_Progress!H756</f>
        <v>0</v>
      </c>
      <c r="J756" t="s">
        <v>872</v>
      </c>
    </row>
    <row r="757" spans="1:10" x14ac:dyDescent="0.3">
      <c r="A757" t="s">
        <v>755</v>
      </c>
      <c r="B757" s="6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f>Metres_Gain_Progress!J757-Metres_Gain_Progress!H757</f>
        <v>0</v>
      </c>
      <c r="J757" t="s">
        <v>872</v>
      </c>
    </row>
    <row r="758" spans="1:10" x14ac:dyDescent="0.3">
      <c r="A758" t="s">
        <v>756</v>
      </c>
      <c r="B758" s="6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f>Metres_Gain_Progress!J758-Metres_Gain_Progress!H758</f>
        <v>0</v>
      </c>
      <c r="J758" t="s">
        <v>872</v>
      </c>
    </row>
    <row r="759" spans="1:10" x14ac:dyDescent="0.3">
      <c r="A759" t="s">
        <v>757</v>
      </c>
      <c r="B759" s="6">
        <v>0</v>
      </c>
      <c r="C759">
        <v>0</v>
      </c>
      <c r="D759">
        <v>0</v>
      </c>
      <c r="E759">
        <v>0</v>
      </c>
      <c r="F759">
        <v>0</v>
      </c>
      <c r="G759">
        <v>22</v>
      </c>
      <c r="H759">
        <v>22</v>
      </c>
      <c r="I759">
        <f>Metres_Gain_Progress!J759-Metres_Gain_Progress!H759</f>
        <v>0</v>
      </c>
      <c r="J759" t="s">
        <v>872</v>
      </c>
    </row>
    <row r="760" spans="1:10" x14ac:dyDescent="0.3">
      <c r="A760" t="s">
        <v>758</v>
      </c>
      <c r="B760" s="6">
        <v>51</v>
      </c>
      <c r="C760">
        <v>7</v>
      </c>
      <c r="D760">
        <v>0</v>
      </c>
      <c r="E760">
        <v>0</v>
      </c>
      <c r="F760">
        <v>0</v>
      </c>
      <c r="G760">
        <v>0</v>
      </c>
      <c r="H760">
        <v>8</v>
      </c>
      <c r="I760">
        <f>Metres_Gain_Progress!J760-Metres_Gain_Progress!H760</f>
        <v>0</v>
      </c>
      <c r="J760" t="s">
        <v>872</v>
      </c>
    </row>
    <row r="761" spans="1:10" x14ac:dyDescent="0.3">
      <c r="A761" t="s">
        <v>759</v>
      </c>
      <c r="B761" s="6">
        <v>50</v>
      </c>
      <c r="C761">
        <v>0</v>
      </c>
      <c r="D761">
        <v>0</v>
      </c>
      <c r="E761">
        <v>2</v>
      </c>
      <c r="F761">
        <v>12</v>
      </c>
      <c r="G761">
        <v>0</v>
      </c>
      <c r="H761">
        <v>0</v>
      </c>
      <c r="I761">
        <f>Metres_Gain_Progress!J761-Metres_Gain_Progress!H761</f>
        <v>1</v>
      </c>
      <c r="J761" t="s">
        <v>872</v>
      </c>
    </row>
    <row r="762" spans="1:10" x14ac:dyDescent="0.3">
      <c r="A762" t="s">
        <v>760</v>
      </c>
      <c r="B762" s="6">
        <v>17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4</v>
      </c>
      <c r="I762">
        <f>Metres_Gain_Progress!J762-Metres_Gain_Progress!H762</f>
        <v>0</v>
      </c>
      <c r="J762" t="s">
        <v>872</v>
      </c>
    </row>
    <row r="763" spans="1:10" x14ac:dyDescent="0.3">
      <c r="A763" t="s">
        <v>761</v>
      </c>
      <c r="B763" s="6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f>Metres_Gain_Progress!J763-Metres_Gain_Progress!H763</f>
        <v>10</v>
      </c>
      <c r="J763" t="s">
        <v>872</v>
      </c>
    </row>
    <row r="764" spans="1:10" x14ac:dyDescent="0.3">
      <c r="A764" t="s">
        <v>762</v>
      </c>
      <c r="B764" s="6">
        <v>0</v>
      </c>
      <c r="C764">
        <v>14</v>
      </c>
      <c r="D764">
        <v>0</v>
      </c>
      <c r="E764">
        <v>3</v>
      </c>
      <c r="F764">
        <v>2</v>
      </c>
      <c r="G764">
        <v>7</v>
      </c>
      <c r="H764">
        <v>0</v>
      </c>
      <c r="I764">
        <f>Metres_Gain_Progress!J764-Metres_Gain_Progress!H764</f>
        <v>42</v>
      </c>
      <c r="J764" t="s">
        <v>872</v>
      </c>
    </row>
    <row r="765" spans="1:10" x14ac:dyDescent="0.3">
      <c r="A765" t="s">
        <v>763</v>
      </c>
      <c r="B765" s="6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f>Metres_Gain_Progress!J765-Metres_Gain_Progress!H765</f>
        <v>0</v>
      </c>
      <c r="J765" t="s">
        <v>872</v>
      </c>
    </row>
    <row r="766" spans="1:10" x14ac:dyDescent="0.3">
      <c r="A766" t="s">
        <v>764</v>
      </c>
      <c r="B766" s="6">
        <v>160</v>
      </c>
      <c r="C766">
        <v>13</v>
      </c>
      <c r="D766">
        <v>37</v>
      </c>
      <c r="E766">
        <v>0</v>
      </c>
      <c r="F766">
        <v>0</v>
      </c>
      <c r="G766">
        <v>0</v>
      </c>
      <c r="H766">
        <v>0</v>
      </c>
      <c r="I766">
        <f>Metres_Gain_Progress!J766-Metres_Gain_Progress!H766</f>
        <v>0</v>
      </c>
      <c r="J766" t="s">
        <v>872</v>
      </c>
    </row>
    <row r="767" spans="1:10" x14ac:dyDescent="0.3">
      <c r="A767" t="s">
        <v>765</v>
      </c>
      <c r="B767" s="6">
        <v>0</v>
      </c>
      <c r="C767">
        <v>52</v>
      </c>
      <c r="D767">
        <v>16</v>
      </c>
      <c r="E767">
        <v>7</v>
      </c>
      <c r="F767">
        <v>0</v>
      </c>
      <c r="G767">
        <v>0</v>
      </c>
      <c r="H767">
        <v>0</v>
      </c>
      <c r="I767">
        <f>Metres_Gain_Progress!J767-Metres_Gain_Progress!H767</f>
        <v>47</v>
      </c>
      <c r="J767" t="s">
        <v>872</v>
      </c>
    </row>
    <row r="768" spans="1:10" x14ac:dyDescent="0.3">
      <c r="A768" t="s">
        <v>766</v>
      </c>
      <c r="B768" s="6">
        <v>5</v>
      </c>
      <c r="C768">
        <v>1</v>
      </c>
      <c r="D768">
        <v>2</v>
      </c>
      <c r="E768">
        <v>0</v>
      </c>
      <c r="F768">
        <v>7</v>
      </c>
      <c r="G768">
        <v>0</v>
      </c>
      <c r="H768">
        <v>0</v>
      </c>
      <c r="I768">
        <f>Metres_Gain_Progress!J768-Metres_Gain_Progress!H768</f>
        <v>0</v>
      </c>
      <c r="J768" t="s">
        <v>872</v>
      </c>
    </row>
    <row r="769" spans="1:10" x14ac:dyDescent="0.3">
      <c r="A769" t="s">
        <v>767</v>
      </c>
      <c r="B769" s="6">
        <v>0</v>
      </c>
      <c r="C769">
        <v>42</v>
      </c>
      <c r="D769">
        <v>38</v>
      </c>
      <c r="E769">
        <v>0</v>
      </c>
      <c r="F769">
        <v>0</v>
      </c>
      <c r="G769">
        <v>0</v>
      </c>
      <c r="H769">
        <v>0</v>
      </c>
      <c r="I769">
        <f>Metres_Gain_Progress!J769-Metres_Gain_Progress!H769</f>
        <v>0</v>
      </c>
      <c r="J769" t="s">
        <v>872</v>
      </c>
    </row>
    <row r="770" spans="1:10" x14ac:dyDescent="0.3">
      <c r="A770" t="s">
        <v>768</v>
      </c>
      <c r="B770" s="6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f>Metres_Gain_Progress!J770-Metres_Gain_Progress!H770</f>
        <v>0</v>
      </c>
      <c r="J770" t="s">
        <v>872</v>
      </c>
    </row>
    <row r="771" spans="1:10" x14ac:dyDescent="0.3">
      <c r="A771" t="s">
        <v>769</v>
      </c>
      <c r="B771" s="6">
        <v>0</v>
      </c>
      <c r="C771">
        <v>336</v>
      </c>
      <c r="D771">
        <v>0</v>
      </c>
      <c r="E771">
        <v>76</v>
      </c>
      <c r="F771">
        <v>0</v>
      </c>
      <c r="G771">
        <v>87</v>
      </c>
      <c r="H771">
        <v>112</v>
      </c>
      <c r="I771">
        <f>Metres_Gain_Progress!J771-Metres_Gain_Progress!H771</f>
        <v>0</v>
      </c>
      <c r="J771" t="s">
        <v>872</v>
      </c>
    </row>
    <row r="772" spans="1:10" x14ac:dyDescent="0.3">
      <c r="A772" t="s">
        <v>770</v>
      </c>
      <c r="B772" s="6">
        <v>5</v>
      </c>
      <c r="C772">
        <v>0</v>
      </c>
      <c r="D772">
        <v>23</v>
      </c>
      <c r="E772">
        <v>3</v>
      </c>
      <c r="F772">
        <v>17</v>
      </c>
      <c r="G772">
        <v>0</v>
      </c>
      <c r="H772">
        <v>14</v>
      </c>
      <c r="I772">
        <f>Metres_Gain_Progress!J772-Metres_Gain_Progress!H772</f>
        <v>30</v>
      </c>
      <c r="J772" t="s">
        <v>872</v>
      </c>
    </row>
    <row r="773" spans="1:10" x14ac:dyDescent="0.3">
      <c r="A773" t="s">
        <v>771</v>
      </c>
      <c r="B773" s="6">
        <v>0</v>
      </c>
      <c r="C773">
        <v>124</v>
      </c>
      <c r="D773">
        <v>0</v>
      </c>
      <c r="E773">
        <v>16</v>
      </c>
      <c r="F773">
        <v>0</v>
      </c>
      <c r="G773">
        <v>70</v>
      </c>
      <c r="H773">
        <v>12</v>
      </c>
      <c r="I773">
        <f>Metres_Gain_Progress!J773-Metres_Gain_Progress!H773</f>
        <v>51</v>
      </c>
      <c r="J773" t="s">
        <v>872</v>
      </c>
    </row>
    <row r="774" spans="1:10" x14ac:dyDescent="0.3">
      <c r="A774" t="s">
        <v>772</v>
      </c>
      <c r="B774" s="6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f>Metres_Gain_Progress!J774-Metres_Gain_Progress!H774</f>
        <v>0</v>
      </c>
      <c r="J774" t="s">
        <v>872</v>
      </c>
    </row>
    <row r="775" spans="1:10" x14ac:dyDescent="0.3">
      <c r="A775" t="s">
        <v>773</v>
      </c>
      <c r="B775" s="6">
        <v>0</v>
      </c>
      <c r="C775">
        <v>20</v>
      </c>
      <c r="D775">
        <v>0</v>
      </c>
      <c r="E775">
        <v>5</v>
      </c>
      <c r="F775">
        <v>0</v>
      </c>
      <c r="G775">
        <v>10</v>
      </c>
      <c r="H775">
        <v>0</v>
      </c>
      <c r="I775">
        <f>Metres_Gain_Progress!J775-Metres_Gain_Progress!H775</f>
        <v>11</v>
      </c>
      <c r="J775" t="s">
        <v>872</v>
      </c>
    </row>
    <row r="776" spans="1:10" x14ac:dyDescent="0.3">
      <c r="A776" t="s">
        <v>774</v>
      </c>
      <c r="B776" s="6">
        <v>0</v>
      </c>
      <c r="C776">
        <v>85</v>
      </c>
      <c r="D776">
        <v>0</v>
      </c>
      <c r="E776">
        <v>0</v>
      </c>
      <c r="F776">
        <v>0</v>
      </c>
      <c r="G776">
        <v>0</v>
      </c>
      <c r="H776">
        <v>77</v>
      </c>
      <c r="I776">
        <f>Metres_Gain_Progress!J776-Metres_Gain_Progress!H776</f>
        <v>0</v>
      </c>
      <c r="J776" t="s">
        <v>872</v>
      </c>
    </row>
    <row r="777" spans="1:10" x14ac:dyDescent="0.3">
      <c r="A777" t="s">
        <v>775</v>
      </c>
      <c r="B777" s="6">
        <v>0</v>
      </c>
      <c r="C777">
        <v>124</v>
      </c>
      <c r="D777">
        <v>0</v>
      </c>
      <c r="E777">
        <v>0</v>
      </c>
      <c r="F777">
        <v>52</v>
      </c>
      <c r="G777">
        <v>27</v>
      </c>
      <c r="H777">
        <v>0</v>
      </c>
      <c r="I777">
        <f>Metres_Gain_Progress!J777-Metres_Gain_Progress!H777</f>
        <v>0</v>
      </c>
      <c r="J777" t="s">
        <v>872</v>
      </c>
    </row>
    <row r="778" spans="1:10" x14ac:dyDescent="0.3">
      <c r="A778" t="s">
        <v>776</v>
      </c>
      <c r="B778" s="6">
        <v>0</v>
      </c>
      <c r="C778">
        <v>2</v>
      </c>
      <c r="D778">
        <v>0</v>
      </c>
      <c r="E778">
        <v>0</v>
      </c>
      <c r="F778">
        <v>8</v>
      </c>
      <c r="G778">
        <v>5</v>
      </c>
      <c r="H778">
        <v>5</v>
      </c>
      <c r="I778">
        <f>Metres_Gain_Progress!J778-Metres_Gain_Progress!H778</f>
        <v>18</v>
      </c>
      <c r="J778" t="s">
        <v>872</v>
      </c>
    </row>
    <row r="779" spans="1:10" x14ac:dyDescent="0.3">
      <c r="A779" t="s">
        <v>777</v>
      </c>
      <c r="B779" s="6">
        <v>28</v>
      </c>
      <c r="C779">
        <v>1</v>
      </c>
      <c r="D779">
        <v>0</v>
      </c>
      <c r="E779">
        <v>14</v>
      </c>
      <c r="F779">
        <v>7</v>
      </c>
      <c r="G779">
        <v>0</v>
      </c>
      <c r="H779">
        <v>21</v>
      </c>
      <c r="I779">
        <f>Metres_Gain_Progress!J779-Metres_Gain_Progress!H779</f>
        <v>15</v>
      </c>
      <c r="J779" t="s">
        <v>872</v>
      </c>
    </row>
    <row r="780" spans="1:10" x14ac:dyDescent="0.3">
      <c r="A780" t="s">
        <v>778</v>
      </c>
      <c r="B780" s="6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f>Metres_Gain_Progress!J780-Metres_Gain_Progress!H780</f>
        <v>0</v>
      </c>
      <c r="J780" t="s">
        <v>872</v>
      </c>
    </row>
    <row r="781" spans="1:10" x14ac:dyDescent="0.3">
      <c r="A781" t="s">
        <v>779</v>
      </c>
      <c r="B781" s="6">
        <v>0</v>
      </c>
      <c r="C781">
        <v>0</v>
      </c>
      <c r="D781">
        <v>0</v>
      </c>
      <c r="E781">
        <v>0</v>
      </c>
      <c r="F781">
        <v>11</v>
      </c>
      <c r="G781">
        <v>2</v>
      </c>
      <c r="H781">
        <v>0</v>
      </c>
      <c r="I781">
        <f>Metres_Gain_Progress!J781-Metres_Gain_Progress!H781</f>
        <v>0</v>
      </c>
      <c r="J781" t="s">
        <v>872</v>
      </c>
    </row>
    <row r="782" spans="1:10" x14ac:dyDescent="0.3">
      <c r="A782" t="s">
        <v>780</v>
      </c>
      <c r="B782" s="6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f>Metres_Gain_Progress!J782-Metres_Gain_Progress!H782</f>
        <v>0</v>
      </c>
      <c r="J782" t="s">
        <v>872</v>
      </c>
    </row>
    <row r="783" spans="1:10" x14ac:dyDescent="0.3">
      <c r="A783" t="s">
        <v>781</v>
      </c>
      <c r="B783" s="6">
        <v>104</v>
      </c>
      <c r="C783">
        <v>63</v>
      </c>
      <c r="D783">
        <v>37</v>
      </c>
      <c r="E783">
        <v>38</v>
      </c>
      <c r="F783">
        <v>49</v>
      </c>
      <c r="G783">
        <v>0</v>
      </c>
      <c r="H783">
        <v>57</v>
      </c>
      <c r="I783">
        <f>Metres_Gain_Progress!J783-Metres_Gain_Progress!H783</f>
        <v>75</v>
      </c>
      <c r="J783" t="s">
        <v>872</v>
      </c>
    </row>
    <row r="784" spans="1:10" x14ac:dyDescent="0.3">
      <c r="A784" t="s">
        <v>782</v>
      </c>
      <c r="B784" s="6">
        <v>0</v>
      </c>
      <c r="C784">
        <v>147</v>
      </c>
      <c r="D784">
        <v>0</v>
      </c>
      <c r="E784">
        <v>15</v>
      </c>
      <c r="F784">
        <v>47</v>
      </c>
      <c r="G784">
        <v>75</v>
      </c>
      <c r="H784">
        <v>0</v>
      </c>
      <c r="I784">
        <f>Metres_Gain_Progress!J784-Metres_Gain_Progress!H784</f>
        <v>0</v>
      </c>
      <c r="J784" t="s">
        <v>872</v>
      </c>
    </row>
    <row r="785" spans="1:10" x14ac:dyDescent="0.3">
      <c r="A785" t="s">
        <v>783</v>
      </c>
      <c r="B785" s="6">
        <v>0</v>
      </c>
      <c r="C785">
        <v>42</v>
      </c>
      <c r="D785">
        <v>0</v>
      </c>
      <c r="E785">
        <v>3</v>
      </c>
      <c r="F785">
        <v>0</v>
      </c>
      <c r="G785">
        <v>0</v>
      </c>
      <c r="H785">
        <v>0</v>
      </c>
      <c r="I785">
        <f>Metres_Gain_Progress!J785-Metres_Gain_Progress!H785</f>
        <v>0</v>
      </c>
      <c r="J785" t="s">
        <v>872</v>
      </c>
    </row>
    <row r="786" spans="1:10" x14ac:dyDescent="0.3">
      <c r="A786" t="s">
        <v>784</v>
      </c>
      <c r="B786" s="6">
        <v>43</v>
      </c>
      <c r="C786">
        <v>57</v>
      </c>
      <c r="D786">
        <v>0</v>
      </c>
      <c r="E786">
        <v>34</v>
      </c>
      <c r="F786">
        <v>90</v>
      </c>
      <c r="G786">
        <v>1</v>
      </c>
      <c r="H786">
        <v>12</v>
      </c>
      <c r="I786">
        <f>Metres_Gain_Progress!J786-Metres_Gain_Progress!H786</f>
        <v>47</v>
      </c>
      <c r="J786" t="s">
        <v>872</v>
      </c>
    </row>
    <row r="787" spans="1:10" x14ac:dyDescent="0.3">
      <c r="A787" t="s">
        <v>785</v>
      </c>
      <c r="B787" s="6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f>Metres_Gain_Progress!J787-Metres_Gain_Progress!H787</f>
        <v>0</v>
      </c>
      <c r="J787" t="s">
        <v>872</v>
      </c>
    </row>
    <row r="788" spans="1:10" x14ac:dyDescent="0.3">
      <c r="A788" t="s">
        <v>786</v>
      </c>
      <c r="B788" s="6">
        <v>0</v>
      </c>
      <c r="C788">
        <v>66</v>
      </c>
      <c r="D788">
        <v>0</v>
      </c>
      <c r="E788">
        <v>0</v>
      </c>
      <c r="F788">
        <v>43</v>
      </c>
      <c r="G788">
        <v>14</v>
      </c>
      <c r="H788">
        <v>0</v>
      </c>
      <c r="I788">
        <f>Metres_Gain_Progress!J788-Metres_Gain_Progress!H788</f>
        <v>0</v>
      </c>
      <c r="J788" t="s">
        <v>873</v>
      </c>
    </row>
    <row r="789" spans="1:10" x14ac:dyDescent="0.3">
      <c r="A789" t="s">
        <v>787</v>
      </c>
      <c r="B789" s="6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f>Metres_Gain_Progress!J789-Metres_Gain_Progress!H789</f>
        <v>0</v>
      </c>
      <c r="J789" t="s">
        <v>873</v>
      </c>
    </row>
    <row r="790" spans="1:10" x14ac:dyDescent="0.3">
      <c r="A790" t="s">
        <v>788</v>
      </c>
      <c r="B790" s="6">
        <v>2</v>
      </c>
      <c r="C790">
        <v>10</v>
      </c>
      <c r="D790">
        <v>0</v>
      </c>
      <c r="E790">
        <v>0</v>
      </c>
      <c r="F790">
        <v>27</v>
      </c>
      <c r="G790">
        <v>0</v>
      </c>
      <c r="H790">
        <v>0</v>
      </c>
      <c r="I790">
        <f>Metres_Gain_Progress!J790-Metres_Gain_Progress!H790</f>
        <v>2</v>
      </c>
      <c r="J790" t="s">
        <v>873</v>
      </c>
    </row>
    <row r="791" spans="1:10" x14ac:dyDescent="0.3">
      <c r="A791" t="s">
        <v>789</v>
      </c>
      <c r="B791" s="6">
        <v>8</v>
      </c>
      <c r="C791">
        <v>11</v>
      </c>
      <c r="D791">
        <v>12</v>
      </c>
      <c r="E791">
        <v>16</v>
      </c>
      <c r="F791">
        <v>0</v>
      </c>
      <c r="G791">
        <v>0</v>
      </c>
      <c r="H791">
        <v>34</v>
      </c>
      <c r="I791">
        <f>Metres_Gain_Progress!J791-Metres_Gain_Progress!H791</f>
        <v>25</v>
      </c>
      <c r="J791" t="s">
        <v>873</v>
      </c>
    </row>
    <row r="792" spans="1:10" x14ac:dyDescent="0.3">
      <c r="A792" t="s">
        <v>790</v>
      </c>
      <c r="B792" s="6">
        <v>38</v>
      </c>
      <c r="C792">
        <v>40</v>
      </c>
      <c r="D792">
        <v>0</v>
      </c>
      <c r="E792">
        <v>0</v>
      </c>
      <c r="F792">
        <v>0</v>
      </c>
      <c r="G792">
        <v>0</v>
      </c>
      <c r="H792">
        <v>4</v>
      </c>
      <c r="I792">
        <f>Metres_Gain_Progress!J792-Metres_Gain_Progress!H792</f>
        <v>17</v>
      </c>
      <c r="J792" t="s">
        <v>873</v>
      </c>
    </row>
    <row r="793" spans="1:10" x14ac:dyDescent="0.3">
      <c r="A793" t="s">
        <v>791</v>
      </c>
      <c r="B793" s="6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f>Metres_Gain_Progress!J793-Metres_Gain_Progress!H793</f>
        <v>0</v>
      </c>
      <c r="J793" t="s">
        <v>873</v>
      </c>
    </row>
    <row r="794" spans="1:10" x14ac:dyDescent="0.3">
      <c r="A794" t="s">
        <v>792</v>
      </c>
      <c r="B794" s="6">
        <v>0</v>
      </c>
      <c r="C794">
        <v>40</v>
      </c>
      <c r="D794">
        <v>0</v>
      </c>
      <c r="E794">
        <v>7</v>
      </c>
      <c r="F794">
        <v>0</v>
      </c>
      <c r="G794">
        <v>0</v>
      </c>
      <c r="H794">
        <v>0</v>
      </c>
      <c r="I794">
        <f>Metres_Gain_Progress!J794-Metres_Gain_Progress!H794</f>
        <v>0</v>
      </c>
      <c r="J794" t="s">
        <v>873</v>
      </c>
    </row>
    <row r="795" spans="1:10" x14ac:dyDescent="0.3">
      <c r="A795" t="s">
        <v>793</v>
      </c>
      <c r="B795" s="6">
        <v>55</v>
      </c>
      <c r="C795">
        <v>10</v>
      </c>
      <c r="D795">
        <v>0</v>
      </c>
      <c r="E795">
        <v>0</v>
      </c>
      <c r="F795">
        <v>0</v>
      </c>
      <c r="G795">
        <v>7</v>
      </c>
      <c r="H795">
        <v>0</v>
      </c>
      <c r="I795">
        <f>Metres_Gain_Progress!J795-Metres_Gain_Progress!H795</f>
        <v>38</v>
      </c>
      <c r="J795" t="s">
        <v>873</v>
      </c>
    </row>
    <row r="796" spans="1:10" x14ac:dyDescent="0.3">
      <c r="A796" t="s">
        <v>794</v>
      </c>
      <c r="B796" s="6">
        <v>0</v>
      </c>
      <c r="C796">
        <v>71</v>
      </c>
      <c r="D796">
        <v>2</v>
      </c>
      <c r="E796">
        <v>15</v>
      </c>
      <c r="F796">
        <v>55</v>
      </c>
      <c r="G796">
        <v>20</v>
      </c>
      <c r="H796">
        <v>0</v>
      </c>
      <c r="I796">
        <f>Metres_Gain_Progress!J796-Metres_Gain_Progress!H796</f>
        <v>0</v>
      </c>
      <c r="J796" t="s">
        <v>873</v>
      </c>
    </row>
    <row r="797" spans="1:10" x14ac:dyDescent="0.3">
      <c r="A797" t="s">
        <v>795</v>
      </c>
      <c r="B797" s="6">
        <v>0</v>
      </c>
      <c r="C797">
        <v>40</v>
      </c>
      <c r="D797">
        <v>8</v>
      </c>
      <c r="E797">
        <v>5</v>
      </c>
      <c r="F797">
        <v>65</v>
      </c>
      <c r="G797">
        <v>0</v>
      </c>
      <c r="H797">
        <v>0</v>
      </c>
      <c r="I797">
        <f>Metres_Gain_Progress!J797-Metres_Gain_Progress!H797</f>
        <v>0</v>
      </c>
      <c r="J797" t="s">
        <v>873</v>
      </c>
    </row>
    <row r="798" spans="1:10" x14ac:dyDescent="0.3">
      <c r="A798" t="s">
        <v>796</v>
      </c>
      <c r="B798" s="6">
        <v>0</v>
      </c>
      <c r="C798">
        <v>0</v>
      </c>
      <c r="D798">
        <v>0</v>
      </c>
      <c r="E798">
        <v>36</v>
      </c>
      <c r="F798">
        <v>0</v>
      </c>
      <c r="G798">
        <v>0</v>
      </c>
      <c r="H798">
        <v>70</v>
      </c>
      <c r="I798">
        <f>Metres_Gain_Progress!J798-Metres_Gain_Progress!H798</f>
        <v>0</v>
      </c>
      <c r="J798" t="s">
        <v>873</v>
      </c>
    </row>
    <row r="799" spans="1:10" x14ac:dyDescent="0.3">
      <c r="A799" t="s">
        <v>797</v>
      </c>
      <c r="B799" s="6">
        <v>0</v>
      </c>
      <c r="C799">
        <v>54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f>Metres_Gain_Progress!J799-Metres_Gain_Progress!H799</f>
        <v>0</v>
      </c>
      <c r="J799" t="s">
        <v>873</v>
      </c>
    </row>
    <row r="800" spans="1:10" x14ac:dyDescent="0.3">
      <c r="A800" t="s">
        <v>798</v>
      </c>
      <c r="B800" s="6">
        <v>68</v>
      </c>
      <c r="C800">
        <v>13</v>
      </c>
      <c r="D800">
        <v>34</v>
      </c>
      <c r="E800">
        <v>54</v>
      </c>
      <c r="F800">
        <v>0</v>
      </c>
      <c r="G800">
        <v>19</v>
      </c>
      <c r="H800">
        <v>16</v>
      </c>
      <c r="I800">
        <f>Metres_Gain_Progress!J800-Metres_Gain_Progress!H800</f>
        <v>7</v>
      </c>
      <c r="J800" t="s">
        <v>873</v>
      </c>
    </row>
    <row r="801" spans="1:10" x14ac:dyDescent="0.3">
      <c r="A801" t="s">
        <v>799</v>
      </c>
      <c r="B801" s="6">
        <v>0</v>
      </c>
      <c r="C801">
        <v>10</v>
      </c>
      <c r="D801">
        <v>0</v>
      </c>
      <c r="E801">
        <v>0</v>
      </c>
      <c r="F801">
        <v>8</v>
      </c>
      <c r="G801">
        <v>27</v>
      </c>
      <c r="H801">
        <v>0</v>
      </c>
      <c r="I801">
        <f>Metres_Gain_Progress!J801-Metres_Gain_Progress!H801</f>
        <v>0</v>
      </c>
      <c r="J801" t="s">
        <v>873</v>
      </c>
    </row>
    <row r="802" spans="1:10" x14ac:dyDescent="0.3">
      <c r="A802" t="s">
        <v>800</v>
      </c>
      <c r="B802" s="6">
        <v>0</v>
      </c>
      <c r="C802">
        <v>11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f>Metres_Gain_Progress!J802-Metres_Gain_Progress!H802</f>
        <v>13</v>
      </c>
      <c r="J802" t="s">
        <v>873</v>
      </c>
    </row>
    <row r="803" spans="1:10" x14ac:dyDescent="0.3">
      <c r="A803" t="s">
        <v>801</v>
      </c>
      <c r="B803" s="6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f>Metres_Gain_Progress!J803-Metres_Gain_Progress!H803</f>
        <v>0</v>
      </c>
      <c r="J803" t="s">
        <v>873</v>
      </c>
    </row>
    <row r="804" spans="1:10" x14ac:dyDescent="0.3">
      <c r="A804" t="s">
        <v>802</v>
      </c>
      <c r="B804" s="6">
        <v>0</v>
      </c>
      <c r="C804">
        <v>9</v>
      </c>
      <c r="D804">
        <v>5</v>
      </c>
      <c r="E804">
        <v>0</v>
      </c>
      <c r="F804">
        <v>0</v>
      </c>
      <c r="G804">
        <v>0</v>
      </c>
      <c r="H804">
        <v>0</v>
      </c>
      <c r="I804">
        <f>Metres_Gain_Progress!J804-Metres_Gain_Progress!H804</f>
        <v>0</v>
      </c>
      <c r="J804" t="s">
        <v>873</v>
      </c>
    </row>
    <row r="805" spans="1:10" x14ac:dyDescent="0.3">
      <c r="A805" t="s">
        <v>803</v>
      </c>
      <c r="B805" s="6">
        <v>0</v>
      </c>
      <c r="C805">
        <v>41</v>
      </c>
      <c r="D805">
        <v>0</v>
      </c>
      <c r="E805">
        <v>7</v>
      </c>
      <c r="F805">
        <v>0</v>
      </c>
      <c r="G805">
        <v>0</v>
      </c>
      <c r="H805">
        <v>20</v>
      </c>
      <c r="I805">
        <f>Metres_Gain_Progress!J805-Metres_Gain_Progress!H805</f>
        <v>0</v>
      </c>
      <c r="J805" t="s">
        <v>873</v>
      </c>
    </row>
    <row r="806" spans="1:10" x14ac:dyDescent="0.3">
      <c r="A806" t="s">
        <v>804</v>
      </c>
      <c r="B806" s="6">
        <v>0</v>
      </c>
      <c r="C806">
        <v>0</v>
      </c>
      <c r="D806">
        <v>0</v>
      </c>
      <c r="E806">
        <v>0</v>
      </c>
      <c r="F806">
        <v>35</v>
      </c>
      <c r="G806">
        <v>0</v>
      </c>
      <c r="H806">
        <v>0</v>
      </c>
      <c r="I806">
        <f>Metres_Gain_Progress!J806-Metres_Gain_Progress!H806</f>
        <v>0</v>
      </c>
      <c r="J806" t="s">
        <v>873</v>
      </c>
    </row>
    <row r="807" spans="1:10" x14ac:dyDescent="0.3">
      <c r="A807" t="s">
        <v>805</v>
      </c>
      <c r="B807" s="6">
        <v>173</v>
      </c>
      <c r="C807">
        <v>19</v>
      </c>
      <c r="D807">
        <v>11</v>
      </c>
      <c r="E807">
        <v>0</v>
      </c>
      <c r="F807">
        <v>164</v>
      </c>
      <c r="G807">
        <v>63</v>
      </c>
      <c r="H807">
        <v>44</v>
      </c>
      <c r="I807">
        <f>Metres_Gain_Progress!J807-Metres_Gain_Progress!H807</f>
        <v>20</v>
      </c>
      <c r="J807" t="s">
        <v>873</v>
      </c>
    </row>
    <row r="808" spans="1:10" x14ac:dyDescent="0.3">
      <c r="A808" t="s">
        <v>806</v>
      </c>
      <c r="B808" s="6">
        <v>2</v>
      </c>
      <c r="C808">
        <v>7</v>
      </c>
      <c r="D808">
        <v>0</v>
      </c>
      <c r="E808">
        <v>1</v>
      </c>
      <c r="F808">
        <v>0</v>
      </c>
      <c r="G808">
        <v>0</v>
      </c>
      <c r="H808">
        <v>9</v>
      </c>
      <c r="I808">
        <f>Metres_Gain_Progress!J808-Metres_Gain_Progress!H808</f>
        <v>0</v>
      </c>
      <c r="J808" t="s">
        <v>873</v>
      </c>
    </row>
    <row r="809" spans="1:10" x14ac:dyDescent="0.3">
      <c r="A809" t="s">
        <v>807</v>
      </c>
      <c r="B809" s="6">
        <v>0</v>
      </c>
      <c r="C809">
        <v>3</v>
      </c>
      <c r="D809">
        <v>0</v>
      </c>
      <c r="E809">
        <v>1</v>
      </c>
      <c r="F809">
        <v>1</v>
      </c>
      <c r="G809">
        <v>0</v>
      </c>
      <c r="H809">
        <v>1</v>
      </c>
      <c r="I809">
        <f>Metres_Gain_Progress!J809-Metres_Gain_Progress!H809</f>
        <v>2</v>
      </c>
      <c r="J809" t="s">
        <v>873</v>
      </c>
    </row>
    <row r="810" spans="1:10" x14ac:dyDescent="0.3">
      <c r="A810" t="s">
        <v>808</v>
      </c>
      <c r="B810" s="6">
        <v>0</v>
      </c>
      <c r="C810">
        <v>5</v>
      </c>
      <c r="D810">
        <v>0</v>
      </c>
      <c r="E810">
        <v>0</v>
      </c>
      <c r="F810">
        <v>14</v>
      </c>
      <c r="G810">
        <v>0</v>
      </c>
      <c r="H810">
        <v>10</v>
      </c>
      <c r="I810">
        <f>Metres_Gain_Progress!J810-Metres_Gain_Progress!H810</f>
        <v>0</v>
      </c>
      <c r="J810" t="s">
        <v>873</v>
      </c>
    </row>
    <row r="811" spans="1:10" x14ac:dyDescent="0.3">
      <c r="A811" t="s">
        <v>809</v>
      </c>
      <c r="B811" s="6">
        <v>10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f>Metres_Gain_Progress!J811-Metres_Gain_Progress!H811</f>
        <v>0</v>
      </c>
      <c r="J811" t="s">
        <v>873</v>
      </c>
    </row>
    <row r="812" spans="1:10" x14ac:dyDescent="0.3">
      <c r="A812" t="s">
        <v>810</v>
      </c>
      <c r="B812" s="6">
        <v>0</v>
      </c>
      <c r="C812">
        <v>0</v>
      </c>
      <c r="D812">
        <v>0</v>
      </c>
      <c r="E812">
        <v>2</v>
      </c>
      <c r="F812">
        <v>21</v>
      </c>
      <c r="G812">
        <v>0</v>
      </c>
      <c r="H812">
        <v>14</v>
      </c>
      <c r="I812">
        <f>Metres_Gain_Progress!J812-Metres_Gain_Progress!H812</f>
        <v>0</v>
      </c>
      <c r="J812" t="s">
        <v>873</v>
      </c>
    </row>
    <row r="813" spans="1:10" x14ac:dyDescent="0.3">
      <c r="A813" t="s">
        <v>811</v>
      </c>
      <c r="B813" s="6">
        <v>61</v>
      </c>
      <c r="C813">
        <v>46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f>Metres_Gain_Progress!J813-Metres_Gain_Progress!H813</f>
        <v>0</v>
      </c>
      <c r="J813" t="s">
        <v>873</v>
      </c>
    </row>
    <row r="814" spans="1:10" x14ac:dyDescent="0.3">
      <c r="A814" t="s">
        <v>812</v>
      </c>
      <c r="B814" s="6">
        <v>0</v>
      </c>
      <c r="C814">
        <v>0</v>
      </c>
      <c r="D814">
        <v>0</v>
      </c>
      <c r="E814">
        <v>0</v>
      </c>
      <c r="F814">
        <v>0</v>
      </c>
      <c r="G814">
        <v>30</v>
      </c>
      <c r="H814">
        <v>13</v>
      </c>
      <c r="I814">
        <f>Metres_Gain_Progress!J814-Metres_Gain_Progress!H814</f>
        <v>6</v>
      </c>
      <c r="J814" t="s">
        <v>873</v>
      </c>
    </row>
    <row r="815" spans="1:10" x14ac:dyDescent="0.3">
      <c r="A815" t="s">
        <v>813</v>
      </c>
      <c r="B815" s="6">
        <v>165</v>
      </c>
      <c r="C815">
        <v>21</v>
      </c>
      <c r="D815">
        <v>53</v>
      </c>
      <c r="E815">
        <v>90</v>
      </c>
      <c r="F815">
        <v>67</v>
      </c>
      <c r="G815">
        <v>0</v>
      </c>
      <c r="H815">
        <v>73</v>
      </c>
      <c r="I815">
        <f>Metres_Gain_Progress!J815-Metres_Gain_Progress!H815</f>
        <v>0</v>
      </c>
      <c r="J815" t="s">
        <v>873</v>
      </c>
    </row>
    <row r="816" spans="1:10" x14ac:dyDescent="0.3">
      <c r="A816" t="s">
        <v>814</v>
      </c>
      <c r="B816" s="6">
        <v>0</v>
      </c>
      <c r="C816">
        <v>0</v>
      </c>
      <c r="D816">
        <v>0</v>
      </c>
      <c r="E816">
        <v>0</v>
      </c>
      <c r="F816">
        <v>48</v>
      </c>
      <c r="G816">
        <v>0</v>
      </c>
      <c r="H816">
        <v>19</v>
      </c>
      <c r="I816">
        <f>Metres_Gain_Progress!J816-Metres_Gain_Progress!H816</f>
        <v>27</v>
      </c>
      <c r="J816" t="s">
        <v>873</v>
      </c>
    </row>
    <row r="817" spans="1:10" x14ac:dyDescent="0.3">
      <c r="A817" t="s">
        <v>815</v>
      </c>
      <c r="B817" s="6">
        <v>0</v>
      </c>
      <c r="C817">
        <v>43</v>
      </c>
      <c r="D817">
        <v>0</v>
      </c>
      <c r="E817">
        <v>0</v>
      </c>
      <c r="F817">
        <v>-22</v>
      </c>
      <c r="G817">
        <v>0</v>
      </c>
      <c r="H817">
        <v>0</v>
      </c>
      <c r="I817">
        <f>Metres_Gain_Progress!J817-Metres_Gain_Progress!H817</f>
        <v>0</v>
      </c>
      <c r="J817" t="s">
        <v>873</v>
      </c>
    </row>
    <row r="818" spans="1:10" x14ac:dyDescent="0.3">
      <c r="A818" t="s">
        <v>816</v>
      </c>
      <c r="B818" s="6">
        <v>0</v>
      </c>
      <c r="C818">
        <v>14</v>
      </c>
      <c r="D818">
        <v>0</v>
      </c>
      <c r="E818">
        <v>1</v>
      </c>
      <c r="F818">
        <v>0</v>
      </c>
      <c r="G818">
        <v>0</v>
      </c>
      <c r="H818">
        <v>0</v>
      </c>
      <c r="I818">
        <f>Metres_Gain_Progress!J818-Metres_Gain_Progress!H818</f>
        <v>4</v>
      </c>
      <c r="J818" t="s">
        <v>873</v>
      </c>
    </row>
    <row r="819" spans="1:10" x14ac:dyDescent="0.3">
      <c r="A819" t="s">
        <v>817</v>
      </c>
      <c r="B819" s="6">
        <v>33</v>
      </c>
      <c r="C819">
        <v>1</v>
      </c>
      <c r="D819">
        <v>1</v>
      </c>
      <c r="E819">
        <v>4</v>
      </c>
      <c r="F819">
        <v>17</v>
      </c>
      <c r="G819">
        <v>0</v>
      </c>
      <c r="H819">
        <v>0</v>
      </c>
      <c r="I819">
        <f>Metres_Gain_Progress!J819-Metres_Gain_Progress!H819</f>
        <v>15</v>
      </c>
      <c r="J819" t="s">
        <v>873</v>
      </c>
    </row>
    <row r="820" spans="1:10" x14ac:dyDescent="0.3">
      <c r="A820" t="s">
        <v>818</v>
      </c>
      <c r="B820" s="6">
        <v>0</v>
      </c>
      <c r="C820">
        <v>0</v>
      </c>
      <c r="D820">
        <v>12</v>
      </c>
      <c r="E820">
        <v>10</v>
      </c>
      <c r="F820">
        <v>0</v>
      </c>
      <c r="G820">
        <v>30</v>
      </c>
      <c r="H820">
        <v>4</v>
      </c>
      <c r="I820">
        <f>Metres_Gain_Progress!J820-Metres_Gain_Progress!H820</f>
        <v>19</v>
      </c>
      <c r="J820" t="s">
        <v>873</v>
      </c>
    </row>
    <row r="821" spans="1:10" x14ac:dyDescent="0.3">
      <c r="A821" t="s">
        <v>819</v>
      </c>
      <c r="B821" s="6">
        <v>6</v>
      </c>
      <c r="C821">
        <v>1</v>
      </c>
      <c r="D821">
        <v>10</v>
      </c>
      <c r="E821">
        <v>12</v>
      </c>
      <c r="F821">
        <v>0</v>
      </c>
      <c r="G821">
        <v>4</v>
      </c>
      <c r="H821">
        <v>0</v>
      </c>
      <c r="I821">
        <f>Metres_Gain_Progress!J821-Metres_Gain_Progress!H821</f>
        <v>17</v>
      </c>
      <c r="J821" t="s">
        <v>873</v>
      </c>
    </row>
    <row r="822" spans="1:10" x14ac:dyDescent="0.3">
      <c r="A822" t="s">
        <v>820</v>
      </c>
      <c r="B822" s="6">
        <v>0</v>
      </c>
      <c r="C822">
        <v>75</v>
      </c>
      <c r="D822">
        <v>0</v>
      </c>
      <c r="E822">
        <v>12</v>
      </c>
      <c r="F822">
        <v>0</v>
      </c>
      <c r="G822">
        <v>15</v>
      </c>
      <c r="H822">
        <v>0</v>
      </c>
      <c r="I822">
        <f>Metres_Gain_Progress!J822-Metres_Gain_Progress!H822</f>
        <v>0</v>
      </c>
      <c r="J822" t="s">
        <v>873</v>
      </c>
    </row>
    <row r="823" spans="1:10" x14ac:dyDescent="0.3">
      <c r="A823" t="s">
        <v>821</v>
      </c>
      <c r="B823" s="6">
        <v>46</v>
      </c>
      <c r="C823">
        <v>8</v>
      </c>
      <c r="D823">
        <v>0</v>
      </c>
      <c r="E823">
        <v>0</v>
      </c>
      <c r="F823">
        <v>0</v>
      </c>
      <c r="G823">
        <v>4</v>
      </c>
      <c r="H823">
        <v>0</v>
      </c>
      <c r="I823">
        <f>Metres_Gain_Progress!J823-Metres_Gain_Progress!H823</f>
        <v>0</v>
      </c>
      <c r="J823" t="s">
        <v>873</v>
      </c>
    </row>
    <row r="824" spans="1:10" x14ac:dyDescent="0.3">
      <c r="A824" t="s">
        <v>822</v>
      </c>
      <c r="B824" s="6">
        <v>0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f>Metres_Gain_Progress!J824-Metres_Gain_Progress!H824</f>
        <v>0</v>
      </c>
      <c r="J824" t="s">
        <v>873</v>
      </c>
    </row>
    <row r="825" spans="1:10" x14ac:dyDescent="0.3">
      <c r="A825" t="s">
        <v>823</v>
      </c>
      <c r="B825" s="6">
        <v>0</v>
      </c>
      <c r="C825">
        <v>0</v>
      </c>
      <c r="D825">
        <v>0</v>
      </c>
      <c r="E825">
        <v>0</v>
      </c>
      <c r="F825">
        <v>12</v>
      </c>
      <c r="G825">
        <v>0</v>
      </c>
      <c r="H825">
        <v>0</v>
      </c>
      <c r="I825">
        <f>Metres_Gain_Progress!J825-Metres_Gain_Progress!H825</f>
        <v>0</v>
      </c>
      <c r="J825" t="s">
        <v>873</v>
      </c>
    </row>
    <row r="826" spans="1:10" x14ac:dyDescent="0.3">
      <c r="A826" t="s">
        <v>824</v>
      </c>
      <c r="B826" s="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3</v>
      </c>
      <c r="I826">
        <f>Metres_Gain_Progress!J826-Metres_Gain_Progress!H826</f>
        <v>0</v>
      </c>
      <c r="J826" t="s">
        <v>873</v>
      </c>
    </row>
    <row r="827" spans="1:10" x14ac:dyDescent="0.3">
      <c r="A827" t="s">
        <v>825</v>
      </c>
      <c r="B827" s="6">
        <v>0</v>
      </c>
      <c r="C827">
        <v>281</v>
      </c>
      <c r="D827">
        <v>0</v>
      </c>
      <c r="E827">
        <v>5</v>
      </c>
      <c r="F827">
        <v>0</v>
      </c>
      <c r="G827">
        <v>95</v>
      </c>
      <c r="H827">
        <v>0</v>
      </c>
      <c r="I827">
        <f>Metres_Gain_Progress!J827-Metres_Gain_Progress!H827</f>
        <v>0</v>
      </c>
      <c r="J827" t="s">
        <v>873</v>
      </c>
    </row>
    <row r="828" spans="1:10" x14ac:dyDescent="0.3">
      <c r="A828" t="s">
        <v>826</v>
      </c>
      <c r="B828" s="6">
        <v>0</v>
      </c>
      <c r="C828">
        <v>2</v>
      </c>
      <c r="D828">
        <v>8</v>
      </c>
      <c r="E828">
        <v>0</v>
      </c>
      <c r="F828">
        <v>13</v>
      </c>
      <c r="G828">
        <v>0</v>
      </c>
      <c r="H828">
        <v>0</v>
      </c>
      <c r="I828">
        <f>Metres_Gain_Progress!J828-Metres_Gain_Progress!H828</f>
        <v>10</v>
      </c>
      <c r="J828" t="s">
        <v>873</v>
      </c>
    </row>
    <row r="829" spans="1:10" x14ac:dyDescent="0.3">
      <c r="A829" t="s">
        <v>827</v>
      </c>
      <c r="B829" s="6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f>Metres_Gain_Progress!J829-Metres_Gain_Progress!H829</f>
        <v>0</v>
      </c>
      <c r="J829" t="s">
        <v>873</v>
      </c>
    </row>
    <row r="830" spans="1:10" x14ac:dyDescent="0.3">
      <c r="A830" t="s">
        <v>828</v>
      </c>
      <c r="B830" s="6">
        <v>117</v>
      </c>
      <c r="C830">
        <v>45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f>Metres_Gain_Progress!J830-Metres_Gain_Progress!H830</f>
        <v>111</v>
      </c>
      <c r="J830" t="s">
        <v>873</v>
      </c>
    </row>
    <row r="831" spans="1:10" x14ac:dyDescent="0.3">
      <c r="A831" t="s">
        <v>829</v>
      </c>
      <c r="B831" s="6">
        <v>0</v>
      </c>
      <c r="C831">
        <v>82</v>
      </c>
      <c r="D831">
        <v>60</v>
      </c>
      <c r="E831">
        <v>0</v>
      </c>
      <c r="F831">
        <v>0</v>
      </c>
      <c r="G831">
        <v>27</v>
      </c>
      <c r="H831">
        <v>0</v>
      </c>
      <c r="I831">
        <f>Metres_Gain_Progress!J831-Metres_Gain_Progress!H831</f>
        <v>0</v>
      </c>
      <c r="J831" t="s">
        <v>873</v>
      </c>
    </row>
    <row r="832" spans="1:10" x14ac:dyDescent="0.3">
      <c r="A832" t="s">
        <v>830</v>
      </c>
      <c r="B832" s="6">
        <v>109</v>
      </c>
      <c r="C832">
        <v>18</v>
      </c>
      <c r="D832">
        <v>0</v>
      </c>
      <c r="E832">
        <v>16</v>
      </c>
      <c r="F832">
        <v>95</v>
      </c>
      <c r="G832">
        <v>0</v>
      </c>
      <c r="H832">
        <v>76</v>
      </c>
      <c r="I832">
        <f>Metres_Gain_Progress!J832-Metres_Gain_Progress!H832</f>
        <v>0</v>
      </c>
      <c r="J832" t="s">
        <v>873</v>
      </c>
    </row>
    <row r="833" spans="1:10" x14ac:dyDescent="0.3">
      <c r="A833" t="s">
        <v>831</v>
      </c>
      <c r="B833" s="6">
        <v>30</v>
      </c>
      <c r="C833">
        <v>18</v>
      </c>
      <c r="D833">
        <v>0</v>
      </c>
      <c r="E833">
        <v>0</v>
      </c>
      <c r="F833">
        <v>47</v>
      </c>
      <c r="G833">
        <v>26</v>
      </c>
      <c r="H833">
        <v>27</v>
      </c>
      <c r="I833">
        <f>Metres_Gain_Progress!J833-Metres_Gain_Progress!H833</f>
        <v>29</v>
      </c>
      <c r="J833" t="s">
        <v>873</v>
      </c>
    </row>
    <row r="834" spans="1:10" ht="15" thickBot="1" x14ac:dyDescent="0.35">
      <c r="A834" t="s">
        <v>832</v>
      </c>
      <c r="B834" s="8">
        <v>78</v>
      </c>
      <c r="C834">
        <v>0</v>
      </c>
      <c r="D834">
        <v>0</v>
      </c>
      <c r="E834">
        <v>0</v>
      </c>
      <c r="F834">
        <v>0</v>
      </c>
      <c r="G834">
        <v>24</v>
      </c>
      <c r="H834">
        <v>22</v>
      </c>
      <c r="I834">
        <f>Metres_Gain_Progress!J834-Metres_Gain_Progress!H834</f>
        <v>42</v>
      </c>
      <c r="J834" t="s">
        <v>873</v>
      </c>
    </row>
    <row r="835" spans="1:10" x14ac:dyDescent="0.3">
      <c r="H835">
        <v>27</v>
      </c>
      <c r="I835">
        <f>Metres_Gain_Progress!J835-Metres_Gain_Progress!H835</f>
        <v>0</v>
      </c>
    </row>
    <row r="836" spans="1:10" x14ac:dyDescent="0.3">
      <c r="H836">
        <v>4</v>
      </c>
      <c r="I836">
        <f>Metres_Gain_Progress!J836-Metres_Gain_Progress!H836</f>
        <v>4</v>
      </c>
    </row>
    <row r="837" spans="1:10" x14ac:dyDescent="0.3">
      <c r="H837">
        <v>2</v>
      </c>
      <c r="I837">
        <f>Metres_Gain_Progress!J837-Metres_Gain_Progress!H837</f>
        <v>0</v>
      </c>
    </row>
    <row r="838" spans="1:10" x14ac:dyDescent="0.3">
      <c r="H838">
        <v>0</v>
      </c>
      <c r="I838">
        <f>Metres_Gain_Progress!J838-Metres_Gain_Progress!H838</f>
        <v>0</v>
      </c>
    </row>
  </sheetData>
  <phoneticPr fontId="3" type="noConversion"/>
  <conditionalFormatting sqref="M2:M17">
    <cfRule type="cellIs" dxfId="26" priority="19" operator="greaterThan">
      <formula>$M$18</formula>
    </cfRule>
  </conditionalFormatting>
  <conditionalFormatting sqref="N2:N17">
    <cfRule type="cellIs" dxfId="25" priority="18" operator="greaterThan">
      <formula>$N$18</formula>
    </cfRule>
  </conditionalFormatting>
  <conditionalFormatting sqref="O2:O17">
    <cfRule type="cellIs" dxfId="24" priority="17" operator="greaterThan">
      <formula>$O$18</formula>
    </cfRule>
  </conditionalFormatting>
  <conditionalFormatting sqref="O20:O35">
    <cfRule type="cellIs" dxfId="23" priority="13" operator="greaterThan">
      <formula>$O$36</formula>
    </cfRule>
  </conditionalFormatting>
  <conditionalFormatting sqref="P2:P17">
    <cfRule type="cellIs" dxfId="22" priority="16" operator="greaterThan">
      <formula>$P$18</formula>
    </cfRule>
  </conditionalFormatting>
  <conditionalFormatting sqref="P20:P35">
    <cfRule type="cellIs" dxfId="21" priority="12" operator="greaterThan">
      <formula>$P$36</formula>
    </cfRule>
  </conditionalFormatting>
  <conditionalFormatting sqref="Q2:Q17">
    <cfRule type="cellIs" dxfId="20" priority="15" operator="greaterThan">
      <formula>$Q$18</formula>
    </cfRule>
  </conditionalFormatting>
  <conditionalFormatting sqref="Q20:Q35">
    <cfRule type="cellIs" dxfId="19" priority="11" operator="greaterThan">
      <formula>$Q$36</formula>
    </cfRule>
  </conditionalFormatting>
  <conditionalFormatting sqref="R2:R17">
    <cfRule type="cellIs" dxfId="18" priority="14" operator="greaterThan">
      <formula>$R$18</formula>
    </cfRule>
  </conditionalFormatting>
  <conditionalFormatting sqref="R20:S35">
    <cfRule type="cellIs" dxfId="17" priority="10" operator="greaterThan">
      <formula>$R$36</formula>
    </cfRule>
  </conditionalFormatting>
  <conditionalFormatting sqref="S2:S17">
    <cfRule type="cellIs" dxfId="16" priority="4" operator="greaterThan">
      <formula>$S$18</formula>
    </cfRule>
  </conditionalFormatting>
  <conditionalFormatting sqref="S20:S35">
    <cfRule type="cellIs" dxfId="15" priority="3" operator="greaterThan">
      <formula>$S$36</formula>
    </cfRule>
  </conditionalFormatting>
  <conditionalFormatting sqref="T2:T17">
    <cfRule type="aboveAverage" dxfId="14" priority="2"/>
  </conditionalFormatting>
  <conditionalFormatting sqref="T20:T35">
    <cfRule type="cellIs" dxfId="0" priority="1" operator="greaterThan">
      <formula>$T$36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E1A1-B046-4874-A25F-C362BFDD3A61}">
  <dimension ref="A1:N369"/>
  <sheetViews>
    <sheetView workbookViewId="0"/>
  </sheetViews>
  <sheetFormatPr defaultRowHeight="14.4" x14ac:dyDescent="0.3"/>
  <cols>
    <col min="1" max="1" width="24.5546875" bestFit="1" customWidth="1"/>
    <col min="3" max="3" width="23.21875" bestFit="1" customWidth="1"/>
    <col min="5" max="5" width="23.21875" bestFit="1" customWidth="1"/>
    <col min="9" max="9" width="18.77734375" bestFit="1" customWidth="1"/>
    <col min="10" max="12" width="16.33203125" bestFit="1" customWidth="1"/>
    <col min="13" max="13" width="13.21875" bestFit="1" customWidth="1"/>
    <col min="14" max="14" width="14.77734375" bestFit="1" customWidth="1"/>
  </cols>
  <sheetData>
    <row r="1" spans="1:12" x14ac:dyDescent="0.3">
      <c r="A1" s="16" t="s">
        <v>926</v>
      </c>
      <c r="B1" s="16" t="s">
        <v>852</v>
      </c>
      <c r="C1" s="16" t="s">
        <v>912</v>
      </c>
      <c r="D1" s="16" t="s">
        <v>839</v>
      </c>
      <c r="E1" s="16" t="s">
        <v>913</v>
      </c>
      <c r="F1" s="16" t="s">
        <v>838</v>
      </c>
      <c r="G1" s="16" t="s">
        <v>874</v>
      </c>
      <c r="J1" s="16" t="s">
        <v>931</v>
      </c>
      <c r="K1" s="16" t="s">
        <v>932</v>
      </c>
      <c r="L1" s="16" t="s">
        <v>933</v>
      </c>
    </row>
    <row r="2" spans="1:12" x14ac:dyDescent="0.3">
      <c r="A2" t="s">
        <v>1</v>
      </c>
      <c r="B2">
        <v>44</v>
      </c>
      <c r="C2" t="s">
        <v>0</v>
      </c>
      <c r="D2">
        <v>17</v>
      </c>
      <c r="E2" t="s">
        <v>0</v>
      </c>
      <c r="F2">
        <v>15</v>
      </c>
      <c r="G2" t="s">
        <v>858</v>
      </c>
      <c r="I2" s="13" t="str" cm="1">
        <f t="array" ref="I2:I17">_xlfn.UNIQUE(G2:G369)</f>
        <v>Benetton</v>
      </c>
      <c r="J2" s="24">
        <f>AVERAGEIF($G$2:$G$369,"Benetton",F$2:F$369)</f>
        <v>78.782608695652172</v>
      </c>
      <c r="K2" s="24">
        <f>AVERAGEIF($G$2:$G$369,"Benetton",D$2:D$369)</f>
        <v>107.73913043478261</v>
      </c>
      <c r="L2" s="24">
        <f>AVERAGEIF($G$2:$G$369,"Benetton",B$2:B$369)</f>
        <v>84.086956521739125</v>
      </c>
    </row>
    <row r="3" spans="1:12" x14ac:dyDescent="0.3">
      <c r="A3" t="s">
        <v>908</v>
      </c>
      <c r="B3">
        <v>4</v>
      </c>
      <c r="C3" t="s">
        <v>4</v>
      </c>
      <c r="D3">
        <v>13</v>
      </c>
      <c r="E3" t="s">
        <v>1</v>
      </c>
      <c r="F3">
        <v>2</v>
      </c>
      <c r="G3" t="s">
        <v>858</v>
      </c>
      <c r="I3" s="13" t="str">
        <v>Bulls</v>
      </c>
      <c r="J3" s="24">
        <f>AVERAGEIF($G$2:$G$369,"Bulls",F$2:F$369)</f>
        <v>132.21739130434781</v>
      </c>
      <c r="K3" s="24">
        <f>AVERAGEIF($G$2:$G$369,"Bulls",D$2:D$369)</f>
        <v>163.43478260869566</v>
      </c>
      <c r="L3" s="24">
        <f>AVERAGEIF($G$2:$G$369,"Bulls",B$2:B$369)</f>
        <v>166</v>
      </c>
    </row>
    <row r="4" spans="1:12" x14ac:dyDescent="0.3">
      <c r="A4" t="s">
        <v>2</v>
      </c>
      <c r="B4">
        <v>13</v>
      </c>
      <c r="C4" t="s">
        <v>8</v>
      </c>
      <c r="D4">
        <v>189</v>
      </c>
      <c r="E4" t="s">
        <v>4</v>
      </c>
      <c r="F4">
        <v>4</v>
      </c>
      <c r="G4" t="s">
        <v>858</v>
      </c>
      <c r="I4" s="13" t="str">
        <v>Cardiff</v>
      </c>
      <c r="J4" s="24">
        <f>AVERAGEIF($G$2:$G$369,"Cardiff",F$2:F$369)</f>
        <v>118.69565217391305</v>
      </c>
      <c r="K4" s="24">
        <f>AVERAGEIF($G$2:$G$369,"Cardiff",D$2:D$369)</f>
        <v>102.04347826086956</v>
      </c>
      <c r="L4" s="24">
        <f>AVERAGEIF($G$2:$G$369,"Cardiff",B$2:B$369)</f>
        <v>83.434782608695656</v>
      </c>
    </row>
    <row r="5" spans="1:12" x14ac:dyDescent="0.3">
      <c r="A5" t="s">
        <v>3</v>
      </c>
      <c r="B5">
        <v>7</v>
      </c>
      <c r="C5" t="s">
        <v>9</v>
      </c>
      <c r="D5">
        <v>109</v>
      </c>
      <c r="E5" t="s">
        <v>8</v>
      </c>
      <c r="F5">
        <v>176</v>
      </c>
      <c r="G5" t="s">
        <v>858</v>
      </c>
      <c r="I5" s="13" t="str">
        <v>Connacht</v>
      </c>
      <c r="J5" s="24">
        <f>AVERAGEIF($G$2:$G$369,"Connacht",F$2:F$369)</f>
        <v>93.826086956521735</v>
      </c>
      <c r="K5" s="24">
        <f>AVERAGEIF($G$2:$G$369,"Connacht",D$2:D$369)</f>
        <v>113.47826086956522</v>
      </c>
      <c r="L5" s="24">
        <f>AVERAGEIF($G$2:$G$369,"Connacht",B$2:B$369)</f>
        <v>119</v>
      </c>
    </row>
    <row r="6" spans="1:12" x14ac:dyDescent="0.3">
      <c r="A6" t="s">
        <v>6</v>
      </c>
      <c r="B6">
        <v>24</v>
      </c>
      <c r="C6" t="s">
        <v>10</v>
      </c>
      <c r="D6">
        <v>5</v>
      </c>
      <c r="E6" t="s">
        <v>9</v>
      </c>
      <c r="F6">
        <v>108</v>
      </c>
      <c r="G6" t="s">
        <v>858</v>
      </c>
      <c r="I6" s="13" t="str">
        <v>Dragons</v>
      </c>
      <c r="J6" s="24">
        <f>AVERAGEIF($G$2:$G$369,"Dragons",F$2:F$369)</f>
        <v>113.56521739130434</v>
      </c>
      <c r="K6" s="24">
        <f>AVERAGEIF($G$2:$G$369,"Dragons",D$2:D$369)</f>
        <v>108.73913043478261</v>
      </c>
      <c r="L6" s="24">
        <f>AVERAGEIF($G$2:$G$369,"Dragons",B$2:B$369)</f>
        <v>100.73913043478261</v>
      </c>
    </row>
    <row r="7" spans="1:12" x14ac:dyDescent="0.3">
      <c r="A7" t="s">
        <v>11</v>
      </c>
      <c r="B7">
        <v>8</v>
      </c>
      <c r="C7" t="s">
        <v>14</v>
      </c>
      <c r="D7">
        <v>39</v>
      </c>
      <c r="E7" t="s">
        <v>10</v>
      </c>
      <c r="F7">
        <v>5</v>
      </c>
      <c r="G7" t="s">
        <v>858</v>
      </c>
      <c r="I7" s="13" t="str">
        <v>Edinburgh</v>
      </c>
      <c r="J7" s="24">
        <f>AVERAGEIF($G$2:$G$369,"Edinburgh",F$2:F$369)</f>
        <v>86.173913043478265</v>
      </c>
      <c r="K7" s="24">
        <f>AVERAGEIF($G$2:$G$369,"Edinburgh",D$2:D$369)</f>
        <v>85.782608695652172</v>
      </c>
      <c r="L7" s="24">
        <f>AVERAGEIF($G$2:$G$369,"Edinburgh",B$2:B$369)</f>
        <v>106.08695652173913</v>
      </c>
    </row>
    <row r="8" spans="1:12" x14ac:dyDescent="0.3">
      <c r="A8" t="s">
        <v>12</v>
      </c>
      <c r="B8">
        <v>68</v>
      </c>
      <c r="C8" t="s">
        <v>16</v>
      </c>
      <c r="D8">
        <v>51</v>
      </c>
      <c r="E8" t="s">
        <v>11</v>
      </c>
      <c r="F8">
        <v>8</v>
      </c>
      <c r="G8" t="s">
        <v>858</v>
      </c>
      <c r="I8" s="13" t="str">
        <v>Glasgow Warriors</v>
      </c>
      <c r="J8" s="24">
        <f>AVERAGEIF($G$2:$G$369,"Glasgow Warriors",F$2:F$369)</f>
        <v>112.30434782608695</v>
      </c>
      <c r="K8" s="24">
        <f>AVERAGEIF($G$2:$G$369,"Glasgow Warriors",D$2:D$369)</f>
        <v>121.56521739130434</v>
      </c>
      <c r="L8" s="24">
        <f>AVERAGEIF($G$2:$G$369,"Glasgow Warriors",B$2:B$369)</f>
        <v>135.52173913043478</v>
      </c>
    </row>
    <row r="9" spans="1:12" x14ac:dyDescent="0.3">
      <c r="A9" t="s">
        <v>16</v>
      </c>
      <c r="B9">
        <v>68</v>
      </c>
      <c r="C9" t="s">
        <v>22</v>
      </c>
      <c r="D9">
        <v>129</v>
      </c>
      <c r="E9" t="s">
        <v>12</v>
      </c>
      <c r="F9">
        <v>31</v>
      </c>
      <c r="G9" t="s">
        <v>858</v>
      </c>
      <c r="I9" s="13" t="str">
        <v>Leinster</v>
      </c>
      <c r="J9" s="24">
        <f>AVERAGEIF($G$2:$G$369,"Leinster",F$2:F$369)</f>
        <v>91.826086956521735</v>
      </c>
      <c r="K9" s="24">
        <f>AVERAGEIF($G$2:$G$369,"Leinster",D$2:D$369)</f>
        <v>129.56521739130434</v>
      </c>
      <c r="L9" s="24">
        <f>AVERAGEIF($G$2:$G$369,"Leinster",B$2:B$369)</f>
        <v>74.478260869565219</v>
      </c>
    </row>
    <row r="10" spans="1:12" x14ac:dyDescent="0.3">
      <c r="A10" t="s">
        <v>18</v>
      </c>
      <c r="B10">
        <v>40</v>
      </c>
      <c r="C10" t="s">
        <v>27</v>
      </c>
      <c r="D10">
        <v>222</v>
      </c>
      <c r="E10" t="s">
        <v>14</v>
      </c>
      <c r="F10">
        <v>120</v>
      </c>
      <c r="G10" t="s">
        <v>858</v>
      </c>
      <c r="I10" s="13" t="str">
        <v>Lions</v>
      </c>
      <c r="J10" s="24">
        <f>AVERAGEIF($G$2:$G$369,"Lions",F$2:F$369)</f>
        <v>100.69565217391305</v>
      </c>
      <c r="K10" s="24">
        <f>AVERAGEIF($G$2:$G$369,"Lions",D$2:D$369)</f>
        <v>95.826086956521735</v>
      </c>
      <c r="L10" s="24">
        <f>AVERAGEIF($G$2:$G$369,"Lions",B$2:B$369)</f>
        <v>114.08695652173913</v>
      </c>
    </row>
    <row r="11" spans="1:12" x14ac:dyDescent="0.3">
      <c r="A11" t="s">
        <v>19</v>
      </c>
      <c r="B11">
        <v>409</v>
      </c>
      <c r="C11" t="s">
        <v>32</v>
      </c>
      <c r="D11">
        <v>155</v>
      </c>
      <c r="E11" t="s">
        <v>18</v>
      </c>
      <c r="F11">
        <v>27</v>
      </c>
      <c r="G11" t="s">
        <v>858</v>
      </c>
      <c r="I11" s="13" t="str">
        <v>Munster</v>
      </c>
      <c r="J11" s="24">
        <f>AVERAGEIF($G$2:$G$369,"Munster",F$2:F$369)</f>
        <v>86.565217391304344</v>
      </c>
      <c r="K11" s="24">
        <f>AVERAGEIF($G$2:$G$369,"Munster",D$2:D$369)</f>
        <v>122.43478260869566</v>
      </c>
      <c r="L11" s="24">
        <f>AVERAGEIF($G$2:$G$369,"Munster",B$2:B$369)</f>
        <v>120.47826086956522</v>
      </c>
    </row>
    <row r="12" spans="1:12" x14ac:dyDescent="0.3">
      <c r="A12" t="s">
        <v>22</v>
      </c>
      <c r="B12">
        <v>174</v>
      </c>
      <c r="C12" t="s">
        <v>37</v>
      </c>
      <c r="D12">
        <v>110</v>
      </c>
      <c r="E12" t="s">
        <v>22</v>
      </c>
      <c r="F12">
        <v>124</v>
      </c>
      <c r="G12" t="s">
        <v>858</v>
      </c>
      <c r="I12" s="13" t="str">
        <v>Ospreys</v>
      </c>
      <c r="J12" s="24">
        <f>AVERAGEIF($G$2:$G$369,"Ospreys",F$2:F$369)</f>
        <v>93.608695652173907</v>
      </c>
      <c r="K12" s="24">
        <f>AVERAGEIF($G$2:$G$369,"Ospreys",D$2:D$369)</f>
        <v>94.869565217391298</v>
      </c>
      <c r="L12" s="24">
        <f>AVERAGEIF($G$2:$G$369,"Ospreys",B$2:B$369)</f>
        <v>109.30434782608695</v>
      </c>
    </row>
    <row r="13" spans="1:12" x14ac:dyDescent="0.3">
      <c r="A13" t="s">
        <v>28</v>
      </c>
      <c r="B13">
        <v>88</v>
      </c>
      <c r="C13" t="s">
        <v>38</v>
      </c>
      <c r="D13">
        <v>134</v>
      </c>
      <c r="E13" t="s">
        <v>28</v>
      </c>
      <c r="F13">
        <v>57</v>
      </c>
      <c r="G13" t="s">
        <v>858</v>
      </c>
      <c r="I13" s="13" t="str">
        <v>Scarlets</v>
      </c>
      <c r="J13" s="24">
        <f>AVERAGEIF($G$2:$G$369,"Scarlets",F$2:F$369)</f>
        <v>100.65217391304348</v>
      </c>
      <c r="K13" s="24">
        <f>AVERAGEIF($G$2:$G$369,"Scarlets",D$2:D$369)</f>
        <v>113.91304347826087</v>
      </c>
      <c r="L13" s="24">
        <f>AVERAGEIF($G$2:$G$369,"Scarlets",B$2:B$369)</f>
        <v>154.7391304347826</v>
      </c>
    </row>
    <row r="14" spans="1:12" x14ac:dyDescent="0.3">
      <c r="A14" t="s">
        <v>31</v>
      </c>
      <c r="B14">
        <v>0</v>
      </c>
      <c r="C14" t="s">
        <v>40</v>
      </c>
      <c r="D14">
        <v>42</v>
      </c>
      <c r="E14" t="s">
        <v>30</v>
      </c>
      <c r="F14">
        <v>106</v>
      </c>
      <c r="G14" t="s">
        <v>858</v>
      </c>
      <c r="I14" s="13" t="str">
        <v>Sharks</v>
      </c>
      <c r="J14" s="24">
        <f>AVERAGEIF($G$2:$G$369,"Sharks",F$2:F$369)</f>
        <v>90.347826086956516</v>
      </c>
      <c r="K14" s="24">
        <f>AVERAGEIF($G$2:$G$369,"Sharks",D$2:D$369)</f>
        <v>61.869565217391305</v>
      </c>
      <c r="L14" s="24">
        <f>AVERAGEIF($G$2:$G$369,"Sharks",B$2:B$369)</f>
        <v>111.04347826086956</v>
      </c>
    </row>
    <row r="15" spans="1:12" x14ac:dyDescent="0.3">
      <c r="A15" t="s">
        <v>32</v>
      </c>
      <c r="B15">
        <v>198</v>
      </c>
      <c r="C15" t="s">
        <v>42</v>
      </c>
      <c r="D15">
        <v>115</v>
      </c>
      <c r="E15" t="s">
        <v>35</v>
      </c>
      <c r="F15">
        <v>44</v>
      </c>
      <c r="G15" t="s">
        <v>858</v>
      </c>
      <c r="I15" s="13" t="str">
        <v>Stormers</v>
      </c>
      <c r="J15" s="24">
        <f>AVERAGEIF($G$2:$G$369,"Stormers",F$2:F$369)</f>
        <v>110.73913043478261</v>
      </c>
      <c r="K15" s="24">
        <f>AVERAGEIF($G$2:$G$369,"Stormers",D$2:D$369)</f>
        <v>142.34782608695653</v>
      </c>
      <c r="L15" s="24">
        <f>AVERAGEIF($G$2:$G$369,"Stormers",B$2:B$369)</f>
        <v>54.217391304347828</v>
      </c>
    </row>
    <row r="16" spans="1:12" x14ac:dyDescent="0.3">
      <c r="A16" t="s">
        <v>33</v>
      </c>
      <c r="B16">
        <v>167</v>
      </c>
      <c r="C16" t="s">
        <v>43</v>
      </c>
      <c r="D16">
        <v>311</v>
      </c>
      <c r="E16" t="s">
        <v>38</v>
      </c>
      <c r="F16">
        <v>67</v>
      </c>
      <c r="G16" t="s">
        <v>858</v>
      </c>
      <c r="I16" s="13" t="str">
        <v>Ulster</v>
      </c>
      <c r="J16" s="24">
        <f>AVERAGEIF($G$2:$G$369,"Ulster",F$2:F$369)</f>
        <v>70.608695652173907</v>
      </c>
      <c r="K16" s="24">
        <f>AVERAGEIF($G$2:$G$369,"Ulster",D$2:D$369)</f>
        <v>128.13043478260869</v>
      </c>
      <c r="L16" s="24">
        <f>AVERAGEIF($G$2:$G$369,"Ulster",B$2:B$369)</f>
        <v>118.30434782608695</v>
      </c>
    </row>
    <row r="17" spans="1:12" x14ac:dyDescent="0.3">
      <c r="A17" t="s">
        <v>36</v>
      </c>
      <c r="B17">
        <v>166</v>
      </c>
      <c r="C17" t="s">
        <v>44</v>
      </c>
      <c r="D17">
        <v>7</v>
      </c>
      <c r="E17" t="s">
        <v>42</v>
      </c>
      <c r="F17">
        <v>62</v>
      </c>
      <c r="G17" t="s">
        <v>858</v>
      </c>
      <c r="I17" s="13" t="str">
        <v>Zebre</v>
      </c>
      <c r="J17" s="24">
        <f>AVERAGEIF($G$2:$G$369,"Zebre",F$2:F$369)</f>
        <v>78.086956521739125</v>
      </c>
      <c r="K17" s="24">
        <f>AVERAGEIF($G$2:$G$369,"Zebre",D$2:D$369)</f>
        <v>94.913043478260875</v>
      </c>
      <c r="L17" s="24">
        <f>AVERAGEIF($G$2:$G$369,"Zebre",B$2:B$369)</f>
        <v>103.08695652173913</v>
      </c>
    </row>
    <row r="18" spans="1:12" x14ac:dyDescent="0.3">
      <c r="A18" t="s">
        <v>39</v>
      </c>
      <c r="B18">
        <v>17</v>
      </c>
      <c r="C18" t="s">
        <v>45</v>
      </c>
      <c r="D18">
        <v>27</v>
      </c>
      <c r="E18" t="s">
        <v>44</v>
      </c>
      <c r="F18">
        <v>35</v>
      </c>
      <c r="G18" t="s">
        <v>858</v>
      </c>
      <c r="J18" s="23"/>
    </row>
    <row r="19" spans="1:12" x14ac:dyDescent="0.3">
      <c r="A19" t="s">
        <v>41</v>
      </c>
      <c r="B19">
        <v>0</v>
      </c>
      <c r="C19" t="s">
        <v>47</v>
      </c>
      <c r="D19">
        <v>70</v>
      </c>
      <c r="E19" t="s">
        <v>46</v>
      </c>
      <c r="F19">
        <v>29</v>
      </c>
      <c r="G19" t="s">
        <v>858</v>
      </c>
      <c r="I19" s="19" t="s">
        <v>939</v>
      </c>
      <c r="J19" s="25">
        <f>AVERAGE(J2:J17)</f>
        <v>97.418478260869563</v>
      </c>
      <c r="K19" s="25">
        <f t="shared" ref="K19:L19" si="0">AVERAGE(K2:K17)</f>
        <v>111.66576086956522</v>
      </c>
      <c r="L19" s="25">
        <f t="shared" si="0"/>
        <v>109.66304347826085</v>
      </c>
    </row>
    <row r="20" spans="1:12" x14ac:dyDescent="0.3">
      <c r="A20" t="s">
        <v>43</v>
      </c>
      <c r="B20">
        <v>368</v>
      </c>
      <c r="C20" t="s">
        <v>48</v>
      </c>
      <c r="D20">
        <v>9</v>
      </c>
      <c r="E20" t="s">
        <v>47</v>
      </c>
      <c r="F20">
        <v>59</v>
      </c>
      <c r="G20" t="s">
        <v>858</v>
      </c>
    </row>
    <row r="21" spans="1:12" x14ac:dyDescent="0.3">
      <c r="A21" t="s">
        <v>44</v>
      </c>
      <c r="B21">
        <v>7</v>
      </c>
      <c r="C21" t="s">
        <v>907</v>
      </c>
      <c r="D21">
        <v>13</v>
      </c>
      <c r="E21" t="s">
        <v>907</v>
      </c>
      <c r="F21">
        <v>257</v>
      </c>
      <c r="G21" t="s">
        <v>858</v>
      </c>
      <c r="I21" s="13"/>
      <c r="J21" s="16" t="s">
        <v>934</v>
      </c>
      <c r="K21" s="16" t="s">
        <v>935</v>
      </c>
      <c r="L21" s="16" t="s">
        <v>936</v>
      </c>
    </row>
    <row r="22" spans="1:12" x14ac:dyDescent="0.3">
      <c r="A22" t="s">
        <v>907</v>
      </c>
      <c r="B22">
        <v>27</v>
      </c>
      <c r="C22" t="s">
        <v>50</v>
      </c>
      <c r="D22">
        <v>0</v>
      </c>
      <c r="E22" t="s">
        <v>50</v>
      </c>
      <c r="F22">
        <v>0</v>
      </c>
      <c r="G22" t="s">
        <v>858</v>
      </c>
      <c r="I22" s="13" t="str" cm="1">
        <f t="array" ref="I22:I37">_xlfn.UNIQUE(G22:G369)</f>
        <v>Benetton</v>
      </c>
      <c r="J22">
        <f>SUMIF($G$2:$G$369,"Benetton",F$2:F$369)</f>
        <v>1812</v>
      </c>
      <c r="K22">
        <f>SUMIF($G$2:$G$369,"Benetton",D$2:D$369)</f>
        <v>2478</v>
      </c>
      <c r="L22">
        <f>SUMIF($G$2:$G$369,"Benetton",B$2:B$369)</f>
        <v>1934</v>
      </c>
    </row>
    <row r="23" spans="1:12" x14ac:dyDescent="0.3">
      <c r="A23" t="s">
        <v>49</v>
      </c>
      <c r="B23">
        <v>37</v>
      </c>
      <c r="C23" t="s">
        <v>52</v>
      </c>
      <c r="D23">
        <v>380</v>
      </c>
      <c r="E23" t="s">
        <v>52</v>
      </c>
      <c r="F23">
        <v>254</v>
      </c>
      <c r="G23" t="s">
        <v>858</v>
      </c>
      <c r="I23" s="13" t="str">
        <v>Bulls</v>
      </c>
      <c r="J23">
        <f>SUMIF($G$2:$G$369,"Bulls",F$2:F$369)</f>
        <v>3041</v>
      </c>
      <c r="K23">
        <f>SUMIF($G$2:$G$369,"Bulls",D$2:D$369)</f>
        <v>3759</v>
      </c>
      <c r="L23">
        <f>SUMIF($G$2:$G$369,"Bulls",B$2:B$369)</f>
        <v>3818</v>
      </c>
    </row>
    <row r="24" spans="1:12" x14ac:dyDescent="0.3">
      <c r="A24" t="s">
        <v>50</v>
      </c>
      <c r="B24">
        <v>0</v>
      </c>
      <c r="C24" t="s">
        <v>53</v>
      </c>
      <c r="D24">
        <v>331</v>
      </c>
      <c r="E24" t="s">
        <v>53</v>
      </c>
      <c r="F24">
        <v>222</v>
      </c>
      <c r="G24" t="s">
        <v>858</v>
      </c>
      <c r="I24" s="13" t="str">
        <v>Cardiff</v>
      </c>
      <c r="J24">
        <f>SUMIF($G$2:$G$369,"Cardiff",F$2:F$369)</f>
        <v>2730</v>
      </c>
      <c r="K24">
        <f>SUMIF($G$2:$G$369,"Cardiff",D$2:D$369)</f>
        <v>2347</v>
      </c>
      <c r="L24">
        <f>SUMIF($G$2:$G$369,"Cardiff",B$2:B$369)</f>
        <v>1919</v>
      </c>
    </row>
    <row r="25" spans="1:12" x14ac:dyDescent="0.3">
      <c r="A25" t="s">
        <v>59</v>
      </c>
      <c r="B25">
        <v>144</v>
      </c>
      <c r="C25" t="s">
        <v>55</v>
      </c>
      <c r="D25">
        <v>31</v>
      </c>
      <c r="E25" t="s">
        <v>54</v>
      </c>
      <c r="F25">
        <v>79</v>
      </c>
      <c r="G25" t="s">
        <v>859</v>
      </c>
      <c r="I25" s="13" t="str">
        <v>Connacht</v>
      </c>
      <c r="J25">
        <f>SUMIF($G$2:$G$369,"Connacht",F$2:F$369)</f>
        <v>2158</v>
      </c>
      <c r="K25">
        <f>SUMIF($G$2:$G$369,"Connacht",D$2:D$369)</f>
        <v>2610</v>
      </c>
      <c r="L25">
        <f>SUMIF($G$2:$G$369,"Connacht",B$2:B$369)</f>
        <v>2737</v>
      </c>
    </row>
    <row r="26" spans="1:12" x14ac:dyDescent="0.3">
      <c r="A26" t="s">
        <v>60</v>
      </c>
      <c r="B26">
        <v>172</v>
      </c>
      <c r="C26" t="s">
        <v>57</v>
      </c>
      <c r="D26">
        <v>174</v>
      </c>
      <c r="E26" t="s">
        <v>57</v>
      </c>
      <c r="F26">
        <v>176</v>
      </c>
      <c r="G26" t="s">
        <v>859</v>
      </c>
      <c r="I26" s="13" t="str">
        <v>Dragons</v>
      </c>
      <c r="J26">
        <f>SUMIF($G$2:$G$369,"Dragons",F$2:F$369)</f>
        <v>2612</v>
      </c>
      <c r="K26">
        <f>SUMIF($G$2:$G$369,"Dragons",D$2:D$369)</f>
        <v>2501</v>
      </c>
      <c r="L26">
        <f>SUMIF($G$2:$G$369,"Dragons",B$2:B$369)</f>
        <v>2317</v>
      </c>
    </row>
    <row r="27" spans="1:12" x14ac:dyDescent="0.3">
      <c r="A27" t="s">
        <v>61</v>
      </c>
      <c r="B27">
        <v>66</v>
      </c>
      <c r="C27" t="s">
        <v>59</v>
      </c>
      <c r="D27">
        <v>135</v>
      </c>
      <c r="E27" t="s">
        <v>59</v>
      </c>
      <c r="F27">
        <v>135</v>
      </c>
      <c r="G27" t="s">
        <v>859</v>
      </c>
      <c r="I27" s="13" t="str">
        <v>Edinburgh</v>
      </c>
      <c r="J27">
        <f>SUMIF($G$2:$G$369,"Edinburgh",F$2:F$369)</f>
        <v>1982</v>
      </c>
      <c r="K27">
        <f>SUMIF($G$2:$G$369,"Edinburgh",D$2:D$369)</f>
        <v>1973</v>
      </c>
      <c r="L27">
        <f>SUMIF($G$2:$G$369,"Edinburgh",B$2:B$369)</f>
        <v>2440</v>
      </c>
    </row>
    <row r="28" spans="1:12" x14ac:dyDescent="0.3">
      <c r="A28" t="s">
        <v>62</v>
      </c>
      <c r="B28">
        <v>570</v>
      </c>
      <c r="C28" t="s">
        <v>60</v>
      </c>
      <c r="D28">
        <v>172</v>
      </c>
      <c r="E28" t="s">
        <v>60</v>
      </c>
      <c r="F28">
        <v>172</v>
      </c>
      <c r="G28" t="s">
        <v>859</v>
      </c>
      <c r="I28" s="13" t="str">
        <v>Glasgow Warriors</v>
      </c>
      <c r="J28">
        <f>SUMIF($G$2:$G$369,"Glasgow Warriors",F$2:F$369)</f>
        <v>2583</v>
      </c>
      <c r="K28">
        <f>SUMIF($G$2:$G$369,"Glasgow Warriors",D$2:D$369)</f>
        <v>2796</v>
      </c>
      <c r="L28">
        <f>SUMIF($G$2:$G$369,"Glasgow Warriors",B$2:B$369)</f>
        <v>3117</v>
      </c>
    </row>
    <row r="29" spans="1:12" x14ac:dyDescent="0.3">
      <c r="A29" t="s">
        <v>64</v>
      </c>
      <c r="B29">
        <v>397</v>
      </c>
      <c r="C29" t="s">
        <v>61</v>
      </c>
      <c r="D29">
        <v>50</v>
      </c>
      <c r="E29" t="s">
        <v>61</v>
      </c>
      <c r="F29">
        <v>134</v>
      </c>
      <c r="G29" t="s">
        <v>859</v>
      </c>
      <c r="I29" s="13" t="str">
        <v>Leinster</v>
      </c>
      <c r="J29">
        <f>SUMIF($G$2:$G$369,"Leinster",F$2:F$369)</f>
        <v>2112</v>
      </c>
      <c r="K29">
        <f>SUMIF($G$2:$G$369,"Leinster",D$2:D$369)</f>
        <v>2980</v>
      </c>
      <c r="L29">
        <f>SUMIF($G$2:$G$369,"Leinster",B$2:B$369)</f>
        <v>1713</v>
      </c>
    </row>
    <row r="30" spans="1:12" x14ac:dyDescent="0.3">
      <c r="A30" t="s">
        <v>65</v>
      </c>
      <c r="B30">
        <v>144</v>
      </c>
      <c r="C30" t="s">
        <v>62</v>
      </c>
      <c r="D30">
        <v>555</v>
      </c>
      <c r="E30" t="s">
        <v>62</v>
      </c>
      <c r="F30">
        <v>488</v>
      </c>
      <c r="G30" t="s">
        <v>859</v>
      </c>
      <c r="I30" s="13" t="str">
        <v>Lions</v>
      </c>
      <c r="J30">
        <f>SUMIF($G$2:$G$369,"Lions",F$2:F$369)</f>
        <v>2316</v>
      </c>
      <c r="K30">
        <f>SUMIF($G$2:$G$369,"Lions",D$2:D$369)</f>
        <v>2204</v>
      </c>
      <c r="L30">
        <f>SUMIF($G$2:$G$369,"Lions",B$2:B$369)</f>
        <v>2624</v>
      </c>
    </row>
    <row r="31" spans="1:12" x14ac:dyDescent="0.3">
      <c r="A31" t="s">
        <v>66</v>
      </c>
      <c r="B31">
        <v>16</v>
      </c>
      <c r="C31" t="s">
        <v>64</v>
      </c>
      <c r="D31">
        <v>331</v>
      </c>
      <c r="E31" t="s">
        <v>64</v>
      </c>
      <c r="F31">
        <v>305</v>
      </c>
      <c r="G31" t="s">
        <v>859</v>
      </c>
      <c r="I31" s="13" t="str">
        <v>Munster</v>
      </c>
      <c r="J31">
        <f>SUMIF($G$2:$G$369,"Munster",F$2:F$369)</f>
        <v>1991</v>
      </c>
      <c r="K31">
        <f>SUMIF($G$2:$G$369,"Munster",D$2:D$369)</f>
        <v>2816</v>
      </c>
      <c r="L31">
        <f>SUMIF($G$2:$G$369,"Munster",B$2:B$369)</f>
        <v>2771</v>
      </c>
    </row>
    <row r="32" spans="1:12" x14ac:dyDescent="0.3">
      <c r="A32" t="s">
        <v>67</v>
      </c>
      <c r="B32">
        <v>44</v>
      </c>
      <c r="C32" t="s">
        <v>65</v>
      </c>
      <c r="D32">
        <v>133</v>
      </c>
      <c r="E32" t="s">
        <v>65</v>
      </c>
      <c r="F32">
        <v>34</v>
      </c>
      <c r="G32" t="s">
        <v>859</v>
      </c>
      <c r="I32" s="13" t="str">
        <v>Ospreys</v>
      </c>
      <c r="J32">
        <f>SUMIF($G$2:$G$369,"Ospreys",F$2:F$369)</f>
        <v>2153</v>
      </c>
      <c r="K32">
        <f>SUMIF($G$2:$G$369,"Ospreys",D$2:D$369)</f>
        <v>2182</v>
      </c>
      <c r="L32">
        <f>SUMIF($G$2:$G$369,"Ospreys",B$2:B$369)</f>
        <v>2514</v>
      </c>
    </row>
    <row r="33" spans="1:14" x14ac:dyDescent="0.3">
      <c r="A33" t="s">
        <v>68</v>
      </c>
      <c r="B33">
        <v>329</v>
      </c>
      <c r="C33" t="s">
        <v>67</v>
      </c>
      <c r="D33">
        <v>37</v>
      </c>
      <c r="E33" t="s">
        <v>67</v>
      </c>
      <c r="F33">
        <v>37</v>
      </c>
      <c r="G33" t="s">
        <v>859</v>
      </c>
      <c r="I33" s="13" t="str">
        <v>Scarlets</v>
      </c>
      <c r="J33">
        <f>SUMIF($G$2:$G$369,"Scarlets",F$2:F$369)</f>
        <v>2315</v>
      </c>
      <c r="K33">
        <f>SUMIF($G$2:$G$369,"Scarlets",D$2:D$369)</f>
        <v>2620</v>
      </c>
      <c r="L33">
        <f>SUMIF($G$2:$G$369,"Scarlets",B$2:B$369)</f>
        <v>3559</v>
      </c>
    </row>
    <row r="34" spans="1:14" x14ac:dyDescent="0.3">
      <c r="A34" t="s">
        <v>72</v>
      </c>
      <c r="B34">
        <v>50</v>
      </c>
      <c r="C34" t="s">
        <v>68</v>
      </c>
      <c r="D34">
        <v>295</v>
      </c>
      <c r="E34" t="s">
        <v>68</v>
      </c>
      <c r="F34">
        <v>151</v>
      </c>
      <c r="G34" t="s">
        <v>859</v>
      </c>
      <c r="I34" s="13" t="str">
        <v>Sharks</v>
      </c>
      <c r="J34">
        <f>SUMIF($G$2:$G$369,"Sharks",F$2:F$369)</f>
        <v>2078</v>
      </c>
      <c r="K34">
        <f>SUMIF($G$2:$G$369,"Sharks",D$2:D$369)</f>
        <v>1423</v>
      </c>
      <c r="L34">
        <f>SUMIF($G$2:$G$369,"Sharks",B$2:B$369)</f>
        <v>2554</v>
      </c>
    </row>
    <row r="35" spans="1:14" x14ac:dyDescent="0.3">
      <c r="A35" t="s">
        <v>73</v>
      </c>
      <c r="B35">
        <v>23</v>
      </c>
      <c r="C35" t="s">
        <v>73</v>
      </c>
      <c r="D35">
        <v>23</v>
      </c>
      <c r="E35" t="s">
        <v>72</v>
      </c>
      <c r="F35">
        <v>86</v>
      </c>
      <c r="G35" t="s">
        <v>859</v>
      </c>
      <c r="I35" s="13" t="str">
        <v>Stormers</v>
      </c>
      <c r="J35">
        <f>SUMIF($G$2:$G$369,"Stormers",F$2:F$369)</f>
        <v>2547</v>
      </c>
      <c r="K35">
        <f>SUMIF($G$2:$G$369,"Stormers",D$2:D$369)</f>
        <v>3274</v>
      </c>
      <c r="L35">
        <f>SUMIF($G$2:$G$369,"Stormers",B$2:B$369)</f>
        <v>1247</v>
      </c>
    </row>
    <row r="36" spans="1:14" x14ac:dyDescent="0.3">
      <c r="A36" t="s">
        <v>75</v>
      </c>
      <c r="B36">
        <v>394</v>
      </c>
      <c r="C36" t="s">
        <v>75</v>
      </c>
      <c r="D36">
        <v>338</v>
      </c>
      <c r="E36" t="s">
        <v>73</v>
      </c>
      <c r="F36">
        <v>23</v>
      </c>
      <c r="G36" t="s">
        <v>859</v>
      </c>
      <c r="I36" s="13" t="str">
        <v>Ulster</v>
      </c>
      <c r="J36">
        <f>SUMIF($G$2:$G$369,"Ulster",F$2:F$369)</f>
        <v>1624</v>
      </c>
      <c r="K36">
        <f>SUMIF($G$2:$G$369,"Ulster",D$2:D$369)</f>
        <v>2947</v>
      </c>
      <c r="L36">
        <f>SUMIF($G$2:$G$369,"Ulster",B$2:B$369)</f>
        <v>2721</v>
      </c>
    </row>
    <row r="37" spans="1:14" x14ac:dyDescent="0.3">
      <c r="A37" t="s">
        <v>76</v>
      </c>
      <c r="B37">
        <v>70</v>
      </c>
      <c r="C37" t="s">
        <v>76</v>
      </c>
      <c r="D37">
        <v>57</v>
      </c>
      <c r="E37" t="s">
        <v>75</v>
      </c>
      <c r="F37">
        <v>218</v>
      </c>
      <c r="G37" t="s">
        <v>859</v>
      </c>
      <c r="I37" s="13" t="str">
        <v>Zebre</v>
      </c>
      <c r="J37">
        <f>SUMIF($G$2:$G$369,"Zebre",F$2:F$369)</f>
        <v>1796</v>
      </c>
      <c r="K37">
        <f>SUMIF($G$2:$G$369,"Zebre",D$2:D$369)</f>
        <v>2183</v>
      </c>
      <c r="L37">
        <f>SUMIF($G$2:$G$369,"Zebre",B$2:B$369)</f>
        <v>2371</v>
      </c>
    </row>
    <row r="38" spans="1:14" x14ac:dyDescent="0.3">
      <c r="A38" t="s">
        <v>80</v>
      </c>
      <c r="B38">
        <v>171</v>
      </c>
      <c r="C38" t="s">
        <v>79</v>
      </c>
      <c r="D38">
        <v>534</v>
      </c>
      <c r="E38" t="s">
        <v>76</v>
      </c>
      <c r="F38">
        <v>60</v>
      </c>
      <c r="G38" t="s">
        <v>859</v>
      </c>
    </row>
    <row r="39" spans="1:14" x14ac:dyDescent="0.3">
      <c r="A39" t="s">
        <v>84</v>
      </c>
      <c r="B39">
        <v>165</v>
      </c>
      <c r="C39" t="s">
        <v>84</v>
      </c>
      <c r="D39">
        <v>155</v>
      </c>
      <c r="E39" t="s">
        <v>79</v>
      </c>
      <c r="F39">
        <v>358</v>
      </c>
      <c r="G39" t="s">
        <v>859</v>
      </c>
      <c r="I39" s="19" t="s">
        <v>937</v>
      </c>
      <c r="J39" s="26">
        <f>AVERAGE(J22:J37)</f>
        <v>2240.625</v>
      </c>
      <c r="K39" s="26">
        <f t="shared" ref="K39:L39" si="1">AVERAGE(K22:K37)</f>
        <v>2568.3125</v>
      </c>
      <c r="L39" s="26">
        <f t="shared" si="1"/>
        <v>2522.25</v>
      </c>
    </row>
    <row r="40" spans="1:14" x14ac:dyDescent="0.3">
      <c r="A40" t="s">
        <v>87</v>
      </c>
      <c r="B40">
        <v>29</v>
      </c>
      <c r="C40" t="s">
        <v>87</v>
      </c>
      <c r="D40">
        <v>19</v>
      </c>
      <c r="E40" t="s">
        <v>80</v>
      </c>
      <c r="F40">
        <v>108</v>
      </c>
      <c r="G40" t="s">
        <v>859</v>
      </c>
    </row>
    <row r="41" spans="1:14" x14ac:dyDescent="0.3">
      <c r="A41" t="s">
        <v>91</v>
      </c>
      <c r="B41">
        <v>42</v>
      </c>
      <c r="C41" t="s">
        <v>91</v>
      </c>
      <c r="D41">
        <v>38</v>
      </c>
      <c r="E41" t="s">
        <v>84</v>
      </c>
      <c r="F41">
        <v>132</v>
      </c>
      <c r="G41" t="s">
        <v>859</v>
      </c>
      <c r="K41" s="16" t="s">
        <v>845</v>
      </c>
      <c r="L41" s="16" t="s">
        <v>938</v>
      </c>
      <c r="M41" s="16" t="s">
        <v>904</v>
      </c>
      <c r="N41" s="16" t="s">
        <v>938</v>
      </c>
    </row>
    <row r="42" spans="1:14" x14ac:dyDescent="0.3">
      <c r="A42" t="s">
        <v>95</v>
      </c>
      <c r="B42">
        <v>141</v>
      </c>
      <c r="C42" t="s">
        <v>95</v>
      </c>
      <c r="D42">
        <v>134</v>
      </c>
      <c r="E42" t="s">
        <v>87</v>
      </c>
      <c r="F42">
        <v>15</v>
      </c>
      <c r="G42" t="s">
        <v>859</v>
      </c>
      <c r="I42" s="13" t="s">
        <v>858</v>
      </c>
      <c r="K42">
        <f>K22-J22</f>
        <v>666</v>
      </c>
      <c r="L42" s="20">
        <f>(K22-J22)/K22</f>
        <v>0.26876513317191281</v>
      </c>
      <c r="M42">
        <f>L22-K22</f>
        <v>-544</v>
      </c>
      <c r="N42" s="20">
        <f>(L22-K22)/L22</f>
        <v>-0.28128231644260598</v>
      </c>
    </row>
    <row r="43" spans="1:14" x14ac:dyDescent="0.3">
      <c r="A43" t="s">
        <v>96</v>
      </c>
      <c r="B43">
        <v>106</v>
      </c>
      <c r="C43" t="s">
        <v>96</v>
      </c>
      <c r="D43">
        <v>51</v>
      </c>
      <c r="E43" t="s">
        <v>91</v>
      </c>
      <c r="F43">
        <v>36</v>
      </c>
      <c r="G43" t="s">
        <v>859</v>
      </c>
      <c r="I43" s="13" t="s">
        <v>859</v>
      </c>
      <c r="K43">
        <f t="shared" ref="K43:K57" si="2">K23-J23</f>
        <v>718</v>
      </c>
      <c r="L43" s="20">
        <f t="shared" ref="L43:L57" si="3">(K23-J23)/K23</f>
        <v>0.19100824687416867</v>
      </c>
      <c r="M43">
        <f t="shared" ref="M43:M57" si="4">L23-K23</f>
        <v>59</v>
      </c>
      <c r="N43" s="20">
        <f t="shared" ref="N43:N57" si="5">(L23-K23)/L23</f>
        <v>1.5453116815086433E-2</v>
      </c>
    </row>
    <row r="44" spans="1:14" x14ac:dyDescent="0.3">
      <c r="A44" t="s">
        <v>100</v>
      </c>
      <c r="B44">
        <v>44</v>
      </c>
      <c r="C44" t="s">
        <v>98</v>
      </c>
      <c r="D44">
        <v>0</v>
      </c>
      <c r="E44" t="s">
        <v>95</v>
      </c>
      <c r="F44">
        <v>124</v>
      </c>
      <c r="G44" t="s">
        <v>859</v>
      </c>
      <c r="I44" s="13" t="s">
        <v>860</v>
      </c>
      <c r="K44">
        <f t="shared" si="2"/>
        <v>-383</v>
      </c>
      <c r="L44" s="20">
        <f t="shared" si="3"/>
        <v>-0.16318704729441841</v>
      </c>
      <c r="M44">
        <f t="shared" si="4"/>
        <v>-428</v>
      </c>
      <c r="N44" s="20">
        <f t="shared" si="5"/>
        <v>-0.22303282959874934</v>
      </c>
    </row>
    <row r="45" spans="1:14" x14ac:dyDescent="0.3">
      <c r="A45" t="s">
        <v>102</v>
      </c>
      <c r="B45">
        <v>230</v>
      </c>
      <c r="C45" t="s">
        <v>100</v>
      </c>
      <c r="D45">
        <v>41</v>
      </c>
      <c r="E45" t="s">
        <v>96</v>
      </c>
      <c r="F45">
        <v>162</v>
      </c>
      <c r="G45" t="s">
        <v>859</v>
      </c>
      <c r="I45" s="13" t="s">
        <v>861</v>
      </c>
      <c r="K45">
        <f t="shared" si="2"/>
        <v>452</v>
      </c>
      <c r="L45" s="20">
        <f t="shared" si="3"/>
        <v>0.1731800766283525</v>
      </c>
      <c r="M45">
        <f t="shared" si="4"/>
        <v>127</v>
      </c>
      <c r="N45" s="20">
        <f t="shared" si="5"/>
        <v>4.6401169163317497E-2</v>
      </c>
    </row>
    <row r="46" spans="1:14" x14ac:dyDescent="0.3">
      <c r="A46" t="s">
        <v>105</v>
      </c>
      <c r="B46">
        <v>245</v>
      </c>
      <c r="C46" t="s">
        <v>105</v>
      </c>
      <c r="D46">
        <v>239</v>
      </c>
      <c r="E46" t="s">
        <v>98</v>
      </c>
      <c r="F46">
        <v>0</v>
      </c>
      <c r="G46" t="s">
        <v>859</v>
      </c>
      <c r="I46" s="13" t="s">
        <v>862</v>
      </c>
      <c r="K46">
        <f t="shared" si="2"/>
        <v>-111</v>
      </c>
      <c r="L46" s="20">
        <f t="shared" si="3"/>
        <v>-4.4382247101159539E-2</v>
      </c>
      <c r="M46">
        <f t="shared" si="4"/>
        <v>-184</v>
      </c>
      <c r="N46" s="20">
        <f t="shared" si="5"/>
        <v>-7.9413034095813559E-2</v>
      </c>
    </row>
    <row r="47" spans="1:14" x14ac:dyDescent="0.3">
      <c r="A47" t="s">
        <v>107</v>
      </c>
      <c r="B47">
        <v>226</v>
      </c>
      <c r="C47" t="s">
        <v>107</v>
      </c>
      <c r="D47">
        <v>217</v>
      </c>
      <c r="E47" t="s">
        <v>100</v>
      </c>
      <c r="F47">
        <v>8</v>
      </c>
      <c r="G47" t="s">
        <v>859</v>
      </c>
      <c r="I47" s="13" t="s">
        <v>863</v>
      </c>
      <c r="K47">
        <f t="shared" si="2"/>
        <v>-9</v>
      </c>
      <c r="L47" s="20">
        <f t="shared" si="3"/>
        <v>-4.5615813482007099E-3</v>
      </c>
      <c r="M47">
        <f t="shared" si="4"/>
        <v>467</v>
      </c>
      <c r="N47" s="20">
        <f t="shared" si="5"/>
        <v>0.19139344262295083</v>
      </c>
    </row>
    <row r="48" spans="1:14" x14ac:dyDescent="0.3">
      <c r="A48" t="s">
        <v>108</v>
      </c>
      <c r="B48">
        <v>192</v>
      </c>
      <c r="C48" t="s">
        <v>109</v>
      </c>
      <c r="D48">
        <v>193</v>
      </c>
      <c r="E48" t="s">
        <v>109</v>
      </c>
      <c r="F48">
        <v>100</v>
      </c>
      <c r="G48" t="s">
        <v>860</v>
      </c>
      <c r="I48" s="13" t="s">
        <v>864</v>
      </c>
      <c r="K48">
        <f t="shared" si="2"/>
        <v>213</v>
      </c>
      <c r="L48" s="20">
        <f t="shared" si="3"/>
        <v>7.6180257510729613E-2</v>
      </c>
      <c r="M48">
        <f t="shared" si="4"/>
        <v>321</v>
      </c>
      <c r="N48" s="20">
        <f t="shared" si="5"/>
        <v>0.10298363811357074</v>
      </c>
    </row>
    <row r="49" spans="1:14" x14ac:dyDescent="0.3">
      <c r="A49" t="s">
        <v>109</v>
      </c>
      <c r="B49">
        <v>198</v>
      </c>
      <c r="C49" t="s">
        <v>112</v>
      </c>
      <c r="D49">
        <v>23</v>
      </c>
      <c r="E49" t="s">
        <v>112</v>
      </c>
      <c r="F49">
        <v>23</v>
      </c>
      <c r="G49" t="s">
        <v>860</v>
      </c>
      <c r="I49" s="13" t="s">
        <v>865</v>
      </c>
      <c r="K49">
        <f t="shared" si="2"/>
        <v>868</v>
      </c>
      <c r="L49" s="20">
        <f t="shared" si="3"/>
        <v>0.29127516778523488</v>
      </c>
      <c r="M49">
        <f t="shared" si="4"/>
        <v>-1267</v>
      </c>
      <c r="N49" s="20">
        <f t="shared" si="5"/>
        <v>-0.73963806187974313</v>
      </c>
    </row>
    <row r="50" spans="1:14" x14ac:dyDescent="0.3">
      <c r="A50" t="s">
        <v>110</v>
      </c>
      <c r="B50">
        <v>1</v>
      </c>
      <c r="C50" t="s">
        <v>114</v>
      </c>
      <c r="D50">
        <v>10</v>
      </c>
      <c r="E50" t="s">
        <v>117</v>
      </c>
      <c r="F50">
        <v>12</v>
      </c>
      <c r="G50" t="s">
        <v>860</v>
      </c>
      <c r="I50" s="13" t="s">
        <v>866</v>
      </c>
      <c r="K50">
        <f t="shared" si="2"/>
        <v>-112</v>
      </c>
      <c r="L50" s="20">
        <f t="shared" si="3"/>
        <v>-5.0816696914700546E-2</v>
      </c>
      <c r="M50">
        <f t="shared" si="4"/>
        <v>420</v>
      </c>
      <c r="N50" s="20">
        <f t="shared" si="5"/>
        <v>0.1600609756097561</v>
      </c>
    </row>
    <row r="51" spans="1:14" x14ac:dyDescent="0.3">
      <c r="A51" t="s">
        <v>112</v>
      </c>
      <c r="B51">
        <v>49</v>
      </c>
      <c r="C51" t="s">
        <v>115</v>
      </c>
      <c r="D51">
        <v>1</v>
      </c>
      <c r="E51" t="s">
        <v>122</v>
      </c>
      <c r="F51">
        <v>53</v>
      </c>
      <c r="G51" t="s">
        <v>860</v>
      </c>
      <c r="I51" s="13" t="s">
        <v>867</v>
      </c>
      <c r="K51">
        <f t="shared" si="2"/>
        <v>825</v>
      </c>
      <c r="L51" s="20">
        <f t="shared" si="3"/>
        <v>0.29296875</v>
      </c>
      <c r="M51">
        <f t="shared" si="4"/>
        <v>-45</v>
      </c>
      <c r="N51" s="20">
        <f t="shared" si="5"/>
        <v>-1.6239624684229521E-2</v>
      </c>
    </row>
    <row r="52" spans="1:14" x14ac:dyDescent="0.3">
      <c r="A52" t="s">
        <v>116</v>
      </c>
      <c r="B52">
        <v>23</v>
      </c>
      <c r="C52" t="s">
        <v>117</v>
      </c>
      <c r="D52">
        <v>13</v>
      </c>
      <c r="E52" t="s">
        <v>124</v>
      </c>
      <c r="F52">
        <v>213</v>
      </c>
      <c r="G52" t="s">
        <v>860</v>
      </c>
      <c r="I52" s="13" t="s">
        <v>868</v>
      </c>
      <c r="K52">
        <f t="shared" si="2"/>
        <v>29</v>
      </c>
      <c r="L52" s="20">
        <f t="shared" si="3"/>
        <v>1.3290559120073327E-2</v>
      </c>
      <c r="M52">
        <f t="shared" si="4"/>
        <v>332</v>
      </c>
      <c r="N52" s="20">
        <f t="shared" si="5"/>
        <v>0.13206046141607</v>
      </c>
    </row>
    <row r="53" spans="1:14" x14ac:dyDescent="0.3">
      <c r="A53" t="s">
        <v>121</v>
      </c>
      <c r="B53">
        <v>156</v>
      </c>
      <c r="C53" t="s">
        <v>124</v>
      </c>
      <c r="D53">
        <v>220</v>
      </c>
      <c r="E53" t="s">
        <v>127</v>
      </c>
      <c r="F53">
        <v>240</v>
      </c>
      <c r="G53" t="s">
        <v>860</v>
      </c>
      <c r="I53" s="13" t="s">
        <v>869</v>
      </c>
      <c r="K53">
        <f t="shared" si="2"/>
        <v>305</v>
      </c>
      <c r="L53" s="20">
        <f t="shared" si="3"/>
        <v>0.11641221374045801</v>
      </c>
      <c r="M53">
        <f t="shared" si="4"/>
        <v>939</v>
      </c>
      <c r="N53" s="20">
        <f t="shared" si="5"/>
        <v>0.26383815678561395</v>
      </c>
    </row>
    <row r="54" spans="1:14" x14ac:dyDescent="0.3">
      <c r="A54" t="s">
        <v>122</v>
      </c>
      <c r="B54">
        <v>82</v>
      </c>
      <c r="C54" t="s">
        <v>127</v>
      </c>
      <c r="D54">
        <v>347</v>
      </c>
      <c r="E54" t="s">
        <v>129</v>
      </c>
      <c r="F54">
        <v>189</v>
      </c>
      <c r="G54" t="s">
        <v>860</v>
      </c>
      <c r="I54" s="13" t="s">
        <v>870</v>
      </c>
      <c r="K54">
        <f t="shared" si="2"/>
        <v>-655</v>
      </c>
      <c r="L54" s="20">
        <f t="shared" si="3"/>
        <v>-0.46029515108924807</v>
      </c>
      <c r="M54">
        <f t="shared" si="4"/>
        <v>1131</v>
      </c>
      <c r="N54" s="20">
        <f t="shared" si="5"/>
        <v>0.44283476898981988</v>
      </c>
    </row>
    <row r="55" spans="1:14" x14ac:dyDescent="0.3">
      <c r="A55" t="s">
        <v>124</v>
      </c>
      <c r="B55">
        <v>257</v>
      </c>
      <c r="C55" t="s">
        <v>129</v>
      </c>
      <c r="D55">
        <v>48</v>
      </c>
      <c r="E55" t="s">
        <v>130</v>
      </c>
      <c r="F55">
        <v>229</v>
      </c>
      <c r="G55" t="s">
        <v>860</v>
      </c>
      <c r="I55" s="13" t="s">
        <v>871</v>
      </c>
      <c r="K55">
        <f t="shared" si="2"/>
        <v>727</v>
      </c>
      <c r="L55" s="20">
        <f t="shared" si="3"/>
        <v>0.22205253512522907</v>
      </c>
      <c r="M55">
        <f t="shared" si="4"/>
        <v>-2027</v>
      </c>
      <c r="N55" s="20">
        <f t="shared" si="5"/>
        <v>-1.6255012028869287</v>
      </c>
    </row>
    <row r="56" spans="1:14" x14ac:dyDescent="0.3">
      <c r="A56" t="s">
        <v>125</v>
      </c>
      <c r="B56">
        <v>163</v>
      </c>
      <c r="C56" t="s">
        <v>130</v>
      </c>
      <c r="D56">
        <v>0</v>
      </c>
      <c r="E56" t="s">
        <v>131</v>
      </c>
      <c r="F56">
        <v>23</v>
      </c>
      <c r="G56" t="s">
        <v>860</v>
      </c>
      <c r="I56" s="13" t="s">
        <v>872</v>
      </c>
      <c r="K56">
        <f t="shared" si="2"/>
        <v>1323</v>
      </c>
      <c r="L56" s="20">
        <f t="shared" si="3"/>
        <v>0.44893111638954869</v>
      </c>
      <c r="M56">
        <f t="shared" si="4"/>
        <v>-226</v>
      </c>
      <c r="N56" s="20">
        <f t="shared" si="5"/>
        <v>-8.3057699375229693E-2</v>
      </c>
    </row>
    <row r="57" spans="1:14" x14ac:dyDescent="0.3">
      <c r="A57" t="s">
        <v>129</v>
      </c>
      <c r="B57">
        <v>48</v>
      </c>
      <c r="C57" t="s">
        <v>131</v>
      </c>
      <c r="D57">
        <v>31</v>
      </c>
      <c r="E57" t="s">
        <v>133</v>
      </c>
      <c r="F57">
        <v>21</v>
      </c>
      <c r="G57" t="s">
        <v>860</v>
      </c>
      <c r="I57" s="13" t="s">
        <v>873</v>
      </c>
      <c r="K57">
        <f t="shared" si="2"/>
        <v>387</v>
      </c>
      <c r="L57" s="20">
        <f t="shared" si="3"/>
        <v>0.17727897388914338</v>
      </c>
      <c r="M57">
        <f t="shared" si="4"/>
        <v>188</v>
      </c>
      <c r="N57" s="20">
        <f t="shared" si="5"/>
        <v>7.9291438211725004E-2</v>
      </c>
    </row>
    <row r="58" spans="1:14" x14ac:dyDescent="0.3">
      <c r="A58" t="s">
        <v>130</v>
      </c>
      <c r="B58">
        <v>0</v>
      </c>
      <c r="C58" t="s">
        <v>134</v>
      </c>
      <c r="D58">
        <v>151</v>
      </c>
      <c r="E58" t="s">
        <v>134</v>
      </c>
      <c r="F58">
        <v>119</v>
      </c>
      <c r="G58" t="s">
        <v>860</v>
      </c>
    </row>
    <row r="59" spans="1:14" x14ac:dyDescent="0.3">
      <c r="A59" t="s">
        <v>131</v>
      </c>
      <c r="B59">
        <v>43</v>
      </c>
      <c r="C59" t="s">
        <v>135</v>
      </c>
      <c r="D59">
        <v>70</v>
      </c>
      <c r="E59" t="s">
        <v>135</v>
      </c>
      <c r="F59">
        <v>57</v>
      </c>
      <c r="G59" t="s">
        <v>860</v>
      </c>
    </row>
    <row r="60" spans="1:14" x14ac:dyDescent="0.3">
      <c r="A60" t="s">
        <v>132</v>
      </c>
      <c r="B60">
        <v>69</v>
      </c>
      <c r="C60" t="s">
        <v>136</v>
      </c>
      <c r="D60">
        <v>96</v>
      </c>
      <c r="E60" t="s">
        <v>136</v>
      </c>
      <c r="F60">
        <v>91</v>
      </c>
      <c r="G60" t="s">
        <v>860</v>
      </c>
    </row>
    <row r="61" spans="1:14" x14ac:dyDescent="0.3">
      <c r="A61" t="s">
        <v>135</v>
      </c>
      <c r="B61">
        <v>75</v>
      </c>
      <c r="C61" t="s">
        <v>137</v>
      </c>
      <c r="D61">
        <v>165</v>
      </c>
      <c r="E61" t="s">
        <v>137</v>
      </c>
      <c r="F61">
        <v>7</v>
      </c>
      <c r="G61" t="s">
        <v>860</v>
      </c>
    </row>
    <row r="62" spans="1:14" x14ac:dyDescent="0.3">
      <c r="A62" t="s">
        <v>136</v>
      </c>
      <c r="B62">
        <v>110</v>
      </c>
      <c r="C62" t="s">
        <v>141</v>
      </c>
      <c r="D62">
        <v>84</v>
      </c>
      <c r="E62" t="s">
        <v>141</v>
      </c>
      <c r="F62">
        <v>138</v>
      </c>
      <c r="G62" t="s">
        <v>860</v>
      </c>
    </row>
    <row r="63" spans="1:14" x14ac:dyDescent="0.3">
      <c r="A63" t="s">
        <v>138</v>
      </c>
      <c r="B63">
        <v>93</v>
      </c>
      <c r="C63" t="s">
        <v>142</v>
      </c>
      <c r="D63">
        <v>73</v>
      </c>
      <c r="E63" t="s">
        <v>142</v>
      </c>
      <c r="F63">
        <v>30</v>
      </c>
      <c r="G63" t="s">
        <v>860</v>
      </c>
    </row>
    <row r="64" spans="1:14" x14ac:dyDescent="0.3">
      <c r="A64" t="s">
        <v>141</v>
      </c>
      <c r="B64">
        <v>84</v>
      </c>
      <c r="C64" t="s">
        <v>144</v>
      </c>
      <c r="D64">
        <v>73</v>
      </c>
      <c r="E64" t="s">
        <v>144</v>
      </c>
      <c r="F64">
        <v>459</v>
      </c>
      <c r="G64" t="s">
        <v>860</v>
      </c>
    </row>
    <row r="65" spans="1:7" x14ac:dyDescent="0.3">
      <c r="A65" t="s">
        <v>142</v>
      </c>
      <c r="B65">
        <v>103</v>
      </c>
      <c r="C65" t="s">
        <v>145</v>
      </c>
      <c r="D65">
        <v>73</v>
      </c>
      <c r="E65" t="s">
        <v>147</v>
      </c>
      <c r="F65">
        <v>43</v>
      </c>
      <c r="G65" t="s">
        <v>860</v>
      </c>
    </row>
    <row r="66" spans="1:7" x14ac:dyDescent="0.3">
      <c r="A66" t="s">
        <v>145</v>
      </c>
      <c r="B66">
        <v>79</v>
      </c>
      <c r="C66" t="s">
        <v>147</v>
      </c>
      <c r="D66">
        <v>49</v>
      </c>
      <c r="E66" t="s">
        <v>149</v>
      </c>
      <c r="F66">
        <v>99</v>
      </c>
      <c r="G66" t="s">
        <v>860</v>
      </c>
    </row>
    <row r="67" spans="1:7" x14ac:dyDescent="0.3">
      <c r="A67" t="s">
        <v>146</v>
      </c>
      <c r="B67">
        <v>2</v>
      </c>
      <c r="C67" t="s">
        <v>149</v>
      </c>
      <c r="D67">
        <v>216</v>
      </c>
      <c r="E67" t="s">
        <v>150</v>
      </c>
      <c r="F67">
        <v>122</v>
      </c>
      <c r="G67" t="s">
        <v>860</v>
      </c>
    </row>
    <row r="68" spans="1:7" x14ac:dyDescent="0.3">
      <c r="A68" t="s">
        <v>147</v>
      </c>
      <c r="B68">
        <v>49</v>
      </c>
      <c r="C68" t="s">
        <v>150</v>
      </c>
      <c r="D68">
        <v>17</v>
      </c>
      <c r="E68" t="s">
        <v>152</v>
      </c>
      <c r="F68">
        <v>254</v>
      </c>
      <c r="G68" t="s">
        <v>860</v>
      </c>
    </row>
    <row r="69" spans="1:7" x14ac:dyDescent="0.3">
      <c r="A69" t="s">
        <v>148</v>
      </c>
      <c r="B69">
        <v>36</v>
      </c>
      <c r="C69" t="s">
        <v>152</v>
      </c>
      <c r="D69">
        <v>279</v>
      </c>
      <c r="E69" t="s">
        <v>153</v>
      </c>
      <c r="F69">
        <v>63</v>
      </c>
      <c r="G69" t="s">
        <v>860</v>
      </c>
    </row>
    <row r="70" spans="1:7" x14ac:dyDescent="0.3">
      <c r="A70" t="s">
        <v>155</v>
      </c>
      <c r="B70">
        <v>7</v>
      </c>
      <c r="C70" t="s">
        <v>153</v>
      </c>
      <c r="D70">
        <v>115</v>
      </c>
      <c r="E70" t="s">
        <v>155</v>
      </c>
      <c r="F70">
        <v>145</v>
      </c>
      <c r="G70" t="s">
        <v>860</v>
      </c>
    </row>
    <row r="71" spans="1:7" x14ac:dyDescent="0.3">
      <c r="A71" t="s">
        <v>160</v>
      </c>
      <c r="B71">
        <v>171</v>
      </c>
      <c r="C71" t="s">
        <v>159</v>
      </c>
      <c r="D71">
        <v>101</v>
      </c>
      <c r="E71" t="s">
        <v>159</v>
      </c>
      <c r="F71">
        <v>101</v>
      </c>
      <c r="G71" t="s">
        <v>861</v>
      </c>
    </row>
    <row r="72" spans="1:7" x14ac:dyDescent="0.3">
      <c r="A72" t="s">
        <v>161</v>
      </c>
      <c r="B72">
        <v>45</v>
      </c>
      <c r="C72" t="s">
        <v>160</v>
      </c>
      <c r="D72">
        <v>123</v>
      </c>
      <c r="E72" t="s">
        <v>160</v>
      </c>
      <c r="F72">
        <v>118</v>
      </c>
      <c r="G72" t="s">
        <v>861</v>
      </c>
    </row>
    <row r="73" spans="1:7" x14ac:dyDescent="0.3">
      <c r="A73" t="s">
        <v>166</v>
      </c>
      <c r="B73">
        <v>169</v>
      </c>
      <c r="C73" t="s">
        <v>161</v>
      </c>
      <c r="D73">
        <v>29</v>
      </c>
      <c r="E73" t="s">
        <v>162</v>
      </c>
      <c r="F73">
        <v>63</v>
      </c>
      <c r="G73" t="s">
        <v>861</v>
      </c>
    </row>
    <row r="74" spans="1:7" x14ac:dyDescent="0.3">
      <c r="A74" t="s">
        <v>167</v>
      </c>
      <c r="B74">
        <v>6</v>
      </c>
      <c r="C74" t="s">
        <v>162</v>
      </c>
      <c r="D74">
        <v>66</v>
      </c>
      <c r="E74" t="s">
        <v>166</v>
      </c>
      <c r="F74">
        <v>59</v>
      </c>
      <c r="G74" t="s">
        <v>861</v>
      </c>
    </row>
    <row r="75" spans="1:7" x14ac:dyDescent="0.3">
      <c r="A75" t="s">
        <v>171</v>
      </c>
      <c r="B75">
        <v>151</v>
      </c>
      <c r="C75" t="s">
        <v>165</v>
      </c>
      <c r="D75">
        <v>99</v>
      </c>
      <c r="E75" t="s">
        <v>167</v>
      </c>
      <c r="F75">
        <v>23</v>
      </c>
      <c r="G75" t="s">
        <v>861</v>
      </c>
    </row>
    <row r="76" spans="1:7" x14ac:dyDescent="0.3">
      <c r="A76" t="s">
        <v>172</v>
      </c>
      <c r="B76">
        <v>11</v>
      </c>
      <c r="C76" t="s">
        <v>166</v>
      </c>
      <c r="D76">
        <v>136</v>
      </c>
      <c r="E76" t="s">
        <v>168</v>
      </c>
      <c r="F76">
        <v>124</v>
      </c>
      <c r="G76" t="s">
        <v>861</v>
      </c>
    </row>
    <row r="77" spans="1:7" x14ac:dyDescent="0.3">
      <c r="A77" t="s">
        <v>173</v>
      </c>
      <c r="B77">
        <v>57</v>
      </c>
      <c r="C77" t="s">
        <v>167</v>
      </c>
      <c r="D77">
        <v>0</v>
      </c>
      <c r="E77" t="s">
        <v>169</v>
      </c>
      <c r="F77">
        <v>12</v>
      </c>
      <c r="G77" t="s">
        <v>861</v>
      </c>
    </row>
    <row r="78" spans="1:7" x14ac:dyDescent="0.3">
      <c r="A78" t="s">
        <v>177</v>
      </c>
      <c r="B78">
        <v>70</v>
      </c>
      <c r="C78" t="s">
        <v>170</v>
      </c>
      <c r="D78">
        <v>6</v>
      </c>
      <c r="E78" t="s">
        <v>170</v>
      </c>
      <c r="F78">
        <v>34</v>
      </c>
      <c r="G78" t="s">
        <v>861</v>
      </c>
    </row>
    <row r="79" spans="1:7" x14ac:dyDescent="0.3">
      <c r="A79" t="s">
        <v>178</v>
      </c>
      <c r="B79">
        <v>164</v>
      </c>
      <c r="C79" t="s">
        <v>172</v>
      </c>
      <c r="D79">
        <v>10</v>
      </c>
      <c r="E79" t="s">
        <v>171</v>
      </c>
      <c r="F79">
        <v>91</v>
      </c>
      <c r="G79" t="s">
        <v>861</v>
      </c>
    </row>
    <row r="80" spans="1:7" x14ac:dyDescent="0.3">
      <c r="A80" t="s">
        <v>179</v>
      </c>
      <c r="B80">
        <v>103</v>
      </c>
      <c r="C80" t="s">
        <v>173</v>
      </c>
      <c r="D80">
        <v>51</v>
      </c>
      <c r="E80" t="s">
        <v>172</v>
      </c>
      <c r="F80">
        <v>10</v>
      </c>
      <c r="G80" t="s">
        <v>861</v>
      </c>
    </row>
    <row r="81" spans="1:7" x14ac:dyDescent="0.3">
      <c r="A81" t="s">
        <v>180</v>
      </c>
      <c r="B81">
        <v>569</v>
      </c>
      <c r="C81" t="s">
        <v>174</v>
      </c>
      <c r="D81">
        <v>24</v>
      </c>
      <c r="E81" t="s">
        <v>178</v>
      </c>
      <c r="F81">
        <v>207</v>
      </c>
      <c r="G81" t="s">
        <v>861</v>
      </c>
    </row>
    <row r="82" spans="1:7" x14ac:dyDescent="0.3">
      <c r="A82" t="s">
        <v>181</v>
      </c>
      <c r="B82">
        <v>3</v>
      </c>
      <c r="C82" t="s">
        <v>178</v>
      </c>
      <c r="D82">
        <v>160</v>
      </c>
      <c r="E82" t="s">
        <v>179</v>
      </c>
      <c r="F82">
        <v>40</v>
      </c>
      <c r="G82" t="s">
        <v>861</v>
      </c>
    </row>
    <row r="83" spans="1:7" x14ac:dyDescent="0.3">
      <c r="A83" t="s">
        <v>182</v>
      </c>
      <c r="B83">
        <v>69</v>
      </c>
      <c r="C83" t="s">
        <v>180</v>
      </c>
      <c r="D83">
        <v>506</v>
      </c>
      <c r="E83" t="s">
        <v>180</v>
      </c>
      <c r="F83">
        <v>487</v>
      </c>
      <c r="G83" t="s">
        <v>861</v>
      </c>
    </row>
    <row r="84" spans="1:7" x14ac:dyDescent="0.3">
      <c r="A84" t="s">
        <v>183</v>
      </c>
      <c r="B84">
        <v>96</v>
      </c>
      <c r="C84" t="s">
        <v>181</v>
      </c>
      <c r="D84">
        <v>1</v>
      </c>
      <c r="E84" t="s">
        <v>183</v>
      </c>
      <c r="F84">
        <v>57</v>
      </c>
      <c r="G84" t="s">
        <v>861</v>
      </c>
    </row>
    <row r="85" spans="1:7" x14ac:dyDescent="0.3">
      <c r="A85" t="s">
        <v>184</v>
      </c>
      <c r="B85">
        <v>14</v>
      </c>
      <c r="C85" t="s">
        <v>182</v>
      </c>
      <c r="D85">
        <v>52</v>
      </c>
      <c r="E85" t="s">
        <v>187</v>
      </c>
      <c r="F85">
        <v>71</v>
      </c>
      <c r="G85" t="s">
        <v>861</v>
      </c>
    </row>
    <row r="86" spans="1:7" x14ac:dyDescent="0.3">
      <c r="A86" t="s">
        <v>187</v>
      </c>
      <c r="B86">
        <v>90</v>
      </c>
      <c r="C86" t="s">
        <v>183</v>
      </c>
      <c r="D86">
        <v>96</v>
      </c>
      <c r="E86" t="s">
        <v>188</v>
      </c>
      <c r="F86">
        <v>74</v>
      </c>
      <c r="G86" t="s">
        <v>861</v>
      </c>
    </row>
    <row r="87" spans="1:7" x14ac:dyDescent="0.3">
      <c r="A87" t="s">
        <v>190</v>
      </c>
      <c r="B87">
        <v>84</v>
      </c>
      <c r="C87" t="s">
        <v>184</v>
      </c>
      <c r="D87">
        <v>11</v>
      </c>
      <c r="E87" t="s">
        <v>192</v>
      </c>
      <c r="F87">
        <v>23</v>
      </c>
      <c r="G87" t="s">
        <v>861</v>
      </c>
    </row>
    <row r="88" spans="1:7" x14ac:dyDescent="0.3">
      <c r="A88" t="s">
        <v>192</v>
      </c>
      <c r="B88">
        <v>30</v>
      </c>
      <c r="C88" t="s">
        <v>185</v>
      </c>
      <c r="D88">
        <v>446</v>
      </c>
      <c r="E88" t="s">
        <v>193</v>
      </c>
      <c r="F88">
        <v>5</v>
      </c>
      <c r="G88" t="s">
        <v>861</v>
      </c>
    </row>
    <row r="89" spans="1:7" x14ac:dyDescent="0.3">
      <c r="A89" t="s">
        <v>195</v>
      </c>
      <c r="B89">
        <v>37</v>
      </c>
      <c r="C89" t="s">
        <v>188</v>
      </c>
      <c r="D89">
        <v>33</v>
      </c>
      <c r="E89" t="s">
        <v>195</v>
      </c>
      <c r="F89">
        <v>6</v>
      </c>
      <c r="G89" t="s">
        <v>861</v>
      </c>
    </row>
    <row r="90" spans="1:7" x14ac:dyDescent="0.3">
      <c r="A90" t="s">
        <v>196</v>
      </c>
      <c r="B90">
        <v>21</v>
      </c>
      <c r="C90" t="s">
        <v>195</v>
      </c>
      <c r="D90">
        <v>26</v>
      </c>
      <c r="E90" t="s">
        <v>196</v>
      </c>
      <c r="F90">
        <v>10</v>
      </c>
      <c r="G90" t="s">
        <v>861</v>
      </c>
    </row>
    <row r="91" spans="1:7" x14ac:dyDescent="0.3">
      <c r="A91" t="s">
        <v>199</v>
      </c>
      <c r="B91">
        <v>276</v>
      </c>
      <c r="C91" t="s">
        <v>196</v>
      </c>
      <c r="D91">
        <v>15</v>
      </c>
      <c r="E91" t="s">
        <v>199</v>
      </c>
      <c r="F91">
        <v>189</v>
      </c>
      <c r="G91" t="s">
        <v>861</v>
      </c>
    </row>
    <row r="92" spans="1:7" x14ac:dyDescent="0.3">
      <c r="A92" t="s">
        <v>200</v>
      </c>
      <c r="B92">
        <v>35</v>
      </c>
      <c r="C92" t="s">
        <v>199</v>
      </c>
      <c r="D92">
        <v>250</v>
      </c>
      <c r="E92" t="s">
        <v>200</v>
      </c>
      <c r="F92">
        <v>26</v>
      </c>
      <c r="G92" t="s">
        <v>861</v>
      </c>
    </row>
    <row r="93" spans="1:7" x14ac:dyDescent="0.3">
      <c r="A93" t="s">
        <v>201</v>
      </c>
      <c r="B93">
        <v>466</v>
      </c>
      <c r="C93" t="s">
        <v>201</v>
      </c>
      <c r="D93">
        <v>369</v>
      </c>
      <c r="E93" t="s">
        <v>201</v>
      </c>
      <c r="F93">
        <v>328</v>
      </c>
      <c r="G93" t="s">
        <v>861</v>
      </c>
    </row>
    <row r="94" spans="1:7" x14ac:dyDescent="0.3">
      <c r="A94" t="s">
        <v>203</v>
      </c>
      <c r="B94">
        <v>88</v>
      </c>
      <c r="C94" t="s">
        <v>203</v>
      </c>
      <c r="D94">
        <v>88</v>
      </c>
      <c r="E94" t="s">
        <v>202</v>
      </c>
      <c r="F94">
        <v>219</v>
      </c>
      <c r="G94" t="s">
        <v>862</v>
      </c>
    </row>
    <row r="95" spans="1:7" x14ac:dyDescent="0.3">
      <c r="A95" t="s">
        <v>206</v>
      </c>
      <c r="B95">
        <v>198</v>
      </c>
      <c r="C95" t="s">
        <v>208</v>
      </c>
      <c r="D95">
        <v>98</v>
      </c>
      <c r="E95" t="s">
        <v>203</v>
      </c>
      <c r="F95">
        <v>80</v>
      </c>
      <c r="G95" t="s">
        <v>862</v>
      </c>
    </row>
    <row r="96" spans="1:7" x14ac:dyDescent="0.3">
      <c r="A96" t="s">
        <v>207</v>
      </c>
      <c r="B96">
        <v>36</v>
      </c>
      <c r="C96" t="s">
        <v>209</v>
      </c>
      <c r="D96">
        <v>188</v>
      </c>
      <c r="E96" t="s">
        <v>205</v>
      </c>
      <c r="F96">
        <v>480</v>
      </c>
      <c r="G96" t="s">
        <v>862</v>
      </c>
    </row>
    <row r="97" spans="1:7" x14ac:dyDescent="0.3">
      <c r="A97" t="s">
        <v>208</v>
      </c>
      <c r="B97">
        <v>108</v>
      </c>
      <c r="C97" t="s">
        <v>909</v>
      </c>
      <c r="D97">
        <v>0</v>
      </c>
      <c r="E97" t="s">
        <v>206</v>
      </c>
      <c r="F97">
        <v>49</v>
      </c>
      <c r="G97" t="s">
        <v>862</v>
      </c>
    </row>
    <row r="98" spans="1:7" x14ac:dyDescent="0.3">
      <c r="A98" t="s">
        <v>909</v>
      </c>
      <c r="B98">
        <v>2</v>
      </c>
      <c r="C98" t="s">
        <v>211</v>
      </c>
      <c r="D98">
        <v>20</v>
      </c>
      <c r="E98" t="s">
        <v>208</v>
      </c>
      <c r="F98">
        <v>47</v>
      </c>
      <c r="G98" t="s">
        <v>862</v>
      </c>
    </row>
    <row r="99" spans="1:7" x14ac:dyDescent="0.3">
      <c r="A99" t="s">
        <v>211</v>
      </c>
      <c r="B99">
        <v>23</v>
      </c>
      <c r="C99" t="s">
        <v>216</v>
      </c>
      <c r="D99">
        <v>36</v>
      </c>
      <c r="E99" t="s">
        <v>209</v>
      </c>
      <c r="F99">
        <v>43</v>
      </c>
      <c r="G99" t="s">
        <v>862</v>
      </c>
    </row>
    <row r="100" spans="1:7" x14ac:dyDescent="0.3">
      <c r="A100" t="s">
        <v>216</v>
      </c>
      <c r="B100">
        <v>36</v>
      </c>
      <c r="C100" t="s">
        <v>217</v>
      </c>
      <c r="D100">
        <v>25</v>
      </c>
      <c r="E100" t="s">
        <v>909</v>
      </c>
      <c r="F100">
        <v>0</v>
      </c>
      <c r="G100" t="s">
        <v>862</v>
      </c>
    </row>
    <row r="101" spans="1:7" x14ac:dyDescent="0.3">
      <c r="A101" t="s">
        <v>219</v>
      </c>
      <c r="B101">
        <v>3</v>
      </c>
      <c r="C101" t="s">
        <v>219</v>
      </c>
      <c r="D101">
        <v>3</v>
      </c>
      <c r="E101" t="s">
        <v>210</v>
      </c>
      <c r="F101">
        <v>17</v>
      </c>
      <c r="G101" t="s">
        <v>862</v>
      </c>
    </row>
    <row r="102" spans="1:7" x14ac:dyDescent="0.3">
      <c r="A102" t="s">
        <v>221</v>
      </c>
      <c r="B102">
        <v>144</v>
      </c>
      <c r="C102" t="s">
        <v>225</v>
      </c>
      <c r="D102">
        <v>11</v>
      </c>
      <c r="E102" t="s">
        <v>211</v>
      </c>
      <c r="F102">
        <v>0</v>
      </c>
      <c r="G102" t="s">
        <v>862</v>
      </c>
    </row>
    <row r="103" spans="1:7" x14ac:dyDescent="0.3">
      <c r="A103" t="s">
        <v>222</v>
      </c>
      <c r="B103">
        <v>32</v>
      </c>
      <c r="C103" t="s">
        <v>226</v>
      </c>
      <c r="D103">
        <v>242</v>
      </c>
      <c r="E103" t="s">
        <v>216</v>
      </c>
      <c r="F103">
        <v>15</v>
      </c>
      <c r="G103" t="s">
        <v>862</v>
      </c>
    </row>
    <row r="104" spans="1:7" x14ac:dyDescent="0.3">
      <c r="A104" t="s">
        <v>223</v>
      </c>
      <c r="B104">
        <v>166</v>
      </c>
      <c r="C104" t="s">
        <v>230</v>
      </c>
      <c r="D104">
        <v>49</v>
      </c>
      <c r="E104" t="s">
        <v>224</v>
      </c>
      <c r="F104">
        <v>33</v>
      </c>
      <c r="G104" t="s">
        <v>862</v>
      </c>
    </row>
    <row r="105" spans="1:7" x14ac:dyDescent="0.3">
      <c r="A105" t="s">
        <v>224</v>
      </c>
      <c r="B105">
        <v>129</v>
      </c>
      <c r="C105" t="s">
        <v>231</v>
      </c>
      <c r="D105">
        <v>6</v>
      </c>
      <c r="E105" t="s">
        <v>225</v>
      </c>
      <c r="F105">
        <v>11</v>
      </c>
      <c r="G105" t="s">
        <v>862</v>
      </c>
    </row>
    <row r="106" spans="1:7" x14ac:dyDescent="0.3">
      <c r="A106" t="s">
        <v>226</v>
      </c>
      <c r="B106">
        <v>272</v>
      </c>
      <c r="C106" t="s">
        <v>233</v>
      </c>
      <c r="D106">
        <v>87</v>
      </c>
      <c r="E106" t="s">
        <v>230</v>
      </c>
      <c r="F106">
        <v>22</v>
      </c>
      <c r="G106" t="s">
        <v>862</v>
      </c>
    </row>
    <row r="107" spans="1:7" x14ac:dyDescent="0.3">
      <c r="A107" t="s">
        <v>230</v>
      </c>
      <c r="B107">
        <v>49</v>
      </c>
      <c r="C107" t="s">
        <v>234</v>
      </c>
      <c r="D107">
        <v>6</v>
      </c>
      <c r="E107" t="s">
        <v>914</v>
      </c>
      <c r="F107">
        <v>239</v>
      </c>
      <c r="G107" t="s">
        <v>862</v>
      </c>
    </row>
    <row r="108" spans="1:7" x14ac:dyDescent="0.3">
      <c r="A108" t="s">
        <v>231</v>
      </c>
      <c r="B108">
        <v>6</v>
      </c>
      <c r="C108" t="s">
        <v>237</v>
      </c>
      <c r="D108">
        <v>527</v>
      </c>
      <c r="E108" t="s">
        <v>232</v>
      </c>
      <c r="F108">
        <v>35</v>
      </c>
      <c r="G108" t="s">
        <v>862</v>
      </c>
    </row>
    <row r="109" spans="1:7" x14ac:dyDescent="0.3">
      <c r="A109" t="s">
        <v>232</v>
      </c>
      <c r="B109">
        <v>16</v>
      </c>
      <c r="C109" t="s">
        <v>238</v>
      </c>
      <c r="D109">
        <v>17</v>
      </c>
      <c r="E109" t="s">
        <v>233</v>
      </c>
      <c r="F109">
        <v>77</v>
      </c>
      <c r="G109" t="s">
        <v>862</v>
      </c>
    </row>
    <row r="110" spans="1:7" x14ac:dyDescent="0.3">
      <c r="A110" t="s">
        <v>235</v>
      </c>
      <c r="B110">
        <v>16</v>
      </c>
      <c r="C110" t="s">
        <v>239</v>
      </c>
      <c r="D110">
        <v>368</v>
      </c>
      <c r="E110" t="s">
        <v>237</v>
      </c>
      <c r="F110">
        <v>303</v>
      </c>
      <c r="G110" t="s">
        <v>862</v>
      </c>
    </row>
    <row r="111" spans="1:7" x14ac:dyDescent="0.3">
      <c r="A111" t="s">
        <v>236</v>
      </c>
      <c r="B111">
        <v>160</v>
      </c>
      <c r="C111" t="s">
        <v>240</v>
      </c>
      <c r="D111">
        <v>115</v>
      </c>
      <c r="E111" t="s">
        <v>238</v>
      </c>
      <c r="F111">
        <v>113</v>
      </c>
      <c r="G111" t="s">
        <v>862</v>
      </c>
    </row>
    <row r="112" spans="1:7" x14ac:dyDescent="0.3">
      <c r="A112" t="s">
        <v>240</v>
      </c>
      <c r="B112">
        <v>115</v>
      </c>
      <c r="C112" t="s">
        <v>241</v>
      </c>
      <c r="D112">
        <v>74</v>
      </c>
      <c r="E112" t="s">
        <v>239</v>
      </c>
      <c r="F112">
        <v>345</v>
      </c>
      <c r="G112" t="s">
        <v>862</v>
      </c>
    </row>
    <row r="113" spans="1:7" x14ac:dyDescent="0.3">
      <c r="A113" t="s">
        <v>241</v>
      </c>
      <c r="B113">
        <v>77</v>
      </c>
      <c r="C113" t="s">
        <v>242</v>
      </c>
      <c r="D113">
        <v>260</v>
      </c>
      <c r="E113" t="s">
        <v>240</v>
      </c>
      <c r="F113">
        <v>80</v>
      </c>
      <c r="G113" t="s">
        <v>862</v>
      </c>
    </row>
    <row r="114" spans="1:7" x14ac:dyDescent="0.3">
      <c r="A114" t="s">
        <v>242</v>
      </c>
      <c r="B114">
        <v>353</v>
      </c>
      <c r="C114" t="s">
        <v>243</v>
      </c>
      <c r="D114">
        <v>166</v>
      </c>
      <c r="E114" t="s">
        <v>242</v>
      </c>
      <c r="F114">
        <v>167</v>
      </c>
      <c r="G114" t="s">
        <v>862</v>
      </c>
    </row>
    <row r="115" spans="1:7" x14ac:dyDescent="0.3">
      <c r="A115" t="s">
        <v>243</v>
      </c>
      <c r="B115">
        <v>169</v>
      </c>
      <c r="C115" t="s">
        <v>244</v>
      </c>
      <c r="D115">
        <v>88</v>
      </c>
      <c r="E115" t="s">
        <v>243</v>
      </c>
      <c r="F115">
        <v>158</v>
      </c>
      <c r="G115" t="s">
        <v>862</v>
      </c>
    </row>
    <row r="116" spans="1:7" x14ac:dyDescent="0.3">
      <c r="A116" t="s">
        <v>244</v>
      </c>
      <c r="B116">
        <v>119</v>
      </c>
      <c r="C116" t="s">
        <v>245</v>
      </c>
      <c r="D116">
        <v>27</v>
      </c>
      <c r="E116" t="s">
        <v>244</v>
      </c>
      <c r="F116">
        <v>79</v>
      </c>
      <c r="G116" t="s">
        <v>862</v>
      </c>
    </row>
    <row r="117" spans="1:7" x14ac:dyDescent="0.3">
      <c r="A117" t="s">
        <v>247</v>
      </c>
      <c r="B117">
        <v>79</v>
      </c>
      <c r="C117" t="s">
        <v>248</v>
      </c>
      <c r="D117">
        <v>5</v>
      </c>
      <c r="E117" t="s">
        <v>248</v>
      </c>
      <c r="F117">
        <v>3</v>
      </c>
      <c r="G117" t="s">
        <v>863</v>
      </c>
    </row>
    <row r="118" spans="1:7" x14ac:dyDescent="0.3">
      <c r="A118" t="s">
        <v>250</v>
      </c>
      <c r="B118">
        <v>123</v>
      </c>
      <c r="C118" t="s">
        <v>251</v>
      </c>
      <c r="D118">
        <v>47</v>
      </c>
      <c r="E118" t="s">
        <v>252</v>
      </c>
      <c r="F118">
        <v>190</v>
      </c>
      <c r="G118" t="s">
        <v>863</v>
      </c>
    </row>
    <row r="119" spans="1:7" x14ac:dyDescent="0.3">
      <c r="A119" t="s">
        <v>251</v>
      </c>
      <c r="B119">
        <v>67</v>
      </c>
      <c r="C119" t="s">
        <v>252</v>
      </c>
      <c r="D119">
        <v>218</v>
      </c>
      <c r="E119" t="s">
        <v>253</v>
      </c>
      <c r="F119">
        <v>86</v>
      </c>
      <c r="G119" t="s">
        <v>863</v>
      </c>
    </row>
    <row r="120" spans="1:7" x14ac:dyDescent="0.3">
      <c r="A120" t="s">
        <v>253</v>
      </c>
      <c r="B120">
        <v>103</v>
      </c>
      <c r="C120" t="s">
        <v>253</v>
      </c>
      <c r="D120">
        <v>91</v>
      </c>
      <c r="E120" t="s">
        <v>256</v>
      </c>
      <c r="F120">
        <v>3</v>
      </c>
      <c r="G120" t="s">
        <v>863</v>
      </c>
    </row>
    <row r="121" spans="1:7" x14ac:dyDescent="0.3">
      <c r="A121" t="s">
        <v>256</v>
      </c>
      <c r="B121">
        <v>27</v>
      </c>
      <c r="C121" t="s">
        <v>256</v>
      </c>
      <c r="D121">
        <v>26</v>
      </c>
      <c r="E121" t="s">
        <v>257</v>
      </c>
      <c r="F121">
        <v>68</v>
      </c>
      <c r="G121" t="s">
        <v>863</v>
      </c>
    </row>
    <row r="122" spans="1:7" x14ac:dyDescent="0.3">
      <c r="A122" t="s">
        <v>257</v>
      </c>
      <c r="B122">
        <v>101</v>
      </c>
      <c r="C122" t="s">
        <v>257</v>
      </c>
      <c r="D122">
        <v>83</v>
      </c>
      <c r="E122" t="s">
        <v>258</v>
      </c>
      <c r="F122">
        <v>12</v>
      </c>
      <c r="G122" t="s">
        <v>863</v>
      </c>
    </row>
    <row r="123" spans="1:7" x14ac:dyDescent="0.3">
      <c r="A123" t="s">
        <v>258</v>
      </c>
      <c r="B123">
        <v>86</v>
      </c>
      <c r="C123" t="s">
        <v>258</v>
      </c>
      <c r="D123">
        <v>14</v>
      </c>
      <c r="E123" t="s">
        <v>260</v>
      </c>
      <c r="F123">
        <v>117</v>
      </c>
      <c r="G123" t="s">
        <v>863</v>
      </c>
    </row>
    <row r="124" spans="1:7" x14ac:dyDescent="0.3">
      <c r="A124" t="s">
        <v>263</v>
      </c>
      <c r="B124">
        <v>28</v>
      </c>
      <c r="C124" t="s">
        <v>260</v>
      </c>
      <c r="D124">
        <v>13</v>
      </c>
      <c r="E124" t="s">
        <v>264</v>
      </c>
      <c r="F124">
        <v>93</v>
      </c>
      <c r="G124" t="s">
        <v>863</v>
      </c>
    </row>
    <row r="125" spans="1:7" x14ac:dyDescent="0.3">
      <c r="A125" t="s">
        <v>266</v>
      </c>
      <c r="B125">
        <v>19</v>
      </c>
      <c r="C125" t="s">
        <v>263</v>
      </c>
      <c r="D125">
        <v>30</v>
      </c>
      <c r="E125" t="s">
        <v>265</v>
      </c>
      <c r="F125">
        <v>202</v>
      </c>
      <c r="G125" t="s">
        <v>863</v>
      </c>
    </row>
    <row r="126" spans="1:7" x14ac:dyDescent="0.3">
      <c r="A126" t="s">
        <v>268</v>
      </c>
      <c r="B126">
        <v>48</v>
      </c>
      <c r="C126" t="s">
        <v>270</v>
      </c>
      <c r="D126">
        <v>127</v>
      </c>
      <c r="E126" t="s">
        <v>267</v>
      </c>
      <c r="F126">
        <v>175</v>
      </c>
      <c r="G126" t="s">
        <v>863</v>
      </c>
    </row>
    <row r="127" spans="1:7" x14ac:dyDescent="0.3">
      <c r="A127" t="s">
        <v>271</v>
      </c>
      <c r="B127">
        <v>346</v>
      </c>
      <c r="C127" t="s">
        <v>273</v>
      </c>
      <c r="D127">
        <v>35</v>
      </c>
      <c r="E127" t="s">
        <v>270</v>
      </c>
      <c r="F127">
        <v>74</v>
      </c>
      <c r="G127" t="s">
        <v>863</v>
      </c>
    </row>
    <row r="128" spans="1:7" x14ac:dyDescent="0.3">
      <c r="A128" t="s">
        <v>273</v>
      </c>
      <c r="B128">
        <v>85</v>
      </c>
      <c r="C128" t="s">
        <v>274</v>
      </c>
      <c r="D128">
        <v>33</v>
      </c>
      <c r="E128" t="s">
        <v>272</v>
      </c>
      <c r="F128">
        <v>32</v>
      </c>
      <c r="G128" t="s">
        <v>863</v>
      </c>
    </row>
    <row r="129" spans="1:7" x14ac:dyDescent="0.3">
      <c r="A129" t="s">
        <v>274</v>
      </c>
      <c r="B129">
        <v>34</v>
      </c>
      <c r="C129" t="s">
        <v>276</v>
      </c>
      <c r="D129">
        <v>224</v>
      </c>
      <c r="E129" t="s">
        <v>276</v>
      </c>
      <c r="F129">
        <v>44</v>
      </c>
      <c r="G129" t="s">
        <v>863</v>
      </c>
    </row>
    <row r="130" spans="1:7" x14ac:dyDescent="0.3">
      <c r="A130" t="s">
        <v>276</v>
      </c>
      <c r="B130">
        <v>225</v>
      </c>
      <c r="C130" t="s">
        <v>278</v>
      </c>
      <c r="D130">
        <v>12</v>
      </c>
      <c r="E130" t="s">
        <v>279</v>
      </c>
      <c r="F130">
        <v>98</v>
      </c>
      <c r="G130" t="s">
        <v>863</v>
      </c>
    </row>
    <row r="131" spans="1:7" x14ac:dyDescent="0.3">
      <c r="A131" t="s">
        <v>278</v>
      </c>
      <c r="B131">
        <v>15</v>
      </c>
      <c r="C131" t="s">
        <v>284</v>
      </c>
      <c r="D131">
        <v>16</v>
      </c>
      <c r="E131" t="s">
        <v>285</v>
      </c>
      <c r="F131">
        <v>111</v>
      </c>
      <c r="G131" t="s">
        <v>863</v>
      </c>
    </row>
    <row r="132" spans="1:7" x14ac:dyDescent="0.3">
      <c r="A132" t="s">
        <v>282</v>
      </c>
      <c r="B132">
        <v>3</v>
      </c>
      <c r="C132" t="s">
        <v>285</v>
      </c>
      <c r="D132">
        <v>165</v>
      </c>
      <c r="E132" t="s">
        <v>286</v>
      </c>
      <c r="F132">
        <v>183</v>
      </c>
      <c r="G132" t="s">
        <v>863</v>
      </c>
    </row>
    <row r="133" spans="1:7" x14ac:dyDescent="0.3">
      <c r="A133" t="s">
        <v>284</v>
      </c>
      <c r="B133">
        <v>18</v>
      </c>
      <c r="C133" t="s">
        <v>286</v>
      </c>
      <c r="D133">
        <v>240</v>
      </c>
      <c r="E133" t="s">
        <v>287</v>
      </c>
      <c r="F133">
        <v>5</v>
      </c>
      <c r="G133" t="s">
        <v>863</v>
      </c>
    </row>
    <row r="134" spans="1:7" x14ac:dyDescent="0.3">
      <c r="A134" t="s">
        <v>286</v>
      </c>
      <c r="B134">
        <v>254</v>
      </c>
      <c r="C134" t="s">
        <v>287</v>
      </c>
      <c r="D134">
        <v>19</v>
      </c>
      <c r="E134" t="s">
        <v>915</v>
      </c>
      <c r="F134">
        <v>23</v>
      </c>
      <c r="G134" t="s">
        <v>863</v>
      </c>
    </row>
    <row r="135" spans="1:7" x14ac:dyDescent="0.3">
      <c r="A135" t="s">
        <v>287</v>
      </c>
      <c r="B135">
        <v>25</v>
      </c>
      <c r="C135" t="s">
        <v>289</v>
      </c>
      <c r="D135">
        <v>5</v>
      </c>
      <c r="E135" t="s">
        <v>292</v>
      </c>
      <c r="F135">
        <v>2</v>
      </c>
      <c r="G135" t="s">
        <v>863</v>
      </c>
    </row>
    <row r="136" spans="1:7" x14ac:dyDescent="0.3">
      <c r="A136" t="s">
        <v>927</v>
      </c>
      <c r="B136">
        <v>0</v>
      </c>
      <c r="C136" t="s">
        <v>290</v>
      </c>
      <c r="D136">
        <v>118</v>
      </c>
      <c r="E136" t="s">
        <v>295</v>
      </c>
      <c r="F136">
        <v>41</v>
      </c>
      <c r="G136" t="s">
        <v>863</v>
      </c>
    </row>
    <row r="137" spans="1:7" x14ac:dyDescent="0.3">
      <c r="A137" t="s">
        <v>290</v>
      </c>
      <c r="B137">
        <v>176</v>
      </c>
      <c r="C137" t="s">
        <v>915</v>
      </c>
      <c r="D137">
        <v>44</v>
      </c>
      <c r="E137" t="s">
        <v>297</v>
      </c>
      <c r="F137">
        <v>43</v>
      </c>
      <c r="G137" t="s">
        <v>863</v>
      </c>
    </row>
    <row r="138" spans="1:7" x14ac:dyDescent="0.3">
      <c r="A138" t="s">
        <v>298</v>
      </c>
      <c r="B138">
        <v>420</v>
      </c>
      <c r="C138" t="s">
        <v>295</v>
      </c>
      <c r="D138">
        <v>18</v>
      </c>
      <c r="E138" t="s">
        <v>298</v>
      </c>
      <c r="F138">
        <v>298</v>
      </c>
      <c r="G138" t="s">
        <v>863</v>
      </c>
    </row>
    <row r="139" spans="1:7" x14ac:dyDescent="0.3">
      <c r="A139" t="s">
        <v>299</v>
      </c>
      <c r="B139">
        <v>158</v>
      </c>
      <c r="C139" t="s">
        <v>298</v>
      </c>
      <c r="D139">
        <v>390</v>
      </c>
      <c r="E139" t="s">
        <v>300</v>
      </c>
      <c r="F139">
        <v>79</v>
      </c>
      <c r="G139" t="s">
        <v>863</v>
      </c>
    </row>
    <row r="140" spans="1:7" x14ac:dyDescent="0.3">
      <c r="A140" t="s">
        <v>301</v>
      </c>
      <c r="B140">
        <v>30</v>
      </c>
      <c r="C140" t="s">
        <v>301</v>
      </c>
      <c r="D140">
        <v>29</v>
      </c>
      <c r="E140" t="s">
        <v>302</v>
      </c>
      <c r="F140">
        <v>5</v>
      </c>
      <c r="G140" t="s">
        <v>864</v>
      </c>
    </row>
    <row r="141" spans="1:7" x14ac:dyDescent="0.3">
      <c r="A141" t="s">
        <v>302</v>
      </c>
      <c r="B141">
        <v>80</v>
      </c>
      <c r="C141" t="s">
        <v>302</v>
      </c>
      <c r="D141">
        <v>65</v>
      </c>
      <c r="E141" t="s">
        <v>910</v>
      </c>
      <c r="F141">
        <v>188</v>
      </c>
      <c r="G141" t="s">
        <v>864</v>
      </c>
    </row>
    <row r="142" spans="1:7" x14ac:dyDescent="0.3">
      <c r="A142" t="s">
        <v>910</v>
      </c>
      <c r="B142">
        <v>0</v>
      </c>
      <c r="C142" t="s">
        <v>910</v>
      </c>
      <c r="D142">
        <v>0</v>
      </c>
      <c r="E142" t="s">
        <v>306</v>
      </c>
      <c r="F142">
        <v>20</v>
      </c>
      <c r="G142" t="s">
        <v>864</v>
      </c>
    </row>
    <row r="143" spans="1:7" x14ac:dyDescent="0.3">
      <c r="A143" t="s">
        <v>305</v>
      </c>
      <c r="B143">
        <v>260</v>
      </c>
      <c r="C143" t="s">
        <v>306</v>
      </c>
      <c r="D143">
        <v>20</v>
      </c>
      <c r="E143" t="s">
        <v>310</v>
      </c>
      <c r="F143">
        <v>77</v>
      </c>
      <c r="G143" t="s">
        <v>864</v>
      </c>
    </row>
    <row r="144" spans="1:7" x14ac:dyDescent="0.3">
      <c r="A144" t="s">
        <v>307</v>
      </c>
      <c r="B144">
        <v>28</v>
      </c>
      <c r="C144" t="s">
        <v>309</v>
      </c>
      <c r="D144">
        <v>41</v>
      </c>
      <c r="E144" t="s">
        <v>311</v>
      </c>
      <c r="F144">
        <v>193</v>
      </c>
      <c r="G144" t="s">
        <v>864</v>
      </c>
    </row>
    <row r="145" spans="1:7" x14ac:dyDescent="0.3">
      <c r="A145" t="s">
        <v>309</v>
      </c>
      <c r="B145">
        <v>41</v>
      </c>
      <c r="C145" t="s">
        <v>310</v>
      </c>
      <c r="D145">
        <v>77</v>
      </c>
      <c r="E145" t="s">
        <v>312</v>
      </c>
      <c r="F145">
        <v>47</v>
      </c>
      <c r="G145" t="s">
        <v>864</v>
      </c>
    </row>
    <row r="146" spans="1:7" x14ac:dyDescent="0.3">
      <c r="A146" t="s">
        <v>310</v>
      </c>
      <c r="B146">
        <v>83</v>
      </c>
      <c r="C146" t="s">
        <v>311</v>
      </c>
      <c r="D146">
        <v>234</v>
      </c>
      <c r="E146" t="s">
        <v>315</v>
      </c>
      <c r="F146">
        <v>94</v>
      </c>
      <c r="G146" t="s">
        <v>864</v>
      </c>
    </row>
    <row r="147" spans="1:7" x14ac:dyDescent="0.3">
      <c r="A147" t="s">
        <v>315</v>
      </c>
      <c r="B147">
        <v>180</v>
      </c>
      <c r="C147" t="s">
        <v>312</v>
      </c>
      <c r="D147">
        <v>52</v>
      </c>
      <c r="E147" t="s">
        <v>316</v>
      </c>
      <c r="F147">
        <v>31</v>
      </c>
      <c r="G147" t="s">
        <v>864</v>
      </c>
    </row>
    <row r="148" spans="1:7" x14ac:dyDescent="0.3">
      <c r="A148" t="s">
        <v>316</v>
      </c>
      <c r="B148">
        <v>25</v>
      </c>
      <c r="C148" t="s">
        <v>314</v>
      </c>
      <c r="D148">
        <v>103</v>
      </c>
      <c r="E148" t="s">
        <v>321</v>
      </c>
      <c r="F148">
        <v>26</v>
      </c>
      <c r="G148" t="s">
        <v>864</v>
      </c>
    </row>
    <row r="149" spans="1:7" x14ac:dyDescent="0.3">
      <c r="A149" t="s">
        <v>317</v>
      </c>
      <c r="B149">
        <v>77</v>
      </c>
      <c r="C149" t="s">
        <v>315</v>
      </c>
      <c r="D149">
        <v>172</v>
      </c>
      <c r="E149" t="s">
        <v>322</v>
      </c>
      <c r="F149">
        <v>180</v>
      </c>
      <c r="G149" t="s">
        <v>864</v>
      </c>
    </row>
    <row r="150" spans="1:7" x14ac:dyDescent="0.3">
      <c r="A150" t="s">
        <v>319</v>
      </c>
      <c r="B150">
        <v>11</v>
      </c>
      <c r="C150" t="s">
        <v>316</v>
      </c>
      <c r="D150">
        <v>18</v>
      </c>
      <c r="E150" t="s">
        <v>323</v>
      </c>
      <c r="F150">
        <v>18</v>
      </c>
      <c r="G150" t="s">
        <v>864</v>
      </c>
    </row>
    <row r="151" spans="1:7" x14ac:dyDescent="0.3">
      <c r="A151" t="s">
        <v>320</v>
      </c>
      <c r="B151">
        <v>369</v>
      </c>
      <c r="C151" t="s">
        <v>321</v>
      </c>
      <c r="D151">
        <v>41</v>
      </c>
      <c r="E151" t="s">
        <v>324</v>
      </c>
      <c r="F151">
        <v>114</v>
      </c>
      <c r="G151" t="s">
        <v>864</v>
      </c>
    </row>
    <row r="152" spans="1:7" x14ac:dyDescent="0.3">
      <c r="A152" t="s">
        <v>321</v>
      </c>
      <c r="B152">
        <v>43</v>
      </c>
      <c r="C152" t="s">
        <v>322</v>
      </c>
      <c r="D152">
        <v>309</v>
      </c>
      <c r="E152" t="s">
        <v>325</v>
      </c>
      <c r="F152">
        <v>55</v>
      </c>
      <c r="G152" t="s">
        <v>864</v>
      </c>
    </row>
    <row r="153" spans="1:7" x14ac:dyDescent="0.3">
      <c r="A153" t="s">
        <v>323</v>
      </c>
      <c r="B153">
        <v>19</v>
      </c>
      <c r="C153" t="s">
        <v>323</v>
      </c>
      <c r="D153">
        <v>12</v>
      </c>
      <c r="E153" t="s">
        <v>327</v>
      </c>
      <c r="F153">
        <v>111</v>
      </c>
      <c r="G153" t="s">
        <v>864</v>
      </c>
    </row>
    <row r="154" spans="1:7" x14ac:dyDescent="0.3">
      <c r="A154" t="s">
        <v>324</v>
      </c>
      <c r="B154">
        <v>13</v>
      </c>
      <c r="C154" t="s">
        <v>324</v>
      </c>
      <c r="D154">
        <v>13</v>
      </c>
      <c r="E154" t="s">
        <v>329</v>
      </c>
      <c r="F154">
        <v>144</v>
      </c>
      <c r="G154" t="s">
        <v>864</v>
      </c>
    </row>
    <row r="155" spans="1:7" x14ac:dyDescent="0.3">
      <c r="A155" t="s">
        <v>327</v>
      </c>
      <c r="B155">
        <v>4</v>
      </c>
      <c r="C155" t="s">
        <v>325</v>
      </c>
      <c r="D155">
        <v>81</v>
      </c>
      <c r="E155" t="s">
        <v>330</v>
      </c>
      <c r="F155">
        <v>43</v>
      </c>
      <c r="G155" t="s">
        <v>864</v>
      </c>
    </row>
    <row r="156" spans="1:7" x14ac:dyDescent="0.3">
      <c r="A156" t="s">
        <v>335</v>
      </c>
      <c r="B156">
        <v>141</v>
      </c>
      <c r="C156" t="s">
        <v>327</v>
      </c>
      <c r="D156">
        <v>4</v>
      </c>
      <c r="E156" t="s">
        <v>338</v>
      </c>
      <c r="F156">
        <v>438</v>
      </c>
      <c r="G156" t="s">
        <v>864</v>
      </c>
    </row>
    <row r="157" spans="1:7" x14ac:dyDescent="0.3">
      <c r="A157" t="s">
        <v>338</v>
      </c>
      <c r="B157">
        <v>654</v>
      </c>
      <c r="C157" t="s">
        <v>329</v>
      </c>
      <c r="D157">
        <v>137</v>
      </c>
      <c r="E157" t="s">
        <v>339</v>
      </c>
      <c r="F157">
        <v>2</v>
      </c>
      <c r="G157" t="s">
        <v>864</v>
      </c>
    </row>
    <row r="158" spans="1:7" x14ac:dyDescent="0.3">
      <c r="A158" t="s">
        <v>339</v>
      </c>
      <c r="B158">
        <v>7</v>
      </c>
      <c r="C158" t="s">
        <v>338</v>
      </c>
      <c r="D158">
        <v>539</v>
      </c>
      <c r="E158" t="s">
        <v>340</v>
      </c>
      <c r="F158">
        <v>33</v>
      </c>
      <c r="G158" t="s">
        <v>864</v>
      </c>
    </row>
    <row r="159" spans="1:7" x14ac:dyDescent="0.3">
      <c r="A159" t="s">
        <v>342</v>
      </c>
      <c r="B159">
        <v>269</v>
      </c>
      <c r="C159" t="s">
        <v>339</v>
      </c>
      <c r="D159">
        <v>6</v>
      </c>
      <c r="E159" t="s">
        <v>341</v>
      </c>
      <c r="F159">
        <v>164</v>
      </c>
      <c r="G159" t="s">
        <v>864</v>
      </c>
    </row>
    <row r="160" spans="1:7" x14ac:dyDescent="0.3">
      <c r="A160" t="s">
        <v>343</v>
      </c>
      <c r="B160">
        <v>329</v>
      </c>
      <c r="C160" t="s">
        <v>341</v>
      </c>
      <c r="D160">
        <v>272</v>
      </c>
      <c r="E160" t="s">
        <v>342</v>
      </c>
      <c r="F160">
        <v>137</v>
      </c>
      <c r="G160" t="s">
        <v>864</v>
      </c>
    </row>
    <row r="161" spans="1:7" x14ac:dyDescent="0.3">
      <c r="A161" t="s">
        <v>344</v>
      </c>
      <c r="B161">
        <v>116</v>
      </c>
      <c r="C161" t="s">
        <v>342</v>
      </c>
      <c r="D161">
        <v>235</v>
      </c>
      <c r="E161" t="s">
        <v>343</v>
      </c>
      <c r="F161">
        <v>220</v>
      </c>
      <c r="G161" t="s">
        <v>864</v>
      </c>
    </row>
    <row r="162" spans="1:7" x14ac:dyDescent="0.3">
      <c r="A162" t="s">
        <v>345</v>
      </c>
      <c r="B162">
        <v>338</v>
      </c>
      <c r="C162" t="s">
        <v>345</v>
      </c>
      <c r="D162">
        <v>336</v>
      </c>
      <c r="E162" t="s">
        <v>345</v>
      </c>
      <c r="F162">
        <v>243</v>
      </c>
      <c r="G162" t="s">
        <v>864</v>
      </c>
    </row>
    <row r="163" spans="1:7" x14ac:dyDescent="0.3">
      <c r="A163" t="s">
        <v>348</v>
      </c>
      <c r="B163">
        <v>6</v>
      </c>
      <c r="C163" t="s">
        <v>354</v>
      </c>
      <c r="D163">
        <v>18</v>
      </c>
      <c r="E163" t="s">
        <v>349</v>
      </c>
      <c r="F163">
        <v>3</v>
      </c>
      <c r="G163" t="s">
        <v>865</v>
      </c>
    </row>
    <row r="164" spans="1:7" x14ac:dyDescent="0.3">
      <c r="A164" t="s">
        <v>352</v>
      </c>
      <c r="B164">
        <v>36</v>
      </c>
      <c r="C164" t="s">
        <v>356</v>
      </c>
      <c r="D164">
        <v>183</v>
      </c>
      <c r="E164" t="s">
        <v>350</v>
      </c>
      <c r="F164">
        <v>11</v>
      </c>
      <c r="G164" t="s">
        <v>865</v>
      </c>
    </row>
    <row r="165" spans="1:7" x14ac:dyDescent="0.3">
      <c r="A165" t="s">
        <v>354</v>
      </c>
      <c r="B165">
        <v>31</v>
      </c>
      <c r="C165" t="s">
        <v>359</v>
      </c>
      <c r="D165">
        <v>9</v>
      </c>
      <c r="E165" t="s">
        <v>354</v>
      </c>
      <c r="F165">
        <v>13</v>
      </c>
      <c r="G165" t="s">
        <v>865</v>
      </c>
    </row>
    <row r="166" spans="1:7" x14ac:dyDescent="0.3">
      <c r="A166" t="s">
        <v>357</v>
      </c>
      <c r="B166">
        <v>8</v>
      </c>
      <c r="C166" t="s">
        <v>361</v>
      </c>
      <c r="D166">
        <v>145</v>
      </c>
      <c r="E166" t="s">
        <v>355</v>
      </c>
      <c r="F166">
        <v>119</v>
      </c>
      <c r="G166" t="s">
        <v>865</v>
      </c>
    </row>
    <row r="167" spans="1:7" x14ac:dyDescent="0.3">
      <c r="A167" t="s">
        <v>358</v>
      </c>
      <c r="B167">
        <v>123</v>
      </c>
      <c r="C167" t="s">
        <v>362</v>
      </c>
      <c r="D167">
        <v>200</v>
      </c>
      <c r="E167" t="s">
        <v>356</v>
      </c>
      <c r="F167">
        <v>74</v>
      </c>
      <c r="G167" t="s">
        <v>865</v>
      </c>
    </row>
    <row r="168" spans="1:7" x14ac:dyDescent="0.3">
      <c r="A168" t="s">
        <v>363</v>
      </c>
      <c r="B168">
        <v>115</v>
      </c>
      <c r="C168" t="s">
        <v>367</v>
      </c>
      <c r="D168">
        <v>40</v>
      </c>
      <c r="E168" t="s">
        <v>361</v>
      </c>
      <c r="F168">
        <v>6</v>
      </c>
      <c r="G168" t="s">
        <v>865</v>
      </c>
    </row>
    <row r="169" spans="1:7" x14ac:dyDescent="0.3">
      <c r="A169" t="s">
        <v>367</v>
      </c>
      <c r="B169">
        <v>82</v>
      </c>
      <c r="C169" t="s">
        <v>368</v>
      </c>
      <c r="D169">
        <v>226</v>
      </c>
      <c r="E169" t="s">
        <v>367</v>
      </c>
      <c r="F169">
        <v>33</v>
      </c>
      <c r="G169" t="s">
        <v>865</v>
      </c>
    </row>
    <row r="170" spans="1:7" x14ac:dyDescent="0.3">
      <c r="A170" t="s">
        <v>371</v>
      </c>
      <c r="B170">
        <v>0</v>
      </c>
      <c r="C170" t="s">
        <v>370</v>
      </c>
      <c r="D170">
        <v>150</v>
      </c>
      <c r="E170" t="s">
        <v>373</v>
      </c>
      <c r="F170">
        <v>14</v>
      </c>
      <c r="G170" t="s">
        <v>865</v>
      </c>
    </row>
    <row r="171" spans="1:7" x14ac:dyDescent="0.3">
      <c r="A171" t="s">
        <v>380</v>
      </c>
      <c r="B171">
        <v>71</v>
      </c>
      <c r="C171" t="s">
        <v>373</v>
      </c>
      <c r="D171">
        <v>48</v>
      </c>
      <c r="E171" t="s">
        <v>375</v>
      </c>
      <c r="F171">
        <v>37</v>
      </c>
      <c r="G171" t="s">
        <v>865</v>
      </c>
    </row>
    <row r="172" spans="1:7" x14ac:dyDescent="0.3">
      <c r="A172" t="s">
        <v>385</v>
      </c>
      <c r="B172">
        <v>224</v>
      </c>
      <c r="C172" t="s">
        <v>375</v>
      </c>
      <c r="D172">
        <v>262</v>
      </c>
      <c r="E172" t="s">
        <v>376</v>
      </c>
      <c r="F172">
        <v>42</v>
      </c>
      <c r="G172" t="s">
        <v>865</v>
      </c>
    </row>
    <row r="173" spans="1:7" x14ac:dyDescent="0.3">
      <c r="A173" t="s">
        <v>386</v>
      </c>
      <c r="B173">
        <v>264</v>
      </c>
      <c r="C173" t="s">
        <v>378</v>
      </c>
      <c r="D173">
        <v>382</v>
      </c>
      <c r="E173" t="s">
        <v>378</v>
      </c>
      <c r="F173">
        <v>268</v>
      </c>
      <c r="G173" t="s">
        <v>865</v>
      </c>
    </row>
    <row r="174" spans="1:7" x14ac:dyDescent="0.3">
      <c r="A174" t="s">
        <v>387</v>
      </c>
      <c r="B174">
        <v>0</v>
      </c>
      <c r="C174" t="s">
        <v>380</v>
      </c>
      <c r="D174">
        <v>35</v>
      </c>
      <c r="E174" t="s">
        <v>380</v>
      </c>
      <c r="F174">
        <v>35</v>
      </c>
      <c r="G174" t="s">
        <v>865</v>
      </c>
    </row>
    <row r="175" spans="1:7" x14ac:dyDescent="0.3">
      <c r="A175" t="s">
        <v>389</v>
      </c>
      <c r="B175">
        <v>249</v>
      </c>
      <c r="C175" t="s">
        <v>382</v>
      </c>
      <c r="D175">
        <v>247</v>
      </c>
      <c r="E175" t="s">
        <v>381</v>
      </c>
      <c r="F175">
        <v>23</v>
      </c>
      <c r="G175" t="s">
        <v>865</v>
      </c>
    </row>
    <row r="176" spans="1:7" x14ac:dyDescent="0.3">
      <c r="A176" t="s">
        <v>390</v>
      </c>
      <c r="B176">
        <v>40</v>
      </c>
      <c r="C176" t="s">
        <v>383</v>
      </c>
      <c r="D176">
        <v>135</v>
      </c>
      <c r="E176" t="s">
        <v>382</v>
      </c>
      <c r="F176">
        <v>177</v>
      </c>
      <c r="G176" t="s">
        <v>865</v>
      </c>
    </row>
    <row r="177" spans="1:7" x14ac:dyDescent="0.3">
      <c r="A177" t="s">
        <v>391</v>
      </c>
      <c r="B177">
        <v>17</v>
      </c>
      <c r="C177" t="s">
        <v>391</v>
      </c>
      <c r="D177">
        <v>16</v>
      </c>
      <c r="E177" t="s">
        <v>383</v>
      </c>
      <c r="F177">
        <v>121</v>
      </c>
      <c r="G177" t="s">
        <v>865</v>
      </c>
    </row>
    <row r="178" spans="1:7" x14ac:dyDescent="0.3">
      <c r="A178" t="s">
        <v>392</v>
      </c>
      <c r="B178">
        <v>76</v>
      </c>
      <c r="C178" t="s">
        <v>392</v>
      </c>
      <c r="D178">
        <v>56</v>
      </c>
      <c r="E178" t="s">
        <v>385</v>
      </c>
      <c r="F178">
        <v>129</v>
      </c>
      <c r="G178" t="s">
        <v>865</v>
      </c>
    </row>
    <row r="179" spans="1:7" x14ac:dyDescent="0.3">
      <c r="A179" t="s">
        <v>393</v>
      </c>
      <c r="B179">
        <v>28</v>
      </c>
      <c r="C179" t="s">
        <v>393</v>
      </c>
      <c r="D179">
        <v>28</v>
      </c>
      <c r="E179" t="s">
        <v>391</v>
      </c>
      <c r="F179">
        <v>48</v>
      </c>
      <c r="G179" t="s">
        <v>865</v>
      </c>
    </row>
    <row r="180" spans="1:7" x14ac:dyDescent="0.3">
      <c r="A180" t="s">
        <v>394</v>
      </c>
      <c r="B180">
        <v>67</v>
      </c>
      <c r="C180" t="s">
        <v>394</v>
      </c>
      <c r="D180">
        <v>46</v>
      </c>
      <c r="E180" t="s">
        <v>392</v>
      </c>
      <c r="F180">
        <v>16</v>
      </c>
      <c r="G180" t="s">
        <v>865</v>
      </c>
    </row>
    <row r="181" spans="1:7" x14ac:dyDescent="0.3">
      <c r="A181" t="s">
        <v>400</v>
      </c>
      <c r="B181">
        <v>45</v>
      </c>
      <c r="C181" t="s">
        <v>395</v>
      </c>
      <c r="D181">
        <v>385</v>
      </c>
      <c r="E181" t="s">
        <v>395</v>
      </c>
      <c r="F181">
        <v>323</v>
      </c>
      <c r="G181" t="s">
        <v>865</v>
      </c>
    </row>
    <row r="182" spans="1:7" x14ac:dyDescent="0.3">
      <c r="A182" t="s">
        <v>403</v>
      </c>
      <c r="B182">
        <v>201</v>
      </c>
      <c r="C182" t="s">
        <v>399</v>
      </c>
      <c r="D182">
        <v>129</v>
      </c>
      <c r="E182" t="s">
        <v>397</v>
      </c>
      <c r="F182">
        <v>346</v>
      </c>
      <c r="G182" t="s">
        <v>865</v>
      </c>
    </row>
    <row r="183" spans="1:7" x14ac:dyDescent="0.3">
      <c r="A183" t="s">
        <v>405</v>
      </c>
      <c r="B183">
        <v>1</v>
      </c>
      <c r="C183" t="s">
        <v>400</v>
      </c>
      <c r="D183">
        <v>41</v>
      </c>
      <c r="E183" t="s">
        <v>401</v>
      </c>
      <c r="F183">
        <v>104</v>
      </c>
      <c r="G183" t="s">
        <v>865</v>
      </c>
    </row>
    <row r="184" spans="1:7" x14ac:dyDescent="0.3">
      <c r="A184" t="s">
        <v>408</v>
      </c>
      <c r="B184">
        <v>10</v>
      </c>
      <c r="C184" t="s">
        <v>403</v>
      </c>
      <c r="D184">
        <v>173</v>
      </c>
      <c r="E184" t="s">
        <v>403</v>
      </c>
      <c r="F184">
        <v>114</v>
      </c>
      <c r="G184" t="s">
        <v>865</v>
      </c>
    </row>
    <row r="185" spans="1:7" x14ac:dyDescent="0.3">
      <c r="A185" t="s">
        <v>411</v>
      </c>
      <c r="B185">
        <v>19</v>
      </c>
      <c r="C185" t="s">
        <v>410</v>
      </c>
      <c r="D185">
        <v>26</v>
      </c>
      <c r="E185" t="s">
        <v>410</v>
      </c>
      <c r="F185">
        <v>56</v>
      </c>
      <c r="G185" t="s">
        <v>865</v>
      </c>
    </row>
    <row r="186" spans="1:7" x14ac:dyDescent="0.3">
      <c r="A186" t="s">
        <v>412</v>
      </c>
      <c r="B186">
        <v>24</v>
      </c>
      <c r="C186" t="s">
        <v>412</v>
      </c>
      <c r="D186">
        <v>24</v>
      </c>
      <c r="E186" t="s">
        <v>414</v>
      </c>
      <c r="F186">
        <v>12</v>
      </c>
      <c r="G186" t="s">
        <v>866</v>
      </c>
    </row>
    <row r="187" spans="1:7" x14ac:dyDescent="0.3">
      <c r="A187" t="s">
        <v>413</v>
      </c>
      <c r="B187">
        <v>336</v>
      </c>
      <c r="C187" t="s">
        <v>414</v>
      </c>
      <c r="D187">
        <v>23</v>
      </c>
      <c r="E187" t="s">
        <v>416</v>
      </c>
      <c r="F187">
        <v>13</v>
      </c>
      <c r="G187" t="s">
        <v>866</v>
      </c>
    </row>
    <row r="188" spans="1:7" x14ac:dyDescent="0.3">
      <c r="A188" t="s">
        <v>414</v>
      </c>
      <c r="B188">
        <v>31</v>
      </c>
      <c r="C188" t="s">
        <v>415</v>
      </c>
      <c r="D188">
        <v>14</v>
      </c>
      <c r="E188" t="s">
        <v>417</v>
      </c>
      <c r="F188">
        <v>205</v>
      </c>
      <c r="G188" t="s">
        <v>866</v>
      </c>
    </row>
    <row r="189" spans="1:7" x14ac:dyDescent="0.3">
      <c r="A189" t="s">
        <v>415</v>
      </c>
      <c r="B189">
        <v>15</v>
      </c>
      <c r="C189" t="s">
        <v>416</v>
      </c>
      <c r="D189">
        <v>359</v>
      </c>
      <c r="E189" t="s">
        <v>419</v>
      </c>
      <c r="F189">
        <v>51</v>
      </c>
      <c r="G189" t="s">
        <v>866</v>
      </c>
    </row>
    <row r="190" spans="1:7" x14ac:dyDescent="0.3">
      <c r="A190" t="s">
        <v>416</v>
      </c>
      <c r="B190">
        <v>398</v>
      </c>
      <c r="C190" t="s">
        <v>916</v>
      </c>
      <c r="D190">
        <v>0</v>
      </c>
      <c r="E190" t="s">
        <v>420</v>
      </c>
      <c r="F190">
        <v>201</v>
      </c>
      <c r="G190" t="s">
        <v>866</v>
      </c>
    </row>
    <row r="191" spans="1:7" x14ac:dyDescent="0.3">
      <c r="A191" t="s">
        <v>916</v>
      </c>
      <c r="B191">
        <v>0</v>
      </c>
      <c r="C191" t="s">
        <v>417</v>
      </c>
      <c r="D191">
        <v>227</v>
      </c>
      <c r="E191" t="s">
        <v>423</v>
      </c>
      <c r="F191">
        <v>34</v>
      </c>
      <c r="G191" t="s">
        <v>866</v>
      </c>
    </row>
    <row r="192" spans="1:7" x14ac:dyDescent="0.3">
      <c r="A192" t="s">
        <v>417</v>
      </c>
      <c r="B192">
        <v>236</v>
      </c>
      <c r="C192" t="s">
        <v>419</v>
      </c>
      <c r="D192">
        <v>21</v>
      </c>
      <c r="E192" t="s">
        <v>917</v>
      </c>
      <c r="F192">
        <v>68</v>
      </c>
      <c r="G192" t="s">
        <v>866</v>
      </c>
    </row>
    <row r="193" spans="1:7" x14ac:dyDescent="0.3">
      <c r="A193" t="s">
        <v>420</v>
      </c>
      <c r="B193">
        <v>264</v>
      </c>
      <c r="C193" t="s">
        <v>420</v>
      </c>
      <c r="D193">
        <v>238</v>
      </c>
      <c r="E193" t="s">
        <v>425</v>
      </c>
      <c r="F193">
        <v>26</v>
      </c>
      <c r="G193" t="s">
        <v>866</v>
      </c>
    </row>
    <row r="194" spans="1:7" x14ac:dyDescent="0.3">
      <c r="A194" t="s">
        <v>422</v>
      </c>
      <c r="B194">
        <v>18</v>
      </c>
      <c r="C194" t="s">
        <v>917</v>
      </c>
      <c r="D194">
        <v>31</v>
      </c>
      <c r="E194" t="s">
        <v>426</v>
      </c>
      <c r="F194">
        <v>142</v>
      </c>
      <c r="G194" t="s">
        <v>866</v>
      </c>
    </row>
    <row r="195" spans="1:7" x14ac:dyDescent="0.3">
      <c r="A195" t="s">
        <v>425</v>
      </c>
      <c r="B195">
        <v>76</v>
      </c>
      <c r="C195" t="s">
        <v>425</v>
      </c>
      <c r="D195">
        <v>74</v>
      </c>
      <c r="E195" t="s">
        <v>427</v>
      </c>
      <c r="F195">
        <v>17</v>
      </c>
      <c r="G195" t="s">
        <v>866</v>
      </c>
    </row>
    <row r="196" spans="1:7" x14ac:dyDescent="0.3">
      <c r="A196" t="s">
        <v>426</v>
      </c>
      <c r="B196">
        <v>176</v>
      </c>
      <c r="C196" t="s">
        <v>426</v>
      </c>
      <c r="D196">
        <v>156</v>
      </c>
      <c r="E196" t="s">
        <v>428</v>
      </c>
      <c r="F196">
        <v>198</v>
      </c>
      <c r="G196" t="s">
        <v>866</v>
      </c>
    </row>
    <row r="197" spans="1:7" x14ac:dyDescent="0.3">
      <c r="A197" t="s">
        <v>427</v>
      </c>
      <c r="B197">
        <v>82</v>
      </c>
      <c r="C197" t="s">
        <v>427</v>
      </c>
      <c r="D197">
        <v>39</v>
      </c>
      <c r="E197" t="s">
        <v>430</v>
      </c>
      <c r="F197">
        <v>17</v>
      </c>
      <c r="G197" t="s">
        <v>866</v>
      </c>
    </row>
    <row r="198" spans="1:7" x14ac:dyDescent="0.3">
      <c r="A198" t="s">
        <v>428</v>
      </c>
      <c r="B198">
        <v>225</v>
      </c>
      <c r="C198" t="s">
        <v>428</v>
      </c>
      <c r="D198">
        <v>214</v>
      </c>
      <c r="E198" t="s">
        <v>432</v>
      </c>
      <c r="F198">
        <v>71</v>
      </c>
      <c r="G198" t="s">
        <v>866</v>
      </c>
    </row>
    <row r="199" spans="1:7" x14ac:dyDescent="0.3">
      <c r="A199" t="s">
        <v>918</v>
      </c>
      <c r="B199">
        <v>0</v>
      </c>
      <c r="C199" t="s">
        <v>918</v>
      </c>
      <c r="D199">
        <v>0</v>
      </c>
      <c r="E199" t="s">
        <v>433</v>
      </c>
      <c r="F199">
        <v>25</v>
      </c>
      <c r="G199" t="s">
        <v>866</v>
      </c>
    </row>
    <row r="200" spans="1:7" x14ac:dyDescent="0.3">
      <c r="A200" t="s">
        <v>430</v>
      </c>
      <c r="B200">
        <v>0</v>
      </c>
      <c r="C200" t="s">
        <v>430</v>
      </c>
      <c r="D200">
        <v>0</v>
      </c>
      <c r="E200" t="s">
        <v>434</v>
      </c>
      <c r="F200">
        <v>65</v>
      </c>
      <c r="G200" t="s">
        <v>866</v>
      </c>
    </row>
    <row r="201" spans="1:7" x14ac:dyDescent="0.3">
      <c r="A201" t="s">
        <v>432</v>
      </c>
      <c r="B201">
        <v>98</v>
      </c>
      <c r="C201" t="s">
        <v>432</v>
      </c>
      <c r="D201">
        <v>97</v>
      </c>
      <c r="E201" t="s">
        <v>435</v>
      </c>
      <c r="F201">
        <v>187</v>
      </c>
      <c r="G201" t="s">
        <v>866</v>
      </c>
    </row>
    <row r="202" spans="1:7" x14ac:dyDescent="0.3">
      <c r="A202" t="s">
        <v>433</v>
      </c>
      <c r="B202">
        <v>25</v>
      </c>
      <c r="C202" t="s">
        <v>434</v>
      </c>
      <c r="D202">
        <v>69</v>
      </c>
      <c r="E202" t="s">
        <v>436</v>
      </c>
      <c r="F202">
        <v>33</v>
      </c>
      <c r="G202" t="s">
        <v>866</v>
      </c>
    </row>
    <row r="203" spans="1:7" x14ac:dyDescent="0.3">
      <c r="A203" t="s">
        <v>434</v>
      </c>
      <c r="B203">
        <v>69</v>
      </c>
      <c r="C203" t="s">
        <v>435</v>
      </c>
      <c r="D203">
        <v>291</v>
      </c>
      <c r="E203" t="s">
        <v>439</v>
      </c>
      <c r="F203">
        <v>197</v>
      </c>
      <c r="G203" t="s">
        <v>866</v>
      </c>
    </row>
    <row r="204" spans="1:7" x14ac:dyDescent="0.3">
      <c r="A204" t="s">
        <v>435</v>
      </c>
      <c r="B204">
        <v>351</v>
      </c>
      <c r="C204" t="s">
        <v>439</v>
      </c>
      <c r="D204">
        <v>39</v>
      </c>
      <c r="E204" t="s">
        <v>440</v>
      </c>
      <c r="F204">
        <v>172</v>
      </c>
      <c r="G204" t="s">
        <v>866</v>
      </c>
    </row>
    <row r="205" spans="1:7" x14ac:dyDescent="0.3">
      <c r="A205" t="s">
        <v>439</v>
      </c>
      <c r="B205">
        <v>42</v>
      </c>
      <c r="C205" t="s">
        <v>440</v>
      </c>
      <c r="D205">
        <v>171</v>
      </c>
      <c r="E205" t="s">
        <v>441</v>
      </c>
      <c r="F205">
        <v>40</v>
      </c>
      <c r="G205" t="s">
        <v>866</v>
      </c>
    </row>
    <row r="206" spans="1:7" x14ac:dyDescent="0.3">
      <c r="A206" t="s">
        <v>445</v>
      </c>
      <c r="B206">
        <v>86</v>
      </c>
      <c r="C206" t="s">
        <v>445</v>
      </c>
      <c r="D206">
        <v>72</v>
      </c>
      <c r="E206" t="s">
        <v>443</v>
      </c>
      <c r="F206">
        <v>163</v>
      </c>
      <c r="G206" t="s">
        <v>866</v>
      </c>
    </row>
    <row r="207" spans="1:7" x14ac:dyDescent="0.3">
      <c r="A207" t="s">
        <v>446</v>
      </c>
      <c r="B207">
        <v>51</v>
      </c>
      <c r="C207" t="s">
        <v>446</v>
      </c>
      <c r="D207">
        <v>36</v>
      </c>
      <c r="E207" t="s">
        <v>445</v>
      </c>
      <c r="F207">
        <v>339</v>
      </c>
      <c r="G207" t="s">
        <v>866</v>
      </c>
    </row>
    <row r="208" spans="1:7" x14ac:dyDescent="0.3">
      <c r="A208" t="s">
        <v>449</v>
      </c>
      <c r="B208">
        <v>21</v>
      </c>
      <c r="C208" t="s">
        <v>449</v>
      </c>
      <c r="D208">
        <v>9</v>
      </c>
      <c r="E208" t="s">
        <v>449</v>
      </c>
      <c r="F208">
        <v>40</v>
      </c>
      <c r="G208" t="s">
        <v>866</v>
      </c>
    </row>
    <row r="209" spans="1:7" x14ac:dyDescent="0.3">
      <c r="A209" t="s">
        <v>451</v>
      </c>
      <c r="B209">
        <v>151</v>
      </c>
      <c r="C209" t="s">
        <v>451</v>
      </c>
      <c r="D209">
        <v>133</v>
      </c>
      <c r="E209" t="s">
        <v>451</v>
      </c>
      <c r="F209">
        <v>81</v>
      </c>
      <c r="G209" t="s">
        <v>867</v>
      </c>
    </row>
    <row r="210" spans="1:7" x14ac:dyDescent="0.3">
      <c r="A210" t="s">
        <v>453</v>
      </c>
      <c r="B210">
        <v>123</v>
      </c>
      <c r="C210" t="s">
        <v>454</v>
      </c>
      <c r="D210">
        <v>116</v>
      </c>
      <c r="E210" t="s">
        <v>453</v>
      </c>
      <c r="F210">
        <v>48</v>
      </c>
      <c r="G210" t="s">
        <v>867</v>
      </c>
    </row>
    <row r="211" spans="1:7" x14ac:dyDescent="0.3">
      <c r="A211" t="s">
        <v>454</v>
      </c>
      <c r="B211">
        <v>128</v>
      </c>
      <c r="C211" t="s">
        <v>458</v>
      </c>
      <c r="D211">
        <v>1</v>
      </c>
      <c r="E211" t="s">
        <v>454</v>
      </c>
      <c r="F211">
        <v>53</v>
      </c>
      <c r="G211" t="s">
        <v>867</v>
      </c>
    </row>
    <row r="212" spans="1:7" x14ac:dyDescent="0.3">
      <c r="A212" t="s">
        <v>455</v>
      </c>
      <c r="B212">
        <v>253</v>
      </c>
      <c r="C212" t="s">
        <v>459</v>
      </c>
      <c r="D212">
        <v>6</v>
      </c>
      <c r="E212" t="s">
        <v>458</v>
      </c>
      <c r="F212">
        <v>16</v>
      </c>
      <c r="G212" t="s">
        <v>867</v>
      </c>
    </row>
    <row r="213" spans="1:7" x14ac:dyDescent="0.3">
      <c r="A213" t="s">
        <v>458</v>
      </c>
      <c r="B213">
        <v>1</v>
      </c>
      <c r="C213" t="s">
        <v>462</v>
      </c>
      <c r="D213">
        <v>114</v>
      </c>
      <c r="E213" t="s">
        <v>459</v>
      </c>
      <c r="F213">
        <v>13</v>
      </c>
      <c r="G213" t="s">
        <v>867</v>
      </c>
    </row>
    <row r="214" spans="1:7" x14ac:dyDescent="0.3">
      <c r="A214" t="s">
        <v>466</v>
      </c>
      <c r="B214">
        <v>113</v>
      </c>
      <c r="C214" t="s">
        <v>465</v>
      </c>
      <c r="D214">
        <v>78</v>
      </c>
      <c r="E214" t="s">
        <v>465</v>
      </c>
      <c r="F214">
        <v>66</v>
      </c>
      <c r="G214" t="s">
        <v>867</v>
      </c>
    </row>
    <row r="215" spans="1:7" x14ac:dyDescent="0.3">
      <c r="A215" t="s">
        <v>471</v>
      </c>
      <c r="B215">
        <v>13</v>
      </c>
      <c r="C215" t="s">
        <v>466</v>
      </c>
      <c r="D215">
        <v>113</v>
      </c>
      <c r="E215" t="s">
        <v>473</v>
      </c>
      <c r="F215">
        <v>93</v>
      </c>
      <c r="G215" t="s">
        <v>867</v>
      </c>
    </row>
    <row r="216" spans="1:7" x14ac:dyDescent="0.3">
      <c r="A216" t="s">
        <v>477</v>
      </c>
      <c r="B216">
        <v>200</v>
      </c>
      <c r="C216" t="s">
        <v>473</v>
      </c>
      <c r="D216">
        <v>203</v>
      </c>
      <c r="E216" t="s">
        <v>474</v>
      </c>
      <c r="F216">
        <v>151</v>
      </c>
      <c r="G216" t="s">
        <v>867</v>
      </c>
    </row>
    <row r="217" spans="1:7" x14ac:dyDescent="0.3">
      <c r="A217" t="s">
        <v>479</v>
      </c>
      <c r="B217">
        <v>67</v>
      </c>
      <c r="C217" t="s">
        <v>476</v>
      </c>
      <c r="D217">
        <v>172</v>
      </c>
      <c r="E217" t="s">
        <v>476</v>
      </c>
      <c r="F217">
        <v>141</v>
      </c>
      <c r="G217" t="s">
        <v>867</v>
      </c>
    </row>
    <row r="218" spans="1:7" x14ac:dyDescent="0.3">
      <c r="A218" t="s">
        <v>481</v>
      </c>
      <c r="B218">
        <v>163</v>
      </c>
      <c r="C218" t="s">
        <v>477</v>
      </c>
      <c r="D218">
        <v>67</v>
      </c>
      <c r="E218" t="s">
        <v>477</v>
      </c>
      <c r="F218">
        <v>67</v>
      </c>
      <c r="G218" t="s">
        <v>867</v>
      </c>
    </row>
    <row r="219" spans="1:7" x14ac:dyDescent="0.3">
      <c r="A219" t="s">
        <v>482</v>
      </c>
      <c r="B219">
        <v>247</v>
      </c>
      <c r="C219" t="s">
        <v>479</v>
      </c>
      <c r="D219">
        <v>60</v>
      </c>
      <c r="E219" t="s">
        <v>479</v>
      </c>
      <c r="F219">
        <v>38</v>
      </c>
      <c r="G219" t="s">
        <v>867</v>
      </c>
    </row>
    <row r="220" spans="1:7" x14ac:dyDescent="0.3">
      <c r="A220" t="s">
        <v>484</v>
      </c>
      <c r="B220">
        <v>11</v>
      </c>
      <c r="C220" t="s">
        <v>482</v>
      </c>
      <c r="D220">
        <v>179</v>
      </c>
      <c r="E220" t="s">
        <v>484</v>
      </c>
      <c r="F220">
        <v>95</v>
      </c>
      <c r="G220" t="s">
        <v>867</v>
      </c>
    </row>
    <row r="221" spans="1:7" x14ac:dyDescent="0.3">
      <c r="A221" t="s">
        <v>489</v>
      </c>
      <c r="B221">
        <v>234</v>
      </c>
      <c r="C221" t="s">
        <v>484</v>
      </c>
      <c r="D221">
        <v>5</v>
      </c>
      <c r="E221" t="s">
        <v>485</v>
      </c>
      <c r="F221">
        <v>50</v>
      </c>
      <c r="G221" t="s">
        <v>867</v>
      </c>
    </row>
    <row r="222" spans="1:7" x14ac:dyDescent="0.3">
      <c r="A222" t="s">
        <v>491</v>
      </c>
      <c r="B222">
        <v>226</v>
      </c>
      <c r="C222" t="s">
        <v>489</v>
      </c>
      <c r="D222">
        <v>193</v>
      </c>
      <c r="E222" t="s">
        <v>488</v>
      </c>
      <c r="F222">
        <v>10</v>
      </c>
      <c r="G222" t="s">
        <v>867</v>
      </c>
    </row>
    <row r="223" spans="1:7" x14ac:dyDescent="0.3">
      <c r="A223" t="s">
        <v>492</v>
      </c>
      <c r="B223">
        <v>0</v>
      </c>
      <c r="C223" t="s">
        <v>491</v>
      </c>
      <c r="D223">
        <v>213</v>
      </c>
      <c r="E223" t="s">
        <v>491</v>
      </c>
      <c r="F223">
        <v>81</v>
      </c>
      <c r="G223" t="s">
        <v>867</v>
      </c>
    </row>
    <row r="224" spans="1:7" x14ac:dyDescent="0.3">
      <c r="A224" t="s">
        <v>494</v>
      </c>
      <c r="B224">
        <v>15</v>
      </c>
      <c r="C224" t="s">
        <v>493</v>
      </c>
      <c r="D224">
        <v>346</v>
      </c>
      <c r="E224" t="s">
        <v>493</v>
      </c>
      <c r="F224">
        <v>257</v>
      </c>
      <c r="G224" t="s">
        <v>867</v>
      </c>
    </row>
    <row r="225" spans="1:7" x14ac:dyDescent="0.3">
      <c r="A225" t="s">
        <v>495</v>
      </c>
      <c r="B225">
        <v>98</v>
      </c>
      <c r="C225" t="s">
        <v>498</v>
      </c>
      <c r="D225">
        <v>165</v>
      </c>
      <c r="E225" t="s">
        <v>495</v>
      </c>
      <c r="F225">
        <v>76</v>
      </c>
      <c r="G225" t="s">
        <v>867</v>
      </c>
    </row>
    <row r="226" spans="1:7" x14ac:dyDescent="0.3">
      <c r="A226" t="s">
        <v>498</v>
      </c>
      <c r="B226">
        <v>171</v>
      </c>
      <c r="C226" t="s">
        <v>499</v>
      </c>
      <c r="D226">
        <v>161</v>
      </c>
      <c r="E226" t="s">
        <v>498</v>
      </c>
      <c r="F226">
        <v>17</v>
      </c>
      <c r="G226" t="s">
        <v>867</v>
      </c>
    </row>
    <row r="227" spans="1:7" x14ac:dyDescent="0.3">
      <c r="A227" t="s">
        <v>502</v>
      </c>
      <c r="B227">
        <v>51</v>
      </c>
      <c r="C227" t="s">
        <v>502</v>
      </c>
      <c r="D227">
        <v>34</v>
      </c>
      <c r="E227" t="s">
        <v>499</v>
      </c>
      <c r="F227">
        <v>155</v>
      </c>
      <c r="G227" t="s">
        <v>867</v>
      </c>
    </row>
    <row r="228" spans="1:7" x14ac:dyDescent="0.3">
      <c r="A228" t="s">
        <v>503</v>
      </c>
      <c r="B228">
        <v>75</v>
      </c>
      <c r="C228" t="s">
        <v>503</v>
      </c>
      <c r="D228">
        <v>75</v>
      </c>
      <c r="E228" t="s">
        <v>502</v>
      </c>
      <c r="F228">
        <v>143</v>
      </c>
      <c r="G228" t="s">
        <v>867</v>
      </c>
    </row>
    <row r="229" spans="1:7" x14ac:dyDescent="0.3">
      <c r="A229" t="s">
        <v>504</v>
      </c>
      <c r="B229">
        <v>52</v>
      </c>
      <c r="C229" t="s">
        <v>505</v>
      </c>
      <c r="D229">
        <v>24</v>
      </c>
      <c r="E229" t="s">
        <v>505</v>
      </c>
      <c r="F229">
        <v>7</v>
      </c>
      <c r="G229" t="s">
        <v>867</v>
      </c>
    </row>
    <row r="230" spans="1:7" x14ac:dyDescent="0.3">
      <c r="A230" t="s">
        <v>506</v>
      </c>
      <c r="B230">
        <v>352</v>
      </c>
      <c r="C230" t="s">
        <v>506</v>
      </c>
      <c r="D230">
        <v>335</v>
      </c>
      <c r="E230" t="s">
        <v>506</v>
      </c>
      <c r="F230">
        <v>314</v>
      </c>
      <c r="G230" t="s">
        <v>867</v>
      </c>
    </row>
    <row r="231" spans="1:7" x14ac:dyDescent="0.3">
      <c r="A231" t="s">
        <v>508</v>
      </c>
      <c r="B231">
        <v>27</v>
      </c>
      <c r="C231" t="s">
        <v>508</v>
      </c>
      <c r="D231">
        <v>23</v>
      </c>
      <c r="E231" t="s">
        <v>508</v>
      </c>
      <c r="F231">
        <v>19</v>
      </c>
      <c r="G231" t="s">
        <v>867</v>
      </c>
    </row>
    <row r="232" spans="1:7" x14ac:dyDescent="0.3">
      <c r="A232" t="s">
        <v>516</v>
      </c>
      <c r="B232">
        <v>2</v>
      </c>
      <c r="C232" t="s">
        <v>514</v>
      </c>
      <c r="D232">
        <v>26</v>
      </c>
      <c r="E232" t="s">
        <v>512</v>
      </c>
      <c r="F232">
        <v>29</v>
      </c>
      <c r="G232" t="s">
        <v>868</v>
      </c>
    </row>
    <row r="233" spans="1:7" x14ac:dyDescent="0.3">
      <c r="A233" t="s">
        <v>523</v>
      </c>
      <c r="B233">
        <v>12</v>
      </c>
      <c r="C233" t="s">
        <v>517</v>
      </c>
      <c r="D233">
        <v>17</v>
      </c>
      <c r="E233" t="s">
        <v>513</v>
      </c>
      <c r="F233">
        <v>54</v>
      </c>
      <c r="G233" t="s">
        <v>868</v>
      </c>
    </row>
    <row r="234" spans="1:7" x14ac:dyDescent="0.3">
      <c r="A234" t="s">
        <v>527</v>
      </c>
      <c r="B234">
        <v>4</v>
      </c>
      <c r="C234" t="s">
        <v>522</v>
      </c>
      <c r="D234">
        <v>74</v>
      </c>
      <c r="E234" t="s">
        <v>514</v>
      </c>
      <c r="F234">
        <v>17</v>
      </c>
      <c r="G234" t="s">
        <v>868</v>
      </c>
    </row>
    <row r="235" spans="1:7" x14ac:dyDescent="0.3">
      <c r="A235" t="s">
        <v>529</v>
      </c>
      <c r="B235">
        <v>40</v>
      </c>
      <c r="C235" t="s">
        <v>524</v>
      </c>
      <c r="D235">
        <v>141</v>
      </c>
      <c r="E235" t="s">
        <v>517</v>
      </c>
      <c r="F235">
        <v>54</v>
      </c>
      <c r="G235" t="s">
        <v>868</v>
      </c>
    </row>
    <row r="236" spans="1:7" x14ac:dyDescent="0.3">
      <c r="A236" t="s">
        <v>532</v>
      </c>
      <c r="B236">
        <v>54</v>
      </c>
      <c r="C236" t="s">
        <v>526</v>
      </c>
      <c r="D236">
        <v>5</v>
      </c>
      <c r="E236" t="s">
        <v>522</v>
      </c>
      <c r="F236">
        <v>55</v>
      </c>
      <c r="G236" t="s">
        <v>868</v>
      </c>
    </row>
    <row r="237" spans="1:7" x14ac:dyDescent="0.3">
      <c r="A237" t="s">
        <v>533</v>
      </c>
      <c r="B237">
        <v>0</v>
      </c>
      <c r="C237" t="s">
        <v>529</v>
      </c>
      <c r="D237">
        <v>24</v>
      </c>
      <c r="E237" t="s">
        <v>524</v>
      </c>
      <c r="F237">
        <v>130</v>
      </c>
      <c r="G237" t="s">
        <v>868</v>
      </c>
    </row>
    <row r="238" spans="1:7" x14ac:dyDescent="0.3">
      <c r="A238" t="s">
        <v>535</v>
      </c>
      <c r="B238">
        <v>11</v>
      </c>
      <c r="C238" t="s">
        <v>532</v>
      </c>
      <c r="D238">
        <v>46</v>
      </c>
      <c r="E238" t="s">
        <v>526</v>
      </c>
      <c r="F238">
        <v>99</v>
      </c>
      <c r="G238" t="s">
        <v>868</v>
      </c>
    </row>
    <row r="239" spans="1:7" x14ac:dyDescent="0.3">
      <c r="A239" t="s">
        <v>536</v>
      </c>
      <c r="B239">
        <v>309</v>
      </c>
      <c r="C239" t="s">
        <v>536</v>
      </c>
      <c r="D239">
        <v>288</v>
      </c>
      <c r="E239" t="s">
        <v>534</v>
      </c>
      <c r="F239">
        <v>255</v>
      </c>
      <c r="G239" t="s">
        <v>868</v>
      </c>
    </row>
    <row r="240" spans="1:7" x14ac:dyDescent="0.3">
      <c r="A240" t="s">
        <v>537</v>
      </c>
      <c r="B240">
        <v>1</v>
      </c>
      <c r="C240" t="s">
        <v>539</v>
      </c>
      <c r="D240">
        <v>123</v>
      </c>
      <c r="E240" t="s">
        <v>536</v>
      </c>
      <c r="F240">
        <v>254</v>
      </c>
      <c r="G240" t="s">
        <v>868</v>
      </c>
    </row>
    <row r="241" spans="1:7" x14ac:dyDescent="0.3">
      <c r="A241" t="s">
        <v>541</v>
      </c>
      <c r="B241">
        <v>487</v>
      </c>
      <c r="C241" t="s">
        <v>540</v>
      </c>
      <c r="D241">
        <v>32</v>
      </c>
      <c r="E241" t="s">
        <v>539</v>
      </c>
      <c r="F241">
        <v>135</v>
      </c>
      <c r="G241" t="s">
        <v>868</v>
      </c>
    </row>
    <row r="242" spans="1:7" x14ac:dyDescent="0.3">
      <c r="A242" t="s">
        <v>543</v>
      </c>
      <c r="B242">
        <v>333</v>
      </c>
      <c r="C242" t="s">
        <v>541</v>
      </c>
      <c r="D242">
        <v>411</v>
      </c>
      <c r="E242" t="s">
        <v>540</v>
      </c>
      <c r="F242">
        <v>60</v>
      </c>
      <c r="G242" t="s">
        <v>868</v>
      </c>
    </row>
    <row r="243" spans="1:7" x14ac:dyDescent="0.3">
      <c r="A243" t="s">
        <v>546</v>
      </c>
      <c r="B243">
        <v>8</v>
      </c>
      <c r="C243" t="s">
        <v>542</v>
      </c>
      <c r="D243">
        <v>220</v>
      </c>
      <c r="E243" t="s">
        <v>541</v>
      </c>
      <c r="F243">
        <v>283</v>
      </c>
      <c r="G243" t="s">
        <v>868</v>
      </c>
    </row>
    <row r="244" spans="1:7" x14ac:dyDescent="0.3">
      <c r="A244" t="s">
        <v>547</v>
      </c>
      <c r="B244">
        <v>369</v>
      </c>
      <c r="C244" t="s">
        <v>545</v>
      </c>
      <c r="D244">
        <v>5</v>
      </c>
      <c r="E244" t="s">
        <v>542</v>
      </c>
      <c r="F244">
        <v>14</v>
      </c>
      <c r="G244" t="s">
        <v>868</v>
      </c>
    </row>
    <row r="245" spans="1:7" x14ac:dyDescent="0.3">
      <c r="A245" t="s">
        <v>548</v>
      </c>
      <c r="B245">
        <v>234</v>
      </c>
      <c r="C245" t="s">
        <v>546</v>
      </c>
      <c r="D245">
        <v>8</v>
      </c>
      <c r="E245" t="s">
        <v>548</v>
      </c>
      <c r="F245">
        <v>62</v>
      </c>
      <c r="G245" t="s">
        <v>868</v>
      </c>
    </row>
    <row r="246" spans="1:7" x14ac:dyDescent="0.3">
      <c r="A246" t="s">
        <v>549</v>
      </c>
      <c r="B246">
        <v>339</v>
      </c>
      <c r="C246" t="s">
        <v>548</v>
      </c>
      <c r="D246">
        <v>222</v>
      </c>
      <c r="E246" t="s">
        <v>549</v>
      </c>
      <c r="F246">
        <v>193</v>
      </c>
      <c r="G246" t="s">
        <v>868</v>
      </c>
    </row>
    <row r="247" spans="1:7" x14ac:dyDescent="0.3">
      <c r="A247" t="s">
        <v>551</v>
      </c>
      <c r="B247">
        <v>51</v>
      </c>
      <c r="C247" t="s">
        <v>549</v>
      </c>
      <c r="D247">
        <v>293</v>
      </c>
      <c r="E247" t="s">
        <v>551</v>
      </c>
      <c r="F247">
        <v>13</v>
      </c>
      <c r="G247" t="s">
        <v>868</v>
      </c>
    </row>
    <row r="248" spans="1:7" x14ac:dyDescent="0.3">
      <c r="A248" t="s">
        <v>554</v>
      </c>
      <c r="B248">
        <v>134</v>
      </c>
      <c r="C248" t="s">
        <v>551</v>
      </c>
      <c r="D248">
        <v>50</v>
      </c>
      <c r="E248" t="s">
        <v>919</v>
      </c>
      <c r="F248">
        <v>22</v>
      </c>
      <c r="G248" t="s">
        <v>868</v>
      </c>
    </row>
    <row r="249" spans="1:7" x14ac:dyDescent="0.3">
      <c r="A249" t="s">
        <v>556</v>
      </c>
      <c r="B249">
        <v>37</v>
      </c>
      <c r="C249" t="s">
        <v>919</v>
      </c>
      <c r="D249">
        <v>0</v>
      </c>
      <c r="E249" t="s">
        <v>554</v>
      </c>
      <c r="F249">
        <v>15</v>
      </c>
      <c r="G249" t="s">
        <v>868</v>
      </c>
    </row>
    <row r="250" spans="1:7" x14ac:dyDescent="0.3">
      <c r="A250" t="s">
        <v>562</v>
      </c>
      <c r="B250">
        <v>0</v>
      </c>
      <c r="C250" t="s">
        <v>554</v>
      </c>
      <c r="D250">
        <v>116</v>
      </c>
      <c r="E250" t="s">
        <v>555</v>
      </c>
      <c r="F250">
        <v>28</v>
      </c>
      <c r="G250" t="s">
        <v>868</v>
      </c>
    </row>
    <row r="251" spans="1:7" x14ac:dyDescent="0.3">
      <c r="A251" t="s">
        <v>563</v>
      </c>
      <c r="B251">
        <v>84</v>
      </c>
      <c r="C251" t="s">
        <v>555</v>
      </c>
      <c r="D251">
        <v>34</v>
      </c>
      <c r="E251" t="s">
        <v>557</v>
      </c>
      <c r="F251">
        <v>119</v>
      </c>
      <c r="G251" t="s">
        <v>868</v>
      </c>
    </row>
    <row r="252" spans="1:7" x14ac:dyDescent="0.3">
      <c r="A252" t="s">
        <v>564</v>
      </c>
      <c r="B252">
        <v>3</v>
      </c>
      <c r="C252" t="s">
        <v>561</v>
      </c>
      <c r="D252">
        <v>39</v>
      </c>
      <c r="E252" t="s">
        <v>560</v>
      </c>
      <c r="F252">
        <v>79</v>
      </c>
      <c r="G252" t="s">
        <v>868</v>
      </c>
    </row>
    <row r="253" spans="1:7" x14ac:dyDescent="0.3">
      <c r="A253" t="s">
        <v>928</v>
      </c>
      <c r="B253">
        <v>2</v>
      </c>
      <c r="C253" t="s">
        <v>564</v>
      </c>
      <c r="D253">
        <v>3</v>
      </c>
      <c r="E253" t="s">
        <v>564</v>
      </c>
      <c r="F253">
        <v>39</v>
      </c>
      <c r="G253" t="s">
        <v>868</v>
      </c>
    </row>
    <row r="254" spans="1:7" x14ac:dyDescent="0.3">
      <c r="A254" t="s">
        <v>567</v>
      </c>
      <c r="B254">
        <v>0</v>
      </c>
      <c r="C254" t="s">
        <v>566</v>
      </c>
      <c r="D254">
        <v>5</v>
      </c>
      <c r="E254" t="s">
        <v>566</v>
      </c>
      <c r="F254">
        <v>144</v>
      </c>
      <c r="G254" t="s">
        <v>868</v>
      </c>
    </row>
    <row r="255" spans="1:7" x14ac:dyDescent="0.3">
      <c r="A255" t="s">
        <v>570</v>
      </c>
      <c r="B255">
        <v>66</v>
      </c>
      <c r="C255" t="s">
        <v>570</v>
      </c>
      <c r="D255">
        <v>64</v>
      </c>
      <c r="E255" t="s">
        <v>570</v>
      </c>
      <c r="F255">
        <v>14</v>
      </c>
      <c r="G255" t="s">
        <v>869</v>
      </c>
    </row>
    <row r="256" spans="1:7" x14ac:dyDescent="0.3">
      <c r="A256" t="s">
        <v>574</v>
      </c>
      <c r="B256">
        <v>38</v>
      </c>
      <c r="C256" t="s">
        <v>574</v>
      </c>
      <c r="D256">
        <v>38</v>
      </c>
      <c r="E256" t="s">
        <v>574</v>
      </c>
      <c r="F256">
        <v>3</v>
      </c>
      <c r="G256" t="s">
        <v>869</v>
      </c>
    </row>
    <row r="257" spans="1:7" x14ac:dyDescent="0.3">
      <c r="A257" t="s">
        <v>576</v>
      </c>
      <c r="B257">
        <v>41</v>
      </c>
      <c r="C257" t="s">
        <v>577</v>
      </c>
      <c r="D257">
        <v>92</v>
      </c>
      <c r="E257" t="s">
        <v>577</v>
      </c>
      <c r="F257">
        <v>46</v>
      </c>
      <c r="G257" t="s">
        <v>869</v>
      </c>
    </row>
    <row r="258" spans="1:7" x14ac:dyDescent="0.3">
      <c r="A258" t="s">
        <v>577</v>
      </c>
      <c r="B258">
        <v>130</v>
      </c>
      <c r="C258" t="s">
        <v>578</v>
      </c>
      <c r="D258">
        <v>27</v>
      </c>
      <c r="E258" t="s">
        <v>578</v>
      </c>
      <c r="F258">
        <v>27</v>
      </c>
      <c r="G258" t="s">
        <v>869</v>
      </c>
    </row>
    <row r="259" spans="1:7" x14ac:dyDescent="0.3">
      <c r="A259" t="s">
        <v>578</v>
      </c>
      <c r="B259">
        <v>27</v>
      </c>
      <c r="C259" t="s">
        <v>579</v>
      </c>
      <c r="D259">
        <v>131</v>
      </c>
      <c r="E259" t="s">
        <v>579</v>
      </c>
      <c r="F259">
        <v>32</v>
      </c>
      <c r="G259" t="s">
        <v>869</v>
      </c>
    </row>
    <row r="260" spans="1:7" x14ac:dyDescent="0.3">
      <c r="A260" t="s">
        <v>579</v>
      </c>
      <c r="B260">
        <v>145</v>
      </c>
      <c r="C260" t="s">
        <v>581</v>
      </c>
      <c r="D260">
        <v>189</v>
      </c>
      <c r="E260" t="s">
        <v>589</v>
      </c>
      <c r="F260">
        <v>36</v>
      </c>
      <c r="G260" t="s">
        <v>869</v>
      </c>
    </row>
    <row r="261" spans="1:7" x14ac:dyDescent="0.3">
      <c r="A261" t="s">
        <v>580</v>
      </c>
      <c r="B261">
        <v>0</v>
      </c>
      <c r="C261" t="s">
        <v>585</v>
      </c>
      <c r="D261">
        <v>41</v>
      </c>
      <c r="E261" t="s">
        <v>590</v>
      </c>
      <c r="F261">
        <v>398</v>
      </c>
      <c r="G261" t="s">
        <v>869</v>
      </c>
    </row>
    <row r="262" spans="1:7" x14ac:dyDescent="0.3">
      <c r="A262" t="s">
        <v>581</v>
      </c>
      <c r="B262">
        <v>211</v>
      </c>
      <c r="C262" t="s">
        <v>588</v>
      </c>
      <c r="D262">
        <v>18</v>
      </c>
      <c r="E262" t="s">
        <v>592</v>
      </c>
      <c r="F262">
        <v>207</v>
      </c>
      <c r="G262" t="s">
        <v>869</v>
      </c>
    </row>
    <row r="263" spans="1:7" x14ac:dyDescent="0.3">
      <c r="A263" t="s">
        <v>582</v>
      </c>
      <c r="B263">
        <v>13</v>
      </c>
      <c r="C263" t="s">
        <v>589</v>
      </c>
      <c r="D263">
        <v>92</v>
      </c>
      <c r="E263" t="s">
        <v>595</v>
      </c>
      <c r="F263">
        <v>73</v>
      </c>
      <c r="G263" t="s">
        <v>869</v>
      </c>
    </row>
    <row r="264" spans="1:7" x14ac:dyDescent="0.3">
      <c r="A264" t="s">
        <v>585</v>
      </c>
      <c r="B264">
        <v>51</v>
      </c>
      <c r="C264" t="s">
        <v>590</v>
      </c>
      <c r="D264">
        <v>695</v>
      </c>
      <c r="E264" t="s">
        <v>596</v>
      </c>
      <c r="F264">
        <v>462</v>
      </c>
      <c r="G264" t="s">
        <v>869</v>
      </c>
    </row>
    <row r="265" spans="1:7" x14ac:dyDescent="0.3">
      <c r="A265" t="s">
        <v>589</v>
      </c>
      <c r="B265">
        <v>119</v>
      </c>
      <c r="C265" t="s">
        <v>592</v>
      </c>
      <c r="D265">
        <v>210</v>
      </c>
      <c r="E265" t="s">
        <v>597</v>
      </c>
      <c r="F265">
        <v>79</v>
      </c>
      <c r="G265" t="s">
        <v>869</v>
      </c>
    </row>
    <row r="266" spans="1:7" x14ac:dyDescent="0.3">
      <c r="A266" t="s">
        <v>590</v>
      </c>
      <c r="B266">
        <v>765</v>
      </c>
      <c r="C266" t="s">
        <v>595</v>
      </c>
      <c r="D266">
        <v>11</v>
      </c>
      <c r="E266" t="s">
        <v>598</v>
      </c>
      <c r="F266">
        <v>44</v>
      </c>
      <c r="G266" t="s">
        <v>869</v>
      </c>
    </row>
    <row r="267" spans="1:7" x14ac:dyDescent="0.3">
      <c r="A267" t="s">
        <v>595</v>
      </c>
      <c r="B267">
        <v>14</v>
      </c>
      <c r="C267" t="s">
        <v>596</v>
      </c>
      <c r="D267">
        <v>48</v>
      </c>
      <c r="E267" t="s">
        <v>601</v>
      </c>
      <c r="F267">
        <v>110</v>
      </c>
      <c r="G267" t="s">
        <v>869</v>
      </c>
    </row>
    <row r="268" spans="1:7" x14ac:dyDescent="0.3">
      <c r="A268" t="s">
        <v>601</v>
      </c>
      <c r="B268">
        <v>11</v>
      </c>
      <c r="C268" t="s">
        <v>598</v>
      </c>
      <c r="D268">
        <v>198</v>
      </c>
      <c r="E268" t="s">
        <v>603</v>
      </c>
      <c r="F268">
        <v>77</v>
      </c>
      <c r="G268" t="s">
        <v>869</v>
      </c>
    </row>
    <row r="269" spans="1:7" x14ac:dyDescent="0.3">
      <c r="A269" t="s">
        <v>604</v>
      </c>
      <c r="B269">
        <v>527</v>
      </c>
      <c r="C269" t="s">
        <v>601</v>
      </c>
      <c r="D269">
        <v>9</v>
      </c>
      <c r="E269" t="s">
        <v>607</v>
      </c>
      <c r="F269">
        <v>152</v>
      </c>
      <c r="G269" t="s">
        <v>869</v>
      </c>
    </row>
    <row r="270" spans="1:7" x14ac:dyDescent="0.3">
      <c r="A270" t="s">
        <v>606</v>
      </c>
      <c r="B270">
        <v>299</v>
      </c>
      <c r="C270" t="s">
        <v>603</v>
      </c>
      <c r="D270">
        <v>119</v>
      </c>
      <c r="E270" t="s">
        <v>920</v>
      </c>
      <c r="F270">
        <v>31</v>
      </c>
      <c r="G270" t="s">
        <v>869</v>
      </c>
    </row>
    <row r="271" spans="1:7" x14ac:dyDescent="0.3">
      <c r="A271" t="s">
        <v>607</v>
      </c>
      <c r="B271">
        <v>176</v>
      </c>
      <c r="C271" t="s">
        <v>607</v>
      </c>
      <c r="D271">
        <v>170</v>
      </c>
      <c r="E271" t="s">
        <v>610</v>
      </c>
      <c r="F271">
        <v>19</v>
      </c>
      <c r="G271" t="s">
        <v>869</v>
      </c>
    </row>
    <row r="272" spans="1:7" x14ac:dyDescent="0.3">
      <c r="A272" t="s">
        <v>920</v>
      </c>
      <c r="B272">
        <v>0</v>
      </c>
      <c r="C272" t="s">
        <v>920</v>
      </c>
      <c r="D272">
        <v>0</v>
      </c>
      <c r="E272" t="s">
        <v>611</v>
      </c>
      <c r="F272">
        <v>10</v>
      </c>
      <c r="G272" t="s">
        <v>869</v>
      </c>
    </row>
    <row r="273" spans="1:7" x14ac:dyDescent="0.3">
      <c r="A273" t="s">
        <v>612</v>
      </c>
      <c r="B273">
        <v>446</v>
      </c>
      <c r="C273" t="s">
        <v>611</v>
      </c>
      <c r="D273">
        <v>10</v>
      </c>
      <c r="E273" t="s">
        <v>612</v>
      </c>
      <c r="F273">
        <v>169</v>
      </c>
      <c r="G273" t="s">
        <v>869</v>
      </c>
    </row>
    <row r="274" spans="1:7" x14ac:dyDescent="0.3">
      <c r="A274" t="s">
        <v>613</v>
      </c>
      <c r="B274">
        <v>284</v>
      </c>
      <c r="C274" t="s">
        <v>613</v>
      </c>
      <c r="D274">
        <v>277</v>
      </c>
      <c r="E274" t="s">
        <v>613</v>
      </c>
      <c r="F274">
        <v>205</v>
      </c>
      <c r="G274" t="s">
        <v>869</v>
      </c>
    </row>
    <row r="275" spans="1:7" x14ac:dyDescent="0.3">
      <c r="A275" t="s">
        <v>614</v>
      </c>
      <c r="B275">
        <v>27</v>
      </c>
      <c r="C275" t="s">
        <v>614</v>
      </c>
      <c r="D275">
        <v>25</v>
      </c>
      <c r="E275" t="s">
        <v>614</v>
      </c>
      <c r="F275">
        <v>22</v>
      </c>
      <c r="G275" t="s">
        <v>869</v>
      </c>
    </row>
    <row r="276" spans="1:7" x14ac:dyDescent="0.3">
      <c r="A276" t="s">
        <v>615</v>
      </c>
      <c r="B276">
        <v>16</v>
      </c>
      <c r="C276" t="s">
        <v>618</v>
      </c>
      <c r="D276">
        <v>13</v>
      </c>
      <c r="E276" t="s">
        <v>619</v>
      </c>
      <c r="F276">
        <v>92</v>
      </c>
      <c r="G276" t="s">
        <v>869</v>
      </c>
    </row>
    <row r="277" spans="1:7" x14ac:dyDescent="0.3">
      <c r="A277" t="s">
        <v>619</v>
      </c>
      <c r="B277">
        <v>153</v>
      </c>
      <c r="C277" t="s">
        <v>619</v>
      </c>
      <c r="D277">
        <v>143</v>
      </c>
      <c r="E277" t="s">
        <v>620</v>
      </c>
      <c r="F277">
        <v>7</v>
      </c>
      <c r="G277" t="s">
        <v>869</v>
      </c>
    </row>
    <row r="278" spans="1:7" x14ac:dyDescent="0.3">
      <c r="A278" t="s">
        <v>623</v>
      </c>
      <c r="B278">
        <v>305</v>
      </c>
      <c r="C278" t="s">
        <v>622</v>
      </c>
      <c r="D278">
        <v>148</v>
      </c>
      <c r="E278" t="s">
        <v>625</v>
      </c>
      <c r="F278">
        <v>211</v>
      </c>
      <c r="G278" t="s">
        <v>870</v>
      </c>
    </row>
    <row r="279" spans="1:7" x14ac:dyDescent="0.3">
      <c r="A279" t="s">
        <v>624</v>
      </c>
      <c r="B279">
        <v>134</v>
      </c>
      <c r="C279" t="s">
        <v>628</v>
      </c>
      <c r="D279">
        <v>54</v>
      </c>
      <c r="E279" t="s">
        <v>626</v>
      </c>
      <c r="F279">
        <v>34</v>
      </c>
      <c r="G279" t="s">
        <v>870</v>
      </c>
    </row>
    <row r="280" spans="1:7" x14ac:dyDescent="0.3">
      <c r="A280" t="s">
        <v>628</v>
      </c>
      <c r="B280">
        <v>75</v>
      </c>
      <c r="C280" t="s">
        <v>629</v>
      </c>
      <c r="D280">
        <v>22</v>
      </c>
      <c r="E280" t="s">
        <v>629</v>
      </c>
      <c r="F280">
        <v>8</v>
      </c>
      <c r="G280" t="s">
        <v>870</v>
      </c>
    </row>
    <row r="281" spans="1:7" x14ac:dyDescent="0.3">
      <c r="A281" t="s">
        <v>629</v>
      </c>
      <c r="B281">
        <v>22</v>
      </c>
      <c r="C281" t="s">
        <v>921</v>
      </c>
      <c r="D281">
        <v>17</v>
      </c>
      <c r="E281" t="s">
        <v>630</v>
      </c>
      <c r="F281">
        <v>17</v>
      </c>
      <c r="G281" t="s">
        <v>870</v>
      </c>
    </row>
    <row r="282" spans="1:7" x14ac:dyDescent="0.3">
      <c r="A282" t="s">
        <v>630</v>
      </c>
      <c r="B282">
        <v>79</v>
      </c>
      <c r="C282" t="s">
        <v>632</v>
      </c>
      <c r="D282">
        <v>7</v>
      </c>
      <c r="E282" t="s">
        <v>632</v>
      </c>
      <c r="F282">
        <v>2</v>
      </c>
      <c r="G282" t="s">
        <v>870</v>
      </c>
    </row>
    <row r="283" spans="1:7" x14ac:dyDescent="0.3">
      <c r="A283" t="s">
        <v>631</v>
      </c>
      <c r="B283">
        <v>28</v>
      </c>
      <c r="C283" t="s">
        <v>922</v>
      </c>
      <c r="D283">
        <v>0</v>
      </c>
      <c r="E283" t="s">
        <v>634</v>
      </c>
      <c r="F283">
        <v>28</v>
      </c>
      <c r="G283" t="s">
        <v>870</v>
      </c>
    </row>
    <row r="284" spans="1:7" x14ac:dyDescent="0.3">
      <c r="A284" t="s">
        <v>637</v>
      </c>
      <c r="B284">
        <v>70</v>
      </c>
      <c r="C284" t="s">
        <v>636</v>
      </c>
      <c r="D284">
        <v>6</v>
      </c>
      <c r="E284" t="s">
        <v>639</v>
      </c>
      <c r="F284">
        <v>32</v>
      </c>
      <c r="G284" t="s">
        <v>870</v>
      </c>
    </row>
    <row r="285" spans="1:7" x14ac:dyDescent="0.3">
      <c r="A285" t="s">
        <v>639</v>
      </c>
      <c r="B285">
        <v>41</v>
      </c>
      <c r="C285" t="s">
        <v>640</v>
      </c>
      <c r="D285">
        <v>215</v>
      </c>
      <c r="E285" t="s">
        <v>640</v>
      </c>
      <c r="F285">
        <v>215</v>
      </c>
      <c r="G285" t="s">
        <v>870</v>
      </c>
    </row>
    <row r="286" spans="1:7" x14ac:dyDescent="0.3">
      <c r="A286" t="s">
        <v>640</v>
      </c>
      <c r="B286">
        <v>304</v>
      </c>
      <c r="C286" t="s">
        <v>642</v>
      </c>
      <c r="D286">
        <v>44</v>
      </c>
      <c r="E286" t="s">
        <v>642</v>
      </c>
      <c r="F286">
        <v>9</v>
      </c>
      <c r="G286" t="s">
        <v>870</v>
      </c>
    </row>
    <row r="287" spans="1:7" x14ac:dyDescent="0.3">
      <c r="A287" t="s">
        <v>642</v>
      </c>
      <c r="B287">
        <v>45</v>
      </c>
      <c r="C287" t="s">
        <v>645</v>
      </c>
      <c r="D287">
        <v>96</v>
      </c>
      <c r="E287" t="s">
        <v>643</v>
      </c>
      <c r="F287">
        <v>90</v>
      </c>
      <c r="G287" t="s">
        <v>870</v>
      </c>
    </row>
    <row r="288" spans="1:7" x14ac:dyDescent="0.3">
      <c r="A288" t="s">
        <v>643</v>
      </c>
      <c r="B288">
        <v>31</v>
      </c>
      <c r="C288" t="s">
        <v>648</v>
      </c>
      <c r="D288">
        <v>65</v>
      </c>
      <c r="E288" t="s">
        <v>644</v>
      </c>
      <c r="F288">
        <v>105</v>
      </c>
      <c r="G288" t="s">
        <v>870</v>
      </c>
    </row>
    <row r="289" spans="1:7" x14ac:dyDescent="0.3">
      <c r="A289" t="s">
        <v>645</v>
      </c>
      <c r="B289">
        <v>107</v>
      </c>
      <c r="C289" t="s">
        <v>649</v>
      </c>
      <c r="D289">
        <v>5</v>
      </c>
      <c r="E289" t="s">
        <v>648</v>
      </c>
      <c r="F289">
        <v>32</v>
      </c>
      <c r="G289" t="s">
        <v>870</v>
      </c>
    </row>
    <row r="290" spans="1:7" x14ac:dyDescent="0.3">
      <c r="A290" t="s">
        <v>648</v>
      </c>
      <c r="B290">
        <v>72</v>
      </c>
      <c r="C290" t="s">
        <v>652</v>
      </c>
      <c r="D290">
        <v>43</v>
      </c>
      <c r="E290" t="s">
        <v>652</v>
      </c>
      <c r="F290">
        <v>4</v>
      </c>
      <c r="G290" t="s">
        <v>870</v>
      </c>
    </row>
    <row r="291" spans="1:7" x14ac:dyDescent="0.3">
      <c r="A291" t="s">
        <v>652</v>
      </c>
      <c r="B291">
        <v>43</v>
      </c>
      <c r="C291" t="s">
        <v>655</v>
      </c>
      <c r="D291">
        <v>204</v>
      </c>
      <c r="E291" t="s">
        <v>653</v>
      </c>
      <c r="F291">
        <v>69</v>
      </c>
      <c r="G291" t="s">
        <v>870</v>
      </c>
    </row>
    <row r="292" spans="1:7" x14ac:dyDescent="0.3">
      <c r="A292" t="s">
        <v>655</v>
      </c>
      <c r="B292">
        <v>210</v>
      </c>
      <c r="C292" t="s">
        <v>656</v>
      </c>
      <c r="D292">
        <v>6</v>
      </c>
      <c r="E292" t="s">
        <v>654</v>
      </c>
      <c r="F292">
        <v>157</v>
      </c>
      <c r="G292" t="s">
        <v>870</v>
      </c>
    </row>
    <row r="293" spans="1:7" x14ac:dyDescent="0.3">
      <c r="A293" t="s">
        <v>660</v>
      </c>
      <c r="B293">
        <v>77</v>
      </c>
      <c r="C293" t="s">
        <v>658</v>
      </c>
      <c r="D293">
        <v>23</v>
      </c>
      <c r="E293" t="s">
        <v>655</v>
      </c>
      <c r="F293">
        <v>160</v>
      </c>
      <c r="G293" t="s">
        <v>870</v>
      </c>
    </row>
    <row r="294" spans="1:7" x14ac:dyDescent="0.3">
      <c r="A294" t="s">
        <v>661</v>
      </c>
      <c r="B294">
        <v>59</v>
      </c>
      <c r="C294" t="s">
        <v>659</v>
      </c>
      <c r="D294">
        <v>55</v>
      </c>
      <c r="E294" t="s">
        <v>661</v>
      </c>
      <c r="F294">
        <v>16</v>
      </c>
      <c r="G294" t="s">
        <v>870</v>
      </c>
    </row>
    <row r="295" spans="1:7" x14ac:dyDescent="0.3">
      <c r="A295" t="s">
        <v>662</v>
      </c>
      <c r="B295">
        <v>321</v>
      </c>
      <c r="C295" t="s">
        <v>660</v>
      </c>
      <c r="D295">
        <v>44</v>
      </c>
      <c r="E295" t="s">
        <v>662</v>
      </c>
      <c r="F295">
        <v>294</v>
      </c>
      <c r="G295" t="s">
        <v>870</v>
      </c>
    </row>
    <row r="296" spans="1:7" x14ac:dyDescent="0.3">
      <c r="A296" t="s">
        <v>663</v>
      </c>
      <c r="B296">
        <v>23</v>
      </c>
      <c r="C296" t="s">
        <v>923</v>
      </c>
      <c r="D296">
        <v>0</v>
      </c>
      <c r="E296" t="s">
        <v>664</v>
      </c>
      <c r="F296">
        <v>217</v>
      </c>
      <c r="G296" t="s">
        <v>870</v>
      </c>
    </row>
    <row r="297" spans="1:7" x14ac:dyDescent="0.3">
      <c r="A297" t="s">
        <v>665</v>
      </c>
      <c r="B297">
        <v>154</v>
      </c>
      <c r="C297" t="s">
        <v>663</v>
      </c>
      <c r="D297">
        <v>23</v>
      </c>
      <c r="E297" t="s">
        <v>665</v>
      </c>
      <c r="F297">
        <v>142</v>
      </c>
      <c r="G297" t="s">
        <v>870</v>
      </c>
    </row>
    <row r="298" spans="1:7" x14ac:dyDescent="0.3">
      <c r="A298" t="s">
        <v>667</v>
      </c>
      <c r="B298">
        <v>233</v>
      </c>
      <c r="C298" t="s">
        <v>664</v>
      </c>
      <c r="D298">
        <v>250</v>
      </c>
      <c r="E298" t="s">
        <v>666</v>
      </c>
      <c r="F298">
        <v>57</v>
      </c>
      <c r="G298" t="s">
        <v>870</v>
      </c>
    </row>
    <row r="299" spans="1:7" x14ac:dyDescent="0.3">
      <c r="A299" t="s">
        <v>669</v>
      </c>
      <c r="B299">
        <v>58</v>
      </c>
      <c r="C299" t="s">
        <v>668</v>
      </c>
      <c r="D299">
        <v>33</v>
      </c>
      <c r="E299" t="s">
        <v>669</v>
      </c>
      <c r="F299">
        <v>51</v>
      </c>
      <c r="G299" t="s">
        <v>870</v>
      </c>
    </row>
    <row r="300" spans="1:7" x14ac:dyDescent="0.3">
      <c r="A300" t="s">
        <v>673</v>
      </c>
      <c r="B300">
        <v>63</v>
      </c>
      <c r="C300" t="s">
        <v>673</v>
      </c>
      <c r="D300">
        <v>63</v>
      </c>
      <c r="E300" t="s">
        <v>673</v>
      </c>
      <c r="F300">
        <v>128</v>
      </c>
      <c r="G300" t="s">
        <v>870</v>
      </c>
    </row>
    <row r="301" spans="1:7" x14ac:dyDescent="0.3">
      <c r="A301" t="s">
        <v>677</v>
      </c>
      <c r="B301">
        <v>2</v>
      </c>
      <c r="C301" t="s">
        <v>679</v>
      </c>
      <c r="D301">
        <v>296</v>
      </c>
      <c r="E301" t="s">
        <v>678</v>
      </c>
      <c r="F301">
        <v>85</v>
      </c>
      <c r="G301" t="s">
        <v>871</v>
      </c>
    </row>
    <row r="302" spans="1:7" x14ac:dyDescent="0.3">
      <c r="A302" t="s">
        <v>678</v>
      </c>
      <c r="B302">
        <v>64</v>
      </c>
      <c r="C302" t="s">
        <v>680</v>
      </c>
      <c r="D302">
        <v>40</v>
      </c>
      <c r="E302" t="s">
        <v>679</v>
      </c>
      <c r="F302">
        <v>254</v>
      </c>
      <c r="G302" t="s">
        <v>871</v>
      </c>
    </row>
    <row r="303" spans="1:7" x14ac:dyDescent="0.3">
      <c r="A303" t="s">
        <v>680</v>
      </c>
      <c r="B303">
        <v>48</v>
      </c>
      <c r="C303" t="s">
        <v>681</v>
      </c>
      <c r="D303">
        <v>0</v>
      </c>
      <c r="E303" t="s">
        <v>680</v>
      </c>
      <c r="F303">
        <v>8</v>
      </c>
      <c r="G303" t="s">
        <v>871</v>
      </c>
    </row>
    <row r="304" spans="1:7" x14ac:dyDescent="0.3">
      <c r="A304" t="s">
        <v>681</v>
      </c>
      <c r="B304">
        <v>5</v>
      </c>
      <c r="C304" t="s">
        <v>684</v>
      </c>
      <c r="D304">
        <v>521</v>
      </c>
      <c r="E304" t="s">
        <v>681</v>
      </c>
      <c r="F304">
        <v>50</v>
      </c>
      <c r="G304" t="s">
        <v>871</v>
      </c>
    </row>
    <row r="305" spans="1:7" x14ac:dyDescent="0.3">
      <c r="A305" t="s">
        <v>685</v>
      </c>
      <c r="B305">
        <v>10</v>
      </c>
      <c r="C305" t="s">
        <v>685</v>
      </c>
      <c r="D305">
        <v>6</v>
      </c>
      <c r="E305" t="s">
        <v>684</v>
      </c>
      <c r="F305">
        <v>481</v>
      </c>
      <c r="G305" t="s">
        <v>871</v>
      </c>
    </row>
    <row r="306" spans="1:7" x14ac:dyDescent="0.3">
      <c r="A306" t="s">
        <v>686</v>
      </c>
      <c r="B306">
        <v>77</v>
      </c>
      <c r="C306" t="s">
        <v>687</v>
      </c>
      <c r="D306">
        <v>264</v>
      </c>
      <c r="E306" t="s">
        <v>685</v>
      </c>
      <c r="F306">
        <v>6</v>
      </c>
      <c r="G306" t="s">
        <v>871</v>
      </c>
    </row>
    <row r="307" spans="1:7" x14ac:dyDescent="0.3">
      <c r="A307" t="s">
        <v>691</v>
      </c>
      <c r="B307">
        <v>168</v>
      </c>
      <c r="C307" t="s">
        <v>688</v>
      </c>
      <c r="D307">
        <v>351</v>
      </c>
      <c r="E307" t="s">
        <v>687</v>
      </c>
      <c r="F307">
        <v>5</v>
      </c>
      <c r="G307" t="s">
        <v>871</v>
      </c>
    </row>
    <row r="308" spans="1:7" x14ac:dyDescent="0.3">
      <c r="A308" t="s">
        <v>696</v>
      </c>
      <c r="B308">
        <v>22</v>
      </c>
      <c r="C308" t="s">
        <v>689</v>
      </c>
      <c r="D308">
        <v>51</v>
      </c>
      <c r="E308" t="s">
        <v>688</v>
      </c>
      <c r="F308">
        <v>320</v>
      </c>
      <c r="G308" t="s">
        <v>871</v>
      </c>
    </row>
    <row r="309" spans="1:7" x14ac:dyDescent="0.3">
      <c r="A309" t="s">
        <v>698</v>
      </c>
      <c r="B309">
        <v>0</v>
      </c>
      <c r="C309" t="s">
        <v>695</v>
      </c>
      <c r="D309">
        <v>384</v>
      </c>
      <c r="E309" t="s">
        <v>689</v>
      </c>
      <c r="F309">
        <v>24</v>
      </c>
      <c r="G309" t="s">
        <v>871</v>
      </c>
    </row>
    <row r="310" spans="1:7" x14ac:dyDescent="0.3">
      <c r="A310" t="s">
        <v>699</v>
      </c>
      <c r="B310">
        <v>11</v>
      </c>
      <c r="C310" t="s">
        <v>697</v>
      </c>
      <c r="D310">
        <v>0</v>
      </c>
      <c r="E310" t="s">
        <v>694</v>
      </c>
      <c r="F310">
        <v>0</v>
      </c>
      <c r="G310" t="s">
        <v>871</v>
      </c>
    </row>
    <row r="311" spans="1:7" x14ac:dyDescent="0.3">
      <c r="A311" t="s">
        <v>701</v>
      </c>
      <c r="B311">
        <v>27</v>
      </c>
      <c r="C311" t="s">
        <v>699</v>
      </c>
      <c r="D311">
        <v>11</v>
      </c>
      <c r="E311" t="s">
        <v>695</v>
      </c>
      <c r="F311">
        <v>330</v>
      </c>
      <c r="G311" t="s">
        <v>871</v>
      </c>
    </row>
    <row r="312" spans="1:7" x14ac:dyDescent="0.3">
      <c r="A312" t="s">
        <v>703</v>
      </c>
      <c r="B312">
        <v>73</v>
      </c>
      <c r="C312" t="s">
        <v>700</v>
      </c>
      <c r="D312">
        <v>59</v>
      </c>
      <c r="E312" t="s">
        <v>700</v>
      </c>
      <c r="F312">
        <v>14</v>
      </c>
      <c r="G312" t="s">
        <v>871</v>
      </c>
    </row>
    <row r="313" spans="1:7" x14ac:dyDescent="0.3">
      <c r="A313" t="s">
        <v>705</v>
      </c>
      <c r="B313">
        <v>7</v>
      </c>
      <c r="C313" t="s">
        <v>702</v>
      </c>
      <c r="D313">
        <v>46</v>
      </c>
      <c r="E313" t="s">
        <v>702</v>
      </c>
      <c r="F313">
        <v>127</v>
      </c>
      <c r="G313" t="s">
        <v>871</v>
      </c>
    </row>
    <row r="314" spans="1:7" x14ac:dyDescent="0.3">
      <c r="A314" t="s">
        <v>710</v>
      </c>
      <c r="B314">
        <v>61</v>
      </c>
      <c r="C314" t="s">
        <v>707</v>
      </c>
      <c r="D314">
        <v>373</v>
      </c>
      <c r="E314" t="s">
        <v>707</v>
      </c>
      <c r="F314">
        <v>324</v>
      </c>
      <c r="G314" t="s">
        <v>871</v>
      </c>
    </row>
    <row r="315" spans="1:7" x14ac:dyDescent="0.3">
      <c r="A315" t="s">
        <v>711</v>
      </c>
      <c r="B315">
        <v>21</v>
      </c>
      <c r="C315" t="s">
        <v>709</v>
      </c>
      <c r="D315">
        <v>308</v>
      </c>
      <c r="E315" t="s">
        <v>709</v>
      </c>
      <c r="F315">
        <v>263</v>
      </c>
      <c r="G315" t="s">
        <v>871</v>
      </c>
    </row>
    <row r="316" spans="1:7" x14ac:dyDescent="0.3">
      <c r="A316" t="s">
        <v>929</v>
      </c>
      <c r="B316">
        <v>0</v>
      </c>
      <c r="C316" t="s">
        <v>710</v>
      </c>
      <c r="D316">
        <v>39</v>
      </c>
      <c r="E316" t="s">
        <v>710</v>
      </c>
      <c r="F316">
        <v>39</v>
      </c>
      <c r="G316" t="s">
        <v>871</v>
      </c>
    </row>
    <row r="317" spans="1:7" x14ac:dyDescent="0.3">
      <c r="A317" t="s">
        <v>716</v>
      </c>
      <c r="B317">
        <v>107</v>
      </c>
      <c r="C317" t="s">
        <v>711</v>
      </c>
      <c r="D317">
        <v>19</v>
      </c>
      <c r="E317" t="s">
        <v>711</v>
      </c>
      <c r="F317">
        <v>103</v>
      </c>
      <c r="G317" t="s">
        <v>871</v>
      </c>
    </row>
    <row r="318" spans="1:7" x14ac:dyDescent="0.3">
      <c r="A318" t="s">
        <v>717</v>
      </c>
      <c r="B318">
        <v>172</v>
      </c>
      <c r="C318" t="s">
        <v>714</v>
      </c>
      <c r="D318">
        <v>24</v>
      </c>
      <c r="E318" t="s">
        <v>714</v>
      </c>
      <c r="F318">
        <v>8</v>
      </c>
      <c r="G318" t="s">
        <v>871</v>
      </c>
    </row>
    <row r="319" spans="1:7" x14ac:dyDescent="0.3">
      <c r="A319" t="s">
        <v>719</v>
      </c>
      <c r="B319">
        <v>16</v>
      </c>
      <c r="C319" t="s">
        <v>715</v>
      </c>
      <c r="D319">
        <v>118</v>
      </c>
      <c r="E319" t="s">
        <v>715</v>
      </c>
      <c r="F319">
        <v>89</v>
      </c>
      <c r="G319" t="s">
        <v>871</v>
      </c>
    </row>
    <row r="320" spans="1:7" x14ac:dyDescent="0.3">
      <c r="A320" t="s">
        <v>720</v>
      </c>
      <c r="B320">
        <v>0</v>
      </c>
      <c r="C320" t="s">
        <v>719</v>
      </c>
      <c r="D320">
        <v>1</v>
      </c>
      <c r="E320" t="s">
        <v>719</v>
      </c>
      <c r="F320">
        <v>1</v>
      </c>
      <c r="G320" t="s">
        <v>871</v>
      </c>
    </row>
    <row r="321" spans="1:7" x14ac:dyDescent="0.3">
      <c r="A321" t="s">
        <v>722</v>
      </c>
      <c r="B321">
        <v>1</v>
      </c>
      <c r="C321" t="s">
        <v>723</v>
      </c>
      <c r="D321">
        <v>32</v>
      </c>
      <c r="E321" t="s">
        <v>723</v>
      </c>
      <c r="F321">
        <v>4</v>
      </c>
      <c r="G321" t="s">
        <v>871</v>
      </c>
    </row>
    <row r="322" spans="1:7" x14ac:dyDescent="0.3">
      <c r="A322" t="s">
        <v>724</v>
      </c>
      <c r="B322">
        <v>312</v>
      </c>
      <c r="C322" t="s">
        <v>724</v>
      </c>
      <c r="D322">
        <v>293</v>
      </c>
      <c r="E322" t="s">
        <v>724</v>
      </c>
      <c r="F322">
        <v>6</v>
      </c>
      <c r="G322" t="s">
        <v>871</v>
      </c>
    </row>
    <row r="323" spans="1:7" x14ac:dyDescent="0.3">
      <c r="A323" t="s">
        <v>726</v>
      </c>
      <c r="B323">
        <v>43</v>
      </c>
      <c r="C323" t="s">
        <v>726</v>
      </c>
      <c r="D323">
        <v>38</v>
      </c>
      <c r="E323" t="s">
        <v>726</v>
      </c>
      <c r="F323">
        <v>6</v>
      </c>
      <c r="G323" t="s">
        <v>871</v>
      </c>
    </row>
    <row r="324" spans="1:7" x14ac:dyDescent="0.3">
      <c r="A324" t="s">
        <v>728</v>
      </c>
      <c r="B324">
        <v>40</v>
      </c>
      <c r="C324" t="s">
        <v>728</v>
      </c>
      <c r="D324">
        <v>40</v>
      </c>
      <c r="E324" t="s">
        <v>733</v>
      </c>
      <c r="F324">
        <v>69</v>
      </c>
      <c r="G324" t="s">
        <v>872</v>
      </c>
    </row>
    <row r="325" spans="1:7" x14ac:dyDescent="0.3">
      <c r="A325" t="s">
        <v>729</v>
      </c>
      <c r="B325">
        <v>10</v>
      </c>
      <c r="C325" t="s">
        <v>729</v>
      </c>
      <c r="D325">
        <v>10</v>
      </c>
      <c r="E325" t="s">
        <v>741</v>
      </c>
      <c r="F325">
        <v>63</v>
      </c>
      <c r="G325" t="s">
        <v>872</v>
      </c>
    </row>
    <row r="326" spans="1:7" x14ac:dyDescent="0.3">
      <c r="A326" t="s">
        <v>732</v>
      </c>
      <c r="B326">
        <v>73</v>
      </c>
      <c r="C326" t="s">
        <v>733</v>
      </c>
      <c r="D326">
        <v>142</v>
      </c>
      <c r="E326" t="s">
        <v>742</v>
      </c>
      <c r="F326">
        <v>27</v>
      </c>
      <c r="G326" t="s">
        <v>872</v>
      </c>
    </row>
    <row r="327" spans="1:7" x14ac:dyDescent="0.3">
      <c r="A327" t="s">
        <v>733</v>
      </c>
      <c r="B327">
        <v>143</v>
      </c>
      <c r="C327" t="s">
        <v>741</v>
      </c>
      <c r="D327">
        <v>65</v>
      </c>
      <c r="E327" t="s">
        <v>743</v>
      </c>
      <c r="F327">
        <v>204</v>
      </c>
      <c r="G327" t="s">
        <v>872</v>
      </c>
    </row>
    <row r="328" spans="1:7" x14ac:dyDescent="0.3">
      <c r="A328" t="s">
        <v>741</v>
      </c>
      <c r="B328">
        <v>67</v>
      </c>
      <c r="C328" t="s">
        <v>742</v>
      </c>
      <c r="D328">
        <v>31</v>
      </c>
      <c r="E328" t="s">
        <v>745</v>
      </c>
      <c r="F328">
        <v>16</v>
      </c>
      <c r="G328" t="s">
        <v>872</v>
      </c>
    </row>
    <row r="329" spans="1:7" x14ac:dyDescent="0.3">
      <c r="A329" t="s">
        <v>742</v>
      </c>
      <c r="B329">
        <v>43</v>
      </c>
      <c r="C329" t="s">
        <v>743</v>
      </c>
      <c r="D329">
        <v>249</v>
      </c>
      <c r="E329" t="s">
        <v>747</v>
      </c>
      <c r="F329">
        <v>2</v>
      </c>
      <c r="G329" t="s">
        <v>872</v>
      </c>
    </row>
    <row r="330" spans="1:7" x14ac:dyDescent="0.3">
      <c r="A330" t="s">
        <v>743</v>
      </c>
      <c r="B330">
        <v>249</v>
      </c>
      <c r="C330" t="s">
        <v>747</v>
      </c>
      <c r="D330">
        <v>8</v>
      </c>
      <c r="E330" t="s">
        <v>749</v>
      </c>
      <c r="F330">
        <v>59</v>
      </c>
      <c r="G330" t="s">
        <v>872</v>
      </c>
    </row>
    <row r="331" spans="1:7" x14ac:dyDescent="0.3">
      <c r="A331" t="s">
        <v>748</v>
      </c>
      <c r="B331">
        <v>13</v>
      </c>
      <c r="C331" t="s">
        <v>749</v>
      </c>
      <c r="D331">
        <v>23</v>
      </c>
      <c r="E331" t="s">
        <v>751</v>
      </c>
      <c r="F331">
        <v>274</v>
      </c>
      <c r="G331" t="s">
        <v>872</v>
      </c>
    </row>
    <row r="332" spans="1:7" x14ac:dyDescent="0.3">
      <c r="A332" t="s">
        <v>750</v>
      </c>
      <c r="B332">
        <v>5</v>
      </c>
      <c r="C332" t="s">
        <v>751</v>
      </c>
      <c r="D332">
        <v>379</v>
      </c>
      <c r="E332" t="s">
        <v>752</v>
      </c>
      <c r="F332">
        <v>17</v>
      </c>
      <c r="G332" t="s">
        <v>872</v>
      </c>
    </row>
    <row r="333" spans="1:7" x14ac:dyDescent="0.3">
      <c r="A333" t="s">
        <v>753</v>
      </c>
      <c r="B333">
        <v>118</v>
      </c>
      <c r="C333" t="s">
        <v>753</v>
      </c>
      <c r="D333">
        <v>65</v>
      </c>
      <c r="E333" t="s">
        <v>753</v>
      </c>
      <c r="F333">
        <v>54</v>
      </c>
      <c r="G333" t="s">
        <v>872</v>
      </c>
    </row>
    <row r="334" spans="1:7" x14ac:dyDescent="0.3">
      <c r="A334" t="s">
        <v>757</v>
      </c>
      <c r="B334">
        <v>44</v>
      </c>
      <c r="C334" t="s">
        <v>757</v>
      </c>
      <c r="D334">
        <v>22</v>
      </c>
      <c r="E334" t="s">
        <v>758</v>
      </c>
      <c r="F334">
        <v>57</v>
      </c>
      <c r="G334" t="s">
        <v>872</v>
      </c>
    </row>
    <row r="335" spans="1:7" x14ac:dyDescent="0.3">
      <c r="A335" t="s">
        <v>758</v>
      </c>
      <c r="B335">
        <v>66</v>
      </c>
      <c r="C335" t="s">
        <v>759</v>
      </c>
      <c r="D335">
        <v>64</v>
      </c>
      <c r="E335" t="s">
        <v>759</v>
      </c>
      <c r="F335">
        <v>3</v>
      </c>
      <c r="G335" t="s">
        <v>872</v>
      </c>
    </row>
    <row r="336" spans="1:7" x14ac:dyDescent="0.3">
      <c r="A336" t="s">
        <v>759</v>
      </c>
      <c r="B336">
        <v>64</v>
      </c>
      <c r="C336" t="s">
        <v>762</v>
      </c>
      <c r="D336">
        <v>26</v>
      </c>
      <c r="E336" t="s">
        <v>760</v>
      </c>
      <c r="F336">
        <v>4</v>
      </c>
      <c r="G336" t="s">
        <v>872</v>
      </c>
    </row>
    <row r="337" spans="1:7" x14ac:dyDescent="0.3">
      <c r="A337" t="s">
        <v>760</v>
      </c>
      <c r="B337">
        <v>27</v>
      </c>
      <c r="C337" t="s">
        <v>769</v>
      </c>
      <c r="D337">
        <v>499</v>
      </c>
      <c r="E337" t="s">
        <v>762</v>
      </c>
      <c r="F337">
        <v>68</v>
      </c>
      <c r="G337" t="s">
        <v>872</v>
      </c>
    </row>
    <row r="338" spans="1:7" x14ac:dyDescent="0.3">
      <c r="A338" t="s">
        <v>762</v>
      </c>
      <c r="B338">
        <v>26</v>
      </c>
      <c r="C338" t="s">
        <v>770</v>
      </c>
      <c r="D338">
        <v>48</v>
      </c>
      <c r="E338" t="s">
        <v>766</v>
      </c>
      <c r="F338">
        <v>7</v>
      </c>
      <c r="G338" t="s">
        <v>872</v>
      </c>
    </row>
    <row r="339" spans="1:7" x14ac:dyDescent="0.3">
      <c r="A339" t="s">
        <v>769</v>
      </c>
      <c r="B339">
        <v>611</v>
      </c>
      <c r="C339" t="s">
        <v>771</v>
      </c>
      <c r="D339">
        <v>210</v>
      </c>
      <c r="E339" t="s">
        <v>770</v>
      </c>
      <c r="F339">
        <v>17</v>
      </c>
      <c r="G339" t="s">
        <v>872</v>
      </c>
    </row>
    <row r="340" spans="1:7" x14ac:dyDescent="0.3">
      <c r="A340" t="s">
        <v>770</v>
      </c>
      <c r="B340">
        <v>62</v>
      </c>
      <c r="C340" t="s">
        <v>773</v>
      </c>
      <c r="D340">
        <v>35</v>
      </c>
      <c r="E340" t="s">
        <v>775</v>
      </c>
      <c r="F340">
        <v>214</v>
      </c>
      <c r="G340" t="s">
        <v>872</v>
      </c>
    </row>
    <row r="341" spans="1:7" x14ac:dyDescent="0.3">
      <c r="A341" t="s">
        <v>771</v>
      </c>
      <c r="B341">
        <v>222</v>
      </c>
      <c r="C341" t="s">
        <v>775</v>
      </c>
      <c r="D341">
        <v>203</v>
      </c>
      <c r="E341" t="s">
        <v>776</v>
      </c>
      <c r="F341">
        <v>9</v>
      </c>
      <c r="G341" t="s">
        <v>872</v>
      </c>
    </row>
    <row r="342" spans="1:7" x14ac:dyDescent="0.3">
      <c r="A342" t="s">
        <v>774</v>
      </c>
      <c r="B342">
        <v>162</v>
      </c>
      <c r="C342" t="s">
        <v>776</v>
      </c>
      <c r="D342">
        <v>15</v>
      </c>
      <c r="E342" t="s">
        <v>777</v>
      </c>
      <c r="F342">
        <v>9</v>
      </c>
      <c r="G342" t="s">
        <v>872</v>
      </c>
    </row>
    <row r="343" spans="1:7" x14ac:dyDescent="0.3">
      <c r="A343" t="s">
        <v>776</v>
      </c>
      <c r="B343">
        <v>20</v>
      </c>
      <c r="C343" t="s">
        <v>779</v>
      </c>
      <c r="D343">
        <v>13</v>
      </c>
      <c r="E343" t="s">
        <v>779</v>
      </c>
      <c r="F343">
        <v>165</v>
      </c>
      <c r="G343" t="s">
        <v>872</v>
      </c>
    </row>
    <row r="344" spans="1:7" x14ac:dyDescent="0.3">
      <c r="A344" t="s">
        <v>777</v>
      </c>
      <c r="B344">
        <v>71</v>
      </c>
      <c r="C344" t="s">
        <v>781</v>
      </c>
      <c r="D344">
        <v>291</v>
      </c>
      <c r="E344" t="s">
        <v>781</v>
      </c>
      <c r="F344">
        <v>162</v>
      </c>
      <c r="G344" t="s">
        <v>872</v>
      </c>
    </row>
    <row r="345" spans="1:7" x14ac:dyDescent="0.3">
      <c r="A345" t="s">
        <v>781</v>
      </c>
      <c r="B345">
        <v>348</v>
      </c>
      <c r="C345" t="s">
        <v>782</v>
      </c>
      <c r="D345">
        <v>284</v>
      </c>
      <c r="E345" t="s">
        <v>782</v>
      </c>
      <c r="F345">
        <v>16</v>
      </c>
      <c r="G345" t="s">
        <v>872</v>
      </c>
    </row>
    <row r="346" spans="1:7" x14ac:dyDescent="0.3">
      <c r="A346" t="s">
        <v>784</v>
      </c>
      <c r="B346">
        <v>237</v>
      </c>
      <c r="C346" t="s">
        <v>784</v>
      </c>
      <c r="D346">
        <v>225</v>
      </c>
      <c r="E346" t="s">
        <v>784</v>
      </c>
      <c r="F346">
        <v>108</v>
      </c>
      <c r="G346" t="s">
        <v>872</v>
      </c>
    </row>
    <row r="347" spans="1:7" x14ac:dyDescent="0.3">
      <c r="A347" t="s">
        <v>787</v>
      </c>
      <c r="B347">
        <v>2</v>
      </c>
      <c r="C347" t="s">
        <v>786</v>
      </c>
      <c r="D347">
        <v>123</v>
      </c>
      <c r="E347" t="s">
        <v>786</v>
      </c>
      <c r="F347">
        <v>124</v>
      </c>
      <c r="G347" t="s">
        <v>873</v>
      </c>
    </row>
    <row r="348" spans="1:7" x14ac:dyDescent="0.3">
      <c r="A348" t="s">
        <v>789</v>
      </c>
      <c r="B348">
        <v>81</v>
      </c>
      <c r="C348" t="s">
        <v>787</v>
      </c>
      <c r="D348">
        <v>1</v>
      </c>
      <c r="E348" t="s">
        <v>788</v>
      </c>
      <c r="F348">
        <v>39</v>
      </c>
      <c r="G348" t="s">
        <v>873</v>
      </c>
    </row>
    <row r="349" spans="1:7" x14ac:dyDescent="0.3">
      <c r="A349" t="s">
        <v>790</v>
      </c>
      <c r="B349">
        <v>82</v>
      </c>
      <c r="C349" t="s">
        <v>793</v>
      </c>
      <c r="D349">
        <v>72</v>
      </c>
      <c r="E349" t="s">
        <v>794</v>
      </c>
      <c r="F349">
        <v>107</v>
      </c>
      <c r="G349" t="s">
        <v>873</v>
      </c>
    </row>
    <row r="350" spans="1:7" x14ac:dyDescent="0.3">
      <c r="A350" t="s">
        <v>796</v>
      </c>
      <c r="B350">
        <v>106</v>
      </c>
      <c r="C350" t="s">
        <v>924</v>
      </c>
      <c r="D350">
        <v>3</v>
      </c>
      <c r="E350" t="s">
        <v>795</v>
      </c>
      <c r="F350">
        <v>118</v>
      </c>
      <c r="G350" t="s">
        <v>873</v>
      </c>
    </row>
    <row r="351" spans="1:7" x14ac:dyDescent="0.3">
      <c r="A351" t="s">
        <v>798</v>
      </c>
      <c r="B351">
        <v>204</v>
      </c>
      <c r="C351" t="s">
        <v>794</v>
      </c>
      <c r="D351">
        <v>163</v>
      </c>
      <c r="E351" t="s">
        <v>799</v>
      </c>
      <c r="F351">
        <v>18</v>
      </c>
      <c r="G351" t="s">
        <v>873</v>
      </c>
    </row>
    <row r="352" spans="1:7" x14ac:dyDescent="0.3">
      <c r="A352" t="s">
        <v>800</v>
      </c>
      <c r="B352">
        <v>11</v>
      </c>
      <c r="C352" t="s">
        <v>796</v>
      </c>
      <c r="D352">
        <v>36</v>
      </c>
      <c r="E352" t="s">
        <v>804</v>
      </c>
      <c r="F352">
        <v>3</v>
      </c>
      <c r="G352" t="s">
        <v>873</v>
      </c>
    </row>
    <row r="353" spans="1:7" x14ac:dyDescent="0.3">
      <c r="A353" t="s">
        <v>930</v>
      </c>
      <c r="B353">
        <v>4</v>
      </c>
      <c r="C353" t="s">
        <v>798</v>
      </c>
      <c r="D353">
        <v>188</v>
      </c>
      <c r="E353" t="s">
        <v>805</v>
      </c>
      <c r="F353">
        <v>367</v>
      </c>
      <c r="G353" t="s">
        <v>873</v>
      </c>
    </row>
    <row r="354" spans="1:7" x14ac:dyDescent="0.3">
      <c r="A354" t="s">
        <v>803</v>
      </c>
      <c r="B354">
        <v>68</v>
      </c>
      <c r="C354" t="s">
        <v>799</v>
      </c>
      <c r="D354">
        <v>45</v>
      </c>
      <c r="E354" t="s">
        <v>807</v>
      </c>
      <c r="F354">
        <v>7</v>
      </c>
      <c r="G354" t="s">
        <v>873</v>
      </c>
    </row>
    <row r="355" spans="1:7" x14ac:dyDescent="0.3">
      <c r="A355" t="s">
        <v>805</v>
      </c>
      <c r="B355">
        <v>474</v>
      </c>
      <c r="C355" t="s">
        <v>805</v>
      </c>
      <c r="D355">
        <v>430</v>
      </c>
      <c r="E355" t="s">
        <v>808</v>
      </c>
      <c r="F355">
        <v>19</v>
      </c>
      <c r="G355" t="s">
        <v>873</v>
      </c>
    </row>
    <row r="356" spans="1:7" x14ac:dyDescent="0.3">
      <c r="A356" t="s">
        <v>806</v>
      </c>
      <c r="B356">
        <v>19</v>
      </c>
      <c r="C356" t="s">
        <v>806</v>
      </c>
      <c r="D356">
        <v>10</v>
      </c>
      <c r="E356" t="s">
        <v>809</v>
      </c>
      <c r="F356">
        <v>7</v>
      </c>
      <c r="G356" t="s">
        <v>873</v>
      </c>
    </row>
    <row r="357" spans="1:7" x14ac:dyDescent="0.3">
      <c r="A357" t="s">
        <v>807</v>
      </c>
      <c r="B357">
        <v>6</v>
      </c>
      <c r="C357" t="s">
        <v>808</v>
      </c>
      <c r="D357">
        <v>19</v>
      </c>
      <c r="E357" t="s">
        <v>810</v>
      </c>
      <c r="F357">
        <v>61</v>
      </c>
      <c r="G357" t="s">
        <v>873</v>
      </c>
    </row>
    <row r="358" spans="1:7" x14ac:dyDescent="0.3">
      <c r="A358" t="s">
        <v>808</v>
      </c>
      <c r="B358">
        <v>29</v>
      </c>
      <c r="C358" t="s">
        <v>812</v>
      </c>
      <c r="D358">
        <v>30</v>
      </c>
      <c r="E358" t="s">
        <v>813</v>
      </c>
      <c r="F358">
        <v>265</v>
      </c>
      <c r="G358" t="s">
        <v>873</v>
      </c>
    </row>
    <row r="359" spans="1:7" x14ac:dyDescent="0.3">
      <c r="A359" t="s">
        <v>810</v>
      </c>
      <c r="B359">
        <v>37</v>
      </c>
      <c r="C359" t="s">
        <v>815</v>
      </c>
      <c r="D359">
        <v>21</v>
      </c>
      <c r="E359" t="s">
        <v>814</v>
      </c>
      <c r="F359">
        <v>48</v>
      </c>
      <c r="G359" t="s">
        <v>873</v>
      </c>
    </row>
    <row r="360" spans="1:7" x14ac:dyDescent="0.3">
      <c r="A360" t="s">
        <v>812</v>
      </c>
      <c r="B360">
        <v>43</v>
      </c>
      <c r="C360" t="s">
        <v>818</v>
      </c>
      <c r="D360">
        <v>52</v>
      </c>
      <c r="E360" t="s">
        <v>815</v>
      </c>
      <c r="F360">
        <v>78</v>
      </c>
      <c r="G360" t="s">
        <v>873</v>
      </c>
    </row>
    <row r="361" spans="1:7" x14ac:dyDescent="0.3">
      <c r="A361" t="s">
        <v>813</v>
      </c>
      <c r="B361">
        <v>469</v>
      </c>
      <c r="C361" t="s">
        <v>819</v>
      </c>
      <c r="D361">
        <v>33</v>
      </c>
      <c r="E361" t="s">
        <v>817</v>
      </c>
      <c r="F361">
        <v>49</v>
      </c>
      <c r="G361" t="s">
        <v>873</v>
      </c>
    </row>
    <row r="362" spans="1:7" x14ac:dyDescent="0.3">
      <c r="A362" t="s">
        <v>814</v>
      </c>
      <c r="B362">
        <v>67</v>
      </c>
      <c r="C362" t="s">
        <v>820</v>
      </c>
      <c r="D362">
        <v>102</v>
      </c>
      <c r="E362" t="s">
        <v>925</v>
      </c>
      <c r="F362">
        <v>52</v>
      </c>
      <c r="G362" t="s">
        <v>873</v>
      </c>
    </row>
    <row r="363" spans="1:7" x14ac:dyDescent="0.3">
      <c r="A363" t="s">
        <v>818</v>
      </c>
      <c r="B363">
        <v>56</v>
      </c>
      <c r="C363" t="s">
        <v>821</v>
      </c>
      <c r="D363">
        <v>58</v>
      </c>
      <c r="E363" t="s">
        <v>821</v>
      </c>
      <c r="F363">
        <v>27</v>
      </c>
      <c r="G363" t="s">
        <v>873</v>
      </c>
    </row>
    <row r="364" spans="1:7" x14ac:dyDescent="0.3">
      <c r="A364" t="s">
        <v>824</v>
      </c>
      <c r="B364">
        <v>4</v>
      </c>
      <c r="C364" t="s">
        <v>824</v>
      </c>
      <c r="D364">
        <v>1</v>
      </c>
      <c r="E364" t="s">
        <v>823</v>
      </c>
      <c r="F364">
        <v>120</v>
      </c>
      <c r="G364" t="s">
        <v>873</v>
      </c>
    </row>
    <row r="365" spans="1:7" x14ac:dyDescent="0.3">
      <c r="A365" t="s">
        <v>826</v>
      </c>
      <c r="B365">
        <v>23</v>
      </c>
      <c r="C365" t="s">
        <v>825</v>
      </c>
      <c r="D365">
        <v>381</v>
      </c>
      <c r="E365" t="s">
        <v>824</v>
      </c>
      <c r="F365">
        <v>103</v>
      </c>
      <c r="G365" t="s">
        <v>873</v>
      </c>
    </row>
    <row r="366" spans="1:7" x14ac:dyDescent="0.3">
      <c r="A366" t="s">
        <v>827</v>
      </c>
      <c r="B366">
        <v>0</v>
      </c>
      <c r="C366" t="s">
        <v>826</v>
      </c>
      <c r="D366">
        <v>23</v>
      </c>
      <c r="E366" t="s">
        <v>826</v>
      </c>
      <c r="F366">
        <v>23</v>
      </c>
      <c r="G366" t="s">
        <v>873</v>
      </c>
    </row>
    <row r="367" spans="1:7" x14ac:dyDescent="0.3">
      <c r="A367" t="s">
        <v>830</v>
      </c>
      <c r="B367">
        <v>314</v>
      </c>
      <c r="C367" t="s">
        <v>829</v>
      </c>
      <c r="D367">
        <v>169</v>
      </c>
      <c r="E367" t="s">
        <v>827</v>
      </c>
      <c r="F367">
        <v>42</v>
      </c>
      <c r="G367" t="s">
        <v>873</v>
      </c>
    </row>
    <row r="368" spans="1:7" x14ac:dyDescent="0.3">
      <c r="A368" t="s">
        <v>831</v>
      </c>
      <c r="B368">
        <v>148</v>
      </c>
      <c r="C368" t="s">
        <v>831</v>
      </c>
      <c r="D368">
        <v>121</v>
      </c>
      <c r="E368" t="s">
        <v>830</v>
      </c>
      <c r="F368">
        <v>40</v>
      </c>
      <c r="G368" t="s">
        <v>873</v>
      </c>
    </row>
    <row r="369" spans="1:7" x14ac:dyDescent="0.3">
      <c r="A369" t="s">
        <v>832</v>
      </c>
      <c r="B369">
        <v>124</v>
      </c>
      <c r="C369" t="s">
        <v>832</v>
      </c>
      <c r="D369">
        <v>102</v>
      </c>
      <c r="E369" t="s">
        <v>831</v>
      </c>
      <c r="F369">
        <v>79</v>
      </c>
      <c r="G369" t="s">
        <v>873</v>
      </c>
    </row>
  </sheetData>
  <phoneticPr fontId="3" type="noConversion"/>
  <conditionalFormatting sqref="J2:J17">
    <cfRule type="cellIs" dxfId="54" priority="14" operator="greaterThan">
      <formula>$J$19</formula>
    </cfRule>
  </conditionalFormatting>
  <conditionalFormatting sqref="J22:J37">
    <cfRule type="cellIs" dxfId="53" priority="11" operator="greaterThan">
      <formula>$J$39</formula>
    </cfRule>
  </conditionalFormatting>
  <conditionalFormatting sqref="K2:K17">
    <cfRule type="cellIs" dxfId="52" priority="13" operator="greaterThan">
      <formula>$K$19</formula>
    </cfRule>
  </conditionalFormatting>
  <conditionalFormatting sqref="K22:K37">
    <cfRule type="cellIs" dxfId="51" priority="10" operator="greaterThan">
      <formula>$K$39</formula>
    </cfRule>
  </conditionalFormatting>
  <conditionalFormatting sqref="K42:K57">
    <cfRule type="cellIs" dxfId="50" priority="7" operator="lessThan">
      <formula>0</formula>
    </cfRule>
    <cfRule type="cellIs" dxfId="49" priority="8" operator="greaterThan">
      <formula>0</formula>
    </cfRule>
  </conditionalFormatting>
  <conditionalFormatting sqref="L2:L17">
    <cfRule type="cellIs" dxfId="48" priority="12" operator="greaterThan">
      <formula>$L$19</formula>
    </cfRule>
  </conditionalFormatting>
  <conditionalFormatting sqref="L22:L37">
    <cfRule type="cellIs" dxfId="47" priority="9" operator="greaterThan">
      <formula>$L$39</formula>
    </cfRule>
  </conditionalFormatting>
  <conditionalFormatting sqref="L42:L57">
    <cfRule type="cellIs" dxfId="46" priority="5" operator="lessThan">
      <formula>0</formula>
    </cfRule>
    <cfRule type="cellIs" dxfId="45" priority="6" operator="greaterThan">
      <formula>0</formula>
    </cfRule>
  </conditionalFormatting>
  <conditionalFormatting sqref="M42:M57">
    <cfRule type="cellIs" dxfId="44" priority="3" operator="lessThan">
      <formula>0</formula>
    </cfRule>
    <cfRule type="cellIs" dxfId="43" priority="4" operator="greaterThan">
      <formula>0</formula>
    </cfRule>
  </conditionalFormatting>
  <conditionalFormatting sqref="N42:N57">
    <cfRule type="cellIs" dxfId="42" priority="1" operator="lessThan">
      <formula>0</formula>
    </cfRule>
    <cfRule type="cellIs" dxfId="41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Metres_Gain_per_Player</vt:lpstr>
      <vt:lpstr>Metres_Gain_Progress</vt:lpstr>
      <vt:lpstr>Metres_Gain_in_Percentage</vt:lpstr>
      <vt:lpstr>Metres_Gain_per_Match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gagliardi</cp:lastModifiedBy>
  <dcterms:created xsi:type="dcterms:W3CDTF">2023-01-13T14:47:35Z</dcterms:created>
  <dcterms:modified xsi:type="dcterms:W3CDTF">2023-03-25T09:16:20Z</dcterms:modified>
</cp:coreProperties>
</file>