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BFC7B3AB-9474-4604-86A6-F16FCFFA52E4}" xr6:coauthVersionLast="36" xr6:coauthVersionMax="47" xr10:uidLastSave="{00000000-0000-0000-0000-000000000000}"/>
  <bookViews>
    <workbookView xWindow="0" yWindow="0" windowWidth="19200" windowHeight="6810" firstSheet="2" activeTab="5" xr2:uid="{7830CAFC-CA38-4025-9C3A-E402917B0A81}"/>
  </bookViews>
  <sheets>
    <sheet name="Base de dados" sheetId="1" r:id="rId1"/>
    <sheet name="Planilha1" sheetId="6" r:id="rId2"/>
    <sheet name="Tabelas dinâmicas" sheetId="2" r:id="rId3"/>
    <sheet name="Segmentações" sheetId="3" r:id="rId4"/>
    <sheet name="Gráficos" sheetId="4" r:id="rId5"/>
    <sheet name="Painel" sheetId="5" r:id="rId6"/>
    <sheet name="Planilha2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24" i="2" l="1"/>
  <c r="P24" i="2" s="1"/>
  <c r="O25" i="2"/>
  <c r="P25" i="2" s="1"/>
  <c r="Q26" i="2"/>
  <c r="Q27" i="2"/>
  <c r="Q28" i="2"/>
  <c r="O23" i="2"/>
  <c r="Q23" i="2" s="1"/>
  <c r="R25" i="2"/>
  <c r="R24" i="2"/>
  <c r="R23" i="2"/>
  <c r="P23" i="2" l="1"/>
  <c r="Q25" i="2"/>
  <c r="Q24" i="2"/>
  <c r="Q32" i="2"/>
  <c r="Q31" i="2"/>
  <c r="Q30" i="2"/>
  <c r="Q29" i="2"/>
  <c r="L11" i="2"/>
  <c r="M11" i="2" s="1"/>
  <c r="L12" i="2"/>
  <c r="M12" i="2" s="1"/>
  <c r="L13" i="2"/>
  <c r="M13" i="2" s="1"/>
  <c r="L14" i="2"/>
  <c r="M14" i="2" s="1"/>
  <c r="L10" i="2"/>
  <c r="N10" i="2" s="1"/>
  <c r="E7" i="2"/>
  <c r="C7" i="2"/>
  <c r="G7" i="2"/>
  <c r="N12" i="2" l="1"/>
  <c r="N11" i="2"/>
  <c r="N13" i="2"/>
  <c r="N14" i="2"/>
  <c r="M10" i="2"/>
  <c r="O12" i="2" l="1"/>
  <c r="O11" i="2"/>
  <c r="O10" i="2"/>
  <c r="O14" i="2"/>
  <c r="O13" i="2"/>
</calcChain>
</file>

<file path=xl/sharedStrings.xml><?xml version="1.0" encoding="utf-8"?>
<sst xmlns="http://schemas.openxmlformats.org/spreadsheetml/2006/main" count="670" uniqueCount="46">
  <si>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</si>
  <si>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</si>
  <si>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</si>
  <si>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</si>
  <si>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</si>
  <si>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</si>
  <si>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</si>
  <si>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</si>
  <si>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</si>
  <si>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</si>
  <si>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</si>
  <si>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</si>
  <si>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</si>
  <si>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</si>
  <si>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</si>
  <si>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</si>
  <si>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</si>
  <si>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</si>
  <si>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</si>
  <si>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</si>
  <si>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</si>
  <si>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</si>
  <si>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</si>
  <si>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</si>
  <si>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</si>
  <si>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</si>
  <si>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</si>
  <si>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</si>
  <si>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</si>
  <si>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</si>
  <si>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</si>
  <si>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</si>
  <si>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</si>
  <si>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</si>
  <si>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</si>
  <si>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</si>
  <si>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</si>
  <si>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</si>
  <si>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</si>
  <si>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</si>
  <si>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Soma de Valor</t>
  </si>
  <si>
    <t>Soma de Qtd</t>
  </si>
  <si>
    <t>Soma de Comissão</t>
  </si>
  <si>
    <t>Rótulos de Linha</t>
  </si>
  <si>
    <t>Total Geral</t>
  </si>
  <si>
    <t>Lucas Benevides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</si>
</sst>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NumberFormat="1" applyFont="1" applyFill="1" applyBorder="1"/>
  </cellXfs>
  <cellStyles count="2">
    <cellStyle name="Moeda" xfId="1" builtinId="4"/>
    <cellStyle name="Normal" xfId="0" builtinId="0"/>
  </cellStyles>
  <dxfs count="6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C6C49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SlicerStyleLight6 2" pivot="0" table="0" count="10" xr9:uid="{AF8F1745-B22B-4466-84D8-92D3E302369D}">
      <tableStyleElement type="wholeTable" dxfId="64"/>
      <tableStyleElement type="headerRow" dxfId="63"/>
    </tableStyle>
    <tableStyle name="teste2" pivot="0" table="0" count="10" xr9:uid="{1F147F29-9359-4D17-BDDC-3182708EE848}">
      <tableStyleElement type="wholeTable" dxfId="62"/>
      <tableStyleElement type="headerRow" dxfId="61"/>
    </tableStyle>
  </tableStyles>
  <colors>
    <mruColors>
      <color rgb="FFD3F9F7"/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este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microsoft.com/office/2011/relationships/chartColorStyle" Target="colors11.xml"/><Relationship Id="rId1" Type="http://schemas.microsoft.com/office/2011/relationships/chartStyle" Target="style11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microsoft.com/office/2011/relationships/chartColorStyle" Target="colors13.xml"/><Relationship Id="rId1" Type="http://schemas.microsoft.com/office/2011/relationships/chartStyle" Target="style13.xml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5-488A-B679-48E03FDDBFD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5-488A-B679-48E03FDD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1745311"/>
        <c:axId val="736610223"/>
      </c:barChart>
      <c:catAx>
        <c:axId val="10017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610223"/>
        <c:crosses val="autoZero"/>
        <c:auto val="1"/>
        <c:lblAlgn val="ctr"/>
        <c:lblOffset val="100"/>
        <c:noMultiLvlLbl val="0"/>
      </c:catAx>
      <c:valAx>
        <c:axId val="7366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7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ANALISE DE VENDA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9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  <c:pivotFmt>
        <c:idx val="1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0"/>
          </a:effectLst>
        </c:spPr>
        <c:marker>
          <c:symbol val="square"/>
          <c:size val="24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square"/>
            <c:size val="24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</c:marker>
          <c:dPt>
            <c:idx val="0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00B1-4979-A597-5E46036DE3AD}"/>
              </c:ext>
            </c:extLst>
          </c:dPt>
          <c:dPt>
            <c:idx val="1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00B1-4979-A597-5E46036DE3AD}"/>
              </c:ext>
            </c:extLst>
          </c:dPt>
          <c:dPt>
            <c:idx val="2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00B1-4979-A597-5E46036DE3AD}"/>
              </c:ext>
            </c:extLst>
          </c:dPt>
          <c:dPt>
            <c:idx val="3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00B1-4979-A597-5E46036DE3AD}"/>
              </c:ext>
            </c:extLst>
          </c:dPt>
          <c:dPt>
            <c:idx val="4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00B1-4979-A597-5E46036DE3AD}"/>
              </c:ext>
            </c:extLst>
          </c:dPt>
          <c:dPt>
            <c:idx val="5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00B1-4979-A597-5E46036DE3AD}"/>
              </c:ext>
            </c:extLst>
          </c:dPt>
          <c:dPt>
            <c:idx val="6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00B1-4979-A597-5E46036DE3AD}"/>
              </c:ext>
            </c:extLst>
          </c:dPt>
          <c:dPt>
            <c:idx val="7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00B1-4979-A597-5E46036DE3AD}"/>
              </c:ext>
            </c:extLst>
          </c:dPt>
          <c:dPt>
            <c:idx val="8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00B1-4979-A597-5E46036DE3AD}"/>
              </c:ext>
            </c:extLst>
          </c:dPt>
          <c:dPt>
            <c:idx val="9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00B1-4979-A597-5E46036DE3AD}"/>
              </c:ext>
            </c:extLst>
          </c:dPt>
          <c:dPt>
            <c:idx val="10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00B1-4979-A597-5E46036DE3AD}"/>
              </c:ext>
            </c:extLst>
          </c:dPt>
          <c:dPt>
            <c:idx val="11"/>
            <c:marker>
              <c:symbol val="squar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00B1-4979-A597-5E46036DE3AD}"/>
              </c:ext>
            </c:extLst>
          </c:dPt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11-46EC-B78A-5E239E8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 cap="rnd" cmpd="sng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 cap="rnd" cmpd="sng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 cap="rnd" cmpd="sng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 cap="rnd" cmpd="sng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 cap="rnd" cmpd="sng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 cap="rnd" cmpd="sng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cap="rnd" cmpd="sng">
              <a:solidFill>
                <a:schemeClr val="bg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cap="rnd" cmpd="sng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9F60-4D7C-A74C-5A9003CE468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cap="rnd" cmpd="sng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9F60-4D7C-A74C-5A9003CE468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cap="rnd" cmpd="sng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9F60-4D7C-A74C-5A9003CE468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cap="rnd" cmpd="sng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9F60-4D7C-A74C-5A9003CE468C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cap="rnd" cmpd="sng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9F60-4D7C-A74C-5A9003CE46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0-4D7C-A74C-5A9003CE46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% DE NUMEROS  DE VENDAS POR</a:t>
            </a:r>
            <a:r>
              <a:rPr lang="en-US" sz="1600" b="1" baseline="0"/>
              <a:t> MÊS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/>
          </c:spPr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2320-43A7-84B3-70194A124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2320-43A7-84B3-70194A1241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2320-43A7-84B3-70194A1241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2320-43A7-84B3-70194A1241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2320-43A7-84B3-70194A1241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2320-43A7-84B3-70194A1241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2320-43A7-84B3-70194A1241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2320-43A7-84B3-70194A1241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2320-43A7-84B3-70194A1241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2320-43A7-84B3-70194A1241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2320-43A7-84B3-70194A1241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2320-43A7-84B3-70194A124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320-43A7-84B3-70194A1241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AD7-BE3F-B88C70A3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4"/>
        <c:axId val="329859759"/>
        <c:axId val="312264511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B-05A6-4AD7-BE3F-B88C70A3254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A-05A6-4AD7-BE3F-B88C70A3254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9-05A6-4AD7-BE3F-B88C70A3254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C-05A6-4AD7-BE3F-B88C70A3254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8-05A6-4AD7-BE3F-B88C70A3254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AD7-BE3F-B88C70A3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4"/>
        <c:axId val="1978461055"/>
        <c:axId val="199117407"/>
      </c:barChart>
      <c:valAx>
        <c:axId val="3122645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29859759"/>
        <c:crosses val="max"/>
        <c:crossBetween val="between"/>
      </c:valAx>
      <c:catAx>
        <c:axId val="32985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64511"/>
        <c:auto val="1"/>
        <c:lblAlgn val="ctr"/>
        <c:lblOffset val="100"/>
        <c:noMultiLvlLbl val="0"/>
      </c:catAx>
      <c:valAx>
        <c:axId val="199117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8461055"/>
        <c:crossBetween val="between"/>
      </c:valAx>
      <c:catAx>
        <c:axId val="1978461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17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3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4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5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121215793176562E-2"/>
          <c:y val="0.50065340261206304"/>
          <c:w val="0.93975756841364688"/>
          <c:h val="0.39080181545345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A3-4F6B-8733-BBBEFB016804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A3-4F6B-8733-BBBEFB016804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A3-4F6B-8733-BBBEFB01680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A3-4F6B-8733-BBBEFB016804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DA3-4F6B-8733-BBBEFB0168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F6B-8733-BBBEFB016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8963887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dinâmicas'!$P$23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4C-448D-8F2B-4F2846D273F4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C-448D-8F2B-4F2846D273F4}"/>
              </c:ext>
            </c:extLst>
          </c:dPt>
          <c:dLbls>
            <c:spPr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5B9BD5">
                      <a:lumMod val="75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dinâmicas'!$Q$23:$R$23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C-448D-8F2B-4F2846D2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dinâmicas'!$P$25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3-4A88-BD3B-12D5ADEDE922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3-4A88-BD3B-12D5ADEDE922}"/>
              </c:ext>
            </c:extLst>
          </c:dPt>
          <c:dLbls>
            <c:spPr>
              <a:gradFill>
                <a:gsLst>
                  <a:gs pos="0">
                    <a:srgbClr val="70AD47">
                      <a:lumMod val="20000"/>
                      <a:lumOff val="80000"/>
                    </a:srgbClr>
                  </a:gs>
                  <a:gs pos="74000">
                    <a:srgbClr val="70AD47">
                      <a:lumMod val="40000"/>
                      <a:lumOff val="60000"/>
                    </a:srgbClr>
                  </a:gs>
                  <a:gs pos="83000">
                    <a:srgbClr val="70AD47">
                      <a:lumMod val="60000"/>
                      <a:lumOff val="40000"/>
                    </a:srgbClr>
                  </a:gs>
                  <a:gs pos="100000">
                    <a:srgbClr val="70AD47">
                      <a:lumMod val="75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dinâmicas'!$Q$25:$R$25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3-4A88-BD3B-12D5ADED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dinâmicas'!$P$24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4-4140-B9BC-CEEED206FFB3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4-4140-B9BC-CEEED206FFB3}"/>
              </c:ext>
            </c:extLst>
          </c:dPt>
          <c:dLbls>
            <c:spPr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5B9BD5">
                      <a:lumMod val="75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dinâmicas'!$Q$24:$R$24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4-4140-B9BC-CEEED206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dinâmicas'!$P$23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dinâmicas'!$Q$23:$R$23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0-4071-AED1-8950EDF1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dinâmicas'!$P$24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dinâmicas'!$Q$24:$R$24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0-4357-8BD5-B6032C9F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dinâmicas'!$P$25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'Tabelas dinâmicas'!$Q$25:$R$25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A9F-823D-6CE755A3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506-AD1D-F4CFF0C8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D71-9F9A-5E028601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B-42AF-9148-C11461832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B-42AF-9148-C11461832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B-42AF-9148-C11461832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1B-42AF-9148-C11461832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1B-42AF-9148-C114618329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1B-42AF-9148-C114618329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1B-42AF-9148-C114618329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1B-42AF-9148-C114618329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1B-42AF-9148-C114618329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1B-42AF-9148-C114618329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1B-42AF-9148-C114618329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1B-42AF-9148-C114618329FF}"/>
              </c:ext>
            </c:extLst>
          </c:dPt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1B-42AF-9148-C1146183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dinâmicas'!$I$10:$I$15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dinâmicas'!$J$10:$J$15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8D9-BB3F-A376BEF1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1071"/>
        <c:axId val="1548010671"/>
      </c:barChart>
      <c:catAx>
        <c:axId val="15534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0671"/>
        <c:crosses val="autoZero"/>
        <c:auto val="1"/>
        <c:lblAlgn val="ctr"/>
        <c:lblOffset val="100"/>
        <c:noMultiLvlLbl val="0"/>
      </c:catAx>
      <c:valAx>
        <c:axId val="15480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4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F58-AF76-9D8D87DC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14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13.xml"/><Relationship Id="rId5" Type="http://schemas.openxmlformats.org/officeDocument/2006/relationships/image" Target="../media/image6.svg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image" Target="../media/image5.png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9021318" y="664210"/>
          <a:ext cx="2389632" cy="288544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139932</xdr:colOff>
      <xdr:row>4</xdr:row>
      <xdr:rowOff>24285</xdr:rowOff>
    </xdr:from>
    <xdr:to>
      <xdr:col>29</xdr:col>
      <xdr:colOff>417570</xdr:colOff>
      <xdr:row>18</xdr:row>
      <xdr:rowOff>120223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41802-2145-4C26-B292-C926775C3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169331</xdr:colOff>
      <xdr:row>9</xdr:row>
      <xdr:rowOff>118534</xdr:rowOff>
    </xdr:from>
    <xdr:to>
      <xdr:col>22</xdr:col>
      <xdr:colOff>165282</xdr:colOff>
      <xdr:row>17</xdr:row>
      <xdr:rowOff>19465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87F5E0-3523-48E7-8D06-6E857AD8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190501</xdr:colOff>
      <xdr:row>10</xdr:row>
      <xdr:rowOff>25399</xdr:rowOff>
    </xdr:from>
    <xdr:to>
      <xdr:col>19</xdr:col>
      <xdr:colOff>127001</xdr:colOff>
      <xdr:row>16</xdr:row>
      <xdr:rowOff>160866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EA8A43-1B33-4ADE-A61B-3CE5B28D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11</xdr:row>
      <xdr:rowOff>152400</xdr:rowOff>
    </xdr:from>
    <xdr:to>
      <xdr:col>20</xdr:col>
      <xdr:colOff>359834</xdr:colOff>
      <xdr:row>26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7DBAFE-CE64-4243-98ED-6AC0C995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5</xdr:col>
      <xdr:colOff>259080</xdr:colOff>
      <xdr:row>9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DC5F6255-AB60-4917-B41B-7DE7AF655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8641"/>
              <a:ext cx="208788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7620</xdr:colOff>
      <xdr:row>3</xdr:row>
      <xdr:rowOff>22861</xdr:rowOff>
    </xdr:from>
    <xdr:to>
      <xdr:col>18</xdr:col>
      <xdr:colOff>7620</xdr:colOff>
      <xdr:row>12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ros">
              <a:extLst>
                <a:ext uri="{FF2B5EF4-FFF2-40B4-BE49-F238E27FC236}">
                  <a16:creationId xmlns:a16="http://schemas.microsoft.com/office/drawing/2014/main" id="{D871A9E1-2E32-47BE-A594-CD4ADA1ED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571501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464820</xdr:colOff>
      <xdr:row>12</xdr:row>
      <xdr:rowOff>137161</xdr:rowOff>
    </xdr:from>
    <xdr:to>
      <xdr:col>9</xdr:col>
      <xdr:colOff>266700</xdr:colOff>
      <xdr:row>18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Venda">
              <a:extLst>
                <a:ext uri="{FF2B5EF4-FFF2-40B4-BE49-F238E27FC236}">
                  <a16:creationId xmlns:a16="http://schemas.microsoft.com/office/drawing/2014/main" id="{8B730E9F-4CE2-40D4-AF11-4963714DE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" y="2331721"/>
              <a:ext cx="345948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91440</xdr:colOff>
      <xdr:row>2</xdr:row>
      <xdr:rowOff>152401</xdr:rowOff>
    </xdr:from>
    <xdr:to>
      <xdr:col>14</xdr:col>
      <xdr:colOff>91440</xdr:colOff>
      <xdr:row>9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2DFAAFC2-9345-4309-8F1C-23F51B713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040" y="518161"/>
              <a:ext cx="182880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CACEA-FC54-42A3-BCDA-06B6C781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6F753-4226-46AA-8B25-0376428DE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497B71-AE9A-4DBC-9AC6-3015ECE55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ED1532-9498-47E9-908C-8F0653983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3045DB-5528-4DC9-AC29-E442E139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5121" name="AutoShape 1" descr="Free Laptop User Icon - Free Download Business Icons | IconScout">
          <a:extLst>
            <a:ext uri="{FF2B5EF4-FFF2-40B4-BE49-F238E27FC236}">
              <a16:creationId xmlns:a16="http://schemas.microsoft.com/office/drawing/2014/main" id="{85A9496B-A991-40CF-84EE-4740ECE58003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280020</xdr:colOff>
      <xdr:row>12</xdr:row>
      <xdr:rowOff>167640</xdr:rowOff>
    </xdr:from>
    <xdr:to>
      <xdr:col>3</xdr:col>
      <xdr:colOff>308820</xdr:colOff>
      <xdr:row>15</xdr:row>
      <xdr:rowOff>68580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92D6ADDB-DC12-4CAB-94EE-90B3C9AA9F8C}"/>
            </a:ext>
          </a:extLst>
        </xdr:cNvPr>
        <xdr:cNvSpPr/>
      </xdr:nvSpPr>
      <xdr:spPr>
        <a:xfrm>
          <a:off x="280020" y="2362200"/>
          <a:ext cx="1857600" cy="449580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latin typeface="Times New Roman" panose="02020603050405020304" pitchFamily="18" charset="0"/>
              <a:cs typeface="Times New Roman" panose="02020603050405020304" pitchFamily="18" charset="0"/>
            </a:rPr>
            <a:t>Marcas</a:t>
          </a:r>
        </a:p>
      </xdr:txBody>
    </xdr:sp>
    <xdr:clientData/>
  </xdr:twoCellAnchor>
  <xdr:twoCellAnchor>
    <xdr:from>
      <xdr:col>0</xdr:col>
      <xdr:colOff>280125</xdr:colOff>
      <xdr:row>15</xdr:row>
      <xdr:rowOff>68580</xdr:rowOff>
    </xdr:from>
    <xdr:to>
      <xdr:col>3</xdr:col>
      <xdr:colOff>308715</xdr:colOff>
      <xdr:row>22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ca 1">
              <a:extLst>
                <a:ext uri="{FF2B5EF4-FFF2-40B4-BE49-F238E27FC236}">
                  <a16:creationId xmlns:a16="http://schemas.microsoft.com/office/drawing/2014/main" id="{B6487D31-21D7-45D0-8516-2FC97ED020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25" y="2811780"/>
              <a:ext cx="185739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280020</xdr:colOff>
      <xdr:row>22</xdr:row>
      <xdr:rowOff>118110</xdr:rowOff>
    </xdr:from>
    <xdr:to>
      <xdr:col>3</xdr:col>
      <xdr:colOff>308820</xdr:colOff>
      <xdr:row>25</xdr:row>
      <xdr:rowOff>19050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A1E7AE10-FE90-4345-ABB0-4E087E999CF7}"/>
            </a:ext>
          </a:extLst>
        </xdr:cNvPr>
        <xdr:cNvSpPr/>
      </xdr:nvSpPr>
      <xdr:spPr>
        <a:xfrm>
          <a:off x="280020" y="4141470"/>
          <a:ext cx="1857600" cy="449580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latin typeface="Times New Roman" panose="02020603050405020304" pitchFamily="18" charset="0"/>
              <a:cs typeface="Times New Roman" panose="02020603050405020304" pitchFamily="18" charset="0"/>
            </a:rPr>
            <a:t>Carros</a:t>
          </a:r>
        </a:p>
      </xdr:txBody>
    </xdr:sp>
    <xdr:clientData/>
  </xdr:twoCellAnchor>
  <xdr:twoCellAnchor>
    <xdr:from>
      <xdr:col>0</xdr:col>
      <xdr:colOff>280020</xdr:colOff>
      <xdr:row>25</xdr:row>
      <xdr:rowOff>19050</xdr:rowOff>
    </xdr:from>
    <xdr:to>
      <xdr:col>3</xdr:col>
      <xdr:colOff>308820</xdr:colOff>
      <xdr:row>34</xdr:row>
      <xdr:rowOff>110490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rros 1">
              <a:extLst>
                <a:ext uri="{FF2B5EF4-FFF2-40B4-BE49-F238E27FC236}">
                  <a16:creationId xmlns:a16="http://schemas.microsoft.com/office/drawing/2014/main" id="{A601A7B4-69F2-47CF-BBD3-EED12DB6D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20" y="4591050"/>
              <a:ext cx="18576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280020</xdr:colOff>
      <xdr:row>35</xdr:row>
      <xdr:rowOff>22860</xdr:rowOff>
    </xdr:from>
    <xdr:to>
      <xdr:col>3</xdr:col>
      <xdr:colOff>308820</xdr:colOff>
      <xdr:row>37</xdr:row>
      <xdr:rowOff>106680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670EE014-54DF-44BD-91DD-EE3A58DEFFEC}"/>
            </a:ext>
          </a:extLst>
        </xdr:cNvPr>
        <xdr:cNvSpPr/>
      </xdr:nvSpPr>
      <xdr:spPr>
        <a:xfrm>
          <a:off x="280020" y="6423660"/>
          <a:ext cx="1857600" cy="449580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latin typeface="Times New Roman" panose="02020603050405020304" pitchFamily="18" charset="0"/>
              <a:cs typeface="Times New Roman" panose="02020603050405020304" pitchFamily="18" charset="0"/>
            </a:rPr>
            <a:t>Vendedores</a:t>
          </a:r>
        </a:p>
      </xdr:txBody>
    </xdr:sp>
    <xdr:clientData/>
  </xdr:twoCellAnchor>
  <xdr:twoCellAnchor>
    <xdr:from>
      <xdr:col>0</xdr:col>
      <xdr:colOff>280020</xdr:colOff>
      <xdr:row>37</xdr:row>
      <xdr:rowOff>106680</xdr:rowOff>
    </xdr:from>
    <xdr:to>
      <xdr:col>3</xdr:col>
      <xdr:colOff>308820</xdr:colOff>
      <xdr:row>44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dedor 1">
              <a:extLst>
                <a:ext uri="{FF2B5EF4-FFF2-40B4-BE49-F238E27FC236}">
                  <a16:creationId xmlns:a16="http://schemas.microsoft.com/office/drawing/2014/main" id="{CF75AD6A-FF26-4394-B0D0-9D392CCB3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20" y="6873240"/>
              <a:ext cx="185760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175260</xdr:colOff>
      <xdr:row>0</xdr:row>
      <xdr:rowOff>80010</xdr:rowOff>
    </xdr:from>
    <xdr:to>
      <xdr:col>16</xdr:col>
      <xdr:colOff>601980</xdr:colOff>
      <xdr:row>9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2990A74-1B60-45D7-A955-BF65E1A02703}"/>
            </a:ext>
          </a:extLst>
        </xdr:cNvPr>
        <xdr:cNvGrpSpPr/>
      </xdr:nvGrpSpPr>
      <xdr:grpSpPr>
        <a:xfrm>
          <a:off x="2613660" y="80010"/>
          <a:ext cx="7741920" cy="1729740"/>
          <a:chOff x="2613660" y="68580"/>
          <a:chExt cx="8107680" cy="166116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72475C59-CA16-4124-BEE8-1AA8C7EAACF5}"/>
              </a:ext>
            </a:extLst>
          </xdr:cNvPr>
          <xdr:cNvSpPr/>
        </xdr:nvSpPr>
        <xdr:spPr>
          <a:xfrm>
            <a:off x="2621280" y="571500"/>
            <a:ext cx="8084820" cy="115824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C9190EB-4338-4BC5-BAAF-95BC2E0AA30C}"/>
              </a:ext>
            </a:extLst>
          </xdr:cNvPr>
          <xdr:cNvSpPr/>
        </xdr:nvSpPr>
        <xdr:spPr>
          <a:xfrm>
            <a:off x="2613660" y="68580"/>
            <a:ext cx="8107680" cy="4876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Resultados Exercício 2024</a:t>
            </a:r>
          </a:p>
        </xdr:txBody>
      </xdr:sp>
    </xdr:grpSp>
    <xdr:clientData/>
  </xdr:twoCellAnchor>
  <xdr:twoCellAnchor>
    <xdr:from>
      <xdr:col>17</xdr:col>
      <xdr:colOff>76200</xdr:colOff>
      <xdr:row>0</xdr:row>
      <xdr:rowOff>80010</xdr:rowOff>
    </xdr:from>
    <xdr:to>
      <xdr:col>22</xdr:col>
      <xdr:colOff>533400</xdr:colOff>
      <xdr:row>9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A32CC50-8E88-4A09-9227-5D0A5F00B935}"/>
            </a:ext>
          </a:extLst>
        </xdr:cNvPr>
        <xdr:cNvGrpSpPr/>
      </xdr:nvGrpSpPr>
      <xdr:grpSpPr>
        <a:xfrm>
          <a:off x="10439400" y="80010"/>
          <a:ext cx="3505200" cy="1729740"/>
          <a:chOff x="10858500" y="91440"/>
          <a:chExt cx="3086100" cy="1661160"/>
        </a:xfrm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CA7036A2-435C-44A9-B3D2-FB22DBFE2BB1}"/>
              </a:ext>
            </a:extLst>
          </xdr:cNvPr>
          <xdr:cNvSpPr/>
        </xdr:nvSpPr>
        <xdr:spPr>
          <a:xfrm>
            <a:off x="10861400" y="594360"/>
            <a:ext cx="3077399" cy="115824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24EF7C4-3478-477A-9E92-6239670D623A}"/>
              </a:ext>
            </a:extLst>
          </xdr:cNvPr>
          <xdr:cNvSpPr/>
        </xdr:nvSpPr>
        <xdr:spPr>
          <a:xfrm>
            <a:off x="10858500" y="91440"/>
            <a:ext cx="3086100" cy="4876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Meses</a:t>
            </a:r>
          </a:p>
        </xdr:txBody>
      </xdr:sp>
    </xdr:grpSp>
    <xdr:clientData/>
  </xdr:twoCellAnchor>
  <xdr:twoCellAnchor editAs="oneCell">
    <xdr:from>
      <xdr:col>17</xdr:col>
      <xdr:colOff>114300</xdr:colOff>
      <xdr:row>3</xdr:row>
      <xdr:rowOff>144780</xdr:rowOff>
    </xdr:from>
    <xdr:to>
      <xdr:col>22</xdr:col>
      <xdr:colOff>495300</xdr:colOff>
      <xdr:row>8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Venda 1">
              <a:extLst>
                <a:ext uri="{FF2B5EF4-FFF2-40B4-BE49-F238E27FC236}">
                  <a16:creationId xmlns:a16="http://schemas.microsoft.com/office/drawing/2014/main" id="{7459E16B-1C12-48BF-AFDB-903AD0018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693420"/>
              <a:ext cx="34290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457200</xdr:colOff>
      <xdr:row>0</xdr:row>
      <xdr:rowOff>63075</xdr:rowOff>
    </xdr:from>
    <xdr:to>
      <xdr:col>3</xdr:col>
      <xdr:colOff>315384</xdr:colOff>
      <xdr:row>10</xdr:row>
      <xdr:rowOff>53340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D4FD95-E080-4954-892A-F8C351201F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80" r="18246"/>
        <a:stretch/>
      </xdr:blipFill>
      <xdr:spPr>
        <a:xfrm>
          <a:off x="457200" y="63075"/>
          <a:ext cx="1686984" cy="1819065"/>
        </a:xfrm>
        <a:prstGeom prst="rect">
          <a:avLst/>
        </a:prstGeom>
      </xdr:spPr>
    </xdr:pic>
    <xdr:clientData/>
  </xdr:twoCellAnchor>
  <xdr:twoCellAnchor editAs="oneCell">
    <xdr:from>
      <xdr:col>12</xdr:col>
      <xdr:colOff>140290</xdr:colOff>
      <xdr:row>3</xdr:row>
      <xdr:rowOff>147675</xdr:rowOff>
    </xdr:from>
    <xdr:to>
      <xdr:col>13</xdr:col>
      <xdr:colOff>441841</xdr:colOff>
      <xdr:row>8</xdr:row>
      <xdr:rowOff>139110</xdr:rowOff>
    </xdr:to>
    <xdr:pic>
      <xdr:nvPicPr>
        <xdr:cNvPr id="3" name="Gráfico 2" descr="Carteira">
          <a:extLst>
            <a:ext uri="{FF2B5EF4-FFF2-40B4-BE49-F238E27FC236}">
              <a16:creationId xmlns:a16="http://schemas.microsoft.com/office/drawing/2014/main" id="{C4122F22-0564-41F7-A3F6-CCB70253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94476" y="701454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285232</xdr:colOff>
      <xdr:row>3</xdr:row>
      <xdr:rowOff>174477</xdr:rowOff>
    </xdr:from>
    <xdr:to>
      <xdr:col>9</xdr:col>
      <xdr:colOff>586783</xdr:colOff>
      <xdr:row>8</xdr:row>
      <xdr:rowOff>165912</xdr:rowOff>
    </xdr:to>
    <xdr:pic>
      <xdr:nvPicPr>
        <xdr:cNvPr id="18" name="Gráfico 17" descr="Moedas">
          <a:extLst>
            <a:ext uri="{FF2B5EF4-FFF2-40B4-BE49-F238E27FC236}">
              <a16:creationId xmlns:a16="http://schemas.microsoft.com/office/drawing/2014/main" id="{44AE2622-2DF4-459B-AC5B-C31DED596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188023" y="7282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361395</xdr:colOff>
      <xdr:row>3</xdr:row>
      <xdr:rowOff>110349</xdr:rowOff>
    </xdr:from>
    <xdr:to>
      <xdr:col>6</xdr:col>
      <xdr:colOff>50097</xdr:colOff>
      <xdr:row>8</xdr:row>
      <xdr:rowOff>101784</xdr:rowOff>
    </xdr:to>
    <xdr:pic>
      <xdr:nvPicPr>
        <xdr:cNvPr id="23" name="Gráfico 22" descr="Dinheiro">
          <a:extLst>
            <a:ext uri="{FF2B5EF4-FFF2-40B4-BE49-F238E27FC236}">
              <a16:creationId xmlns:a16="http://schemas.microsoft.com/office/drawing/2014/main" id="{13538771-3B7D-4D5F-B655-2167AC20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812790" y="664128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479942</xdr:colOff>
      <xdr:row>3</xdr:row>
      <xdr:rowOff>66454</xdr:rowOff>
    </xdr:from>
    <xdr:to>
      <xdr:col>8</xdr:col>
      <xdr:colOff>354418</xdr:colOff>
      <xdr:row>5</xdr:row>
      <xdr:rowOff>44303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17DE6A3D-0B9D-47D3-8EC6-9C57EB3E2931}"/>
            </a:ext>
          </a:extLst>
        </xdr:cNvPr>
        <xdr:cNvSpPr txBox="1"/>
      </xdr:nvSpPr>
      <xdr:spPr>
        <a:xfrm>
          <a:off x="3544186" y="620233"/>
          <a:ext cx="1713023" cy="347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FATURAMENTO</a:t>
          </a:r>
        </a:p>
      </xdr:txBody>
    </xdr:sp>
    <xdr:clientData/>
  </xdr:twoCellAnchor>
  <xdr:twoCellAnchor>
    <xdr:from>
      <xdr:col>9</xdr:col>
      <xdr:colOff>310115</xdr:colOff>
      <xdr:row>3</xdr:row>
      <xdr:rowOff>81221</xdr:rowOff>
    </xdr:from>
    <xdr:to>
      <xdr:col>12</xdr:col>
      <xdr:colOff>221511</xdr:colOff>
      <xdr:row>5</xdr:row>
      <xdr:rowOff>81221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00E735B-A02B-4A07-8764-951C7F78C64B}"/>
            </a:ext>
          </a:extLst>
        </xdr:cNvPr>
        <xdr:cNvSpPr txBox="1"/>
      </xdr:nvSpPr>
      <xdr:spPr>
        <a:xfrm>
          <a:off x="5825755" y="635000"/>
          <a:ext cx="1749942" cy="369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TOTAL VENDIDO</a:t>
          </a:r>
        </a:p>
      </xdr:txBody>
    </xdr:sp>
    <xdr:clientData/>
  </xdr:twoCellAnchor>
  <xdr:twoCellAnchor>
    <xdr:from>
      <xdr:col>13</xdr:col>
      <xdr:colOff>287965</xdr:colOff>
      <xdr:row>3</xdr:row>
      <xdr:rowOff>73837</xdr:rowOff>
    </xdr:from>
    <xdr:to>
      <xdr:col>16</xdr:col>
      <xdr:colOff>465175</xdr:colOff>
      <xdr:row>4</xdr:row>
      <xdr:rowOff>169826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E59F9EAD-706C-40FA-8FF2-2C0EEC71C3ED}"/>
            </a:ext>
          </a:extLst>
        </xdr:cNvPr>
        <xdr:cNvSpPr txBox="1"/>
      </xdr:nvSpPr>
      <xdr:spPr>
        <a:xfrm>
          <a:off x="8255000" y="627616"/>
          <a:ext cx="2015756" cy="280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COMISSÕES</a:t>
          </a:r>
          <a:r>
            <a:rPr lang="pt-BR" sz="1800" baseline="0"/>
            <a:t> PAGAS</a:t>
          </a:r>
          <a:endParaRPr lang="pt-BR" sz="1800"/>
        </a:p>
      </xdr:txBody>
    </xdr:sp>
    <xdr:clientData/>
  </xdr:twoCellAnchor>
  <xdr:twoCellAnchor>
    <xdr:from>
      <xdr:col>5</xdr:col>
      <xdr:colOff>568547</xdr:colOff>
      <xdr:row>5</xdr:row>
      <xdr:rowOff>140291</xdr:rowOff>
    </xdr:from>
    <xdr:to>
      <xdr:col>8</xdr:col>
      <xdr:colOff>317500</xdr:colOff>
      <xdr:row>8</xdr:row>
      <xdr:rowOff>14768</xdr:rowOff>
    </xdr:to>
    <xdr:sp macro="" textlink="'Tabelas dinâmicas'!C7">
      <xdr:nvSpPr>
        <xdr:cNvPr id="27" name="CaixaDeTexto 26">
          <a:extLst>
            <a:ext uri="{FF2B5EF4-FFF2-40B4-BE49-F238E27FC236}">
              <a16:creationId xmlns:a16="http://schemas.microsoft.com/office/drawing/2014/main" id="{4B7F31B6-9262-4ED2-9D7F-2B7194027659}"/>
            </a:ext>
          </a:extLst>
        </xdr:cNvPr>
        <xdr:cNvSpPr txBox="1"/>
      </xdr:nvSpPr>
      <xdr:spPr>
        <a:xfrm>
          <a:off x="3632791" y="1063256"/>
          <a:ext cx="1587500" cy="428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7801023-6ACE-4B79-B780-E8BF74D3C0E0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R$ 50.158.467,70 </a:t>
          </a:fld>
          <a:endParaRPr lang="pt-BR" sz="1400"/>
        </a:p>
      </xdr:txBody>
    </xdr:sp>
    <xdr:clientData/>
  </xdr:twoCellAnchor>
  <xdr:twoCellAnchor>
    <xdr:from>
      <xdr:col>10</xdr:col>
      <xdr:colOff>236282</xdr:colOff>
      <xdr:row>5</xdr:row>
      <xdr:rowOff>155061</xdr:rowOff>
    </xdr:from>
    <xdr:to>
      <xdr:col>11</xdr:col>
      <xdr:colOff>177212</xdr:colOff>
      <xdr:row>7</xdr:row>
      <xdr:rowOff>88608</xdr:rowOff>
    </xdr:to>
    <xdr:sp macro="" textlink="'Tabelas dinâmicas'!E7">
      <xdr:nvSpPr>
        <xdr:cNvPr id="28" name="CaixaDeTexto 27">
          <a:extLst>
            <a:ext uri="{FF2B5EF4-FFF2-40B4-BE49-F238E27FC236}">
              <a16:creationId xmlns:a16="http://schemas.microsoft.com/office/drawing/2014/main" id="{972BBAF5-13D0-4580-8244-EF27EF6415D4}"/>
            </a:ext>
          </a:extLst>
        </xdr:cNvPr>
        <xdr:cNvSpPr txBox="1"/>
      </xdr:nvSpPr>
      <xdr:spPr>
        <a:xfrm>
          <a:off x="6364770" y="1078026"/>
          <a:ext cx="553779" cy="302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BC278D-73C7-4920-84EF-74B9B97FC126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675</a:t>
          </a:fld>
          <a:endParaRPr lang="pt-BR" sz="1400"/>
        </a:p>
      </xdr:txBody>
    </xdr:sp>
    <xdr:clientData/>
  </xdr:twoCellAnchor>
  <xdr:twoCellAnchor>
    <xdr:from>
      <xdr:col>13</xdr:col>
      <xdr:colOff>598082</xdr:colOff>
      <xdr:row>5</xdr:row>
      <xdr:rowOff>125523</xdr:rowOff>
    </xdr:from>
    <xdr:to>
      <xdr:col>16</xdr:col>
      <xdr:colOff>140291</xdr:colOff>
      <xdr:row>7</xdr:row>
      <xdr:rowOff>95989</xdr:rowOff>
    </xdr:to>
    <xdr:sp macro="" textlink="'Tabelas dinâmicas'!G7">
      <xdr:nvSpPr>
        <xdr:cNvPr id="29" name="CaixaDeTexto 28">
          <a:extLst>
            <a:ext uri="{FF2B5EF4-FFF2-40B4-BE49-F238E27FC236}">
              <a16:creationId xmlns:a16="http://schemas.microsoft.com/office/drawing/2014/main" id="{9C2CB300-6FAE-4C90-A280-D702E652D9FA}"/>
            </a:ext>
          </a:extLst>
        </xdr:cNvPr>
        <xdr:cNvSpPr txBox="1"/>
      </xdr:nvSpPr>
      <xdr:spPr>
        <a:xfrm>
          <a:off x="8565117" y="1048488"/>
          <a:ext cx="1380755" cy="3396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000D3E-01F3-45AF-9477-9D305A9ADE49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R$ 501.584,68 </a:t>
          </a:fld>
          <a:endParaRPr lang="pt-BR" sz="1400"/>
        </a:p>
      </xdr:txBody>
    </xdr:sp>
    <xdr:clientData/>
  </xdr:twoCellAnchor>
  <xdr:twoCellAnchor>
    <xdr:from>
      <xdr:col>4</xdr:col>
      <xdr:colOff>152565</xdr:colOff>
      <xdr:row>9</xdr:row>
      <xdr:rowOff>175243</xdr:rowOff>
    </xdr:from>
    <xdr:to>
      <xdr:col>17</xdr:col>
      <xdr:colOff>31613</xdr:colOff>
      <xdr:row>24</xdr:row>
      <xdr:rowOff>154006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116405A2-FA70-4E50-A062-D4DD0F66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72795</xdr:colOff>
      <xdr:row>9</xdr:row>
      <xdr:rowOff>162905</xdr:rowOff>
    </xdr:from>
    <xdr:to>
      <xdr:col>23</xdr:col>
      <xdr:colOff>311600</xdr:colOff>
      <xdr:row>24</xdr:row>
      <xdr:rowOff>162905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50D99D4-6803-4FC9-9EE1-EF94D09FC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176981</xdr:colOff>
      <xdr:row>25</xdr:row>
      <xdr:rowOff>55438</xdr:rowOff>
    </xdr:from>
    <xdr:to>
      <xdr:col>11</xdr:col>
      <xdr:colOff>335138</xdr:colOff>
      <xdr:row>40</xdr:row>
      <xdr:rowOff>34199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3C87F061-B823-45C6-8042-724BC4EF0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402168</xdr:colOff>
      <xdr:row>25</xdr:row>
      <xdr:rowOff>56445</xdr:rowOff>
    </xdr:from>
    <xdr:to>
      <xdr:col>17</xdr:col>
      <xdr:colOff>16144</xdr:colOff>
      <xdr:row>40</xdr:row>
      <xdr:rowOff>48223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FE8B22B-546C-4029-A442-670DBA0F8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86102</xdr:colOff>
      <xdr:row>25</xdr:row>
      <xdr:rowOff>50397</xdr:rowOff>
    </xdr:from>
    <xdr:to>
      <xdr:col>23</xdr:col>
      <xdr:colOff>317501</xdr:colOff>
      <xdr:row>40</xdr:row>
      <xdr:rowOff>64141</xdr:rowOff>
    </xdr:to>
    <xdr:graphicFrame macro="">
      <xdr:nvGraphicFramePr>
        <xdr:cNvPr id="589" name="Gráfico 588">
          <a:extLst>
            <a:ext uri="{FF2B5EF4-FFF2-40B4-BE49-F238E27FC236}">
              <a16:creationId xmlns:a16="http://schemas.microsoft.com/office/drawing/2014/main" id="{F25003F6-B70F-4CE7-A3DE-956EFA589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509134</xdr:colOff>
      <xdr:row>24</xdr:row>
      <xdr:rowOff>116277</xdr:rowOff>
    </xdr:from>
    <xdr:to>
      <xdr:col>21</xdr:col>
      <xdr:colOff>540658</xdr:colOff>
      <xdr:row>33</xdr:row>
      <xdr:rowOff>120779</xdr:rowOff>
    </xdr:to>
    <xdr:graphicFrame macro="">
      <xdr:nvGraphicFramePr>
        <xdr:cNvPr id="594" name="Gráfico 593">
          <a:extLst>
            <a:ext uri="{FF2B5EF4-FFF2-40B4-BE49-F238E27FC236}">
              <a16:creationId xmlns:a16="http://schemas.microsoft.com/office/drawing/2014/main" id="{282A2FA1-BEA2-4464-A16E-BEE3B7A6B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253079</xdr:colOff>
      <xdr:row>26</xdr:row>
      <xdr:rowOff>103159</xdr:rowOff>
    </xdr:from>
    <xdr:to>
      <xdr:col>23</xdr:col>
      <xdr:colOff>556766</xdr:colOff>
      <xdr:row>34</xdr:row>
      <xdr:rowOff>101239</xdr:rowOff>
    </xdr:to>
    <xdr:graphicFrame macro="">
      <xdr:nvGraphicFramePr>
        <xdr:cNvPr id="596" name="Gráfico 595">
          <a:extLst>
            <a:ext uri="{FF2B5EF4-FFF2-40B4-BE49-F238E27FC236}">
              <a16:creationId xmlns:a16="http://schemas.microsoft.com/office/drawing/2014/main" id="{D475FFBA-B692-4A37-B900-EA6B3E2D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197862</xdr:colOff>
      <xdr:row>26</xdr:row>
      <xdr:rowOff>101232</xdr:rowOff>
    </xdr:from>
    <xdr:to>
      <xdr:col>20</xdr:col>
      <xdr:colOff>2</xdr:colOff>
      <xdr:row>34</xdr:row>
      <xdr:rowOff>100228</xdr:rowOff>
    </xdr:to>
    <xdr:graphicFrame macro="">
      <xdr:nvGraphicFramePr>
        <xdr:cNvPr id="595" name="Gráfico 594">
          <a:extLst>
            <a:ext uri="{FF2B5EF4-FFF2-40B4-BE49-F238E27FC236}">
              <a16:creationId xmlns:a16="http://schemas.microsoft.com/office/drawing/2014/main" id="{1C13EB9B-B404-4205-BF3A-7772716C2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17</xdr:col>
      <xdr:colOff>128841</xdr:colOff>
      <xdr:row>24</xdr:row>
      <xdr:rowOff>133442</xdr:rowOff>
    </xdr:from>
    <xdr:ext cx="184731" cy="264560"/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41E541DE-0F6E-4686-A556-023FFDF439B4}"/>
            </a:ext>
          </a:extLst>
        </xdr:cNvPr>
        <xdr:cNvSpPr txBox="1"/>
      </xdr:nvSpPr>
      <xdr:spPr>
        <a:xfrm>
          <a:off x="10454493" y="45416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18</xdr:col>
      <xdr:colOff>207066</xdr:colOff>
      <xdr:row>30</xdr:row>
      <xdr:rowOff>105833</xdr:rowOff>
    </xdr:from>
    <xdr:to>
      <xdr:col>18</xdr:col>
      <xdr:colOff>589505</xdr:colOff>
      <xdr:row>32</xdr:row>
      <xdr:rowOff>105836</xdr:rowOff>
    </xdr:to>
    <xdr:sp macro="" textlink="">
      <xdr:nvSpPr>
        <xdr:cNvPr id="598" name="CaixaDeTexto 1">
          <a:extLst>
            <a:ext uri="{FF2B5EF4-FFF2-40B4-BE49-F238E27FC236}">
              <a16:creationId xmlns:a16="http://schemas.microsoft.com/office/drawing/2014/main" id="{CF042843-3437-4384-9C88-EF9474557B1C}"/>
            </a:ext>
          </a:extLst>
        </xdr:cNvPr>
        <xdr:cNvSpPr txBox="1"/>
      </xdr:nvSpPr>
      <xdr:spPr>
        <a:xfrm>
          <a:off x="11140109" y="5618369"/>
          <a:ext cx="382439" cy="36811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2°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0.41748</cdr:x>
      <cdr:y>0.5027</cdr:y>
    </cdr:from>
    <cdr:to>
      <cdr:x>0.62379</cdr:x>
      <cdr:y>0.72432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FD2EEA4-62A1-4475-80E6-A9C42CC93381}"/>
            </a:ext>
          </a:extLst>
        </cdr:cNvPr>
        <cdr:cNvSpPr txBox="1"/>
      </cdr:nvSpPr>
      <cdr:spPr>
        <a:xfrm xmlns:a="http://schemas.openxmlformats.org/drawingml/2006/main">
          <a:off x="774610" y="837659"/>
          <a:ext cx="382802" cy="369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1°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0.41784</cdr:x>
      <cdr:y>0.49452</cdr:y>
    </cdr:from>
    <cdr:to>
      <cdr:x>0.59774</cdr:x>
      <cdr:y>0.74485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CF042843-3437-4384-9C88-EF9474557B1C}"/>
            </a:ext>
          </a:extLst>
        </cdr:cNvPr>
        <cdr:cNvSpPr txBox="1"/>
      </cdr:nvSpPr>
      <cdr:spPr>
        <a:xfrm xmlns:a="http://schemas.openxmlformats.org/drawingml/2006/main">
          <a:off x="888264" y="727213"/>
          <a:ext cx="382439" cy="36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3°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503702</xdr:colOff>
      <xdr:row>34</xdr:row>
      <xdr:rowOff>153551</xdr:rowOff>
    </xdr:to>
    <xdr:grpSp>
      <xdr:nvGrpSpPr>
        <xdr:cNvPr id="197" name="Agrupar 196">
          <a:extLst>
            <a:ext uri="{FF2B5EF4-FFF2-40B4-BE49-F238E27FC236}">
              <a16:creationId xmlns:a16="http://schemas.microsoft.com/office/drawing/2014/main" id="{0DEE000D-E039-4741-B2F9-C7AA6CA89C5D}"/>
            </a:ext>
          </a:extLst>
        </xdr:cNvPr>
        <xdr:cNvGrpSpPr/>
      </xdr:nvGrpSpPr>
      <xdr:grpSpPr>
        <a:xfrm>
          <a:off x="0" y="0"/>
          <a:ext cx="1116290" cy="6503551"/>
          <a:chOff x="0" y="1410"/>
          <a:chExt cx="1111093" cy="6255060"/>
        </a:xfrm>
      </xdr:grpSpPr>
      <xdr:grpSp>
        <xdr:nvGrpSpPr>
          <xdr:cNvPr id="2" name="Agrupar 1">
            <a:extLst>
              <a:ext uri="{FF2B5EF4-FFF2-40B4-BE49-F238E27FC236}">
                <a16:creationId xmlns:a16="http://schemas.microsoft.com/office/drawing/2014/main" id="{880FBC83-3C37-4D85-ADB3-4C45B77CA318}"/>
              </a:ext>
            </a:extLst>
          </xdr:cNvPr>
          <xdr:cNvGrpSpPr/>
        </xdr:nvGrpSpPr>
        <xdr:grpSpPr>
          <a:xfrm>
            <a:off x="0" y="242956"/>
            <a:ext cx="1108271" cy="226459"/>
            <a:chOff x="6894285" y="7785100"/>
            <a:chExt cx="1103088" cy="217715"/>
          </a:xfrm>
        </xdr:grpSpPr>
        <xdr:sp macro="" textlink="">
          <xdr:nvSpPr>
            <xdr:cNvPr id="3" name="Elipse 2">
              <a:extLst>
                <a:ext uri="{FF2B5EF4-FFF2-40B4-BE49-F238E27FC236}">
                  <a16:creationId xmlns:a16="http://schemas.microsoft.com/office/drawing/2014/main" id="{7FF3476B-5EAF-4337-9A10-E5A2A92C71D8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" name="Elipse 3">
              <a:extLst>
                <a:ext uri="{FF2B5EF4-FFF2-40B4-BE49-F238E27FC236}">
                  <a16:creationId xmlns:a16="http://schemas.microsoft.com/office/drawing/2014/main" id="{EA51D4DA-B084-48B0-9900-D5CE1B0706D4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" name="Elipse 4">
              <a:extLst>
                <a:ext uri="{FF2B5EF4-FFF2-40B4-BE49-F238E27FC236}">
                  <a16:creationId xmlns:a16="http://schemas.microsoft.com/office/drawing/2014/main" id="{AFED4063-4FE8-410E-8D6B-A23581368537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Elipse 5">
              <a:extLst>
                <a:ext uri="{FF2B5EF4-FFF2-40B4-BE49-F238E27FC236}">
                  <a16:creationId xmlns:a16="http://schemas.microsoft.com/office/drawing/2014/main" id="{5C7389F9-2CE6-4D00-A8D1-03C403D15405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201E415-3E70-4E97-89C5-69741A57AA07}"/>
              </a:ext>
            </a:extLst>
          </xdr:cNvPr>
          <xdr:cNvGrpSpPr/>
        </xdr:nvGrpSpPr>
        <xdr:grpSpPr>
          <a:xfrm>
            <a:off x="0" y="492967"/>
            <a:ext cx="1111093" cy="227167"/>
            <a:chOff x="6894285" y="7785100"/>
            <a:chExt cx="1103088" cy="217715"/>
          </a:xfrm>
        </xdr:grpSpPr>
        <xdr:sp macro="" textlink="">
          <xdr:nvSpPr>
            <xdr:cNvPr id="8" name="Elipse 7">
              <a:extLst>
                <a:ext uri="{FF2B5EF4-FFF2-40B4-BE49-F238E27FC236}">
                  <a16:creationId xmlns:a16="http://schemas.microsoft.com/office/drawing/2014/main" id="{60E72C9B-157F-4812-A220-4B6265B254D3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Elipse 8">
              <a:extLst>
                <a:ext uri="{FF2B5EF4-FFF2-40B4-BE49-F238E27FC236}">
                  <a16:creationId xmlns:a16="http://schemas.microsoft.com/office/drawing/2014/main" id="{89F835E8-337C-4F2E-9951-3161576F1728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Elipse 9">
              <a:extLst>
                <a:ext uri="{FF2B5EF4-FFF2-40B4-BE49-F238E27FC236}">
                  <a16:creationId xmlns:a16="http://schemas.microsoft.com/office/drawing/2014/main" id="{6CBD6D9A-F882-4D5C-8127-D4DEE284ED6F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Elipse 10">
              <a:extLst>
                <a:ext uri="{FF2B5EF4-FFF2-40B4-BE49-F238E27FC236}">
                  <a16:creationId xmlns:a16="http://schemas.microsoft.com/office/drawing/2014/main" id="{1304D41A-282E-45F8-9756-65F54276FE98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517AFFF-6C8C-491D-A6FB-51FC8C89AEB9}"/>
              </a:ext>
            </a:extLst>
          </xdr:cNvPr>
          <xdr:cNvGrpSpPr/>
        </xdr:nvGrpSpPr>
        <xdr:grpSpPr>
          <a:xfrm>
            <a:off x="0" y="729114"/>
            <a:ext cx="1111093" cy="227167"/>
            <a:chOff x="6894285" y="7785100"/>
            <a:chExt cx="1103088" cy="217715"/>
          </a:xfrm>
        </xdr:grpSpPr>
        <xdr:sp macro="" textlink="">
          <xdr:nvSpPr>
            <xdr:cNvPr id="13" name="Elipse 12">
              <a:extLst>
                <a:ext uri="{FF2B5EF4-FFF2-40B4-BE49-F238E27FC236}">
                  <a16:creationId xmlns:a16="http://schemas.microsoft.com/office/drawing/2014/main" id="{4C5BCE31-5EBA-42A9-911F-19BDAA05F10B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Elipse 13">
              <a:extLst>
                <a:ext uri="{FF2B5EF4-FFF2-40B4-BE49-F238E27FC236}">
                  <a16:creationId xmlns:a16="http://schemas.microsoft.com/office/drawing/2014/main" id="{D1B3E646-4833-44DA-B114-83A9D459A22F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" name="Elipse 14">
              <a:extLst>
                <a:ext uri="{FF2B5EF4-FFF2-40B4-BE49-F238E27FC236}">
                  <a16:creationId xmlns:a16="http://schemas.microsoft.com/office/drawing/2014/main" id="{1DD1B02C-3D80-4132-9226-3EA05A819A90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Elipse 15">
              <a:extLst>
                <a:ext uri="{FF2B5EF4-FFF2-40B4-BE49-F238E27FC236}">
                  <a16:creationId xmlns:a16="http://schemas.microsoft.com/office/drawing/2014/main" id="{D382F51D-421D-4475-81CC-F4118ADEB35A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EC83716-8823-432E-B159-F7D7ADA2947D}"/>
              </a:ext>
            </a:extLst>
          </xdr:cNvPr>
          <xdr:cNvGrpSpPr/>
        </xdr:nvGrpSpPr>
        <xdr:grpSpPr>
          <a:xfrm>
            <a:off x="0" y="1410"/>
            <a:ext cx="1111093" cy="227167"/>
            <a:chOff x="6894285" y="7785100"/>
            <a:chExt cx="1103088" cy="217715"/>
          </a:xfrm>
        </xdr:grpSpPr>
        <xdr:sp macro="" textlink="">
          <xdr:nvSpPr>
            <xdr:cNvPr id="18" name="Elipse 17">
              <a:extLst>
                <a:ext uri="{FF2B5EF4-FFF2-40B4-BE49-F238E27FC236}">
                  <a16:creationId xmlns:a16="http://schemas.microsoft.com/office/drawing/2014/main" id="{8C5F60A0-2454-4CB2-AE23-C117E6071478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Elipse 18">
              <a:extLst>
                <a:ext uri="{FF2B5EF4-FFF2-40B4-BE49-F238E27FC236}">
                  <a16:creationId xmlns:a16="http://schemas.microsoft.com/office/drawing/2014/main" id="{8C4738DB-5BB7-4689-9AE8-AD995CCC741E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0" name="Elipse 19">
              <a:extLst>
                <a:ext uri="{FF2B5EF4-FFF2-40B4-BE49-F238E27FC236}">
                  <a16:creationId xmlns:a16="http://schemas.microsoft.com/office/drawing/2014/main" id="{57B32D69-801D-4AB3-98FB-C93273853A11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Elipse 20">
              <a:extLst>
                <a:ext uri="{FF2B5EF4-FFF2-40B4-BE49-F238E27FC236}">
                  <a16:creationId xmlns:a16="http://schemas.microsoft.com/office/drawing/2014/main" id="{4BEBF458-E6D3-4A52-8348-83BE8404AE5F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8693DA76-11E2-403B-A514-340FE123E090}"/>
              </a:ext>
            </a:extLst>
          </xdr:cNvPr>
          <xdr:cNvGrpSpPr/>
        </xdr:nvGrpSpPr>
        <xdr:grpSpPr>
          <a:xfrm>
            <a:off x="0" y="966424"/>
            <a:ext cx="1111093" cy="227165"/>
            <a:chOff x="6894285" y="7785100"/>
            <a:chExt cx="1103088" cy="217715"/>
          </a:xfrm>
        </xdr:grpSpPr>
        <xdr:sp macro="" textlink="">
          <xdr:nvSpPr>
            <xdr:cNvPr id="23" name="Elipse 22">
              <a:extLst>
                <a:ext uri="{FF2B5EF4-FFF2-40B4-BE49-F238E27FC236}">
                  <a16:creationId xmlns:a16="http://schemas.microsoft.com/office/drawing/2014/main" id="{1D3875CA-3623-4912-B503-C7F686FA905F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" name="Elipse 23">
              <a:extLst>
                <a:ext uri="{FF2B5EF4-FFF2-40B4-BE49-F238E27FC236}">
                  <a16:creationId xmlns:a16="http://schemas.microsoft.com/office/drawing/2014/main" id="{274C84BA-DAD8-42A9-8550-9FCC065EF3D3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Elipse 24">
              <a:extLst>
                <a:ext uri="{FF2B5EF4-FFF2-40B4-BE49-F238E27FC236}">
                  <a16:creationId xmlns:a16="http://schemas.microsoft.com/office/drawing/2014/main" id="{E8974490-0A31-4678-802B-2495B3CA0344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6" name="Elipse 25">
              <a:extLst>
                <a:ext uri="{FF2B5EF4-FFF2-40B4-BE49-F238E27FC236}">
                  <a16:creationId xmlns:a16="http://schemas.microsoft.com/office/drawing/2014/main" id="{0A1AB0B1-7FD1-482B-B1AB-3EEBD03ED9A1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78F6E6A6-D8B5-4DD9-957E-38CA5ACF1B3F}"/>
              </a:ext>
            </a:extLst>
          </xdr:cNvPr>
          <xdr:cNvGrpSpPr/>
        </xdr:nvGrpSpPr>
        <xdr:grpSpPr>
          <a:xfrm>
            <a:off x="0" y="1213614"/>
            <a:ext cx="1111093" cy="223177"/>
            <a:chOff x="6894285" y="7785100"/>
            <a:chExt cx="1103088" cy="217715"/>
          </a:xfrm>
        </xdr:grpSpPr>
        <xdr:sp macro="" textlink="">
          <xdr:nvSpPr>
            <xdr:cNvPr id="28" name="Elipse 27">
              <a:extLst>
                <a:ext uri="{FF2B5EF4-FFF2-40B4-BE49-F238E27FC236}">
                  <a16:creationId xmlns:a16="http://schemas.microsoft.com/office/drawing/2014/main" id="{06D7E097-0833-4EF3-BD6A-EA748592CE9F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9" name="Elipse 28">
              <a:extLst>
                <a:ext uri="{FF2B5EF4-FFF2-40B4-BE49-F238E27FC236}">
                  <a16:creationId xmlns:a16="http://schemas.microsoft.com/office/drawing/2014/main" id="{9B571309-96B3-43E5-A18C-D488B49FB548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Elipse 29">
              <a:extLst>
                <a:ext uri="{FF2B5EF4-FFF2-40B4-BE49-F238E27FC236}">
                  <a16:creationId xmlns:a16="http://schemas.microsoft.com/office/drawing/2014/main" id="{5D524A4C-D834-428A-9CE2-4F40ECBA8311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Elipse 30">
              <a:extLst>
                <a:ext uri="{FF2B5EF4-FFF2-40B4-BE49-F238E27FC236}">
                  <a16:creationId xmlns:a16="http://schemas.microsoft.com/office/drawing/2014/main" id="{896D65A7-8C48-42E7-8BFF-0D6548FDB348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4B16BD09-EF35-4D3C-9F27-7F9341BCA23D}"/>
              </a:ext>
            </a:extLst>
          </xdr:cNvPr>
          <xdr:cNvGrpSpPr/>
        </xdr:nvGrpSpPr>
        <xdr:grpSpPr>
          <a:xfrm>
            <a:off x="0" y="1449759"/>
            <a:ext cx="1111093" cy="227167"/>
            <a:chOff x="6894285" y="7785100"/>
            <a:chExt cx="1103088" cy="217715"/>
          </a:xfrm>
        </xdr:grpSpPr>
        <xdr:sp macro="" textlink="">
          <xdr:nvSpPr>
            <xdr:cNvPr id="33" name="Elipse 32">
              <a:extLst>
                <a:ext uri="{FF2B5EF4-FFF2-40B4-BE49-F238E27FC236}">
                  <a16:creationId xmlns:a16="http://schemas.microsoft.com/office/drawing/2014/main" id="{C976CA27-B03A-4AAB-9BB7-501E7002EF72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Elipse 33">
              <a:extLst>
                <a:ext uri="{FF2B5EF4-FFF2-40B4-BE49-F238E27FC236}">
                  <a16:creationId xmlns:a16="http://schemas.microsoft.com/office/drawing/2014/main" id="{B78C62EE-0D74-47C7-975D-F6B2B63E3E9E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Elipse 34">
              <a:extLst>
                <a:ext uri="{FF2B5EF4-FFF2-40B4-BE49-F238E27FC236}">
                  <a16:creationId xmlns:a16="http://schemas.microsoft.com/office/drawing/2014/main" id="{E043DD7F-2DE2-4F57-A2BA-5ACA21B13952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6" name="Elipse 35">
              <a:extLst>
                <a:ext uri="{FF2B5EF4-FFF2-40B4-BE49-F238E27FC236}">
                  <a16:creationId xmlns:a16="http://schemas.microsoft.com/office/drawing/2014/main" id="{A6F67819-0DEF-441F-8D3A-7110EC358006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70278E33-D052-47FA-8352-08B2D2A24D23}"/>
              </a:ext>
            </a:extLst>
          </xdr:cNvPr>
          <xdr:cNvGrpSpPr/>
        </xdr:nvGrpSpPr>
        <xdr:grpSpPr>
          <a:xfrm>
            <a:off x="0" y="1689892"/>
            <a:ext cx="1111093" cy="227166"/>
            <a:chOff x="6894285" y="7785100"/>
            <a:chExt cx="1103088" cy="217715"/>
          </a:xfrm>
        </xdr:grpSpPr>
        <xdr:sp macro="" textlink="">
          <xdr:nvSpPr>
            <xdr:cNvPr id="38" name="Elipse 37">
              <a:extLst>
                <a:ext uri="{FF2B5EF4-FFF2-40B4-BE49-F238E27FC236}">
                  <a16:creationId xmlns:a16="http://schemas.microsoft.com/office/drawing/2014/main" id="{7F8DDA8C-B629-41B0-97CC-5EF36CE841AC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Elipse 38">
              <a:extLst>
                <a:ext uri="{FF2B5EF4-FFF2-40B4-BE49-F238E27FC236}">
                  <a16:creationId xmlns:a16="http://schemas.microsoft.com/office/drawing/2014/main" id="{7BDDC5C4-296F-4C88-BC6E-0051151AFBE7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Elipse 39">
              <a:extLst>
                <a:ext uri="{FF2B5EF4-FFF2-40B4-BE49-F238E27FC236}">
                  <a16:creationId xmlns:a16="http://schemas.microsoft.com/office/drawing/2014/main" id="{A65FDA7A-49F3-4A36-95A5-20DDB16F2DE8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1" name="Elipse 40">
              <a:extLst>
                <a:ext uri="{FF2B5EF4-FFF2-40B4-BE49-F238E27FC236}">
                  <a16:creationId xmlns:a16="http://schemas.microsoft.com/office/drawing/2014/main" id="{28B285AF-CE22-4DF3-84FA-6AA619EC728F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3BAD9B12-C1BE-4200-807F-B441D42280B6}"/>
              </a:ext>
            </a:extLst>
          </xdr:cNvPr>
          <xdr:cNvGrpSpPr/>
        </xdr:nvGrpSpPr>
        <xdr:grpSpPr>
          <a:xfrm>
            <a:off x="0" y="1930026"/>
            <a:ext cx="1111093" cy="227166"/>
            <a:chOff x="6894285" y="7785100"/>
            <a:chExt cx="1103088" cy="217715"/>
          </a:xfrm>
        </xdr:grpSpPr>
        <xdr:sp macro="" textlink="">
          <xdr:nvSpPr>
            <xdr:cNvPr id="43" name="Elipse 42">
              <a:extLst>
                <a:ext uri="{FF2B5EF4-FFF2-40B4-BE49-F238E27FC236}">
                  <a16:creationId xmlns:a16="http://schemas.microsoft.com/office/drawing/2014/main" id="{C3F867A9-2531-4487-8022-4A6C72F1C0C2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4" name="Elipse 43">
              <a:extLst>
                <a:ext uri="{FF2B5EF4-FFF2-40B4-BE49-F238E27FC236}">
                  <a16:creationId xmlns:a16="http://schemas.microsoft.com/office/drawing/2014/main" id="{300EAA80-5865-49A6-A348-76A6EDD76FC6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5" name="Elipse 44">
              <a:extLst>
                <a:ext uri="{FF2B5EF4-FFF2-40B4-BE49-F238E27FC236}">
                  <a16:creationId xmlns:a16="http://schemas.microsoft.com/office/drawing/2014/main" id="{8F2438C8-9BF5-4143-B581-9B63D7C8E425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Elipse 45">
              <a:extLst>
                <a:ext uri="{FF2B5EF4-FFF2-40B4-BE49-F238E27FC236}">
                  <a16:creationId xmlns:a16="http://schemas.microsoft.com/office/drawing/2014/main" id="{FC98263D-2462-4B6A-BEE9-07D989D08DF5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2D58E4BB-EAC0-446E-BAC0-D26B69DEDA0B}"/>
              </a:ext>
            </a:extLst>
          </xdr:cNvPr>
          <xdr:cNvGrpSpPr/>
        </xdr:nvGrpSpPr>
        <xdr:grpSpPr>
          <a:xfrm>
            <a:off x="0" y="2166171"/>
            <a:ext cx="1111093" cy="227166"/>
            <a:chOff x="6894285" y="7785100"/>
            <a:chExt cx="1103088" cy="217715"/>
          </a:xfrm>
        </xdr:grpSpPr>
        <xdr:sp macro="" textlink="">
          <xdr:nvSpPr>
            <xdr:cNvPr id="48" name="Elipse 47">
              <a:extLst>
                <a:ext uri="{FF2B5EF4-FFF2-40B4-BE49-F238E27FC236}">
                  <a16:creationId xmlns:a16="http://schemas.microsoft.com/office/drawing/2014/main" id="{D3CE3BAD-EBE9-4F62-BD6F-81240BEE453E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9" name="Elipse 48">
              <a:extLst>
                <a:ext uri="{FF2B5EF4-FFF2-40B4-BE49-F238E27FC236}">
                  <a16:creationId xmlns:a16="http://schemas.microsoft.com/office/drawing/2014/main" id="{7AF3FF4B-0902-452D-8B0A-5AE9BDA291D5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0" name="Elipse 49">
              <a:extLst>
                <a:ext uri="{FF2B5EF4-FFF2-40B4-BE49-F238E27FC236}">
                  <a16:creationId xmlns:a16="http://schemas.microsoft.com/office/drawing/2014/main" id="{36DEA869-7B05-4E62-9B7C-A9C7A7EFCD0C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1" name="Elipse 50">
              <a:extLst>
                <a:ext uri="{FF2B5EF4-FFF2-40B4-BE49-F238E27FC236}">
                  <a16:creationId xmlns:a16="http://schemas.microsoft.com/office/drawing/2014/main" id="{A252A654-D2F4-42D7-93DD-07D452A3804B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882F9D54-DC08-4CC4-96F2-2BBF6BA23C3A}"/>
              </a:ext>
            </a:extLst>
          </xdr:cNvPr>
          <xdr:cNvGrpSpPr/>
        </xdr:nvGrpSpPr>
        <xdr:grpSpPr>
          <a:xfrm>
            <a:off x="0" y="2413359"/>
            <a:ext cx="1111093" cy="227166"/>
            <a:chOff x="6894285" y="7785100"/>
            <a:chExt cx="1103088" cy="217715"/>
          </a:xfrm>
        </xdr:grpSpPr>
        <xdr:sp macro="" textlink="">
          <xdr:nvSpPr>
            <xdr:cNvPr id="53" name="Elipse 52">
              <a:extLst>
                <a:ext uri="{FF2B5EF4-FFF2-40B4-BE49-F238E27FC236}">
                  <a16:creationId xmlns:a16="http://schemas.microsoft.com/office/drawing/2014/main" id="{02A7935D-AD4B-4B61-9CE2-97A81A76EAAB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Elipse 53">
              <a:extLst>
                <a:ext uri="{FF2B5EF4-FFF2-40B4-BE49-F238E27FC236}">
                  <a16:creationId xmlns:a16="http://schemas.microsoft.com/office/drawing/2014/main" id="{2AE62ECD-7BBF-4021-B1AD-784F4743EA7D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5" name="Elipse 54">
              <a:extLst>
                <a:ext uri="{FF2B5EF4-FFF2-40B4-BE49-F238E27FC236}">
                  <a16:creationId xmlns:a16="http://schemas.microsoft.com/office/drawing/2014/main" id="{7A94494A-5374-4551-BABB-E182C18857DD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6" name="Elipse 55">
              <a:extLst>
                <a:ext uri="{FF2B5EF4-FFF2-40B4-BE49-F238E27FC236}">
                  <a16:creationId xmlns:a16="http://schemas.microsoft.com/office/drawing/2014/main" id="{372E8ADA-FB4E-4687-A37F-63501ED1568F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63F4235C-67A2-42D4-873A-986E724437E2}"/>
              </a:ext>
            </a:extLst>
          </xdr:cNvPr>
          <xdr:cNvGrpSpPr/>
        </xdr:nvGrpSpPr>
        <xdr:grpSpPr>
          <a:xfrm>
            <a:off x="0" y="2660548"/>
            <a:ext cx="1111093" cy="223177"/>
            <a:chOff x="6894285" y="7785100"/>
            <a:chExt cx="1103088" cy="217715"/>
          </a:xfrm>
        </xdr:grpSpPr>
        <xdr:sp macro="" textlink="">
          <xdr:nvSpPr>
            <xdr:cNvPr id="58" name="Elipse 57">
              <a:extLst>
                <a:ext uri="{FF2B5EF4-FFF2-40B4-BE49-F238E27FC236}">
                  <a16:creationId xmlns:a16="http://schemas.microsoft.com/office/drawing/2014/main" id="{F082F161-025F-4732-8968-694CF1A543F3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9" name="Elipse 58">
              <a:extLst>
                <a:ext uri="{FF2B5EF4-FFF2-40B4-BE49-F238E27FC236}">
                  <a16:creationId xmlns:a16="http://schemas.microsoft.com/office/drawing/2014/main" id="{0FAAC58D-35C8-4FFB-B63B-230FB4DFEE04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0" name="Elipse 59">
              <a:extLst>
                <a:ext uri="{FF2B5EF4-FFF2-40B4-BE49-F238E27FC236}">
                  <a16:creationId xmlns:a16="http://schemas.microsoft.com/office/drawing/2014/main" id="{3FC459C5-7F5D-4FAF-8FA4-C98F5EB58E24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1" name="Elipse 60">
              <a:extLst>
                <a:ext uri="{FF2B5EF4-FFF2-40B4-BE49-F238E27FC236}">
                  <a16:creationId xmlns:a16="http://schemas.microsoft.com/office/drawing/2014/main" id="{36E6073D-D567-4183-9FE2-9910C3670E38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62" name="Agrupar 61">
            <a:extLst>
              <a:ext uri="{FF2B5EF4-FFF2-40B4-BE49-F238E27FC236}">
                <a16:creationId xmlns:a16="http://schemas.microsoft.com/office/drawing/2014/main" id="{CFFE897D-B576-41EB-A53F-ED32D0B24951}"/>
              </a:ext>
            </a:extLst>
          </xdr:cNvPr>
          <xdr:cNvGrpSpPr/>
        </xdr:nvGrpSpPr>
        <xdr:grpSpPr>
          <a:xfrm>
            <a:off x="0" y="2896692"/>
            <a:ext cx="1111093" cy="227166"/>
            <a:chOff x="6894285" y="7785100"/>
            <a:chExt cx="1103088" cy="217715"/>
          </a:xfrm>
        </xdr:grpSpPr>
        <xdr:sp macro="" textlink="">
          <xdr:nvSpPr>
            <xdr:cNvPr id="63" name="Elipse 62">
              <a:extLst>
                <a:ext uri="{FF2B5EF4-FFF2-40B4-BE49-F238E27FC236}">
                  <a16:creationId xmlns:a16="http://schemas.microsoft.com/office/drawing/2014/main" id="{2D65A50E-25B9-4001-B16B-AA159A8326A1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4" name="Elipse 63">
              <a:extLst>
                <a:ext uri="{FF2B5EF4-FFF2-40B4-BE49-F238E27FC236}">
                  <a16:creationId xmlns:a16="http://schemas.microsoft.com/office/drawing/2014/main" id="{40197B99-EDE6-4FA7-B714-686CEF7A97D4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5" name="Elipse 64">
              <a:extLst>
                <a:ext uri="{FF2B5EF4-FFF2-40B4-BE49-F238E27FC236}">
                  <a16:creationId xmlns:a16="http://schemas.microsoft.com/office/drawing/2014/main" id="{DA601FDC-2CD3-48B7-ABD4-1473D14A0EBE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6" name="Elipse 65">
              <a:extLst>
                <a:ext uri="{FF2B5EF4-FFF2-40B4-BE49-F238E27FC236}">
                  <a16:creationId xmlns:a16="http://schemas.microsoft.com/office/drawing/2014/main" id="{2BF020DB-0ECD-44F6-BF13-3485B3022AF4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32" name="Agrupar 131">
            <a:extLst>
              <a:ext uri="{FF2B5EF4-FFF2-40B4-BE49-F238E27FC236}">
                <a16:creationId xmlns:a16="http://schemas.microsoft.com/office/drawing/2014/main" id="{BABC1252-7399-4812-8CBD-9612B015145D}"/>
              </a:ext>
            </a:extLst>
          </xdr:cNvPr>
          <xdr:cNvGrpSpPr/>
        </xdr:nvGrpSpPr>
        <xdr:grpSpPr>
          <a:xfrm>
            <a:off x="0" y="3375555"/>
            <a:ext cx="1108271" cy="222472"/>
            <a:chOff x="6894285" y="7785100"/>
            <a:chExt cx="1103088" cy="217715"/>
          </a:xfrm>
        </xdr:grpSpPr>
        <xdr:sp macro="" textlink="">
          <xdr:nvSpPr>
            <xdr:cNvPr id="133" name="Elipse 132">
              <a:extLst>
                <a:ext uri="{FF2B5EF4-FFF2-40B4-BE49-F238E27FC236}">
                  <a16:creationId xmlns:a16="http://schemas.microsoft.com/office/drawing/2014/main" id="{051DC317-6B9D-4AC6-BD72-483C8FEC9446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4" name="Elipse 133">
              <a:extLst>
                <a:ext uri="{FF2B5EF4-FFF2-40B4-BE49-F238E27FC236}">
                  <a16:creationId xmlns:a16="http://schemas.microsoft.com/office/drawing/2014/main" id="{784D6731-082F-4B7B-9305-B3C427A9E44B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5" name="Elipse 134">
              <a:extLst>
                <a:ext uri="{FF2B5EF4-FFF2-40B4-BE49-F238E27FC236}">
                  <a16:creationId xmlns:a16="http://schemas.microsoft.com/office/drawing/2014/main" id="{8245FE89-5B5E-4B90-A177-1572AAEC6389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6" name="Elipse 135">
              <a:extLst>
                <a:ext uri="{FF2B5EF4-FFF2-40B4-BE49-F238E27FC236}">
                  <a16:creationId xmlns:a16="http://schemas.microsoft.com/office/drawing/2014/main" id="{04301AB3-E2E5-4687-8572-0E2CBDDB1E74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37" name="Agrupar 136">
            <a:extLst>
              <a:ext uri="{FF2B5EF4-FFF2-40B4-BE49-F238E27FC236}">
                <a16:creationId xmlns:a16="http://schemas.microsoft.com/office/drawing/2014/main" id="{31CFD624-281D-461C-98E0-6AFEE3C3C92F}"/>
              </a:ext>
            </a:extLst>
          </xdr:cNvPr>
          <xdr:cNvGrpSpPr/>
        </xdr:nvGrpSpPr>
        <xdr:grpSpPr>
          <a:xfrm>
            <a:off x="0" y="3621580"/>
            <a:ext cx="1111093" cy="227167"/>
            <a:chOff x="6894285" y="7785100"/>
            <a:chExt cx="1103088" cy="217715"/>
          </a:xfrm>
        </xdr:grpSpPr>
        <xdr:sp macro="" textlink="">
          <xdr:nvSpPr>
            <xdr:cNvPr id="138" name="Elipse 137">
              <a:extLst>
                <a:ext uri="{FF2B5EF4-FFF2-40B4-BE49-F238E27FC236}">
                  <a16:creationId xmlns:a16="http://schemas.microsoft.com/office/drawing/2014/main" id="{06B2BBFE-BFAF-44DD-ABE4-4F814CF1623E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9" name="Elipse 138">
              <a:extLst>
                <a:ext uri="{FF2B5EF4-FFF2-40B4-BE49-F238E27FC236}">
                  <a16:creationId xmlns:a16="http://schemas.microsoft.com/office/drawing/2014/main" id="{8E0D64A2-D26A-44FF-B1C4-A62DD9BF10D8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0" name="Elipse 139">
              <a:extLst>
                <a:ext uri="{FF2B5EF4-FFF2-40B4-BE49-F238E27FC236}">
                  <a16:creationId xmlns:a16="http://schemas.microsoft.com/office/drawing/2014/main" id="{21152C13-FC29-4364-BC58-4CDEB878709C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1" name="Elipse 140">
              <a:extLst>
                <a:ext uri="{FF2B5EF4-FFF2-40B4-BE49-F238E27FC236}">
                  <a16:creationId xmlns:a16="http://schemas.microsoft.com/office/drawing/2014/main" id="{EED4501B-ABB6-4A85-BC0C-6733B7441DE1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42" name="Agrupar 141">
            <a:extLst>
              <a:ext uri="{FF2B5EF4-FFF2-40B4-BE49-F238E27FC236}">
                <a16:creationId xmlns:a16="http://schemas.microsoft.com/office/drawing/2014/main" id="{545D34AD-D38B-48F5-8703-5003EE825DCE}"/>
              </a:ext>
            </a:extLst>
          </xdr:cNvPr>
          <xdr:cNvGrpSpPr/>
        </xdr:nvGrpSpPr>
        <xdr:grpSpPr>
          <a:xfrm>
            <a:off x="0" y="3861715"/>
            <a:ext cx="1111093" cy="227165"/>
            <a:chOff x="6894285" y="7785100"/>
            <a:chExt cx="1103088" cy="217715"/>
          </a:xfrm>
        </xdr:grpSpPr>
        <xdr:sp macro="" textlink="">
          <xdr:nvSpPr>
            <xdr:cNvPr id="143" name="Elipse 142">
              <a:extLst>
                <a:ext uri="{FF2B5EF4-FFF2-40B4-BE49-F238E27FC236}">
                  <a16:creationId xmlns:a16="http://schemas.microsoft.com/office/drawing/2014/main" id="{1C14D0B2-DBE2-4D02-BBE1-1578DD0170A0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4" name="Elipse 143">
              <a:extLst>
                <a:ext uri="{FF2B5EF4-FFF2-40B4-BE49-F238E27FC236}">
                  <a16:creationId xmlns:a16="http://schemas.microsoft.com/office/drawing/2014/main" id="{9C290ECC-5990-4046-88AB-92B98E822FBD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5" name="Elipse 144">
              <a:extLst>
                <a:ext uri="{FF2B5EF4-FFF2-40B4-BE49-F238E27FC236}">
                  <a16:creationId xmlns:a16="http://schemas.microsoft.com/office/drawing/2014/main" id="{13F848C4-89B8-4F69-8A21-56F00541DA97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6" name="Elipse 145">
              <a:extLst>
                <a:ext uri="{FF2B5EF4-FFF2-40B4-BE49-F238E27FC236}">
                  <a16:creationId xmlns:a16="http://schemas.microsoft.com/office/drawing/2014/main" id="{119D9AB4-69EF-4BD4-BF37-87C5663E99BD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47" name="Agrupar 146">
            <a:extLst>
              <a:ext uri="{FF2B5EF4-FFF2-40B4-BE49-F238E27FC236}">
                <a16:creationId xmlns:a16="http://schemas.microsoft.com/office/drawing/2014/main" id="{F586155A-94C2-4915-AE14-7F853D82BBA5}"/>
              </a:ext>
            </a:extLst>
          </xdr:cNvPr>
          <xdr:cNvGrpSpPr/>
        </xdr:nvGrpSpPr>
        <xdr:grpSpPr>
          <a:xfrm>
            <a:off x="0" y="3134010"/>
            <a:ext cx="1111093" cy="227166"/>
            <a:chOff x="6894285" y="7785100"/>
            <a:chExt cx="1103088" cy="217715"/>
          </a:xfrm>
        </xdr:grpSpPr>
        <xdr:sp macro="" textlink="">
          <xdr:nvSpPr>
            <xdr:cNvPr id="148" name="Elipse 147">
              <a:extLst>
                <a:ext uri="{FF2B5EF4-FFF2-40B4-BE49-F238E27FC236}">
                  <a16:creationId xmlns:a16="http://schemas.microsoft.com/office/drawing/2014/main" id="{10CBF0AB-89A7-4459-9BEF-811E62BD04B3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9" name="Elipse 148">
              <a:extLst>
                <a:ext uri="{FF2B5EF4-FFF2-40B4-BE49-F238E27FC236}">
                  <a16:creationId xmlns:a16="http://schemas.microsoft.com/office/drawing/2014/main" id="{33BAC301-AE17-4900-B938-953BE30D89DD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0" name="Elipse 149">
              <a:extLst>
                <a:ext uri="{FF2B5EF4-FFF2-40B4-BE49-F238E27FC236}">
                  <a16:creationId xmlns:a16="http://schemas.microsoft.com/office/drawing/2014/main" id="{EA05CE68-87ED-4096-BAEC-CD53693318FE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1" name="Elipse 150">
              <a:extLst>
                <a:ext uri="{FF2B5EF4-FFF2-40B4-BE49-F238E27FC236}">
                  <a16:creationId xmlns:a16="http://schemas.microsoft.com/office/drawing/2014/main" id="{5C10A703-42F9-4D93-B14C-C2EDED76AF94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52" name="Agrupar 151">
            <a:extLst>
              <a:ext uri="{FF2B5EF4-FFF2-40B4-BE49-F238E27FC236}">
                <a16:creationId xmlns:a16="http://schemas.microsoft.com/office/drawing/2014/main" id="{D47018B4-220E-45C1-9542-8E775208AE60}"/>
              </a:ext>
            </a:extLst>
          </xdr:cNvPr>
          <xdr:cNvGrpSpPr/>
        </xdr:nvGrpSpPr>
        <xdr:grpSpPr>
          <a:xfrm>
            <a:off x="0" y="4099023"/>
            <a:ext cx="1111093" cy="223178"/>
            <a:chOff x="6894285" y="7785100"/>
            <a:chExt cx="1103088" cy="217715"/>
          </a:xfrm>
        </xdr:grpSpPr>
        <xdr:sp macro="" textlink="">
          <xdr:nvSpPr>
            <xdr:cNvPr id="153" name="Elipse 152">
              <a:extLst>
                <a:ext uri="{FF2B5EF4-FFF2-40B4-BE49-F238E27FC236}">
                  <a16:creationId xmlns:a16="http://schemas.microsoft.com/office/drawing/2014/main" id="{29752C53-82F5-4247-908B-CF87A4B78C44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4" name="Elipse 153">
              <a:extLst>
                <a:ext uri="{FF2B5EF4-FFF2-40B4-BE49-F238E27FC236}">
                  <a16:creationId xmlns:a16="http://schemas.microsoft.com/office/drawing/2014/main" id="{8B4D8306-35F4-413B-9E9D-778D8C99F69D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5" name="Elipse 154">
              <a:extLst>
                <a:ext uri="{FF2B5EF4-FFF2-40B4-BE49-F238E27FC236}">
                  <a16:creationId xmlns:a16="http://schemas.microsoft.com/office/drawing/2014/main" id="{E64C7336-B8CF-4C61-B045-734B7A825E3B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6" name="Elipse 155">
              <a:extLst>
                <a:ext uri="{FF2B5EF4-FFF2-40B4-BE49-F238E27FC236}">
                  <a16:creationId xmlns:a16="http://schemas.microsoft.com/office/drawing/2014/main" id="{FCDFDB0E-3E55-4638-B314-45FACB1AA3EE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57" name="Agrupar 156">
            <a:extLst>
              <a:ext uri="{FF2B5EF4-FFF2-40B4-BE49-F238E27FC236}">
                <a16:creationId xmlns:a16="http://schemas.microsoft.com/office/drawing/2014/main" id="{915F3624-9DFF-41B9-86E6-84FDA5029370}"/>
              </a:ext>
            </a:extLst>
          </xdr:cNvPr>
          <xdr:cNvGrpSpPr/>
        </xdr:nvGrpSpPr>
        <xdr:grpSpPr>
          <a:xfrm>
            <a:off x="0" y="4342226"/>
            <a:ext cx="1111093" cy="227166"/>
            <a:chOff x="6894285" y="7785100"/>
            <a:chExt cx="1103088" cy="217715"/>
          </a:xfrm>
        </xdr:grpSpPr>
        <xdr:sp macro="" textlink="">
          <xdr:nvSpPr>
            <xdr:cNvPr id="158" name="Elipse 157">
              <a:extLst>
                <a:ext uri="{FF2B5EF4-FFF2-40B4-BE49-F238E27FC236}">
                  <a16:creationId xmlns:a16="http://schemas.microsoft.com/office/drawing/2014/main" id="{17B5B718-4C22-4138-83C2-A05F23E0EF42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FFE35463-6C7F-4836-AD01-CD5BBD3D18CA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0" name="Elipse 159">
              <a:extLst>
                <a:ext uri="{FF2B5EF4-FFF2-40B4-BE49-F238E27FC236}">
                  <a16:creationId xmlns:a16="http://schemas.microsoft.com/office/drawing/2014/main" id="{4654BC57-F373-45CC-AC0F-A01804874C89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1" name="Elipse 160">
              <a:extLst>
                <a:ext uri="{FF2B5EF4-FFF2-40B4-BE49-F238E27FC236}">
                  <a16:creationId xmlns:a16="http://schemas.microsoft.com/office/drawing/2014/main" id="{D50A38CF-E436-4684-93BA-24446249DD17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62" name="Agrupar 161">
            <a:extLst>
              <a:ext uri="{FF2B5EF4-FFF2-40B4-BE49-F238E27FC236}">
                <a16:creationId xmlns:a16="http://schemas.microsoft.com/office/drawing/2014/main" id="{E777BE46-3737-4805-8E75-49CFC07A2A35}"/>
              </a:ext>
            </a:extLst>
          </xdr:cNvPr>
          <xdr:cNvGrpSpPr/>
        </xdr:nvGrpSpPr>
        <xdr:grpSpPr>
          <a:xfrm>
            <a:off x="0" y="4582360"/>
            <a:ext cx="1111093" cy="227166"/>
            <a:chOff x="6894285" y="7785100"/>
            <a:chExt cx="1103088" cy="217715"/>
          </a:xfrm>
        </xdr:grpSpPr>
        <xdr:sp macro="" textlink="">
          <xdr:nvSpPr>
            <xdr:cNvPr id="163" name="Elipse 162">
              <a:extLst>
                <a:ext uri="{FF2B5EF4-FFF2-40B4-BE49-F238E27FC236}">
                  <a16:creationId xmlns:a16="http://schemas.microsoft.com/office/drawing/2014/main" id="{CC9BFE51-FE36-49C1-A07F-AB53F28FED7D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4" name="Elipse 163">
              <a:extLst>
                <a:ext uri="{FF2B5EF4-FFF2-40B4-BE49-F238E27FC236}">
                  <a16:creationId xmlns:a16="http://schemas.microsoft.com/office/drawing/2014/main" id="{5FF33FA4-0880-4BDC-9B74-A31EA4A98A6A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5" name="Elipse 164">
              <a:extLst>
                <a:ext uri="{FF2B5EF4-FFF2-40B4-BE49-F238E27FC236}">
                  <a16:creationId xmlns:a16="http://schemas.microsoft.com/office/drawing/2014/main" id="{28516592-C5B1-4253-BEED-7D11BD822963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6" name="Elipse 165">
              <a:extLst>
                <a:ext uri="{FF2B5EF4-FFF2-40B4-BE49-F238E27FC236}">
                  <a16:creationId xmlns:a16="http://schemas.microsoft.com/office/drawing/2014/main" id="{8CE86FFD-83A9-41BD-BFDE-FC47421C249E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67" name="Agrupar 166">
            <a:extLst>
              <a:ext uri="{FF2B5EF4-FFF2-40B4-BE49-F238E27FC236}">
                <a16:creationId xmlns:a16="http://schemas.microsoft.com/office/drawing/2014/main" id="{D6C7653F-7113-474A-8345-56ADCA34D21B}"/>
              </a:ext>
            </a:extLst>
          </xdr:cNvPr>
          <xdr:cNvGrpSpPr/>
        </xdr:nvGrpSpPr>
        <xdr:grpSpPr>
          <a:xfrm>
            <a:off x="0" y="4822493"/>
            <a:ext cx="1111093" cy="223178"/>
            <a:chOff x="6894285" y="7785100"/>
            <a:chExt cx="1103088" cy="217715"/>
          </a:xfrm>
        </xdr:grpSpPr>
        <xdr:sp macro="" textlink="">
          <xdr:nvSpPr>
            <xdr:cNvPr id="168" name="Elipse 167">
              <a:extLst>
                <a:ext uri="{FF2B5EF4-FFF2-40B4-BE49-F238E27FC236}">
                  <a16:creationId xmlns:a16="http://schemas.microsoft.com/office/drawing/2014/main" id="{984D6473-A030-4919-AADB-041CE468DCF8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9" name="Elipse 168">
              <a:extLst>
                <a:ext uri="{FF2B5EF4-FFF2-40B4-BE49-F238E27FC236}">
                  <a16:creationId xmlns:a16="http://schemas.microsoft.com/office/drawing/2014/main" id="{91F9F0E6-6044-488C-86CB-D20906647E47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0" name="Elipse 169">
              <a:extLst>
                <a:ext uri="{FF2B5EF4-FFF2-40B4-BE49-F238E27FC236}">
                  <a16:creationId xmlns:a16="http://schemas.microsoft.com/office/drawing/2014/main" id="{18E2A489-1287-45D8-9CFB-BD4C4F31131A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1" name="Elipse 170">
              <a:extLst>
                <a:ext uri="{FF2B5EF4-FFF2-40B4-BE49-F238E27FC236}">
                  <a16:creationId xmlns:a16="http://schemas.microsoft.com/office/drawing/2014/main" id="{1CCCD314-B64B-482B-944C-BE096B4AB54A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72" name="Agrupar 171">
            <a:extLst>
              <a:ext uri="{FF2B5EF4-FFF2-40B4-BE49-F238E27FC236}">
                <a16:creationId xmlns:a16="http://schemas.microsoft.com/office/drawing/2014/main" id="{CB404017-18F0-4564-9470-BCEE5ECAF11D}"/>
              </a:ext>
            </a:extLst>
          </xdr:cNvPr>
          <xdr:cNvGrpSpPr/>
        </xdr:nvGrpSpPr>
        <xdr:grpSpPr>
          <a:xfrm>
            <a:off x="0" y="5058640"/>
            <a:ext cx="1111093" cy="227165"/>
            <a:chOff x="6894285" y="7785100"/>
            <a:chExt cx="1103088" cy="217715"/>
          </a:xfrm>
        </xdr:grpSpPr>
        <xdr:sp macro="" textlink="">
          <xdr:nvSpPr>
            <xdr:cNvPr id="173" name="Elipse 172">
              <a:extLst>
                <a:ext uri="{FF2B5EF4-FFF2-40B4-BE49-F238E27FC236}">
                  <a16:creationId xmlns:a16="http://schemas.microsoft.com/office/drawing/2014/main" id="{73086E51-21FF-43D7-AF63-F528D0A1182B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4" name="Elipse 173">
              <a:extLst>
                <a:ext uri="{FF2B5EF4-FFF2-40B4-BE49-F238E27FC236}">
                  <a16:creationId xmlns:a16="http://schemas.microsoft.com/office/drawing/2014/main" id="{24F187B7-B963-442F-A4F3-B08F9E353CD3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5" name="Elipse 174">
              <a:extLst>
                <a:ext uri="{FF2B5EF4-FFF2-40B4-BE49-F238E27FC236}">
                  <a16:creationId xmlns:a16="http://schemas.microsoft.com/office/drawing/2014/main" id="{01AFFFEE-7B88-4C45-BBBE-9949662FA341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6" name="Elipse 175">
              <a:extLst>
                <a:ext uri="{FF2B5EF4-FFF2-40B4-BE49-F238E27FC236}">
                  <a16:creationId xmlns:a16="http://schemas.microsoft.com/office/drawing/2014/main" id="{57418364-C5E0-4037-8A95-3E4BAD2C6D10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77" name="Agrupar 176">
            <a:extLst>
              <a:ext uri="{FF2B5EF4-FFF2-40B4-BE49-F238E27FC236}">
                <a16:creationId xmlns:a16="http://schemas.microsoft.com/office/drawing/2014/main" id="{009D6936-B947-476A-8BA5-D4633CB9862D}"/>
              </a:ext>
            </a:extLst>
          </xdr:cNvPr>
          <xdr:cNvGrpSpPr/>
        </xdr:nvGrpSpPr>
        <xdr:grpSpPr>
          <a:xfrm>
            <a:off x="0" y="5298771"/>
            <a:ext cx="1111093" cy="227167"/>
            <a:chOff x="6894285" y="7785100"/>
            <a:chExt cx="1103088" cy="217715"/>
          </a:xfrm>
        </xdr:grpSpPr>
        <xdr:sp macro="" textlink="">
          <xdr:nvSpPr>
            <xdr:cNvPr id="178" name="Elipse 177">
              <a:extLst>
                <a:ext uri="{FF2B5EF4-FFF2-40B4-BE49-F238E27FC236}">
                  <a16:creationId xmlns:a16="http://schemas.microsoft.com/office/drawing/2014/main" id="{32F4E752-E4B4-41C4-9E4E-AEAE552A7F5B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9" name="Elipse 178">
              <a:extLst>
                <a:ext uri="{FF2B5EF4-FFF2-40B4-BE49-F238E27FC236}">
                  <a16:creationId xmlns:a16="http://schemas.microsoft.com/office/drawing/2014/main" id="{28EA9091-CB9B-4B9B-BC81-B461DF9AC9A0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0" name="Elipse 179">
              <a:extLst>
                <a:ext uri="{FF2B5EF4-FFF2-40B4-BE49-F238E27FC236}">
                  <a16:creationId xmlns:a16="http://schemas.microsoft.com/office/drawing/2014/main" id="{45C3CCC1-851E-4BE1-899D-5C464778ED78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1" name="Elipse 180">
              <a:extLst>
                <a:ext uri="{FF2B5EF4-FFF2-40B4-BE49-F238E27FC236}">
                  <a16:creationId xmlns:a16="http://schemas.microsoft.com/office/drawing/2014/main" id="{B7E3D4DB-2065-4901-B9E1-23F3ADAA7846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82" name="Agrupar 181">
            <a:extLst>
              <a:ext uri="{FF2B5EF4-FFF2-40B4-BE49-F238E27FC236}">
                <a16:creationId xmlns:a16="http://schemas.microsoft.com/office/drawing/2014/main" id="{4612F31F-7AA2-4631-A332-3916F247CADE}"/>
              </a:ext>
            </a:extLst>
          </xdr:cNvPr>
          <xdr:cNvGrpSpPr/>
        </xdr:nvGrpSpPr>
        <xdr:grpSpPr>
          <a:xfrm>
            <a:off x="0" y="5545962"/>
            <a:ext cx="1111093" cy="223177"/>
            <a:chOff x="6894285" y="7785100"/>
            <a:chExt cx="1103088" cy="217715"/>
          </a:xfrm>
        </xdr:grpSpPr>
        <xdr:sp macro="" textlink="">
          <xdr:nvSpPr>
            <xdr:cNvPr id="183" name="Elipse 182">
              <a:extLst>
                <a:ext uri="{FF2B5EF4-FFF2-40B4-BE49-F238E27FC236}">
                  <a16:creationId xmlns:a16="http://schemas.microsoft.com/office/drawing/2014/main" id="{A0A58D4C-EABA-47A0-B7AD-4890CCEEE10B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Elipse 183">
              <a:extLst>
                <a:ext uri="{FF2B5EF4-FFF2-40B4-BE49-F238E27FC236}">
                  <a16:creationId xmlns:a16="http://schemas.microsoft.com/office/drawing/2014/main" id="{D4E7A0BD-2A7E-43BC-9D02-D7148801B464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5" name="Elipse 184">
              <a:extLst>
                <a:ext uri="{FF2B5EF4-FFF2-40B4-BE49-F238E27FC236}">
                  <a16:creationId xmlns:a16="http://schemas.microsoft.com/office/drawing/2014/main" id="{7AC85DB0-CDB5-4443-903D-5E8D8B1AD761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6" name="Elipse 185">
              <a:extLst>
                <a:ext uri="{FF2B5EF4-FFF2-40B4-BE49-F238E27FC236}">
                  <a16:creationId xmlns:a16="http://schemas.microsoft.com/office/drawing/2014/main" id="{70A228AC-3607-4446-B7B1-6F2C88D80952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87" name="Agrupar 186">
            <a:extLst>
              <a:ext uri="{FF2B5EF4-FFF2-40B4-BE49-F238E27FC236}">
                <a16:creationId xmlns:a16="http://schemas.microsoft.com/office/drawing/2014/main" id="{9FB0923C-179E-445F-AA8C-AE72E9BBF938}"/>
              </a:ext>
            </a:extLst>
          </xdr:cNvPr>
          <xdr:cNvGrpSpPr/>
        </xdr:nvGrpSpPr>
        <xdr:grpSpPr>
          <a:xfrm>
            <a:off x="0" y="5789161"/>
            <a:ext cx="1111093" cy="227165"/>
            <a:chOff x="6894285" y="7785100"/>
            <a:chExt cx="1103088" cy="217715"/>
          </a:xfrm>
        </xdr:grpSpPr>
        <xdr:sp macro="" textlink="">
          <xdr:nvSpPr>
            <xdr:cNvPr id="188" name="Elipse 187">
              <a:extLst>
                <a:ext uri="{FF2B5EF4-FFF2-40B4-BE49-F238E27FC236}">
                  <a16:creationId xmlns:a16="http://schemas.microsoft.com/office/drawing/2014/main" id="{D0A47FB1-0490-48FB-98F8-448C1B8151E5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9" name="Elipse 188">
              <a:extLst>
                <a:ext uri="{FF2B5EF4-FFF2-40B4-BE49-F238E27FC236}">
                  <a16:creationId xmlns:a16="http://schemas.microsoft.com/office/drawing/2014/main" id="{EF5C23C8-523C-43EF-B278-B7B0400B6BDE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0" name="Elipse 189">
              <a:extLst>
                <a:ext uri="{FF2B5EF4-FFF2-40B4-BE49-F238E27FC236}">
                  <a16:creationId xmlns:a16="http://schemas.microsoft.com/office/drawing/2014/main" id="{21B27A99-CB96-42EA-802F-39E197EEDFC0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1" name="Elipse 190">
              <a:extLst>
                <a:ext uri="{FF2B5EF4-FFF2-40B4-BE49-F238E27FC236}">
                  <a16:creationId xmlns:a16="http://schemas.microsoft.com/office/drawing/2014/main" id="{D257ED32-8469-461D-9305-3CBBC69C6D58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92" name="Agrupar 191">
            <a:extLst>
              <a:ext uri="{FF2B5EF4-FFF2-40B4-BE49-F238E27FC236}">
                <a16:creationId xmlns:a16="http://schemas.microsoft.com/office/drawing/2014/main" id="{7BBE4EAC-C317-4D59-97E6-CE5E318E615E}"/>
              </a:ext>
            </a:extLst>
          </xdr:cNvPr>
          <xdr:cNvGrpSpPr/>
        </xdr:nvGrpSpPr>
        <xdr:grpSpPr>
          <a:xfrm>
            <a:off x="0" y="6029303"/>
            <a:ext cx="1111093" cy="227167"/>
            <a:chOff x="6894285" y="7785100"/>
            <a:chExt cx="1103088" cy="217715"/>
          </a:xfrm>
        </xdr:grpSpPr>
        <xdr:sp macro="" textlink="">
          <xdr:nvSpPr>
            <xdr:cNvPr id="193" name="Elipse 192">
              <a:extLst>
                <a:ext uri="{FF2B5EF4-FFF2-40B4-BE49-F238E27FC236}">
                  <a16:creationId xmlns:a16="http://schemas.microsoft.com/office/drawing/2014/main" id="{F94A16F8-4224-4048-BC25-7CF73D40E133}"/>
                </a:ext>
              </a:extLst>
            </xdr:cNvPr>
            <xdr:cNvSpPr/>
          </xdr:nvSpPr>
          <xdr:spPr>
            <a:xfrm>
              <a:off x="6894285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4" name="Elipse 193">
              <a:extLst>
                <a:ext uri="{FF2B5EF4-FFF2-40B4-BE49-F238E27FC236}">
                  <a16:creationId xmlns:a16="http://schemas.microsoft.com/office/drawing/2014/main" id="{372C17C3-351D-4B21-9294-8B738D64F06E}"/>
                </a:ext>
              </a:extLst>
            </xdr:cNvPr>
            <xdr:cNvSpPr/>
          </xdr:nvSpPr>
          <xdr:spPr>
            <a:xfrm>
              <a:off x="7189409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5" name="Elipse 194">
              <a:extLst>
                <a:ext uri="{FF2B5EF4-FFF2-40B4-BE49-F238E27FC236}">
                  <a16:creationId xmlns:a16="http://schemas.microsoft.com/office/drawing/2014/main" id="{F5DB4114-1FB5-4BF5-B906-9078BF2A41DB}"/>
                </a:ext>
              </a:extLst>
            </xdr:cNvPr>
            <xdr:cNvSpPr/>
          </xdr:nvSpPr>
          <xdr:spPr>
            <a:xfrm>
              <a:off x="7484533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6" name="Elipse 195">
              <a:extLst>
                <a:ext uri="{FF2B5EF4-FFF2-40B4-BE49-F238E27FC236}">
                  <a16:creationId xmlns:a16="http://schemas.microsoft.com/office/drawing/2014/main" id="{1F9D3322-8F05-49BE-BBAE-91D1F74B738B}"/>
                </a:ext>
              </a:extLst>
            </xdr:cNvPr>
            <xdr:cNvSpPr/>
          </xdr:nvSpPr>
          <xdr:spPr>
            <a:xfrm>
              <a:off x="7779658" y="7785100"/>
              <a:ext cx="217715" cy="217715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52316898148" createdVersion="6" refreshedVersion="6" minRefreshableVersion="3" recordCount="120" xr:uid="{684B27B5-AD23-4315-8DA2-A71549D52B83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409931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6AF03-9391-4A8F-827F-8BD71222776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9:G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94DC0-F93A-4680-B547-A926C96C65E6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I23:J29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C9D0-45FC-45B7-AE30-A5C0ED30CD4C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I9:J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EEEAF-7FFD-4C88-9D7C-E5A7FCEF08CE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G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71EC0-005B-4993-95A3-47FCDBC8ED7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5:E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D29FF-D004-4964-8242-0139F363DCF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5:C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 numFmtId="44"/>
  </dataFields>
  <formats count="1">
    <format dxfId="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99AE-CAF8-49CF-8F63-C870CC67E995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7:D4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7601F-B3FD-4DAE-A731-FD373B27848A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C9:D2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59">
      <pivotArea outline="0" collapsedLevelsAreSubtotals="1" fieldPosition="0"/>
    </format>
  </formats>
  <chartFormats count="40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3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3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3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1FE14-67F2-4383-861C-5AF897A9C4C3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2:M3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n="Onix"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6B0D-90B4-4547-8992-274C14531459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F18:G2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 numFmtId="44"/>
  </dataFields>
  <formats count="1">
    <format dxfId="60">
      <pivotArea outline="0" collapsedLevelsAreSubtotals="1" fieldPosition="0"/>
    </format>
  </format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420554A3-E4D2-4982-B200-6224B6878262}" sourceName="Marc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F942AE97-4A37-430C-A76B-45A1F4330874}" sourceName="Carros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24083362-A432-4CBC-8573-35F0EE6DC5A5}" sourceName="Mês Vend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EC3CA31-B7ED-4473-9162-F691187D72CE}" sourceName="Vendedor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9705011E-C92E-4345-9C8C-55371F5972AF}" cache="SegmentaçãodeDados_Marca" caption="Marca" columnCount="2" showCaption="0" rowHeight="234950"/>
  <slicer name="Carros" xr10:uid="{04BE25B0-187A-4357-91A4-63FF896ADDC1}" cache="SegmentaçãodeDados_Carros" caption="Carros" columnCount="2" showCaption="0" rowHeight="234950"/>
  <slicer name="Mês Venda" xr10:uid="{06929000-247C-4E8B-ACB4-51AD8574DA0F}" cache="SegmentaçãodeDados_Mês_Venda" caption="Mês Venda" columnCount="6" showCaption="0" rowHeight="234950"/>
  <slicer name="Vendedor" xr10:uid="{2C5F065C-B49F-49CE-A883-85D1CDF8565E}" cache="SegmentaçãodeDados_Vendedor" caption="Vendedor" columnCount="2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8751AF1E-726B-4259-B84D-20DA0A9058C1}" cache="SegmentaçãodeDados_Marca" caption="Marca" columnCount="2" showCaption="0" style="SlicerStyleLight6 2" rowHeight="234950"/>
  <slicer name="Carros 1" xr10:uid="{F4504543-E7D2-4B67-9C96-91A7BEF5798E}" cache="SegmentaçãodeDados_Carros" caption="Carros" columnCount="2" showCaption="0" style="SlicerStyleLight6 2" rowHeight="234950"/>
  <slicer name="Mês Venda 1" xr10:uid="{B3EC4CB0-E6E1-43D6-A97B-54C9C59E50C5}" cache="SegmentaçãodeDados_Mês_Venda" caption="Mês Venda" columnCount="6" showCaption="0" style="teste2" rowHeight="360000"/>
  <slicer name="Vendedor 1" xr10:uid="{F48384A9-1013-419A-9420-825564514D88}" cache="SegmentaçãodeDados_Vendedor" caption="Vendedor" columnCount="2" showCaption="0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EE392-CB5D-49DF-8286-43132A52314C}" name="Tabela1" displayName="Tabela1" ref="A1:G25" totalsRowShown="0">
  <autoFilter ref="A1:G25" xr:uid="{E9ECA21E-E36C-43FF-AED0-816A03A22332}"/>
  <tableColumns count="7">
    <tableColumn id="1" xr3:uid="{81C911AE-043E-4849-86AD-63404E12B1F0}" name="Marca"/>
    <tableColumn id="2" xr3:uid="{07A08A56-2BEE-4D8A-AC6E-A490450E545F}" name="Carros"/>
    <tableColumn id="3" xr3:uid="{4F7BDB18-E20F-4334-A86A-ECDA19E4E817}" name="Mês Venda"/>
    <tableColumn id="4" xr3:uid="{EB219B95-78E3-481E-ADEE-81FF3492D56D}" name="Qtd"/>
    <tableColumn id="5" xr3:uid="{FEDB5C6B-BC2E-45A6-B3DE-AC6A41D6A497}" name="Valor"/>
    <tableColumn id="6" xr3:uid="{86C88829-EBA3-48FE-A93D-5316FC83E1E0}" name="Vendedor"/>
    <tableColumn id="7" xr3:uid="{1C1FEDAC-0C6E-41A2-AD03-10F6BE833253}" name="Comiss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topLeftCell="A6" workbookViewId="0">
      <selection activeCell="J18" sqref="J18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14" t="s">
        <v>35</v>
      </c>
      <c r="C2" s="14"/>
      <c r="D2" s="14"/>
      <c r="E2" s="14"/>
      <c r="F2" s="14"/>
      <c r="G2" s="14"/>
      <c r="H2" s="14"/>
    </row>
    <row r="3" spans="2:8" ht="12.65" customHeight="1" x14ac:dyDescent="0.35">
      <c r="B3" s="14"/>
      <c r="C3" s="14"/>
      <c r="D3" s="14"/>
      <c r="E3" s="14"/>
      <c r="F3" s="14"/>
      <c r="G3" s="14"/>
      <c r="H3" s="14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55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5E67-F8A0-4F6B-B2EA-BBFA2A4992EF}">
  <dimension ref="A1:G25"/>
  <sheetViews>
    <sheetView workbookViewId="0">
      <selection activeCell="H6" sqref="H6"/>
    </sheetView>
  </sheetViews>
  <sheetFormatPr defaultRowHeight="14.5" x14ac:dyDescent="0.35"/>
  <cols>
    <col min="3" max="3" width="12.1796875" customWidth="1"/>
    <col min="6" max="6" width="11.08984375" customWidth="1"/>
    <col min="7" max="7" width="10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14</v>
      </c>
      <c r="B2" t="s">
        <v>23</v>
      </c>
      <c r="C2" t="s">
        <v>34</v>
      </c>
      <c r="D2">
        <v>4</v>
      </c>
      <c r="E2">
        <v>254656.296</v>
      </c>
      <c r="F2" t="s">
        <v>18</v>
      </c>
      <c r="G2">
        <v>2546.5629600000002</v>
      </c>
    </row>
    <row r="3" spans="1:7" x14ac:dyDescent="0.35">
      <c r="A3" t="s">
        <v>16</v>
      </c>
      <c r="B3" t="s">
        <v>17</v>
      </c>
      <c r="C3" t="s">
        <v>34</v>
      </c>
      <c r="D3">
        <v>4</v>
      </c>
      <c r="E3">
        <v>292812.45600000001</v>
      </c>
      <c r="F3" t="s">
        <v>18</v>
      </c>
      <c r="G3">
        <v>2928.1245600000002</v>
      </c>
    </row>
    <row r="4" spans="1:7" x14ac:dyDescent="0.35">
      <c r="A4" t="s">
        <v>14</v>
      </c>
      <c r="B4" t="s">
        <v>23</v>
      </c>
      <c r="C4" t="s">
        <v>33</v>
      </c>
      <c r="D4">
        <v>9</v>
      </c>
      <c r="E4">
        <v>694972.17</v>
      </c>
      <c r="F4" t="s">
        <v>18</v>
      </c>
      <c r="G4">
        <v>6949.721700000001</v>
      </c>
    </row>
    <row r="5" spans="1:7" x14ac:dyDescent="0.35">
      <c r="A5" t="s">
        <v>16</v>
      </c>
      <c r="B5" t="s">
        <v>17</v>
      </c>
      <c r="C5" t="s">
        <v>33</v>
      </c>
      <c r="D5">
        <v>10</v>
      </c>
      <c r="E5">
        <v>635498.46</v>
      </c>
      <c r="F5" t="s">
        <v>18</v>
      </c>
      <c r="G5">
        <v>6354.9845999999998</v>
      </c>
    </row>
    <row r="6" spans="1:7" x14ac:dyDescent="0.35">
      <c r="A6" t="s">
        <v>16</v>
      </c>
      <c r="B6" t="s">
        <v>17</v>
      </c>
      <c r="C6" t="s">
        <v>9</v>
      </c>
      <c r="D6">
        <v>7</v>
      </c>
      <c r="E6">
        <v>565279.30200000003</v>
      </c>
      <c r="F6" t="s">
        <v>18</v>
      </c>
      <c r="G6">
        <v>5652.7930200000001</v>
      </c>
    </row>
    <row r="7" spans="1:7" x14ac:dyDescent="0.35">
      <c r="A7" t="s">
        <v>14</v>
      </c>
      <c r="B7" t="s">
        <v>23</v>
      </c>
      <c r="C7" t="s">
        <v>33</v>
      </c>
      <c r="D7">
        <v>2</v>
      </c>
      <c r="E7">
        <v>137560.57200000001</v>
      </c>
      <c r="F7" t="s">
        <v>18</v>
      </c>
      <c r="G7">
        <v>1375.6057200000002</v>
      </c>
    </row>
    <row r="8" spans="1:7" x14ac:dyDescent="0.35">
      <c r="A8" t="s">
        <v>16</v>
      </c>
      <c r="B8" t="s">
        <v>17</v>
      </c>
      <c r="C8" t="s">
        <v>32</v>
      </c>
      <c r="D8">
        <v>8</v>
      </c>
      <c r="E8">
        <v>608406.38399999996</v>
      </c>
      <c r="F8" t="s">
        <v>18</v>
      </c>
      <c r="G8">
        <v>6084.0638399999998</v>
      </c>
    </row>
    <row r="9" spans="1:7" x14ac:dyDescent="0.35">
      <c r="A9" t="s">
        <v>14</v>
      </c>
      <c r="B9" t="s">
        <v>23</v>
      </c>
      <c r="C9" t="s">
        <v>31</v>
      </c>
      <c r="D9">
        <v>3</v>
      </c>
      <c r="E9">
        <v>180561.402</v>
      </c>
      <c r="F9" t="s">
        <v>18</v>
      </c>
      <c r="G9">
        <v>1805.61402</v>
      </c>
    </row>
    <row r="10" spans="1:7" x14ac:dyDescent="0.35">
      <c r="A10" t="s">
        <v>16</v>
      </c>
      <c r="B10" t="s">
        <v>17</v>
      </c>
      <c r="C10" t="s">
        <v>31</v>
      </c>
      <c r="D10">
        <v>6</v>
      </c>
      <c r="E10">
        <v>455950.07999999996</v>
      </c>
      <c r="F10" t="s">
        <v>18</v>
      </c>
      <c r="G10">
        <v>4559.5007999999998</v>
      </c>
    </row>
    <row r="11" spans="1:7" x14ac:dyDescent="0.35">
      <c r="A11" t="s">
        <v>14</v>
      </c>
      <c r="B11" t="s">
        <v>23</v>
      </c>
      <c r="C11" t="s">
        <v>9</v>
      </c>
      <c r="D11">
        <v>1</v>
      </c>
      <c r="E11">
        <v>62991.732000000004</v>
      </c>
      <c r="F11" t="s">
        <v>18</v>
      </c>
      <c r="G11">
        <v>629.91732000000002</v>
      </c>
    </row>
    <row r="12" spans="1:7" x14ac:dyDescent="0.35">
      <c r="A12" t="s">
        <v>14</v>
      </c>
      <c r="B12" t="s">
        <v>23</v>
      </c>
      <c r="C12" t="s">
        <v>30</v>
      </c>
      <c r="D12">
        <v>9</v>
      </c>
      <c r="E12">
        <v>546490.79999999993</v>
      </c>
      <c r="F12" t="s">
        <v>18</v>
      </c>
      <c r="G12">
        <v>5464.9079999999994</v>
      </c>
    </row>
    <row r="13" spans="1:7" x14ac:dyDescent="0.35">
      <c r="A13" t="s">
        <v>16</v>
      </c>
      <c r="B13" t="s">
        <v>17</v>
      </c>
      <c r="C13" t="s">
        <v>30</v>
      </c>
      <c r="D13">
        <v>1</v>
      </c>
      <c r="E13">
        <v>86193.042000000001</v>
      </c>
      <c r="F13" t="s">
        <v>18</v>
      </c>
      <c r="G13">
        <v>861.93042000000003</v>
      </c>
    </row>
    <row r="14" spans="1:7" x14ac:dyDescent="0.35">
      <c r="A14" t="s">
        <v>14</v>
      </c>
      <c r="B14" t="s">
        <v>23</v>
      </c>
      <c r="C14" t="s">
        <v>29</v>
      </c>
      <c r="D14">
        <v>5</v>
      </c>
      <c r="E14">
        <v>381240.95999999996</v>
      </c>
      <c r="F14" t="s">
        <v>18</v>
      </c>
      <c r="G14">
        <v>3812.4095999999995</v>
      </c>
    </row>
    <row r="15" spans="1:7" x14ac:dyDescent="0.35">
      <c r="A15" t="s">
        <v>16</v>
      </c>
      <c r="B15" t="s">
        <v>17</v>
      </c>
      <c r="C15" t="s">
        <v>29</v>
      </c>
      <c r="D15">
        <v>10</v>
      </c>
      <c r="E15">
        <v>683514.29999999993</v>
      </c>
      <c r="F15" t="s">
        <v>18</v>
      </c>
      <c r="G15">
        <v>6835.1429999999991</v>
      </c>
    </row>
    <row r="16" spans="1:7" x14ac:dyDescent="0.35">
      <c r="A16" t="s">
        <v>16</v>
      </c>
      <c r="B16" t="s">
        <v>17</v>
      </c>
      <c r="C16" t="s">
        <v>24</v>
      </c>
      <c r="D16">
        <v>5</v>
      </c>
      <c r="E16">
        <v>306471.71999999997</v>
      </c>
      <c r="F16" t="s">
        <v>18</v>
      </c>
      <c r="G16">
        <v>3064.7171999999996</v>
      </c>
    </row>
    <row r="17" spans="1:7" x14ac:dyDescent="0.35">
      <c r="A17" t="s">
        <v>14</v>
      </c>
      <c r="B17" t="s">
        <v>23</v>
      </c>
      <c r="C17" t="s">
        <v>28</v>
      </c>
      <c r="D17">
        <v>2</v>
      </c>
      <c r="E17">
        <v>149640.68400000001</v>
      </c>
      <c r="F17" t="s">
        <v>18</v>
      </c>
      <c r="G17">
        <v>1496.4068400000001</v>
      </c>
    </row>
    <row r="18" spans="1:7" x14ac:dyDescent="0.35">
      <c r="A18" t="s">
        <v>16</v>
      </c>
      <c r="B18" t="s">
        <v>17</v>
      </c>
      <c r="C18" t="s">
        <v>28</v>
      </c>
      <c r="D18">
        <v>5</v>
      </c>
      <c r="E18">
        <v>340940.52</v>
      </c>
      <c r="F18" t="s">
        <v>18</v>
      </c>
      <c r="G18">
        <v>3409.4052000000001</v>
      </c>
    </row>
    <row r="19" spans="1:7" x14ac:dyDescent="0.35">
      <c r="A19" t="s">
        <v>14</v>
      </c>
      <c r="B19" t="s">
        <v>23</v>
      </c>
      <c r="C19" t="s">
        <v>27</v>
      </c>
      <c r="D19">
        <v>4</v>
      </c>
      <c r="E19">
        <v>262083.12</v>
      </c>
      <c r="F19" t="s">
        <v>18</v>
      </c>
      <c r="G19">
        <v>2620.8312000000001</v>
      </c>
    </row>
    <row r="20" spans="1:7" x14ac:dyDescent="0.35">
      <c r="A20" t="s">
        <v>16</v>
      </c>
      <c r="B20" t="s">
        <v>17</v>
      </c>
      <c r="C20" t="s">
        <v>27</v>
      </c>
      <c r="D20">
        <v>8</v>
      </c>
      <c r="E20">
        <v>499821.64799999999</v>
      </c>
      <c r="F20" t="s">
        <v>18</v>
      </c>
      <c r="G20">
        <v>4998.21648</v>
      </c>
    </row>
    <row r="21" spans="1:7" x14ac:dyDescent="0.35">
      <c r="A21" t="s">
        <v>14</v>
      </c>
      <c r="B21" t="s">
        <v>23</v>
      </c>
      <c r="C21" t="s">
        <v>24</v>
      </c>
      <c r="D21">
        <v>6</v>
      </c>
      <c r="E21">
        <v>446577.37200000003</v>
      </c>
      <c r="F21" t="s">
        <v>18</v>
      </c>
      <c r="G21">
        <v>4465.7737200000001</v>
      </c>
    </row>
    <row r="22" spans="1:7" x14ac:dyDescent="0.35">
      <c r="A22" t="s">
        <v>14</v>
      </c>
      <c r="B22" t="s">
        <v>23</v>
      </c>
      <c r="C22" t="s">
        <v>26</v>
      </c>
      <c r="D22">
        <v>8</v>
      </c>
      <c r="E22">
        <v>627740.97600000002</v>
      </c>
      <c r="F22" t="s">
        <v>18</v>
      </c>
      <c r="G22">
        <v>6277.4097600000005</v>
      </c>
    </row>
    <row r="23" spans="1:7" x14ac:dyDescent="0.35">
      <c r="A23" t="s">
        <v>16</v>
      </c>
      <c r="B23" t="s">
        <v>17</v>
      </c>
      <c r="C23" t="s">
        <v>26</v>
      </c>
      <c r="D23">
        <v>8</v>
      </c>
      <c r="E23">
        <v>495044.11200000002</v>
      </c>
      <c r="F23" t="s">
        <v>18</v>
      </c>
      <c r="G23">
        <v>4950.4411200000004</v>
      </c>
    </row>
    <row r="24" spans="1:7" x14ac:dyDescent="0.35">
      <c r="A24" t="s">
        <v>14</v>
      </c>
      <c r="B24" t="s">
        <v>23</v>
      </c>
      <c r="C24" t="s">
        <v>25</v>
      </c>
      <c r="D24">
        <v>5</v>
      </c>
      <c r="E24">
        <v>448760.73</v>
      </c>
      <c r="F24" t="s">
        <v>18</v>
      </c>
      <c r="G24">
        <v>4487.6072999999997</v>
      </c>
    </row>
    <row r="25" spans="1:7" x14ac:dyDescent="0.35">
      <c r="A25" t="s">
        <v>16</v>
      </c>
      <c r="B25" t="s">
        <v>17</v>
      </c>
      <c r="C25" t="s">
        <v>25</v>
      </c>
      <c r="D25">
        <v>4</v>
      </c>
      <c r="E25">
        <v>257089.152</v>
      </c>
      <c r="F25" t="s">
        <v>18</v>
      </c>
      <c r="G25">
        <v>2570.8915200000001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E74B-78B3-42CA-953D-222C7A4E2FA9}">
  <dimension ref="C5:R40"/>
  <sheetViews>
    <sheetView zoomScale="41" workbookViewId="0">
      <selection activeCell="P25" sqref="P25:R25"/>
    </sheetView>
  </sheetViews>
  <sheetFormatPr defaultRowHeight="14.5" x14ac:dyDescent="0.35"/>
  <cols>
    <col min="3" max="3" width="18.36328125" bestFit="1" customWidth="1"/>
    <col min="4" max="4" width="17.81640625" bestFit="1" customWidth="1"/>
    <col min="5" max="5" width="12.1796875" bestFit="1" customWidth="1"/>
    <col min="6" max="6" width="18.36328125" bestFit="1" customWidth="1"/>
    <col min="7" max="7" width="17.1796875" bestFit="1" customWidth="1"/>
    <col min="9" max="9" width="18.36328125" bestFit="1" customWidth="1"/>
    <col min="10" max="10" width="12.1796875" bestFit="1" customWidth="1"/>
    <col min="12" max="12" width="18.36328125" bestFit="1" customWidth="1"/>
    <col min="13" max="13" width="12.1796875" bestFit="1" customWidth="1"/>
    <col min="15" max="15" width="11.7265625" bestFit="1" customWidth="1"/>
  </cols>
  <sheetData>
    <row r="5" spans="3:15" x14ac:dyDescent="0.35">
      <c r="C5" t="s">
        <v>40</v>
      </c>
      <c r="E5" t="s">
        <v>41</v>
      </c>
      <c r="G5" t="s">
        <v>42</v>
      </c>
    </row>
    <row r="6" spans="3:15" x14ac:dyDescent="0.35">
      <c r="C6" s="9">
        <v>50158467.702</v>
      </c>
      <c r="E6" s="7">
        <v>675</v>
      </c>
      <c r="G6" s="9">
        <v>501584.67702000018</v>
      </c>
    </row>
    <row r="7" spans="3:15" x14ac:dyDescent="0.35">
      <c r="C7" s="2">
        <f>GETPIVOTDATA("Valor",$C$5)</f>
        <v>50158467.702</v>
      </c>
      <c r="E7" s="13">
        <f>GETPIVOTDATA("Qtd",$E$5)</f>
        <v>675</v>
      </c>
      <c r="G7" s="2">
        <f>GETPIVOTDATA("Comissão",$G$5)</f>
        <v>501584.67702000018</v>
      </c>
    </row>
    <row r="9" spans="3:15" x14ac:dyDescent="0.35">
      <c r="C9" s="8" t="s">
        <v>43</v>
      </c>
      <c r="D9" t="s">
        <v>40</v>
      </c>
      <c r="F9" s="8" t="s">
        <v>43</v>
      </c>
      <c r="G9" t="s">
        <v>40</v>
      </c>
      <c r="I9" s="8" t="s">
        <v>43</v>
      </c>
      <c r="J9" t="s">
        <v>41</v>
      </c>
    </row>
    <row r="10" spans="3:15" x14ac:dyDescent="0.35">
      <c r="C10" s="10" t="s">
        <v>9</v>
      </c>
      <c r="D10" s="9">
        <v>3201553.3260000004</v>
      </c>
      <c r="F10" s="10" t="s">
        <v>12</v>
      </c>
      <c r="G10" s="9">
        <v>8113049.7119999994</v>
      </c>
      <c r="I10" s="10" t="s">
        <v>12</v>
      </c>
      <c r="J10" s="7">
        <v>111</v>
      </c>
      <c r="L10" t="b">
        <f>AND(I10&lt;&gt;"Total Geral",I10&lt;&gt;"")</f>
        <v>1</v>
      </c>
      <c r="M10" t="str">
        <f>IF(L10,I10,"")</f>
        <v>Aline</v>
      </c>
      <c r="N10">
        <f>IF(L10,J10,"")</f>
        <v>111</v>
      </c>
      <c r="O10">
        <f>MAX($N$10:$N$14)</f>
        <v>171</v>
      </c>
    </row>
    <row r="11" spans="3:15" x14ac:dyDescent="0.35">
      <c r="C11" s="10" t="s">
        <v>24</v>
      </c>
      <c r="D11" s="9">
        <v>3940571.412</v>
      </c>
      <c r="F11" s="10" t="s">
        <v>37</v>
      </c>
      <c r="G11" s="9">
        <v>9299569.0139999986</v>
      </c>
      <c r="I11" s="10" t="s">
        <v>37</v>
      </c>
      <c r="J11" s="7">
        <v>124</v>
      </c>
      <c r="L11" t="b">
        <f t="shared" ref="L11:L14" si="0">AND(I11&lt;&gt;"Total Geral",I11&lt;&gt;"")</f>
        <v>1</v>
      </c>
      <c r="M11" t="str">
        <f t="shared" ref="M11:M13" si="1">IF(L11,I11,"")</f>
        <v>André</v>
      </c>
      <c r="N11">
        <f>IF(L11,J11,"")</f>
        <v>124</v>
      </c>
      <c r="O11">
        <f t="shared" ref="O11:O14" si="2">MAX($N$10:$N$14)</f>
        <v>171</v>
      </c>
    </row>
    <row r="12" spans="3:15" x14ac:dyDescent="0.35">
      <c r="C12" s="10" t="s">
        <v>25</v>
      </c>
      <c r="D12" s="9">
        <v>5159635.6740000006</v>
      </c>
      <c r="F12" s="10" t="s">
        <v>18</v>
      </c>
      <c r="G12" s="9">
        <v>9420297.9900000002</v>
      </c>
      <c r="I12" s="10" t="s">
        <v>18</v>
      </c>
      <c r="J12" s="7">
        <v>134</v>
      </c>
      <c r="L12" t="b">
        <f t="shared" si="0"/>
        <v>1</v>
      </c>
      <c r="M12" t="str">
        <f t="shared" si="1"/>
        <v>Fernanda</v>
      </c>
      <c r="N12">
        <f t="shared" ref="N12:N14" si="3">IF(L12,J12,"")</f>
        <v>134</v>
      </c>
      <c r="O12">
        <f t="shared" si="2"/>
        <v>171</v>
      </c>
    </row>
    <row r="13" spans="3:15" x14ac:dyDescent="0.35">
      <c r="C13" s="10" t="s">
        <v>26</v>
      </c>
      <c r="D13" s="9">
        <v>4456833.8760000002</v>
      </c>
      <c r="F13" s="10" t="s">
        <v>39</v>
      </c>
      <c r="G13" s="9">
        <v>12961378.014</v>
      </c>
      <c r="I13" s="10" t="s">
        <v>39</v>
      </c>
      <c r="J13" s="7">
        <v>171</v>
      </c>
      <c r="L13" t="b">
        <f t="shared" si="0"/>
        <v>1</v>
      </c>
      <c r="M13" t="str">
        <f t="shared" si="1"/>
        <v>Rosângela</v>
      </c>
      <c r="N13">
        <f t="shared" si="3"/>
        <v>171</v>
      </c>
      <c r="O13">
        <f t="shared" si="2"/>
        <v>171</v>
      </c>
    </row>
    <row r="14" spans="3:15" x14ac:dyDescent="0.35">
      <c r="C14" s="10" t="s">
        <v>27</v>
      </c>
      <c r="D14" s="9">
        <v>3402145.71</v>
      </c>
      <c r="F14" s="10" t="s">
        <v>38</v>
      </c>
      <c r="G14" s="9">
        <v>10364172.971999999</v>
      </c>
      <c r="I14" s="10" t="s">
        <v>38</v>
      </c>
      <c r="J14" s="7">
        <v>135</v>
      </c>
      <c r="L14" t="b">
        <f t="shared" si="0"/>
        <v>1</v>
      </c>
      <c r="M14" t="str">
        <f>IF(L14,I14,"")</f>
        <v>Thales</v>
      </c>
      <c r="N14">
        <f t="shared" si="3"/>
        <v>135</v>
      </c>
      <c r="O14">
        <f t="shared" si="2"/>
        <v>171</v>
      </c>
    </row>
    <row r="15" spans="3:15" x14ac:dyDescent="0.35">
      <c r="C15" s="10" t="s">
        <v>28</v>
      </c>
      <c r="D15" s="9">
        <v>4123063.6680000001</v>
      </c>
      <c r="F15" s="10" t="s">
        <v>44</v>
      </c>
      <c r="G15" s="9">
        <v>50158467.701999992</v>
      </c>
      <c r="I15" s="10" t="s">
        <v>44</v>
      </c>
      <c r="J15" s="7">
        <v>675</v>
      </c>
    </row>
    <row r="16" spans="3:15" x14ac:dyDescent="0.35">
      <c r="C16" s="10" t="s">
        <v>29</v>
      </c>
      <c r="D16" s="9">
        <v>4920723.8040000005</v>
      </c>
    </row>
    <row r="17" spans="3:18" x14ac:dyDescent="0.35">
      <c r="C17" s="10" t="s">
        <v>30</v>
      </c>
      <c r="D17" s="9">
        <v>4443673.608</v>
      </c>
    </row>
    <row r="18" spans="3:18" x14ac:dyDescent="0.35">
      <c r="C18" s="10" t="s">
        <v>31</v>
      </c>
      <c r="D18" s="9">
        <v>3192567.3899999997</v>
      </c>
      <c r="F18" s="8" t="s">
        <v>43</v>
      </c>
      <c r="G18" t="s">
        <v>42</v>
      </c>
    </row>
    <row r="19" spans="3:18" x14ac:dyDescent="0.35">
      <c r="C19" s="10" t="s">
        <v>32</v>
      </c>
      <c r="D19" s="9">
        <v>4755548.1119999997</v>
      </c>
      <c r="F19" s="10" t="s">
        <v>12</v>
      </c>
      <c r="G19" s="9">
        <v>81130.497119999985</v>
      </c>
    </row>
    <row r="20" spans="3:18" x14ac:dyDescent="0.35">
      <c r="C20" s="10" t="s">
        <v>33</v>
      </c>
      <c r="D20" s="9">
        <v>4399929.2939999998</v>
      </c>
      <c r="F20" s="10" t="s">
        <v>37</v>
      </c>
      <c r="G20" s="9">
        <v>92995.690139999992</v>
      </c>
    </row>
    <row r="21" spans="3:18" x14ac:dyDescent="0.35">
      <c r="C21" s="10" t="s">
        <v>34</v>
      </c>
      <c r="D21" s="9">
        <v>4162221.8280000002</v>
      </c>
      <c r="F21" s="10" t="s">
        <v>18</v>
      </c>
      <c r="G21" s="9">
        <v>94202.979899999977</v>
      </c>
    </row>
    <row r="22" spans="3:18" x14ac:dyDescent="0.35">
      <c r="C22" s="10" t="s">
        <v>44</v>
      </c>
      <c r="D22" s="9">
        <v>50158467.702</v>
      </c>
      <c r="F22" s="10" t="s">
        <v>39</v>
      </c>
      <c r="G22" s="9">
        <v>129613.78013999999</v>
      </c>
      <c r="L22" s="8" t="s">
        <v>43</v>
      </c>
      <c r="M22" t="s">
        <v>41</v>
      </c>
    </row>
    <row r="23" spans="3:18" x14ac:dyDescent="0.35">
      <c r="F23" s="10" t="s">
        <v>38</v>
      </c>
      <c r="G23" s="9">
        <v>103641.72971999997</v>
      </c>
      <c r="I23" s="8" t="s">
        <v>43</v>
      </c>
      <c r="J23" t="s">
        <v>41</v>
      </c>
      <c r="L23" s="10" t="s">
        <v>22</v>
      </c>
      <c r="M23" s="7">
        <v>96</v>
      </c>
      <c r="O23" t="b">
        <f>AND(L23&lt;&gt;"Total Geral",L23&lt;&gt;"")</f>
        <v>1</v>
      </c>
      <c r="P23" t="str">
        <f>IF(O23,L23,"")</f>
        <v>Onix</v>
      </c>
      <c r="Q23">
        <f>IF(O23,M23,"")</f>
        <v>96</v>
      </c>
      <c r="R23" s="16">
        <f>GETPIVOTDATA("Qtd",$L$22)</f>
        <v>675</v>
      </c>
    </row>
    <row r="24" spans="3:18" x14ac:dyDescent="0.35">
      <c r="F24" s="10" t="s">
        <v>44</v>
      </c>
      <c r="G24" s="9">
        <v>501584.67701999994</v>
      </c>
      <c r="I24" s="10" t="s">
        <v>16</v>
      </c>
      <c r="J24" s="7">
        <v>241</v>
      </c>
      <c r="L24" s="10" t="s">
        <v>17</v>
      </c>
      <c r="M24" s="7">
        <v>76</v>
      </c>
      <c r="O24" t="b">
        <f t="shared" ref="O24:O33" si="4">AND(L24&lt;&gt;"Total Geral",L24&lt;&gt;"")</f>
        <v>1</v>
      </c>
      <c r="P24" t="str">
        <f t="shared" ref="P24:P33" si="5">IF(O24,L24,"")</f>
        <v>Joy</v>
      </c>
      <c r="Q24">
        <f t="shared" ref="Q24:Q32" si="6">IF(O24,M24,"")</f>
        <v>76</v>
      </c>
      <c r="R24">
        <f>GETPIVOTDATA("Qtd",$L$22)</f>
        <v>675</v>
      </c>
    </row>
    <row r="25" spans="3:18" x14ac:dyDescent="0.35">
      <c r="I25" s="10" t="s">
        <v>10</v>
      </c>
      <c r="J25" s="7">
        <v>177</v>
      </c>
      <c r="L25" s="10" t="s">
        <v>15</v>
      </c>
      <c r="M25" s="7">
        <v>75</v>
      </c>
      <c r="O25" t="b">
        <f t="shared" si="4"/>
        <v>1</v>
      </c>
      <c r="P25" t="str">
        <f t="shared" si="5"/>
        <v>HB20</v>
      </c>
      <c r="Q25">
        <f t="shared" si="6"/>
        <v>75</v>
      </c>
      <c r="R25">
        <f>GETPIVOTDATA("Qtd",$L$22)</f>
        <v>675</v>
      </c>
    </row>
    <row r="26" spans="3:18" x14ac:dyDescent="0.35">
      <c r="I26" s="10" t="s">
        <v>14</v>
      </c>
      <c r="J26" s="7">
        <v>133</v>
      </c>
      <c r="L26" s="10" t="s">
        <v>21</v>
      </c>
      <c r="M26" s="7">
        <v>69</v>
      </c>
      <c r="Q26" t="str">
        <f t="shared" si="6"/>
        <v/>
      </c>
    </row>
    <row r="27" spans="3:18" x14ac:dyDescent="0.35">
      <c r="C27" s="8" t="s">
        <v>43</v>
      </c>
      <c r="D27" t="s">
        <v>41</v>
      </c>
      <c r="E27" s="8"/>
      <c r="F27" s="8"/>
      <c r="G27" s="8"/>
      <c r="H27" s="8"/>
      <c r="I27" s="10" t="s">
        <v>7</v>
      </c>
      <c r="J27" s="7">
        <v>57</v>
      </c>
      <c r="K27" s="8"/>
      <c r="L27" s="10" t="s">
        <v>36</v>
      </c>
      <c r="M27" s="7">
        <v>67</v>
      </c>
      <c r="Q27" t="str">
        <f t="shared" si="6"/>
        <v/>
      </c>
    </row>
    <row r="28" spans="3:18" x14ac:dyDescent="0.35">
      <c r="C28" s="10" t="s">
        <v>9</v>
      </c>
      <c r="D28" s="7">
        <v>44</v>
      </c>
      <c r="I28" s="10" t="s">
        <v>19</v>
      </c>
      <c r="J28" s="7">
        <v>67</v>
      </c>
      <c r="L28" s="10" t="s">
        <v>13</v>
      </c>
      <c r="M28" s="7">
        <v>66</v>
      </c>
      <c r="Q28" t="str">
        <f t="shared" si="6"/>
        <v/>
      </c>
    </row>
    <row r="29" spans="3:18" x14ac:dyDescent="0.35">
      <c r="C29" s="10" t="s">
        <v>24</v>
      </c>
      <c r="D29" s="7">
        <v>56</v>
      </c>
      <c r="I29" s="10" t="s">
        <v>44</v>
      </c>
      <c r="J29" s="7">
        <v>675</v>
      </c>
      <c r="L29" s="10" t="s">
        <v>11</v>
      </c>
      <c r="M29" s="7">
        <v>64</v>
      </c>
      <c r="Q29" t="str">
        <f t="shared" si="6"/>
        <v/>
      </c>
    </row>
    <row r="30" spans="3:18" x14ac:dyDescent="0.35">
      <c r="C30" s="10" t="s">
        <v>25</v>
      </c>
      <c r="D30" s="7">
        <v>66</v>
      </c>
      <c r="L30" s="10" t="s">
        <v>23</v>
      </c>
      <c r="M30" s="7">
        <v>58</v>
      </c>
      <c r="Q30" t="str">
        <f t="shared" si="6"/>
        <v/>
      </c>
    </row>
    <row r="31" spans="3:18" x14ac:dyDescent="0.35">
      <c r="C31" s="10" t="s">
        <v>26</v>
      </c>
      <c r="D31" s="7">
        <v>58</v>
      </c>
      <c r="L31" s="10" t="s">
        <v>8</v>
      </c>
      <c r="M31" s="7">
        <v>57</v>
      </c>
      <c r="Q31" t="str">
        <f t="shared" si="6"/>
        <v/>
      </c>
    </row>
    <row r="32" spans="3:18" x14ac:dyDescent="0.35">
      <c r="C32" s="10" t="s">
        <v>27</v>
      </c>
      <c r="D32" s="7">
        <v>49</v>
      </c>
      <c r="L32" s="10" t="s">
        <v>20</v>
      </c>
      <c r="M32" s="7">
        <v>47</v>
      </c>
      <c r="Q32" t="str">
        <f t="shared" si="6"/>
        <v/>
      </c>
    </row>
    <row r="33" spans="3:13" x14ac:dyDescent="0.35">
      <c r="C33" s="10" t="s">
        <v>28</v>
      </c>
      <c r="D33" s="7">
        <v>55</v>
      </c>
      <c r="L33" s="10" t="s">
        <v>44</v>
      </c>
      <c r="M33" s="7">
        <v>675</v>
      </c>
    </row>
    <row r="34" spans="3:13" x14ac:dyDescent="0.35">
      <c r="C34" s="10" t="s">
        <v>29</v>
      </c>
      <c r="D34" s="7">
        <v>63</v>
      </c>
    </row>
    <row r="35" spans="3:13" x14ac:dyDescent="0.35">
      <c r="C35" s="10" t="s">
        <v>30</v>
      </c>
      <c r="D35" s="7">
        <v>59</v>
      </c>
    </row>
    <row r="36" spans="3:13" x14ac:dyDescent="0.35">
      <c r="C36" s="10" t="s">
        <v>31</v>
      </c>
      <c r="D36" s="7">
        <v>48</v>
      </c>
    </row>
    <row r="37" spans="3:13" x14ac:dyDescent="0.35">
      <c r="C37" s="10" t="s">
        <v>32</v>
      </c>
      <c r="D37" s="7">
        <v>61</v>
      </c>
    </row>
    <row r="38" spans="3:13" x14ac:dyDescent="0.35">
      <c r="C38" s="10" t="s">
        <v>33</v>
      </c>
      <c r="D38" s="7">
        <v>61</v>
      </c>
    </row>
    <row r="39" spans="3:13" x14ac:dyDescent="0.35">
      <c r="C39" s="10" t="s">
        <v>34</v>
      </c>
      <c r="D39" s="7">
        <v>55</v>
      </c>
    </row>
    <row r="40" spans="3:13" x14ac:dyDescent="0.35">
      <c r="C40" s="10" t="s">
        <v>44</v>
      </c>
      <c r="D40" s="7">
        <v>675</v>
      </c>
    </row>
  </sheetData>
  <pageMargins left="0.511811024" right="0.511811024" top="0.78740157499999996" bottom="0.78740157499999996" header="0.31496062000000002" footer="0.31496062000000002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4684-3889-43F6-99CD-A1F7CFE7C8CE}">
  <dimension ref="A1"/>
  <sheetViews>
    <sheetView zoomScale="58" workbookViewId="0">
      <selection activeCell="F7" sqref="F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9EFF-7F2A-47F1-B249-491B57531F10}">
  <dimension ref="A1"/>
  <sheetViews>
    <sheetView topLeftCell="A9" zoomScale="50" zoomScaleNormal="50" workbookViewId="0">
      <selection activeCell="W19" sqref="W19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ABE0-31FC-4CE2-96CC-E1F87A1B8544}">
  <dimension ref="A1:X63"/>
  <sheetViews>
    <sheetView showGridLines="0" tabSelected="1" zoomScale="50" zoomScaleNormal="145" workbookViewId="0">
      <selection activeCell="Z44" sqref="Z44"/>
    </sheetView>
  </sheetViews>
  <sheetFormatPr defaultRowHeight="14.5" x14ac:dyDescent="0.35"/>
  <sheetData>
    <row r="1" spans="1:24" x14ac:dyDescent="0.35">
      <c r="D1" s="12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35"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35"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35"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35"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35"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35"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35"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35"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35"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4.4" customHeight="1" x14ac:dyDescent="0.35">
      <c r="A11" s="15" t="s">
        <v>45</v>
      </c>
      <c r="B11" s="15"/>
      <c r="C11" s="15"/>
      <c r="D11" s="1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4.4" customHeight="1" x14ac:dyDescent="0.35">
      <c r="A12" s="15"/>
      <c r="B12" s="15"/>
      <c r="C12" s="15"/>
      <c r="D12" s="1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35"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35"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35"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35"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4:24" x14ac:dyDescent="0.35"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4:24" x14ac:dyDescent="0.35"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4:24" x14ac:dyDescent="0.35"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4:24" x14ac:dyDescent="0.35"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4:24" x14ac:dyDescent="0.35"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4" x14ac:dyDescent="0.35"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4" x14ac:dyDescent="0.35"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4" x14ac:dyDescent="0.35"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4" x14ac:dyDescent="0.35"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4:24" x14ac:dyDescent="0.35"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4:24" x14ac:dyDescent="0.35"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4:24" x14ac:dyDescent="0.35"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4:24" x14ac:dyDescent="0.35"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4:24" x14ac:dyDescent="0.35"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4:24" x14ac:dyDescent="0.35"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4:24" x14ac:dyDescent="0.35"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4:24" x14ac:dyDescent="0.35"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4:24" x14ac:dyDescent="0.35"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4:24" x14ac:dyDescent="0.35"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4:24" x14ac:dyDescent="0.35"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4:24" x14ac:dyDescent="0.35"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4:24" x14ac:dyDescent="0.35"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4:24" x14ac:dyDescent="0.35"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4:24" x14ac:dyDescent="0.35"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4:24" x14ac:dyDescent="0.35"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4:24" x14ac:dyDescent="0.35"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4:24" x14ac:dyDescent="0.35"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4:24" x14ac:dyDescent="0.35"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4:24" x14ac:dyDescent="0.35"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4:24" x14ac:dyDescent="0.35"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4:24" x14ac:dyDescent="0.35"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4:24" x14ac:dyDescent="0.35"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4:24" x14ac:dyDescent="0.35"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4:24" x14ac:dyDescent="0.35"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4:24" x14ac:dyDescent="0.35"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4:24" x14ac:dyDescent="0.35"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4:24" x14ac:dyDescent="0.35"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4:24" x14ac:dyDescent="0.35"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4:24" x14ac:dyDescent="0.35"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4:24" x14ac:dyDescent="0.35"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4:24" x14ac:dyDescent="0.35"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4:24" x14ac:dyDescent="0.35"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4:24" x14ac:dyDescent="0.35"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4:24" x14ac:dyDescent="0.35"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4:24" x14ac:dyDescent="0.35"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4:24" x14ac:dyDescent="0.35"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4:24" x14ac:dyDescent="0.35"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</sheetData>
  <mergeCells count="1">
    <mergeCell ref="A11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19F7-19C5-4BBA-BAE6-0E37B868D835}">
  <dimension ref="A1"/>
  <sheetViews>
    <sheetView zoomScale="85" zoomScaleNormal="160" workbookViewId="0">
      <selection activeCell="G11" sqref="G1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 de dados</vt:lpstr>
      <vt:lpstr>Planilha1</vt:lpstr>
      <vt:lpstr>Tabelas dinâmicas</vt:lpstr>
      <vt:lpstr>Segmentações</vt:lpstr>
      <vt:lpstr>Gráficos</vt:lpstr>
      <vt:lpstr>Painel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2025-09-04T14:34:15Z</dcterms:modified>
</cp:coreProperties>
</file>