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sp\Downloads\"/>
    </mc:Choice>
  </mc:AlternateContent>
  <xr:revisionPtr revIDLastSave="0" documentId="13_ncr:1_{7C95DB71-C93E-4F97-80E2-0888ECDC5C06}" xr6:coauthVersionLast="47" xr6:coauthVersionMax="47" xr10:uidLastSave="{00000000-0000-0000-0000-000000000000}"/>
  <bookViews>
    <workbookView xWindow="-110" yWindow="-110" windowWidth="25820" windowHeight="14020" xr2:uid="{E4A5D3B9-8503-488A-8074-4E3F5EC212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71" i="1" l="1" a="1"/>
  <c r="AJ71" i="1" s="1"/>
  <c r="AE72" i="1"/>
  <c r="AF72" i="1"/>
  <c r="AG72" i="1"/>
  <c r="AH72" i="1"/>
  <c r="AE73" i="1"/>
  <c r="AF73" i="1"/>
  <c r="AG73" i="1"/>
  <c r="AH73" i="1"/>
  <c r="AE74" i="1"/>
  <c r="AF74" i="1"/>
  <c r="AG74" i="1"/>
  <c r="AH74" i="1"/>
  <c r="AE75" i="1"/>
  <c r="AF75" i="1"/>
  <c r="AG75" i="1"/>
  <c r="AH75" i="1"/>
  <c r="AE76" i="1"/>
  <c r="AF76" i="1"/>
  <c r="AG76" i="1"/>
  <c r="AH76" i="1"/>
  <c r="AE77" i="1"/>
  <c r="AF77" i="1"/>
  <c r="AG77" i="1"/>
  <c r="AH77" i="1"/>
  <c r="AH71" i="1"/>
  <c r="AG71" i="1"/>
  <c r="AF71" i="1"/>
  <c r="AE71" i="1"/>
  <c r="AB107" i="1"/>
  <c r="AB108" i="1"/>
  <c r="AB109" i="1"/>
  <c r="AB110" i="1"/>
  <c r="AB111" i="1"/>
  <c r="AB112" i="1"/>
  <c r="AB106" i="1"/>
  <c r="AA113" i="1"/>
  <c r="AA106" i="1" a="1"/>
  <c r="AA106" i="1" s="1"/>
  <c r="Y107" i="1"/>
  <c r="Y108" i="1"/>
  <c r="Y109" i="1"/>
  <c r="Y110" i="1"/>
  <c r="Y111" i="1"/>
  <c r="Y112" i="1"/>
  <c r="Y106" i="1"/>
  <c r="Q106" i="1" a="1"/>
  <c r="Q106" i="1" s="1"/>
  <c r="O111" i="1"/>
  <c r="O110" i="1"/>
  <c r="N110" i="1"/>
  <c r="O109" i="1"/>
  <c r="N109" i="1"/>
  <c r="M109" i="1"/>
  <c r="O108" i="1"/>
  <c r="N108" i="1"/>
  <c r="M108" i="1"/>
  <c r="L108" i="1"/>
  <c r="O107" i="1"/>
  <c r="N107" i="1"/>
  <c r="M107" i="1"/>
  <c r="L107" i="1"/>
  <c r="K107" i="1"/>
  <c r="O106" i="1"/>
  <c r="N106" i="1"/>
  <c r="M106" i="1"/>
  <c r="L106" i="1"/>
  <c r="K106" i="1"/>
  <c r="J106" i="1"/>
  <c r="U66" i="1"/>
  <c r="U61" i="1" a="1"/>
  <c r="U61" i="1" s="1"/>
  <c r="S62" i="1"/>
  <c r="S63" i="1"/>
  <c r="S64" i="1"/>
  <c r="S61" i="1"/>
  <c r="M61" i="1" a="1"/>
  <c r="M61" i="1" s="1"/>
  <c r="C63" i="1"/>
  <c r="B62" i="1"/>
  <c r="A61" i="1"/>
  <c r="AB95" i="1"/>
  <c r="AB96" i="1"/>
  <c r="AB97" i="1"/>
  <c r="AB98" i="1"/>
  <c r="AB99" i="1"/>
  <c r="AB100" i="1"/>
  <c r="AB94" i="1"/>
  <c r="AA101" i="1"/>
  <c r="AA94" i="1" a="1"/>
  <c r="AA94" i="1" s="1"/>
  <c r="Y95" i="1"/>
  <c r="Y96" i="1"/>
  <c r="Y97" i="1"/>
  <c r="Y98" i="1"/>
  <c r="Y99" i="1"/>
  <c r="Y100" i="1"/>
  <c r="Y94" i="1"/>
  <c r="Q94" i="1" a="1"/>
  <c r="Q94" i="1" s="1"/>
  <c r="O99" i="1"/>
  <c r="O98" i="1"/>
  <c r="N98" i="1"/>
  <c r="O97" i="1"/>
  <c r="N97" i="1"/>
  <c r="M97" i="1"/>
  <c r="O96" i="1"/>
  <c r="N96" i="1"/>
  <c r="M96" i="1"/>
  <c r="L96" i="1"/>
  <c r="O95" i="1"/>
  <c r="N95" i="1"/>
  <c r="M95" i="1"/>
  <c r="L95" i="1"/>
  <c r="K95" i="1"/>
  <c r="O94" i="1"/>
  <c r="N94" i="1"/>
  <c r="M94" i="1"/>
  <c r="L94" i="1"/>
  <c r="K94" i="1"/>
  <c r="J94" i="1"/>
  <c r="AB83" i="1"/>
  <c r="AB84" i="1"/>
  <c r="AB85" i="1"/>
  <c r="AB86" i="1"/>
  <c r="AB87" i="1"/>
  <c r="AB88" i="1"/>
  <c r="AB82" i="1"/>
  <c r="AA89" i="1"/>
  <c r="AA82" i="1" a="1"/>
  <c r="AA82" i="1" s="1"/>
  <c r="Y83" i="1"/>
  <c r="Y84" i="1"/>
  <c r="Y85" i="1"/>
  <c r="Y86" i="1"/>
  <c r="Y87" i="1"/>
  <c r="Y88" i="1"/>
  <c r="Y82" i="1"/>
  <c r="Q82" i="1" a="1"/>
  <c r="Q82" i="1" s="1"/>
  <c r="O87" i="1"/>
  <c r="O86" i="1"/>
  <c r="N86" i="1"/>
  <c r="O85" i="1"/>
  <c r="N85" i="1"/>
  <c r="M85" i="1"/>
  <c r="O84" i="1"/>
  <c r="N84" i="1"/>
  <c r="M84" i="1"/>
  <c r="L84" i="1"/>
  <c r="O83" i="1"/>
  <c r="N83" i="1"/>
  <c r="M83" i="1"/>
  <c r="L83" i="1"/>
  <c r="K83" i="1"/>
  <c r="O82" i="1"/>
  <c r="N82" i="1"/>
  <c r="M82" i="1"/>
  <c r="L82" i="1"/>
  <c r="K82" i="1"/>
  <c r="J82" i="1"/>
  <c r="AB77" i="1"/>
  <c r="AB72" i="1"/>
  <c r="AB73" i="1"/>
  <c r="AB74" i="1"/>
  <c r="AB75" i="1"/>
  <c r="AB76" i="1"/>
  <c r="AB71" i="1"/>
  <c r="AA78" i="1"/>
  <c r="AA71" i="1" a="1"/>
  <c r="AA71" i="1" s="1"/>
  <c r="Y72" i="1"/>
  <c r="Y73" i="1"/>
  <c r="Y74" i="1"/>
  <c r="Y75" i="1"/>
  <c r="Y76" i="1"/>
  <c r="Y77" i="1"/>
  <c r="Y71" i="1"/>
  <c r="Q71" i="1" a="1"/>
  <c r="Q71" i="1" s="1"/>
  <c r="O76" i="1"/>
  <c r="O75" i="1"/>
  <c r="N75" i="1"/>
  <c r="O74" i="1"/>
  <c r="N74" i="1"/>
  <c r="M74" i="1"/>
  <c r="O73" i="1"/>
  <c r="N73" i="1"/>
  <c r="M73" i="1"/>
  <c r="L73" i="1"/>
  <c r="O72" i="1"/>
  <c r="N72" i="1"/>
  <c r="M72" i="1"/>
  <c r="L72" i="1"/>
  <c r="K72" i="1"/>
  <c r="O71" i="1"/>
  <c r="N71" i="1"/>
  <c r="M71" i="1"/>
  <c r="L71" i="1"/>
  <c r="K71" i="1"/>
  <c r="J71" i="1"/>
  <c r="F76" i="1"/>
  <c r="E75" i="1"/>
  <c r="D74" i="1"/>
  <c r="C73" i="1"/>
  <c r="B72" i="1"/>
  <c r="A71" i="1"/>
  <c r="J63" i="1"/>
  <c r="J62" i="1"/>
  <c r="I62" i="1"/>
  <c r="J61" i="1"/>
  <c r="I61" i="1"/>
  <c r="H61" i="1"/>
  <c r="I47" i="1"/>
  <c r="I46" i="1"/>
  <c r="H46" i="1"/>
  <c r="I45" i="1"/>
  <c r="G45" i="1"/>
  <c r="I41" i="1"/>
  <c r="I40" i="1"/>
  <c r="H40" i="1"/>
  <c r="H39" i="1"/>
  <c r="G39" i="1"/>
  <c r="C41" i="1"/>
  <c r="B40" i="1"/>
  <c r="A39" i="1"/>
  <c r="A33" i="1"/>
  <c r="G33" i="1" s="1" a="1"/>
  <c r="G33" i="1" s="1"/>
  <c r="I12" i="1"/>
  <c r="H4" i="1"/>
  <c r="C5" i="1"/>
  <c r="B4" i="1"/>
  <c r="A3" i="1"/>
  <c r="K25" i="1" s="1" a="1"/>
  <c r="K25" i="1" s="1"/>
  <c r="AJ76" i="1" l="1"/>
  <c r="AJ75" i="1"/>
  <c r="AJ74" i="1"/>
  <c r="AJ73" i="1"/>
  <c r="AJ72" i="1"/>
  <c r="AJ77" i="1"/>
  <c r="AA112" i="1"/>
  <c r="AA111" i="1"/>
  <c r="AA110" i="1"/>
  <c r="AA109" i="1"/>
  <c r="AA108" i="1"/>
  <c r="AA107" i="1"/>
  <c r="T110" i="1"/>
  <c r="V107" i="1"/>
  <c r="V112" i="1"/>
  <c r="S110" i="1"/>
  <c r="R110" i="1"/>
  <c r="U107" i="1"/>
  <c r="Q112" i="1"/>
  <c r="W111" i="1"/>
  <c r="T109" i="1"/>
  <c r="W106" i="1"/>
  <c r="R111" i="1"/>
  <c r="W108" i="1"/>
  <c r="U106" i="1"/>
  <c r="Q108" i="1"/>
  <c r="W107" i="1"/>
  <c r="W109" i="1"/>
  <c r="T107" i="1"/>
  <c r="R107" i="1"/>
  <c r="U111" i="1"/>
  <c r="V106" i="1"/>
  <c r="Q111" i="1"/>
  <c r="V108" i="1"/>
  <c r="T106" i="1"/>
  <c r="R108" i="1"/>
  <c r="U112" i="1"/>
  <c r="Q110" i="1"/>
  <c r="V109" i="1"/>
  <c r="U109" i="1"/>
  <c r="V111" i="1"/>
  <c r="R109" i="1"/>
  <c r="S111" i="1"/>
  <c r="W110" i="1"/>
  <c r="U108" i="1"/>
  <c r="S106" i="1"/>
  <c r="T112" i="1"/>
  <c r="R112" i="1"/>
  <c r="S107" i="1"/>
  <c r="Q107" i="1"/>
  <c r="Q109" i="1"/>
  <c r="V110" i="1"/>
  <c r="T108" i="1"/>
  <c r="R106" i="1"/>
  <c r="S112" i="1"/>
  <c r="S109" i="1"/>
  <c r="T111" i="1"/>
  <c r="W112" i="1"/>
  <c r="U110" i="1"/>
  <c r="S108" i="1"/>
  <c r="U64" i="1"/>
  <c r="U63" i="1"/>
  <c r="U62" i="1"/>
  <c r="O62" i="1"/>
  <c r="M64" i="1"/>
  <c r="O63" i="1"/>
  <c r="M62" i="1"/>
  <c r="P62" i="1"/>
  <c r="P61" i="1"/>
  <c r="N62" i="1"/>
  <c r="O61" i="1"/>
  <c r="O64" i="1"/>
  <c r="N64" i="1"/>
  <c r="P63" i="1"/>
  <c r="N63" i="1"/>
  <c r="N61" i="1"/>
  <c r="P64" i="1"/>
  <c r="M63" i="1"/>
  <c r="AA99" i="1"/>
  <c r="AA98" i="1"/>
  <c r="AA97" i="1"/>
  <c r="AA100" i="1"/>
  <c r="AA96" i="1"/>
  <c r="AA95" i="1"/>
  <c r="S98" i="1"/>
  <c r="U94" i="1"/>
  <c r="R96" i="1"/>
  <c r="W95" i="1"/>
  <c r="R100" i="1"/>
  <c r="T94" i="1"/>
  <c r="V100" i="1"/>
  <c r="Q98" i="1"/>
  <c r="W97" i="1"/>
  <c r="Q100" i="1"/>
  <c r="U97" i="1"/>
  <c r="V99" i="1"/>
  <c r="S97" i="1"/>
  <c r="T99" i="1"/>
  <c r="S99" i="1"/>
  <c r="W96" i="1"/>
  <c r="W98" i="1"/>
  <c r="U96" i="1"/>
  <c r="S94" i="1"/>
  <c r="Q96" i="1"/>
  <c r="T100" i="1"/>
  <c r="S100" i="1"/>
  <c r="T95" i="1"/>
  <c r="S95" i="1"/>
  <c r="R95" i="1"/>
  <c r="Q95" i="1"/>
  <c r="W94" i="1"/>
  <c r="Q97" i="1"/>
  <c r="R99" i="1"/>
  <c r="Q99" i="1"/>
  <c r="V98" i="1"/>
  <c r="T96" i="1"/>
  <c r="R94" i="1"/>
  <c r="T98" i="1"/>
  <c r="U100" i="1"/>
  <c r="R98" i="1"/>
  <c r="V95" i="1"/>
  <c r="U95" i="1"/>
  <c r="V97" i="1"/>
  <c r="W99" i="1"/>
  <c r="T97" i="1"/>
  <c r="U99" i="1"/>
  <c r="R97" i="1"/>
  <c r="V94" i="1"/>
  <c r="V96" i="1"/>
  <c r="W100" i="1"/>
  <c r="U98" i="1"/>
  <c r="S96" i="1"/>
  <c r="AA85" i="1"/>
  <c r="AA87" i="1"/>
  <c r="AA83" i="1"/>
  <c r="AA88" i="1"/>
  <c r="AA86" i="1"/>
  <c r="AA84" i="1"/>
  <c r="T86" i="1"/>
  <c r="S83" i="1"/>
  <c r="W83" i="1"/>
  <c r="U87" i="1"/>
  <c r="S85" i="1"/>
  <c r="Q83" i="1"/>
  <c r="Q84" i="1"/>
  <c r="Q86" i="1"/>
  <c r="T87" i="1"/>
  <c r="R85" i="1"/>
  <c r="W82" i="1"/>
  <c r="S87" i="1"/>
  <c r="V82" i="1"/>
  <c r="U88" i="1"/>
  <c r="R86" i="1"/>
  <c r="U83" i="1"/>
  <c r="W87" i="1"/>
  <c r="Q85" i="1"/>
  <c r="R87" i="1"/>
  <c r="W84" i="1"/>
  <c r="U82" i="1"/>
  <c r="V88" i="1"/>
  <c r="T88" i="1"/>
  <c r="R88" i="1"/>
  <c r="V85" i="1"/>
  <c r="T85" i="1"/>
  <c r="Q87" i="1"/>
  <c r="V84" i="1"/>
  <c r="T82" i="1"/>
  <c r="R84" i="1"/>
  <c r="T83" i="1"/>
  <c r="W86" i="1"/>
  <c r="U84" i="1"/>
  <c r="S82" i="1"/>
  <c r="S86" i="1"/>
  <c r="V83" i="1"/>
  <c r="Q88" i="1"/>
  <c r="V86" i="1"/>
  <c r="T84" i="1"/>
  <c r="R82" i="1"/>
  <c r="S88" i="1"/>
  <c r="W85" i="1"/>
  <c r="U85" i="1"/>
  <c r="V87" i="1"/>
  <c r="R83" i="1"/>
  <c r="W88" i="1"/>
  <c r="U86" i="1"/>
  <c r="S84" i="1"/>
  <c r="AA75" i="1"/>
  <c r="AA77" i="1"/>
  <c r="AA74" i="1"/>
  <c r="AA76" i="1"/>
  <c r="AA73" i="1"/>
  <c r="AA72" i="1"/>
  <c r="R73" i="1"/>
  <c r="S75" i="1"/>
  <c r="W72" i="1"/>
  <c r="T77" i="1"/>
  <c r="U77" i="1"/>
  <c r="Q75" i="1"/>
  <c r="W74" i="1"/>
  <c r="V74" i="1"/>
  <c r="T74" i="1"/>
  <c r="R72" i="1"/>
  <c r="U76" i="1"/>
  <c r="S74" i="1"/>
  <c r="Q74" i="1"/>
  <c r="S71" i="1"/>
  <c r="V77" i="1"/>
  <c r="T73" i="1"/>
  <c r="T75" i="1"/>
  <c r="Q73" i="1"/>
  <c r="R75" i="1"/>
  <c r="S77" i="1"/>
  <c r="V72" i="1"/>
  <c r="R77" i="1"/>
  <c r="U72" i="1"/>
  <c r="Q77" i="1"/>
  <c r="T72" i="1"/>
  <c r="W76" i="1"/>
  <c r="U74" i="1"/>
  <c r="S72" i="1"/>
  <c r="V76" i="1"/>
  <c r="Q72" i="1"/>
  <c r="T76" i="1"/>
  <c r="R74" i="1"/>
  <c r="W71" i="1"/>
  <c r="S76" i="1"/>
  <c r="V71" i="1"/>
  <c r="R76" i="1"/>
  <c r="W73" i="1"/>
  <c r="U71" i="1"/>
  <c r="Q76" i="1"/>
  <c r="V73" i="1"/>
  <c r="T71" i="1"/>
  <c r="W75" i="1"/>
  <c r="U73" i="1"/>
  <c r="V75" i="1"/>
  <c r="R71" i="1"/>
  <c r="W77" i="1"/>
  <c r="U75" i="1"/>
  <c r="S73" i="1"/>
  <c r="K39" i="1" a="1"/>
  <c r="K39" i="1" s="1"/>
  <c r="K45" i="1" a="1"/>
  <c r="K45" i="1" s="1"/>
  <c r="H34" i="1"/>
  <c r="G34" i="1"/>
  <c r="J34" i="1" s="1"/>
  <c r="H33" i="1"/>
  <c r="J33" i="1" s="1"/>
  <c r="L33" i="1" s="1" a="1"/>
  <c r="K15" i="1" a="1"/>
  <c r="K15" i="1" s="1"/>
  <c r="K20" i="1" a="1"/>
  <c r="K20" i="1" s="1"/>
  <c r="K10" i="1" a="1"/>
  <c r="K10" i="1" s="1"/>
  <c r="K3" i="1" a="1"/>
  <c r="K3" i="1" s="1"/>
  <c r="L26" i="1"/>
  <c r="L28" i="1"/>
  <c r="N27" i="1"/>
  <c r="M27" i="1"/>
  <c r="N26" i="1"/>
  <c r="K26" i="1"/>
  <c r="P26" i="1" s="1"/>
  <c r="N25" i="1"/>
  <c r="N28" i="1"/>
  <c r="K28" i="1"/>
  <c r="M26" i="1"/>
  <c r="M25" i="1"/>
  <c r="M28" i="1"/>
  <c r="K27" i="1"/>
  <c r="L25" i="1"/>
  <c r="L27" i="1"/>
  <c r="L33" i="1" l="1"/>
  <c r="L34" i="1"/>
  <c r="M47" i="1"/>
  <c r="L39" i="1"/>
  <c r="N39" i="1"/>
  <c r="K48" i="1"/>
  <c r="M46" i="1"/>
  <c r="L48" i="1"/>
  <c r="L15" i="1"/>
  <c r="L40" i="1"/>
  <c r="L45" i="1"/>
  <c r="M17" i="1"/>
  <c r="N40" i="1"/>
  <c r="L46" i="1"/>
  <c r="P46" i="1" s="1"/>
  <c r="L18" i="1"/>
  <c r="L41" i="1"/>
  <c r="N46" i="1"/>
  <c r="N18" i="1"/>
  <c r="K42" i="1"/>
  <c r="K47" i="1"/>
  <c r="L21" i="1"/>
  <c r="N42" i="1"/>
  <c r="L47" i="1"/>
  <c r="N22" i="1"/>
  <c r="N47" i="1"/>
  <c r="P25" i="1"/>
  <c r="M40" i="1"/>
  <c r="P40" i="1" s="1"/>
  <c r="M48" i="1"/>
  <c r="P48" i="1" s="1"/>
  <c r="M45" i="1"/>
  <c r="N41" i="1"/>
  <c r="M39" i="1"/>
  <c r="P39" i="1" s="1"/>
  <c r="K41" i="1"/>
  <c r="P41" i="1" s="1"/>
  <c r="M41" i="1"/>
  <c r="K40" i="1"/>
  <c r="L42" i="1"/>
  <c r="N45" i="1"/>
  <c r="M42" i="1"/>
  <c r="N48" i="1"/>
  <c r="K46" i="1"/>
  <c r="P42" i="1"/>
  <c r="P47" i="1"/>
  <c r="M13" i="1"/>
  <c r="M11" i="1"/>
  <c r="N21" i="1"/>
  <c r="K22" i="1"/>
  <c r="L3" i="1"/>
  <c r="K4" i="1"/>
  <c r="L22" i="1"/>
  <c r="M4" i="1"/>
  <c r="M15" i="1"/>
  <c r="K23" i="1"/>
  <c r="P23" i="1" s="1"/>
  <c r="M3" i="1"/>
  <c r="N3" i="1"/>
  <c r="M12" i="1"/>
  <c r="N20" i="1"/>
  <c r="L11" i="1"/>
  <c r="M21" i="1"/>
  <c r="L4" i="1"/>
  <c r="N4" i="1"/>
  <c r="N6" i="1"/>
  <c r="L17" i="1"/>
  <c r="K12" i="1"/>
  <c r="L5" i="1"/>
  <c r="K13" i="1"/>
  <c r="K18" i="1"/>
  <c r="M23" i="1"/>
  <c r="M5" i="1"/>
  <c r="N10" i="1"/>
  <c r="M18" i="1"/>
  <c r="L20" i="1"/>
  <c r="N11" i="1"/>
  <c r="M22" i="1"/>
  <c r="K6" i="1"/>
  <c r="L16" i="1"/>
  <c r="N12" i="1"/>
  <c r="N23" i="1"/>
  <c r="M6" i="1"/>
  <c r="N13" i="1"/>
  <c r="N16" i="1"/>
  <c r="M20" i="1"/>
  <c r="P28" i="1"/>
  <c r="L13" i="1"/>
  <c r="L10" i="1"/>
  <c r="N15" i="1"/>
  <c r="M10" i="1"/>
  <c r="K5" i="1"/>
  <c r="N17" i="1"/>
  <c r="P27" i="1"/>
  <c r="R25" i="1" s="1" a="1"/>
  <c r="N5" i="1"/>
  <c r="K16" i="1"/>
  <c r="L12" i="1"/>
  <c r="L23" i="1"/>
  <c r="L6" i="1"/>
  <c r="M16" i="1"/>
  <c r="K11" i="1"/>
  <c r="K17" i="1"/>
  <c r="K21" i="1"/>
  <c r="P20" i="1" l="1"/>
  <c r="P12" i="1"/>
  <c r="P10" i="1"/>
  <c r="P15" i="1"/>
  <c r="P11" i="1"/>
  <c r="P17" i="1"/>
  <c r="P13" i="1"/>
  <c r="P45" i="1"/>
  <c r="P3" i="1"/>
  <c r="L35" i="1"/>
  <c r="M33" i="1" s="1"/>
  <c r="R39" i="1" a="1"/>
  <c r="R40" i="1" s="1"/>
  <c r="R45" i="1" a="1"/>
  <c r="R45" i="1" s="1"/>
  <c r="R25" i="1"/>
  <c r="R28" i="1"/>
  <c r="R27" i="1"/>
  <c r="R26" i="1"/>
  <c r="P16" i="1"/>
  <c r="R15" i="1" s="1" a="1"/>
  <c r="P6" i="1"/>
  <c r="P4" i="1"/>
  <c r="P5" i="1"/>
  <c r="P22" i="1"/>
  <c r="P21" i="1"/>
  <c r="P18" i="1"/>
  <c r="R42" i="1" l="1"/>
  <c r="R20" i="1" a="1"/>
  <c r="R23" i="1" s="1"/>
  <c r="R39" i="1"/>
  <c r="M34" i="1"/>
  <c r="M35" i="1" s="1"/>
  <c r="R3" i="1" a="1"/>
  <c r="R3" i="1" s="1"/>
  <c r="S26" i="1"/>
  <c r="S27" i="1"/>
  <c r="S28" i="1"/>
  <c r="R41" i="1"/>
  <c r="R10" i="1" a="1"/>
  <c r="R47" i="1"/>
  <c r="R46" i="1"/>
  <c r="R49" i="1" s="1"/>
  <c r="S47" i="1" s="1"/>
  <c r="W41" i="1" s="1"/>
  <c r="R48" i="1"/>
  <c r="R43" i="1"/>
  <c r="S42" i="1" s="1"/>
  <c r="V42" i="1" s="1"/>
  <c r="S39" i="1"/>
  <c r="R15" i="1"/>
  <c r="R16" i="1"/>
  <c r="R18" i="1"/>
  <c r="R17" i="1"/>
  <c r="R29" i="1"/>
  <c r="S25" i="1" s="1"/>
  <c r="S29" i="1" s="1"/>
  <c r="R10" i="1" l="1"/>
  <c r="R12" i="1"/>
  <c r="R13" i="1"/>
  <c r="R11" i="1"/>
  <c r="R6" i="1"/>
  <c r="R5" i="1"/>
  <c r="R4" i="1"/>
  <c r="R7" i="1" s="1"/>
  <c r="R21" i="1"/>
  <c r="R22" i="1"/>
  <c r="R20" i="1"/>
  <c r="R24" i="1" s="1"/>
  <c r="S22" i="1" s="1"/>
  <c r="S40" i="1"/>
  <c r="V40" i="1" s="1"/>
  <c r="S45" i="1"/>
  <c r="W39" i="1" s="1"/>
  <c r="S46" i="1"/>
  <c r="W40" i="1" s="1"/>
  <c r="V39" i="1"/>
  <c r="S48" i="1"/>
  <c r="W42" i="1" s="1"/>
  <c r="S41" i="1"/>
  <c r="V41" i="1" s="1"/>
  <c r="R19" i="1"/>
  <c r="S18" i="1" s="1"/>
  <c r="S15" i="1"/>
  <c r="S5" i="1" l="1"/>
  <c r="S3" i="1"/>
  <c r="R14" i="1"/>
  <c r="S11" i="1" s="1"/>
  <c r="S43" i="1"/>
  <c r="Y39" i="1" a="1"/>
  <c r="S20" i="1"/>
  <c r="S21" i="1"/>
  <c r="S23" i="1"/>
  <c r="S4" i="1"/>
  <c r="S16" i="1"/>
  <c r="S19" i="1" s="1"/>
  <c r="S17" i="1"/>
  <c r="S6" i="1"/>
  <c r="S7" i="1" s="1"/>
  <c r="S10" i="1" l="1"/>
  <c r="S12" i="1"/>
  <c r="S13" i="1"/>
  <c r="AA10" i="1" a="1"/>
  <c r="Y39" i="1"/>
  <c r="Y42" i="1"/>
  <c r="Y40" i="1"/>
  <c r="Y41" i="1"/>
  <c r="S24" i="1"/>
  <c r="AA10" i="1" l="1"/>
  <c r="AA12" i="1"/>
  <c r="AA11" i="1"/>
  <c r="AA13" i="1"/>
  <c r="S14" i="1"/>
  <c r="V64" i="1"/>
  <c r="V62" i="1"/>
  <c r="V63" i="1"/>
  <c r="V61" i="1"/>
</calcChain>
</file>

<file path=xl/sharedStrings.xml><?xml version="1.0" encoding="utf-8"?>
<sst xmlns="http://schemas.openxmlformats.org/spreadsheetml/2006/main" count="77" uniqueCount="27">
  <si>
    <t>Источник</t>
  </si>
  <si>
    <t>View of Solving multicriteria problems of rating alternatives based on pairwise comparisons</t>
  </si>
  <si>
    <t>Признаки</t>
  </si>
  <si>
    <t>D^(-1)</t>
  </si>
  <si>
    <t>S</t>
  </si>
  <si>
    <t>D^(-1)*S</t>
  </si>
  <si>
    <t>a</t>
  </si>
  <si>
    <t>w</t>
  </si>
  <si>
    <t>w norm</t>
  </si>
  <si>
    <t>Сумма</t>
  </si>
  <si>
    <t>Evaluation</t>
  </si>
  <si>
    <t>A1</t>
  </si>
  <si>
    <t>A2</t>
  </si>
  <si>
    <t>A3</t>
  </si>
  <si>
    <t>A4</t>
  </si>
  <si>
    <t>О некорректности метода анализа иерархий</t>
  </si>
  <si>
    <t>a:</t>
  </si>
  <si>
    <t>b:</t>
  </si>
  <si>
    <t>Признак 1</t>
  </si>
  <si>
    <t>Признак 2</t>
  </si>
  <si>
    <t>Признак 3</t>
  </si>
  <si>
    <t>Признак 4</t>
  </si>
  <si>
    <t>Imp. Comp.</t>
  </si>
  <si>
    <t>Ease of use</t>
  </si>
  <si>
    <t>Control.</t>
  </si>
  <si>
    <t>Repeat.</t>
  </si>
  <si>
    <t>Мое сравнение алгоритмов процедурной генерации уровней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</si>
</sst>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yberleninka.ru/article/n/o-nekorrektnosti-metoda-analiza-ierarhiy/viewer" TargetMode="External"/><Relationship Id="rId1" Type="http://schemas.openxmlformats.org/officeDocument/2006/relationships/hyperlink" Target="http://cte.eltech.ru/ojs/index.php/kio/article/view/1833/1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F5B4-DBEC-4314-A3FC-9AF45F9A6C22}">
  <dimension ref="A1:AJ113"/>
  <sheetViews>
    <sheetView tabSelected="1" zoomScale="107" workbookViewId="0">
      <selection activeCell="AA114" sqref="AA114"/>
    </sheetView>
  </sheetViews>
  <sheetFormatPr defaultRowHeight="14.5" x14ac:dyDescent="0.35"/>
  <sheetData>
    <row r="1" spans="1:27" x14ac:dyDescent="0.35">
      <c r="A1" t="s">
        <v>0</v>
      </c>
      <c r="B1" s="1" t="s">
        <v>1</v>
      </c>
    </row>
    <row r="2" spans="1:27" x14ac:dyDescent="0.35">
      <c r="A2" t="s">
        <v>2</v>
      </c>
      <c r="D2" t="s">
        <v>3</v>
      </c>
      <c r="I2" t="s">
        <v>4</v>
      </c>
      <c r="N2" t="s">
        <v>5</v>
      </c>
      <c r="P2" t="s">
        <v>6</v>
      </c>
      <c r="R2" t="s">
        <v>7</v>
      </c>
      <c r="S2" t="s">
        <v>8</v>
      </c>
    </row>
    <row r="3" spans="1:27" x14ac:dyDescent="0.35">
      <c r="A3">
        <f>1/4</f>
        <v>0.25</v>
      </c>
      <c r="B3">
        <v>0</v>
      </c>
      <c r="C3">
        <v>0</v>
      </c>
      <c r="D3">
        <v>0</v>
      </c>
      <c r="F3">
        <v>1</v>
      </c>
      <c r="G3">
        <v>4</v>
      </c>
      <c r="H3">
        <v>3</v>
      </c>
      <c r="I3">
        <v>7</v>
      </c>
      <c r="K3">
        <f t="array" ref="K3:N6">MMULT(A3:D6,F3:I6)</f>
        <v>0.25</v>
      </c>
      <c r="L3">
        <v>1</v>
      </c>
      <c r="M3">
        <v>0.75</v>
      </c>
      <c r="N3">
        <v>1.75</v>
      </c>
      <c r="P3">
        <f>SUM(K3:N3)</f>
        <v>3.75</v>
      </c>
      <c r="R3">
        <f t="array" ref="R3:R6">MMULT(K3:N6,P3:P6)</f>
        <v>6.3819444444444446</v>
      </c>
      <c r="S3">
        <f>R3/R$7</f>
        <v>0.48359936853183655</v>
      </c>
    </row>
    <row r="4" spans="1:27" x14ac:dyDescent="0.35">
      <c r="A4">
        <v>0</v>
      </c>
      <c r="B4">
        <f>1/3</f>
        <v>0.33333333333333331</v>
      </c>
      <c r="C4">
        <v>0</v>
      </c>
      <c r="D4">
        <v>0</v>
      </c>
      <c r="F4">
        <v>0</v>
      </c>
      <c r="G4">
        <v>1</v>
      </c>
      <c r="H4">
        <f>1/3</f>
        <v>0.33333333333333331</v>
      </c>
      <c r="I4">
        <v>3</v>
      </c>
      <c r="K4">
        <v>0</v>
      </c>
      <c r="L4">
        <v>0.33333333333333331</v>
      </c>
      <c r="M4">
        <v>0.1111111111111111</v>
      </c>
      <c r="N4">
        <v>1</v>
      </c>
      <c r="P4">
        <f t="shared" ref="P4:P28" si="0">SUM(K4:N4)</f>
        <v>1.4444444444444444</v>
      </c>
      <c r="R4">
        <v>1.8148148148148149</v>
      </c>
      <c r="S4">
        <f t="shared" ref="S4:S6" si="1">R4/R$7</f>
        <v>0.13751973338010876</v>
      </c>
    </row>
    <row r="5" spans="1:27" x14ac:dyDescent="0.35">
      <c r="A5">
        <v>0</v>
      </c>
      <c r="B5">
        <v>0</v>
      </c>
      <c r="C5">
        <f>1/2</f>
        <v>0.5</v>
      </c>
      <c r="D5">
        <v>0</v>
      </c>
      <c r="F5">
        <v>0</v>
      </c>
      <c r="G5">
        <v>0</v>
      </c>
      <c r="H5">
        <v>1</v>
      </c>
      <c r="I5">
        <v>5</v>
      </c>
      <c r="K5">
        <v>0</v>
      </c>
      <c r="L5">
        <v>0</v>
      </c>
      <c r="M5">
        <v>0.5</v>
      </c>
      <c r="N5">
        <v>2.5</v>
      </c>
      <c r="P5">
        <f t="shared" si="0"/>
        <v>3</v>
      </c>
      <c r="R5">
        <v>4</v>
      </c>
      <c r="S5">
        <f t="shared" si="1"/>
        <v>0.30310471847044379</v>
      </c>
    </row>
    <row r="6" spans="1:27" x14ac:dyDescent="0.35">
      <c r="A6">
        <v>0</v>
      </c>
      <c r="B6">
        <v>0</v>
      </c>
      <c r="C6">
        <v>0</v>
      </c>
      <c r="D6">
        <v>1</v>
      </c>
      <c r="F6">
        <v>0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1</v>
      </c>
      <c r="P6">
        <f t="shared" si="0"/>
        <v>1</v>
      </c>
      <c r="R6">
        <v>1</v>
      </c>
      <c r="S6">
        <f t="shared" si="1"/>
        <v>7.5776179617610948E-2</v>
      </c>
    </row>
    <row r="7" spans="1:27" x14ac:dyDescent="0.35">
      <c r="Q7" t="s">
        <v>9</v>
      </c>
      <c r="R7">
        <f>SUM(R3:R6)</f>
        <v>13.19675925925926</v>
      </c>
      <c r="S7">
        <f>SUM(S3:S6)</f>
        <v>1</v>
      </c>
    </row>
    <row r="8" spans="1:27" x14ac:dyDescent="0.35">
      <c r="A8" t="s">
        <v>18</v>
      </c>
    </row>
    <row r="9" spans="1:27" x14ac:dyDescent="0.35">
      <c r="V9" t="s">
        <v>11</v>
      </c>
      <c r="W9" t="s">
        <v>12</v>
      </c>
      <c r="X9" t="s">
        <v>13</v>
      </c>
      <c r="Y9" t="s">
        <v>14</v>
      </c>
      <c r="AA9" t="s">
        <v>10</v>
      </c>
    </row>
    <row r="10" spans="1:27" x14ac:dyDescent="0.35">
      <c r="F10">
        <v>1</v>
      </c>
      <c r="G10">
        <v>2</v>
      </c>
      <c r="H10">
        <v>3</v>
      </c>
      <c r="I10">
        <v>4</v>
      </c>
      <c r="K10">
        <f t="array" ref="K10:N13">MMULT(A3:D6,F10:I13)</f>
        <v>0.25</v>
      </c>
      <c r="L10">
        <v>0.5</v>
      </c>
      <c r="M10">
        <v>0.75</v>
      </c>
      <c r="N10">
        <v>1</v>
      </c>
      <c r="P10">
        <f t="shared" si="0"/>
        <v>2.5</v>
      </c>
      <c r="R10">
        <f t="array" ref="R10:R13">MMULT(K10:N13,P10:P13)</f>
        <v>3.125</v>
      </c>
      <c r="S10">
        <f>R10/R$14</f>
        <v>0.47169811320754718</v>
      </c>
      <c r="V10">
        <v>0.47169811320754718</v>
      </c>
      <c r="W10">
        <v>0.40909090909090912</v>
      </c>
      <c r="X10">
        <v>0.35643564356435647</v>
      </c>
      <c r="Y10">
        <v>0.42714404662781014</v>
      </c>
      <c r="AA10">
        <f t="array" ref="AA10:AA13">MMULT(V10:Y13,S3:S6)</f>
        <v>0.42477565182650456</v>
      </c>
    </row>
    <row r="11" spans="1:27" x14ac:dyDescent="0.35">
      <c r="F11">
        <v>0</v>
      </c>
      <c r="G11">
        <v>1</v>
      </c>
      <c r="H11">
        <v>3</v>
      </c>
      <c r="I11">
        <v>2</v>
      </c>
      <c r="K11">
        <v>0</v>
      </c>
      <c r="L11">
        <v>0.33333333333333331</v>
      </c>
      <c r="M11">
        <v>1</v>
      </c>
      <c r="N11">
        <v>0.66666666666666663</v>
      </c>
      <c r="P11">
        <f t="shared" si="0"/>
        <v>2</v>
      </c>
      <c r="R11">
        <v>2</v>
      </c>
      <c r="S11">
        <f t="shared" ref="S11:S13" si="2">R11/R$14</f>
        <v>0.30188679245283018</v>
      </c>
      <c r="V11">
        <v>0.30188679245283018</v>
      </c>
      <c r="W11">
        <v>0.29090909090909089</v>
      </c>
      <c r="X11">
        <v>0.31683168316831684</v>
      </c>
      <c r="Y11">
        <v>0.33305578684429638</v>
      </c>
      <c r="AA11">
        <v>0.30726887607380593</v>
      </c>
    </row>
    <row r="12" spans="1:27" x14ac:dyDescent="0.35">
      <c r="F12">
        <v>0</v>
      </c>
      <c r="G12">
        <v>0</v>
      </c>
      <c r="H12">
        <v>1</v>
      </c>
      <c r="I12">
        <f>1/3</f>
        <v>0.33333333333333331</v>
      </c>
      <c r="K12">
        <v>0</v>
      </c>
      <c r="L12">
        <v>0</v>
      </c>
      <c r="M12">
        <v>0.5</v>
      </c>
      <c r="N12">
        <v>0.16666666666666666</v>
      </c>
      <c r="P12">
        <f t="shared" si="0"/>
        <v>0.66666666666666663</v>
      </c>
      <c r="R12">
        <v>0.5</v>
      </c>
      <c r="S12">
        <f t="shared" si="2"/>
        <v>7.5471698113207544E-2</v>
      </c>
      <c r="V12">
        <v>7.5471698113207544E-2</v>
      </c>
      <c r="W12">
        <v>0.19090909090909092</v>
      </c>
      <c r="X12">
        <v>0.20792079207920794</v>
      </c>
      <c r="Y12">
        <v>0.1199000832639467</v>
      </c>
      <c r="AA12">
        <v>0.13485917622412502</v>
      </c>
    </row>
    <row r="13" spans="1:27" x14ac:dyDescent="0.35">
      <c r="F13">
        <v>0</v>
      </c>
      <c r="G13">
        <v>0</v>
      </c>
      <c r="H13">
        <v>0</v>
      </c>
      <c r="I13">
        <v>1</v>
      </c>
      <c r="K13">
        <v>0</v>
      </c>
      <c r="L13">
        <v>0</v>
      </c>
      <c r="M13">
        <v>0</v>
      </c>
      <c r="N13">
        <v>1</v>
      </c>
      <c r="P13">
        <f t="shared" si="0"/>
        <v>1</v>
      </c>
      <c r="R13">
        <v>1</v>
      </c>
      <c r="S13">
        <f t="shared" si="2"/>
        <v>0.15094339622641509</v>
      </c>
      <c r="V13">
        <v>0.15094339622641509</v>
      </c>
      <c r="W13">
        <v>0.1090909090909091</v>
      </c>
      <c r="X13">
        <v>0.11881188118811882</v>
      </c>
      <c r="Y13">
        <v>0.1199000832639467</v>
      </c>
      <c r="AA13">
        <v>0.13309629587556454</v>
      </c>
    </row>
    <row r="14" spans="1:27" x14ac:dyDescent="0.35">
      <c r="A14" t="s">
        <v>19</v>
      </c>
      <c r="Q14" t="s">
        <v>9</v>
      </c>
      <c r="R14">
        <f>SUM(R10:R13)</f>
        <v>6.625</v>
      </c>
      <c r="S14">
        <f>SUM(S10:S13)</f>
        <v>1</v>
      </c>
    </row>
    <row r="15" spans="1:27" x14ac:dyDescent="0.35">
      <c r="F15">
        <v>1</v>
      </c>
      <c r="G15">
        <v>2</v>
      </c>
      <c r="H15">
        <v>3</v>
      </c>
      <c r="I15">
        <v>4</v>
      </c>
      <c r="K15">
        <f t="array" ref="K15:N18">MMULT(A3:D6,F15:I18)</f>
        <v>0.25</v>
      </c>
      <c r="L15">
        <v>0.5</v>
      </c>
      <c r="M15">
        <v>0.75</v>
      </c>
      <c r="N15">
        <v>1</v>
      </c>
      <c r="P15">
        <f t="shared" si="0"/>
        <v>2.5</v>
      </c>
      <c r="R15">
        <f t="array" ref="R15:R18">MMULT(K15:N18,P15:P18)</f>
        <v>3.75</v>
      </c>
      <c r="S15">
        <f>R15/R$19</f>
        <v>0.40909090909090912</v>
      </c>
    </row>
    <row r="16" spans="1:27" x14ac:dyDescent="0.35">
      <c r="F16">
        <v>0</v>
      </c>
      <c r="G16">
        <v>1</v>
      </c>
      <c r="H16">
        <v>2</v>
      </c>
      <c r="I16">
        <v>3</v>
      </c>
      <c r="K16">
        <v>0</v>
      </c>
      <c r="L16">
        <v>0.33333333333333331</v>
      </c>
      <c r="M16">
        <v>0.66666666666666663</v>
      </c>
      <c r="N16">
        <v>1</v>
      </c>
      <c r="P16">
        <f t="shared" si="0"/>
        <v>2</v>
      </c>
      <c r="R16">
        <v>2.6666666666666665</v>
      </c>
      <c r="S16">
        <f t="shared" ref="S16:S18" si="3">R16/R$19</f>
        <v>0.29090909090909089</v>
      </c>
    </row>
    <row r="17" spans="1:19" x14ac:dyDescent="0.35">
      <c r="F17">
        <v>0</v>
      </c>
      <c r="G17">
        <v>0</v>
      </c>
      <c r="H17">
        <v>1</v>
      </c>
      <c r="I17">
        <v>2</v>
      </c>
      <c r="K17">
        <v>0</v>
      </c>
      <c r="L17">
        <v>0</v>
      </c>
      <c r="M17">
        <v>0.5</v>
      </c>
      <c r="N17">
        <v>1</v>
      </c>
      <c r="P17">
        <f t="shared" si="0"/>
        <v>1.5</v>
      </c>
      <c r="R17">
        <v>1.75</v>
      </c>
      <c r="S17">
        <f t="shared" si="3"/>
        <v>0.19090909090909092</v>
      </c>
    </row>
    <row r="18" spans="1:19" x14ac:dyDescent="0.35">
      <c r="F18">
        <v>0</v>
      </c>
      <c r="G18">
        <v>0</v>
      </c>
      <c r="H18">
        <v>0</v>
      </c>
      <c r="I18">
        <v>1</v>
      </c>
      <c r="K18">
        <v>0</v>
      </c>
      <c r="L18">
        <v>0</v>
      </c>
      <c r="M18">
        <v>0</v>
      </c>
      <c r="N18">
        <v>1</v>
      </c>
      <c r="P18">
        <f t="shared" si="0"/>
        <v>1</v>
      </c>
      <c r="R18">
        <v>1</v>
      </c>
      <c r="S18">
        <f t="shared" si="3"/>
        <v>0.1090909090909091</v>
      </c>
    </row>
    <row r="19" spans="1:19" x14ac:dyDescent="0.35">
      <c r="A19" t="s">
        <v>20</v>
      </c>
      <c r="Q19" t="s">
        <v>9</v>
      </c>
      <c r="R19">
        <f>SUM(R15:R18)</f>
        <v>9.1666666666666661</v>
      </c>
      <c r="S19">
        <f>SUM(S15:S18)</f>
        <v>1</v>
      </c>
    </row>
    <row r="20" spans="1:19" x14ac:dyDescent="0.35">
      <c r="F20">
        <v>1</v>
      </c>
      <c r="G20">
        <v>2</v>
      </c>
      <c r="H20">
        <v>2</v>
      </c>
      <c r="I20">
        <v>3</v>
      </c>
      <c r="K20">
        <f t="array" ref="K20:N23">MMULT(A3:D6,F20:I23)</f>
        <v>0.25</v>
      </c>
      <c r="L20">
        <v>0.5</v>
      </c>
      <c r="M20">
        <v>0.5</v>
      </c>
      <c r="N20">
        <v>0.75</v>
      </c>
      <c r="P20">
        <f t="shared" si="0"/>
        <v>2</v>
      </c>
      <c r="R20">
        <f t="array" ref="R20:R23">MMULT(K20:N23,P20:P23)</f>
        <v>3</v>
      </c>
      <c r="S20">
        <f>R20/R$24</f>
        <v>0.35643564356435647</v>
      </c>
    </row>
    <row r="21" spans="1:19" x14ac:dyDescent="0.35">
      <c r="F21">
        <v>0</v>
      </c>
      <c r="G21">
        <v>1</v>
      </c>
      <c r="H21">
        <v>2</v>
      </c>
      <c r="I21">
        <v>3</v>
      </c>
      <c r="K21">
        <v>0</v>
      </c>
      <c r="L21">
        <v>0.33333333333333331</v>
      </c>
      <c r="M21">
        <v>0.66666666666666663</v>
      </c>
      <c r="N21">
        <v>1</v>
      </c>
      <c r="P21">
        <f t="shared" si="0"/>
        <v>2</v>
      </c>
      <c r="R21">
        <v>2.6666666666666665</v>
      </c>
      <c r="S21">
        <f t="shared" ref="S21:S23" si="4">R21/R$24</f>
        <v>0.31683168316831684</v>
      </c>
    </row>
    <row r="22" spans="1:19" x14ac:dyDescent="0.35">
      <c r="F22">
        <v>0</v>
      </c>
      <c r="G22">
        <v>0</v>
      </c>
      <c r="H22">
        <v>1</v>
      </c>
      <c r="I22">
        <v>2</v>
      </c>
      <c r="K22">
        <v>0</v>
      </c>
      <c r="L22">
        <v>0</v>
      </c>
      <c r="M22">
        <v>0.5</v>
      </c>
      <c r="N22">
        <v>1</v>
      </c>
      <c r="P22">
        <f t="shared" si="0"/>
        <v>1.5</v>
      </c>
      <c r="R22">
        <v>1.75</v>
      </c>
      <c r="S22">
        <f t="shared" si="4"/>
        <v>0.20792079207920794</v>
      </c>
    </row>
    <row r="23" spans="1:19" x14ac:dyDescent="0.35">
      <c r="F23">
        <v>0</v>
      </c>
      <c r="G23">
        <v>0</v>
      </c>
      <c r="H23">
        <v>0</v>
      </c>
      <c r="I23">
        <v>1</v>
      </c>
      <c r="K23">
        <v>0</v>
      </c>
      <c r="L23">
        <v>0</v>
      </c>
      <c r="M23">
        <v>0</v>
      </c>
      <c r="N23">
        <v>1</v>
      </c>
      <c r="P23">
        <f t="shared" si="0"/>
        <v>1</v>
      </c>
      <c r="R23">
        <v>1</v>
      </c>
      <c r="S23">
        <f t="shared" si="4"/>
        <v>0.11881188118811882</v>
      </c>
    </row>
    <row r="24" spans="1:19" x14ac:dyDescent="0.35">
      <c r="A24" t="s">
        <v>21</v>
      </c>
      <c r="Q24" t="s">
        <v>9</v>
      </c>
      <c r="R24">
        <f>SUM(R20:R23)</f>
        <v>8.4166666666666661</v>
      </c>
      <c r="S24">
        <f>SUM(S20:S23)</f>
        <v>1.0000000000000002</v>
      </c>
    </row>
    <row r="25" spans="1:19" x14ac:dyDescent="0.35">
      <c r="F25">
        <v>1</v>
      </c>
      <c r="G25">
        <v>3</v>
      </c>
      <c r="H25">
        <v>2</v>
      </c>
      <c r="I25">
        <v>3</v>
      </c>
      <c r="K25">
        <f t="array" ref="K25:N28">MMULT(A3:D6,F25:I28)</f>
        <v>0.25</v>
      </c>
      <c r="L25">
        <v>0.75</v>
      </c>
      <c r="M25">
        <v>0.5</v>
      </c>
      <c r="N25">
        <v>0.75</v>
      </c>
      <c r="P25">
        <f t="shared" si="0"/>
        <v>2.25</v>
      </c>
      <c r="R25">
        <f t="array" ref="R25:R28">MMULT(K25:N28,P25:P28)</f>
        <v>3.5625</v>
      </c>
      <c r="S25">
        <f>R25/R$29</f>
        <v>0.42714404662781014</v>
      </c>
    </row>
    <row r="26" spans="1:19" x14ac:dyDescent="0.35">
      <c r="F26">
        <v>0</v>
      </c>
      <c r="G26">
        <v>1</v>
      </c>
      <c r="H26">
        <v>2</v>
      </c>
      <c r="I26">
        <v>4</v>
      </c>
      <c r="K26">
        <v>0</v>
      </c>
      <c r="L26">
        <v>0.33333333333333331</v>
      </c>
      <c r="M26">
        <v>0.66666666666666663</v>
      </c>
      <c r="N26">
        <v>1.3333333333333333</v>
      </c>
      <c r="P26">
        <f t="shared" si="0"/>
        <v>2.333333333333333</v>
      </c>
      <c r="R26">
        <v>2.7777777777777777</v>
      </c>
      <c r="S26">
        <f t="shared" ref="S26:S28" si="5">R26/R$29</f>
        <v>0.33305578684429638</v>
      </c>
    </row>
    <row r="27" spans="1:19" x14ac:dyDescent="0.35">
      <c r="F27">
        <v>0</v>
      </c>
      <c r="G27">
        <v>0</v>
      </c>
      <c r="H27">
        <v>1</v>
      </c>
      <c r="I27">
        <v>1</v>
      </c>
      <c r="K27">
        <v>0</v>
      </c>
      <c r="L27">
        <v>0</v>
      </c>
      <c r="M27">
        <v>0.5</v>
      </c>
      <c r="N27">
        <v>0.5</v>
      </c>
      <c r="P27">
        <f t="shared" si="0"/>
        <v>1</v>
      </c>
      <c r="R27">
        <v>1</v>
      </c>
      <c r="S27">
        <f t="shared" si="5"/>
        <v>0.1199000832639467</v>
      </c>
    </row>
    <row r="28" spans="1:19" x14ac:dyDescent="0.35">
      <c r="F28">
        <v>0</v>
      </c>
      <c r="G28">
        <v>0</v>
      </c>
      <c r="H28">
        <v>0</v>
      </c>
      <c r="I28">
        <v>1</v>
      </c>
      <c r="K28">
        <v>0</v>
      </c>
      <c r="L28">
        <v>0</v>
      </c>
      <c r="M28">
        <v>0</v>
      </c>
      <c r="N28">
        <v>1</v>
      </c>
      <c r="P28">
        <f t="shared" si="0"/>
        <v>1</v>
      </c>
      <c r="R28">
        <v>1</v>
      </c>
      <c r="S28">
        <f t="shared" si="5"/>
        <v>0.1199000832639467</v>
      </c>
    </row>
    <row r="29" spans="1:19" x14ac:dyDescent="0.35">
      <c r="R29">
        <f>SUM(R25:R28)</f>
        <v>8.3402777777777786</v>
      </c>
      <c r="S29">
        <f>SUM(S25:S28)</f>
        <v>1</v>
      </c>
    </row>
    <row r="31" spans="1:19" x14ac:dyDescent="0.35">
      <c r="A31" t="s">
        <v>0</v>
      </c>
      <c r="B31" s="1" t="s">
        <v>15</v>
      </c>
    </row>
    <row r="32" spans="1:19" x14ac:dyDescent="0.35">
      <c r="A32" t="s">
        <v>2</v>
      </c>
      <c r="B32" t="s">
        <v>3</v>
      </c>
      <c r="E32" t="s">
        <v>4</v>
      </c>
      <c r="H32" t="s">
        <v>5</v>
      </c>
      <c r="J32" t="s">
        <v>6</v>
      </c>
      <c r="L32" t="s">
        <v>7</v>
      </c>
      <c r="M32" t="s">
        <v>8</v>
      </c>
    </row>
    <row r="33" spans="1:25" x14ac:dyDescent="0.35">
      <c r="A33">
        <f>1/2</f>
        <v>0.5</v>
      </c>
      <c r="B33">
        <v>0</v>
      </c>
      <c r="D33">
        <v>1</v>
      </c>
      <c r="E33">
        <v>1</v>
      </c>
      <c r="G33">
        <f t="array" ref="G33:H34">MMULT(A33:B34,D33:E34)</f>
        <v>0.5</v>
      </c>
      <c r="H33">
        <v>0.5</v>
      </c>
      <c r="J33">
        <f>SUM(G33:H33)</f>
        <v>1</v>
      </c>
      <c r="L33">
        <f t="array" ref="L33:L34">MMULT(G33:H34,J33:J34)</f>
        <v>1</v>
      </c>
      <c r="M33">
        <f>L33/L$35</f>
        <v>0.5</v>
      </c>
    </row>
    <row r="34" spans="1:25" x14ac:dyDescent="0.35">
      <c r="A34">
        <v>0</v>
      </c>
      <c r="B34">
        <v>1</v>
      </c>
      <c r="D34">
        <v>0</v>
      </c>
      <c r="E34">
        <v>1</v>
      </c>
      <c r="G34">
        <v>0</v>
      </c>
      <c r="H34">
        <v>1</v>
      </c>
      <c r="J34">
        <f>SUM(G34:H34)</f>
        <v>1</v>
      </c>
      <c r="L34">
        <v>1</v>
      </c>
      <c r="M34">
        <f>L34/L$35</f>
        <v>0.5</v>
      </c>
    </row>
    <row r="35" spans="1:25" x14ac:dyDescent="0.35">
      <c r="K35" t="s">
        <v>9</v>
      </c>
      <c r="L35">
        <f>SUM(L33:L34)</f>
        <v>2</v>
      </c>
      <c r="M35">
        <f>SUM(M33:M34)</f>
        <v>1</v>
      </c>
    </row>
    <row r="36" spans="1:25" x14ac:dyDescent="0.35">
      <c r="A36" t="s">
        <v>16</v>
      </c>
      <c r="B36">
        <v>4</v>
      </c>
      <c r="C36" t="s">
        <v>17</v>
      </c>
      <c r="D36">
        <v>2</v>
      </c>
    </row>
    <row r="38" spans="1:25" x14ac:dyDescent="0.35">
      <c r="A38" t="s">
        <v>18</v>
      </c>
      <c r="D38" t="s">
        <v>3</v>
      </c>
      <c r="I38" t="s">
        <v>4</v>
      </c>
      <c r="N38" t="s">
        <v>5</v>
      </c>
      <c r="P38" t="s">
        <v>6</v>
      </c>
      <c r="R38" t="s">
        <v>7</v>
      </c>
      <c r="S38" t="s">
        <v>8</v>
      </c>
      <c r="V38" t="s">
        <v>11</v>
      </c>
      <c r="W38" t="s">
        <v>12</v>
      </c>
      <c r="Y38" t="s">
        <v>10</v>
      </c>
    </row>
    <row r="39" spans="1:25" x14ac:dyDescent="0.35">
      <c r="A39">
        <f>1/4</f>
        <v>0.25</v>
      </c>
      <c r="B39">
        <v>0</v>
      </c>
      <c r="C39">
        <v>0</v>
      </c>
      <c r="D39">
        <v>0</v>
      </c>
      <c r="F39">
        <v>1</v>
      </c>
      <c r="G39">
        <f>B36*D36</f>
        <v>8</v>
      </c>
      <c r="H39">
        <f>B36</f>
        <v>4</v>
      </c>
      <c r="I39">
        <v>1</v>
      </c>
      <c r="K39">
        <f t="array" ref="K39:N42">MMULT(A39:D42,F39:I42)</f>
        <v>0.25</v>
      </c>
      <c r="L39">
        <v>2</v>
      </c>
      <c r="M39">
        <v>1</v>
      </c>
      <c r="N39">
        <v>0.25</v>
      </c>
      <c r="P39">
        <f>SUM(K39:N39)</f>
        <v>3.5</v>
      </c>
      <c r="R39">
        <f t="array" ref="R39:R42">MMULT(K39:N42,P39:P42)</f>
        <v>2.833333333333333</v>
      </c>
      <c r="S39">
        <f>R39/R$43</f>
        <v>0.61631419939577048</v>
      </c>
      <c r="V39">
        <f>S39</f>
        <v>0.61631419939577048</v>
      </c>
      <c r="W39">
        <f>S45</f>
        <v>0.13740070981916513</v>
      </c>
      <c r="Y39">
        <f t="array" ref="Y39:Y42">MMULT(V39:W42,M33:M34)</f>
        <v>0.37685745460746778</v>
      </c>
    </row>
    <row r="40" spans="1:25" x14ac:dyDescent="0.35">
      <c r="A40">
        <v>0</v>
      </c>
      <c r="B40">
        <f>1/3</f>
        <v>0.33333333333333331</v>
      </c>
      <c r="C40">
        <v>0</v>
      </c>
      <c r="D40">
        <v>0</v>
      </c>
      <c r="F40">
        <v>0</v>
      </c>
      <c r="G40">
        <v>1</v>
      </c>
      <c r="H40">
        <f>1/D36</f>
        <v>0.5</v>
      </c>
      <c r="I40">
        <f>1/(B36*D36)</f>
        <v>0.125</v>
      </c>
      <c r="K40">
        <v>0</v>
      </c>
      <c r="L40">
        <v>0.33333333333333331</v>
      </c>
      <c r="M40">
        <v>0.16666666666666666</v>
      </c>
      <c r="N40">
        <v>4.1666666666666664E-2</v>
      </c>
      <c r="P40">
        <f t="shared" ref="P40:P42" si="6">SUM(K40:N40)</f>
        <v>0.54166666666666663</v>
      </c>
      <c r="R40">
        <v>0.3263888888888889</v>
      </c>
      <c r="S40">
        <f t="shared" ref="S40:S42" si="7">R40/R$43</f>
        <v>7.0996978851963766E-2</v>
      </c>
      <c r="V40">
        <f t="shared" ref="V40:V42" si="8">S40</f>
        <v>7.0996978851963766E-2</v>
      </c>
      <c r="W40">
        <f t="shared" ref="W40:W42" si="9">S46</f>
        <v>0.5948960621936793</v>
      </c>
      <c r="Y40">
        <v>0.33294652052282153</v>
      </c>
    </row>
    <row r="41" spans="1:25" x14ac:dyDescent="0.35">
      <c r="A41">
        <v>0</v>
      </c>
      <c r="B41">
        <v>0</v>
      </c>
      <c r="C41">
        <f>1/2</f>
        <v>0.5</v>
      </c>
      <c r="D41">
        <v>0</v>
      </c>
      <c r="F41">
        <v>0</v>
      </c>
      <c r="G41">
        <v>0</v>
      </c>
      <c r="H41">
        <v>1</v>
      </c>
      <c r="I41">
        <f>1/B36</f>
        <v>0.25</v>
      </c>
      <c r="K41">
        <v>0</v>
      </c>
      <c r="L41">
        <v>0</v>
      </c>
      <c r="M41">
        <v>0.5</v>
      </c>
      <c r="N41">
        <v>0.125</v>
      </c>
      <c r="P41">
        <f t="shared" si="6"/>
        <v>0.625</v>
      </c>
      <c r="R41">
        <v>0.4375</v>
      </c>
      <c r="S41">
        <f t="shared" si="7"/>
        <v>9.516616314199397E-2</v>
      </c>
      <c r="V41">
        <f t="shared" si="8"/>
        <v>9.516616314199397E-2</v>
      </c>
      <c r="W41">
        <f t="shared" si="9"/>
        <v>0.17035659962819</v>
      </c>
      <c r="Y41">
        <v>0.13276138138509197</v>
      </c>
    </row>
    <row r="42" spans="1:25" x14ac:dyDescent="0.35">
      <c r="A42">
        <v>0</v>
      </c>
      <c r="B42">
        <v>0</v>
      </c>
      <c r="C42">
        <v>0</v>
      </c>
      <c r="D42">
        <v>1</v>
      </c>
      <c r="F42">
        <v>0</v>
      </c>
      <c r="G42">
        <v>0</v>
      </c>
      <c r="H42">
        <v>0</v>
      </c>
      <c r="I42">
        <v>1</v>
      </c>
      <c r="K42">
        <v>0</v>
      </c>
      <c r="L42">
        <v>0</v>
      </c>
      <c r="M42">
        <v>0</v>
      </c>
      <c r="N42">
        <v>1</v>
      </c>
      <c r="P42">
        <f t="shared" si="6"/>
        <v>1</v>
      </c>
      <c r="R42">
        <v>1</v>
      </c>
      <c r="S42">
        <f t="shared" si="7"/>
        <v>0.21752265861027195</v>
      </c>
      <c r="V42">
        <f t="shared" si="8"/>
        <v>0.21752265861027195</v>
      </c>
      <c r="W42">
        <f t="shared" si="9"/>
        <v>9.7346628358965709E-2</v>
      </c>
      <c r="Y42">
        <v>0.15743464348461883</v>
      </c>
    </row>
    <row r="43" spans="1:25" x14ac:dyDescent="0.35">
      <c r="R43">
        <f>SUM(R39:R42)</f>
        <v>4.5972222222222214</v>
      </c>
      <c r="S43">
        <f>SUM(S39:S42)</f>
        <v>1.0000000000000002</v>
      </c>
    </row>
    <row r="44" spans="1:25" x14ac:dyDescent="0.35">
      <c r="A44" t="s">
        <v>19</v>
      </c>
    </row>
    <row r="45" spans="1:25" x14ac:dyDescent="0.35">
      <c r="F45">
        <v>1</v>
      </c>
      <c r="G45">
        <f>1/B36</f>
        <v>0.25</v>
      </c>
      <c r="H45">
        <v>1</v>
      </c>
      <c r="I45">
        <f>D36</f>
        <v>2</v>
      </c>
      <c r="K45">
        <f t="array" ref="K45:N48">MMULT(A39:D42,F45:I48)</f>
        <v>0.25</v>
      </c>
      <c r="L45">
        <v>6.25E-2</v>
      </c>
      <c r="M45">
        <v>0.25</v>
      </c>
      <c r="N45">
        <v>0.5</v>
      </c>
      <c r="P45">
        <f>SUM(K45:N45)</f>
        <v>1.0625</v>
      </c>
      <c r="R45">
        <f t="array" ref="R45:R48">MMULT(K45:N48,P45:P48)</f>
        <v>1.4114583333333333</v>
      </c>
      <c r="S45">
        <f>R45/R$49</f>
        <v>0.13740070981916513</v>
      </c>
    </row>
    <row r="46" spans="1:25" x14ac:dyDescent="0.35">
      <c r="F46">
        <v>0</v>
      </c>
      <c r="G46">
        <v>1</v>
      </c>
      <c r="H46">
        <f>B36</f>
        <v>4</v>
      </c>
      <c r="I46">
        <f>B36*D36</f>
        <v>8</v>
      </c>
      <c r="K46">
        <v>0</v>
      </c>
      <c r="L46">
        <v>0.33333333333333331</v>
      </c>
      <c r="M46">
        <v>1.3333333333333333</v>
      </c>
      <c r="N46">
        <v>2.6666666666666665</v>
      </c>
      <c r="P46">
        <f t="shared" ref="P46:P48" si="10">SUM(K46:N46)</f>
        <v>4.333333333333333</v>
      </c>
      <c r="R46">
        <v>6.1111111111111107</v>
      </c>
      <c r="S46">
        <f t="shared" ref="S46:S48" si="11">R46/R$49</f>
        <v>0.5948960621936793</v>
      </c>
    </row>
    <row r="47" spans="1:25" x14ac:dyDescent="0.35">
      <c r="F47">
        <v>0</v>
      </c>
      <c r="G47">
        <v>0</v>
      </c>
      <c r="H47">
        <v>1</v>
      </c>
      <c r="I47">
        <f>D36</f>
        <v>2</v>
      </c>
      <c r="K47">
        <v>0</v>
      </c>
      <c r="L47">
        <v>0</v>
      </c>
      <c r="M47">
        <v>0.5</v>
      </c>
      <c r="N47">
        <v>1</v>
      </c>
      <c r="P47">
        <f t="shared" si="10"/>
        <v>1.5</v>
      </c>
      <c r="R47">
        <v>1.75</v>
      </c>
      <c r="S47">
        <f t="shared" si="11"/>
        <v>0.17035659962819</v>
      </c>
    </row>
    <row r="48" spans="1:25" x14ac:dyDescent="0.35">
      <c r="F48">
        <v>0</v>
      </c>
      <c r="G48">
        <v>0</v>
      </c>
      <c r="H48">
        <v>0</v>
      </c>
      <c r="I48">
        <v>1</v>
      </c>
      <c r="K48">
        <v>0</v>
      </c>
      <c r="L48">
        <v>0</v>
      </c>
      <c r="M48">
        <v>0</v>
      </c>
      <c r="N48">
        <v>1</v>
      </c>
      <c r="P48">
        <f t="shared" si="10"/>
        <v>1</v>
      </c>
      <c r="R48">
        <v>1</v>
      </c>
      <c r="S48">
        <f t="shared" si="11"/>
        <v>9.7346628358965709E-2</v>
      </c>
    </row>
    <row r="49" spans="1:22" x14ac:dyDescent="0.35">
      <c r="R49">
        <f>SUM(R45:R48)</f>
        <v>10.272569444444443</v>
      </c>
    </row>
    <row r="56" spans="1:22" x14ac:dyDescent="0.35">
      <c r="A56" t="s">
        <v>0</v>
      </c>
      <c r="B56" t="s">
        <v>26</v>
      </c>
    </row>
    <row r="57" spans="1:22" x14ac:dyDescent="0.35">
      <c r="A57" t="s">
        <v>2</v>
      </c>
    </row>
    <row r="58" spans="1:22" x14ac:dyDescent="0.35">
      <c r="A58">
        <v>100</v>
      </c>
      <c r="B58">
        <v>80</v>
      </c>
      <c r="C58">
        <v>60</v>
      </c>
      <c r="D58">
        <v>50</v>
      </c>
    </row>
    <row r="60" spans="1:22" x14ac:dyDescent="0.35">
      <c r="E60" t="s">
        <v>3</v>
      </c>
      <c r="J60" t="s">
        <v>4</v>
      </c>
      <c r="P60" t="s">
        <v>5</v>
      </c>
      <c r="S60" t="s">
        <v>6</v>
      </c>
      <c r="U60" t="s">
        <v>7</v>
      </c>
      <c r="V60" t="s">
        <v>8</v>
      </c>
    </row>
    <row r="61" spans="1:22" x14ac:dyDescent="0.35">
      <c r="A61">
        <f>1/4</f>
        <v>0.25</v>
      </c>
      <c r="B61">
        <v>0</v>
      </c>
      <c r="C61">
        <v>0</v>
      </c>
      <c r="D61">
        <v>0</v>
      </c>
      <c r="G61">
        <v>1</v>
      </c>
      <c r="H61">
        <f>A58/B58</f>
        <v>1.25</v>
      </c>
      <c r="I61">
        <f>A58/C58</f>
        <v>1.6666666666666667</v>
      </c>
      <c r="J61">
        <f>A58/D58</f>
        <v>2</v>
      </c>
      <c r="M61">
        <f t="array" ref="M61:P64">MMULT(A61:D64,G61:J64)</f>
        <v>0.25</v>
      </c>
      <c r="N61">
        <v>0.3125</v>
      </c>
      <c r="O61">
        <v>0.41666666666666669</v>
      </c>
      <c r="P61">
        <v>0.5</v>
      </c>
      <c r="S61">
        <f>SUM(M61:P61)</f>
        <v>1.4791666666666667</v>
      </c>
      <c r="U61">
        <f t="array" ref="U61:U64">MMULT(M61:P64,S61:S64)</f>
        <v>1.7378472222222223</v>
      </c>
      <c r="V61">
        <f>U61/U$66</f>
        <v>0.32500703478430271</v>
      </c>
    </row>
    <row r="62" spans="1:22" x14ac:dyDescent="0.35">
      <c r="A62">
        <v>0</v>
      </c>
      <c r="B62">
        <f>1/3</f>
        <v>0.33333333333333331</v>
      </c>
      <c r="C62">
        <v>0</v>
      </c>
      <c r="D62">
        <v>0</v>
      </c>
      <c r="G62">
        <v>0</v>
      </c>
      <c r="H62">
        <v>1</v>
      </c>
      <c r="I62">
        <f>B58/C58</f>
        <v>1.3333333333333333</v>
      </c>
      <c r="J62">
        <f>B58/D58</f>
        <v>1.6</v>
      </c>
      <c r="M62">
        <v>0</v>
      </c>
      <c r="N62">
        <v>0.33333333333333331</v>
      </c>
      <c r="O62">
        <v>0.44444444444444442</v>
      </c>
      <c r="P62">
        <v>0.53333333333333333</v>
      </c>
      <c r="S62">
        <f t="shared" ref="S62:S64" si="12">SUM(M62:P62)</f>
        <v>1.3111111111111109</v>
      </c>
      <c r="U62">
        <v>1.4592592592592593</v>
      </c>
      <c r="V62">
        <f t="shared" ref="V62:V64" si="13">U62/U$66</f>
        <v>0.27290633996406849</v>
      </c>
    </row>
    <row r="63" spans="1:22" x14ac:dyDescent="0.35">
      <c r="A63">
        <v>0</v>
      </c>
      <c r="B63">
        <v>0</v>
      </c>
      <c r="C63">
        <f>1/2</f>
        <v>0.5</v>
      </c>
      <c r="D63">
        <v>0</v>
      </c>
      <c r="G63">
        <v>0</v>
      </c>
      <c r="H63">
        <v>0</v>
      </c>
      <c r="I63">
        <v>1</v>
      </c>
      <c r="J63">
        <f>C58/D58</f>
        <v>1.2</v>
      </c>
      <c r="M63">
        <v>0</v>
      </c>
      <c r="N63">
        <v>0</v>
      </c>
      <c r="O63">
        <v>0.5</v>
      </c>
      <c r="P63">
        <v>0.6</v>
      </c>
      <c r="S63">
        <f t="shared" si="12"/>
        <v>1.1000000000000001</v>
      </c>
      <c r="U63">
        <v>1.1499999999999999</v>
      </c>
      <c r="V63">
        <f t="shared" si="13"/>
        <v>0.21506959025087122</v>
      </c>
    </row>
    <row r="64" spans="1:22" x14ac:dyDescent="0.35">
      <c r="A64">
        <v>0</v>
      </c>
      <c r="B64">
        <v>0</v>
      </c>
      <c r="C64">
        <v>0</v>
      </c>
      <c r="D64">
        <v>1</v>
      </c>
      <c r="G64">
        <v>0</v>
      </c>
      <c r="H64">
        <v>0</v>
      </c>
      <c r="I64">
        <v>0</v>
      </c>
      <c r="J64">
        <v>1</v>
      </c>
      <c r="M64">
        <v>0</v>
      </c>
      <c r="N64">
        <v>0</v>
      </c>
      <c r="O64">
        <v>0</v>
      </c>
      <c r="P64">
        <v>1</v>
      </c>
      <c r="S64">
        <f t="shared" si="12"/>
        <v>1</v>
      </c>
      <c r="U64">
        <v>1</v>
      </c>
      <c r="V64">
        <f t="shared" si="13"/>
        <v>0.18701703500075759</v>
      </c>
    </row>
    <row r="66" spans="1:36" x14ac:dyDescent="0.35">
      <c r="T66" t="s">
        <v>9</v>
      </c>
      <c r="U66">
        <f>SUM(U61:U64)</f>
        <v>5.3471064814814815</v>
      </c>
    </row>
    <row r="68" spans="1:36" x14ac:dyDescent="0.35">
      <c r="A68" t="s">
        <v>18</v>
      </c>
      <c r="B68" t="s">
        <v>25</v>
      </c>
    </row>
    <row r="69" spans="1:36" x14ac:dyDescent="0.35">
      <c r="A69">
        <v>35</v>
      </c>
      <c r="B69">
        <v>20</v>
      </c>
      <c r="C69">
        <v>72</v>
      </c>
      <c r="D69">
        <v>24</v>
      </c>
      <c r="E69">
        <v>33</v>
      </c>
      <c r="F69">
        <v>40</v>
      </c>
      <c r="G69">
        <v>55</v>
      </c>
    </row>
    <row r="70" spans="1:36" x14ac:dyDescent="0.35">
      <c r="G70" t="s">
        <v>3</v>
      </c>
      <c r="O70" t="s">
        <v>4</v>
      </c>
      <c r="W70" t="s">
        <v>5</v>
      </c>
      <c r="Y70" t="s">
        <v>6</v>
      </c>
      <c r="AA70" t="s">
        <v>7</v>
      </c>
      <c r="AB70" t="s">
        <v>8</v>
      </c>
      <c r="AE70" t="s">
        <v>11</v>
      </c>
      <c r="AF70" t="s">
        <v>12</v>
      </c>
      <c r="AG70" t="s">
        <v>13</v>
      </c>
      <c r="AH70" t="s">
        <v>14</v>
      </c>
      <c r="AJ70" t="s">
        <v>10</v>
      </c>
    </row>
    <row r="71" spans="1:36" x14ac:dyDescent="0.35">
      <c r="A71">
        <f>1/7</f>
        <v>0.14285714285714285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1</v>
      </c>
      <c r="J71">
        <f>A69/B69</f>
        <v>1.75</v>
      </c>
      <c r="K71">
        <f>A69/C69</f>
        <v>0.4861111111111111</v>
      </c>
      <c r="L71">
        <f>A69/D69</f>
        <v>1.4583333333333333</v>
      </c>
      <c r="M71">
        <f>A69/E69</f>
        <v>1.0606060606060606</v>
      </c>
      <c r="N71">
        <f>A69/F69</f>
        <v>0.875</v>
      </c>
      <c r="O71">
        <f>A69/G69</f>
        <v>0.63636363636363635</v>
      </c>
      <c r="Q71">
        <f t="array" ref="Q71:W77">MMULT(A71:G77,I71:O77)</f>
        <v>0.14285714285714285</v>
      </c>
      <c r="R71">
        <v>0.25</v>
      </c>
      <c r="S71">
        <v>6.9444444444444434E-2</v>
      </c>
      <c r="T71">
        <v>0.20833333333333331</v>
      </c>
      <c r="U71">
        <v>0.15151515151515149</v>
      </c>
      <c r="V71">
        <v>0.125</v>
      </c>
      <c r="W71">
        <v>9.0909090909090898E-2</v>
      </c>
      <c r="Y71">
        <f>SUM(Q71:W71)</f>
        <v>1.0380591630591629</v>
      </c>
      <c r="AA71">
        <f t="array" ref="AA71:AA77">MMULT(Q71:W77,Y71:Y77)</f>
        <v>0.89181268466982744</v>
      </c>
      <c r="AB71">
        <f>1-AA71/AA$78-5/7</f>
        <v>0.14093621785368238</v>
      </c>
      <c r="AE71">
        <f>AB71</f>
        <v>0.14093621785368238</v>
      </c>
      <c r="AF71">
        <f>AB82</f>
        <v>0.1977485055627628</v>
      </c>
      <c r="AG71">
        <f>AB94</f>
        <v>0.19278162570282242</v>
      </c>
      <c r="AH71">
        <f>AB106</f>
        <v>1.0099074887373605E-2</v>
      </c>
      <c r="AJ71">
        <f t="array" ref="AJ71:AJ77">MMULT(AE71:AH77,V61:V64)</f>
        <v>0.14312224743432772</v>
      </c>
    </row>
    <row r="72" spans="1:36" x14ac:dyDescent="0.35">
      <c r="A72">
        <v>0</v>
      </c>
      <c r="B72">
        <f>1/6</f>
        <v>0.16666666666666666</v>
      </c>
      <c r="C72">
        <v>0</v>
      </c>
      <c r="D72">
        <v>0</v>
      </c>
      <c r="E72">
        <v>0</v>
      </c>
      <c r="F72">
        <v>0</v>
      </c>
      <c r="G72">
        <v>0</v>
      </c>
      <c r="I72">
        <v>0</v>
      </c>
      <c r="J72">
        <v>1</v>
      </c>
      <c r="K72">
        <f>B69/C69</f>
        <v>0.27777777777777779</v>
      </c>
      <c r="L72">
        <f>B69/D69</f>
        <v>0.83333333333333337</v>
      </c>
      <c r="M72">
        <f>B69/E69</f>
        <v>0.60606060606060608</v>
      </c>
      <c r="N72">
        <f>B69/F69</f>
        <v>0.5</v>
      </c>
      <c r="O72">
        <f>B69/G69</f>
        <v>0.36363636363636365</v>
      </c>
      <c r="Q72">
        <v>0</v>
      </c>
      <c r="R72">
        <v>0.16666666666666666</v>
      </c>
      <c r="S72">
        <v>4.6296296296296294E-2</v>
      </c>
      <c r="T72">
        <v>0.1388888888888889</v>
      </c>
      <c r="U72">
        <v>0.10101010101010101</v>
      </c>
      <c r="V72">
        <v>8.3333333333333329E-2</v>
      </c>
      <c r="W72">
        <v>6.0606060606060608E-2</v>
      </c>
      <c r="Y72">
        <f t="shared" ref="Y72:Y77" si="14">SUM(Q72:W72)</f>
        <v>0.59680134680134689</v>
      </c>
      <c r="AA72">
        <v>0.49567901234567902</v>
      </c>
      <c r="AB72">
        <f t="shared" ref="AB72:AB77" si="15">1-AA72/AA$78-5/7</f>
        <v>0.20524508974963285</v>
      </c>
      <c r="AE72">
        <f t="shared" ref="AE72:AE77" si="16">AB72</f>
        <v>0.20524508974963285</v>
      </c>
      <c r="AF72">
        <f t="shared" ref="AF72:AF77" si="17">AB83</f>
        <v>0.20776800150093833</v>
      </c>
      <c r="AG72">
        <f t="shared" ref="AG72:AG77" si="18">AB95</f>
        <v>0.19197117948682199</v>
      </c>
      <c r="AH72">
        <f t="shared" ref="AH72:AH77" si="19">AB107</f>
        <v>0.1032824505321438</v>
      </c>
      <c r="AJ72">
        <v>0.18401004345317762</v>
      </c>
    </row>
    <row r="73" spans="1:36" x14ac:dyDescent="0.35">
      <c r="A73">
        <v>0</v>
      </c>
      <c r="B73">
        <v>0</v>
      </c>
      <c r="C73">
        <f>1/5</f>
        <v>0.2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1</v>
      </c>
      <c r="L73">
        <f>C69/D69</f>
        <v>3</v>
      </c>
      <c r="M73">
        <f>C69/E69</f>
        <v>2.1818181818181817</v>
      </c>
      <c r="N73">
        <f>C69/F69</f>
        <v>1.8</v>
      </c>
      <c r="O73">
        <f>C69/G69</f>
        <v>1.3090909090909091</v>
      </c>
      <c r="Q73">
        <v>0</v>
      </c>
      <c r="R73">
        <v>0</v>
      </c>
      <c r="S73">
        <v>0.2</v>
      </c>
      <c r="T73">
        <v>0.60000000000000009</v>
      </c>
      <c r="U73">
        <v>0.43636363636363634</v>
      </c>
      <c r="V73">
        <v>0.36000000000000004</v>
      </c>
      <c r="W73">
        <v>0.26181818181818184</v>
      </c>
      <c r="Y73">
        <f t="shared" si="14"/>
        <v>1.8581818181818184</v>
      </c>
      <c r="AA73">
        <v>1.7116363636363636</v>
      </c>
      <c r="AB73">
        <f t="shared" si="15"/>
        <v>7.8449417735605431E-3</v>
      </c>
      <c r="AE73">
        <f t="shared" si="16"/>
        <v>7.8449417735605431E-3</v>
      </c>
      <c r="AF73">
        <f t="shared" si="17"/>
        <v>0.16454787800369985</v>
      </c>
      <c r="AG73">
        <f t="shared" si="18"/>
        <v>6.2880168991107752E-2</v>
      </c>
      <c r="AH73">
        <f t="shared" si="19"/>
        <v>0.1970132927657694</v>
      </c>
      <c r="AJ73">
        <v>9.7824274447337684E-2</v>
      </c>
    </row>
    <row r="74" spans="1:36" x14ac:dyDescent="0.35">
      <c r="A74">
        <v>0</v>
      </c>
      <c r="B74">
        <v>0</v>
      </c>
      <c r="C74">
        <v>0</v>
      </c>
      <c r="D74">
        <f>1/4</f>
        <v>0.25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1</v>
      </c>
      <c r="M74">
        <f>D69/E69</f>
        <v>0.72727272727272729</v>
      </c>
      <c r="N74">
        <f>D69/F69</f>
        <v>0.6</v>
      </c>
      <c r="O74">
        <f>D69/G69</f>
        <v>0.43636363636363634</v>
      </c>
      <c r="Q74">
        <v>0</v>
      </c>
      <c r="R74">
        <v>0</v>
      </c>
      <c r="S74">
        <v>0</v>
      </c>
      <c r="T74">
        <v>0.25</v>
      </c>
      <c r="U74">
        <v>0.18181818181818182</v>
      </c>
      <c r="V74">
        <v>0.15</v>
      </c>
      <c r="W74">
        <v>0.10909090909090909</v>
      </c>
      <c r="Y74">
        <f t="shared" si="14"/>
        <v>0.69090909090909092</v>
      </c>
      <c r="AA74">
        <v>0.55833333333333335</v>
      </c>
      <c r="AB74">
        <f t="shared" si="15"/>
        <v>0.19507370321113682</v>
      </c>
      <c r="AE74">
        <f t="shared" si="16"/>
        <v>0.19507370321113682</v>
      </c>
      <c r="AF74">
        <f t="shared" si="17"/>
        <v>0.17448315407078951</v>
      </c>
      <c r="AG74">
        <f t="shared" si="18"/>
        <v>0.11986760968910237</v>
      </c>
      <c r="AH74">
        <f t="shared" si="19"/>
        <v>0.20238245728042981</v>
      </c>
      <c r="AJ74">
        <v>0.17464672960483058</v>
      </c>
    </row>
    <row r="75" spans="1:36" x14ac:dyDescent="0.35">
      <c r="A75">
        <v>0</v>
      </c>
      <c r="B75">
        <v>0</v>
      </c>
      <c r="C75">
        <v>0</v>
      </c>
      <c r="D75">
        <v>0</v>
      </c>
      <c r="E75">
        <f>1/3</f>
        <v>0.33333333333333331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f>E69/F69</f>
        <v>0.82499999999999996</v>
      </c>
      <c r="O75">
        <f>E69/G69</f>
        <v>0.6</v>
      </c>
      <c r="Q75">
        <v>0</v>
      </c>
      <c r="R75">
        <v>0</v>
      </c>
      <c r="S75">
        <v>0</v>
      </c>
      <c r="T75">
        <v>0</v>
      </c>
      <c r="U75">
        <v>0.33333333333333331</v>
      </c>
      <c r="V75">
        <v>0.27499999999999997</v>
      </c>
      <c r="W75">
        <v>0.19999999999999998</v>
      </c>
      <c r="Y75">
        <f t="shared" si="14"/>
        <v>0.80833333333333324</v>
      </c>
      <c r="AA75">
        <v>0.70694444444444426</v>
      </c>
      <c r="AB75">
        <f t="shared" si="15"/>
        <v>0.17094797602746292</v>
      </c>
      <c r="AE75">
        <f t="shared" si="16"/>
        <v>0.17094797602746292</v>
      </c>
      <c r="AF75">
        <f t="shared" si="17"/>
        <v>0.12407690956145032</v>
      </c>
      <c r="AG75">
        <f t="shared" si="18"/>
        <v>0.1195626030486721</v>
      </c>
      <c r="AH75">
        <f t="shared" si="19"/>
        <v>0.13135912246754267</v>
      </c>
      <c r="AJ75">
        <v>0.13970134370471862</v>
      </c>
    </row>
    <row r="76" spans="1:36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f>1/2</f>
        <v>0.5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>F69/G69</f>
        <v>0.72727272727272729</v>
      </c>
      <c r="Q76">
        <v>0</v>
      </c>
      <c r="R76">
        <v>0</v>
      </c>
      <c r="S76">
        <v>0</v>
      </c>
      <c r="T76">
        <v>0</v>
      </c>
      <c r="U76">
        <v>0</v>
      </c>
      <c r="V76">
        <v>0.5</v>
      </c>
      <c r="W76">
        <v>0.36363636363636365</v>
      </c>
      <c r="Y76">
        <f t="shared" si="14"/>
        <v>0.86363636363636365</v>
      </c>
      <c r="AA76">
        <v>0.79545454545454541</v>
      </c>
      <c r="AB76">
        <f t="shared" si="15"/>
        <v>0.15657912746692304</v>
      </c>
      <c r="AE76">
        <f t="shared" si="16"/>
        <v>0.15657912746692304</v>
      </c>
      <c r="AF76">
        <f t="shared" si="17"/>
        <v>6.5687775650179581E-2</v>
      </c>
      <c r="AG76">
        <f t="shared" si="18"/>
        <v>0.18117394441558987</v>
      </c>
      <c r="AH76">
        <f t="shared" si="19"/>
        <v>0.21385929592700881</v>
      </c>
      <c r="AJ76">
        <v>0.14777626578142319</v>
      </c>
    </row>
    <row r="77" spans="1:36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Y77">
        <f t="shared" si="14"/>
        <v>1</v>
      </c>
      <c r="AA77">
        <v>1</v>
      </c>
      <c r="AB77">
        <f t="shared" si="15"/>
        <v>0.12337294391760112</v>
      </c>
      <c r="AE77">
        <f t="shared" si="16"/>
        <v>0.12337294391760112</v>
      </c>
      <c r="AF77">
        <f t="shared" si="17"/>
        <v>6.5687775650179581E-2</v>
      </c>
      <c r="AG77">
        <f t="shared" si="18"/>
        <v>0.13176286866588355</v>
      </c>
      <c r="AH77">
        <f t="shared" si="19"/>
        <v>0.14200430613973192</v>
      </c>
      <c r="AJ77">
        <v>0.11291909557418445</v>
      </c>
    </row>
    <row r="78" spans="1:36" x14ac:dyDescent="0.35">
      <c r="AA78">
        <f>SUM(AA71:AA77)</f>
        <v>6.1598603838841921</v>
      </c>
    </row>
    <row r="79" spans="1:36" x14ac:dyDescent="0.35">
      <c r="A79" t="s">
        <v>19</v>
      </c>
      <c r="B79" t="s">
        <v>24</v>
      </c>
    </row>
    <row r="80" spans="1:36" x14ac:dyDescent="0.35">
      <c r="A80">
        <v>4</v>
      </c>
      <c r="B80">
        <v>4</v>
      </c>
      <c r="C80">
        <v>3</v>
      </c>
      <c r="D80">
        <v>3</v>
      </c>
      <c r="E80">
        <v>2</v>
      </c>
      <c r="F80">
        <v>1</v>
      </c>
      <c r="G80">
        <v>1</v>
      </c>
    </row>
    <row r="82" spans="1:28" x14ac:dyDescent="0.35">
      <c r="I82">
        <v>1</v>
      </c>
      <c r="J82">
        <f>A80/B80</f>
        <v>1</v>
      </c>
      <c r="K82">
        <f>A80/C80</f>
        <v>1.3333333333333333</v>
      </c>
      <c r="L82">
        <f>A80/D80</f>
        <v>1.3333333333333333</v>
      </c>
      <c r="M82">
        <f>A80/E80</f>
        <v>2</v>
      </c>
      <c r="N82">
        <f>A80/F80</f>
        <v>4</v>
      </c>
      <c r="O82">
        <f>A80/G80</f>
        <v>4</v>
      </c>
      <c r="Q82">
        <f t="array" ref="Q82:W88">MMULT(A71:G77,I82:O88)</f>
        <v>0.14285714285714285</v>
      </c>
      <c r="R82">
        <v>0.14285714285714285</v>
      </c>
      <c r="S82">
        <v>0.19047619047619047</v>
      </c>
      <c r="T82">
        <v>0.19047619047619047</v>
      </c>
      <c r="U82">
        <v>0.2857142857142857</v>
      </c>
      <c r="V82">
        <v>0.5714285714285714</v>
      </c>
      <c r="W82">
        <v>0.5714285714285714</v>
      </c>
      <c r="Y82">
        <f>SUM(Q82:W82)</f>
        <v>2.0952380952380949</v>
      </c>
      <c r="AA82">
        <f t="array" ref="AA82:AA88">MMULT(Q82:W88,Y82:Y88)</f>
        <v>3.0104308390022672</v>
      </c>
      <c r="AB82">
        <f>AA82/AA$89</f>
        <v>0.1977485055627628</v>
      </c>
    </row>
    <row r="83" spans="1:28" x14ac:dyDescent="0.35">
      <c r="I83">
        <v>0</v>
      </c>
      <c r="J83">
        <v>1</v>
      </c>
      <c r="K83">
        <f>B80/C80</f>
        <v>1.3333333333333333</v>
      </c>
      <c r="L83">
        <f>B80/D80</f>
        <v>1.3333333333333333</v>
      </c>
      <c r="M83">
        <f>B80/E80</f>
        <v>2</v>
      </c>
      <c r="N83">
        <f>B80/F80</f>
        <v>4</v>
      </c>
      <c r="O83">
        <f>B80/G80</f>
        <v>4</v>
      </c>
      <c r="Q83">
        <v>0</v>
      </c>
      <c r="R83">
        <v>0.16666666666666666</v>
      </c>
      <c r="S83">
        <v>0.22222222222222221</v>
      </c>
      <c r="T83">
        <v>0.22222222222222221</v>
      </c>
      <c r="U83">
        <v>0.33333333333333331</v>
      </c>
      <c r="V83">
        <v>0.66666666666666663</v>
      </c>
      <c r="W83">
        <v>0.66666666666666663</v>
      </c>
      <c r="Y83">
        <f t="shared" ref="Y83:Y88" si="20">SUM(Q83:W83)</f>
        <v>2.2777777777777777</v>
      </c>
      <c r="AA83">
        <v>3.1629629629629625</v>
      </c>
      <c r="AB83">
        <f t="shared" ref="AB83:AB88" si="21">AA83/AA$89</f>
        <v>0.20776800150093833</v>
      </c>
    </row>
    <row r="84" spans="1:28" x14ac:dyDescent="0.35">
      <c r="I84">
        <v>0</v>
      </c>
      <c r="J84">
        <v>0</v>
      </c>
      <c r="K84">
        <v>1</v>
      </c>
      <c r="L84">
        <f>C80/D80</f>
        <v>1</v>
      </c>
      <c r="M84">
        <f>C80/E80</f>
        <v>1.5</v>
      </c>
      <c r="N84">
        <f>C80/F80</f>
        <v>3</v>
      </c>
      <c r="O84">
        <f>C80/G80</f>
        <v>3</v>
      </c>
      <c r="Q84">
        <v>0</v>
      </c>
      <c r="R84">
        <v>0</v>
      </c>
      <c r="S84">
        <v>0.2</v>
      </c>
      <c r="T84">
        <v>0.2</v>
      </c>
      <c r="U84">
        <v>0.30000000000000004</v>
      </c>
      <c r="V84">
        <v>0.60000000000000009</v>
      </c>
      <c r="W84">
        <v>0.60000000000000009</v>
      </c>
      <c r="Y84">
        <f t="shared" si="20"/>
        <v>1.9000000000000004</v>
      </c>
      <c r="AA84">
        <v>2.5050000000000003</v>
      </c>
      <c r="AB84">
        <f t="shared" si="21"/>
        <v>0.16454787800369985</v>
      </c>
    </row>
    <row r="85" spans="1:28" x14ac:dyDescent="0.35">
      <c r="I85">
        <v>0</v>
      </c>
      <c r="J85">
        <v>0</v>
      </c>
      <c r="K85">
        <v>0</v>
      </c>
      <c r="L85">
        <v>1</v>
      </c>
      <c r="M85">
        <f>D80/E80</f>
        <v>1.5</v>
      </c>
      <c r="N85">
        <f>D80/F80</f>
        <v>3</v>
      </c>
      <c r="O85">
        <f>D80/G80</f>
        <v>3</v>
      </c>
      <c r="Q85">
        <v>0</v>
      </c>
      <c r="R85">
        <v>0</v>
      </c>
      <c r="S85">
        <v>0</v>
      </c>
      <c r="T85">
        <v>0.25</v>
      </c>
      <c r="U85">
        <v>0.375</v>
      </c>
      <c r="V85">
        <v>0.75</v>
      </c>
      <c r="W85">
        <v>0.75</v>
      </c>
      <c r="Y85">
        <f t="shared" si="20"/>
        <v>2.125</v>
      </c>
      <c r="AA85">
        <v>2.65625</v>
      </c>
      <c r="AB85">
        <f t="shared" si="21"/>
        <v>0.17448315407078951</v>
      </c>
    </row>
    <row r="86" spans="1:28" x14ac:dyDescent="0.35">
      <c r="I86">
        <v>0</v>
      </c>
      <c r="J86">
        <v>0</v>
      </c>
      <c r="K86">
        <v>0</v>
      </c>
      <c r="L86">
        <v>0</v>
      </c>
      <c r="M86">
        <v>1</v>
      </c>
      <c r="N86">
        <f>E80/F80</f>
        <v>2</v>
      </c>
      <c r="O86">
        <f>E80/G80</f>
        <v>2</v>
      </c>
      <c r="Q86">
        <v>0</v>
      </c>
      <c r="R86">
        <v>0</v>
      </c>
      <c r="S86">
        <v>0</v>
      </c>
      <c r="T86">
        <v>0</v>
      </c>
      <c r="U86">
        <v>0.33333333333333331</v>
      </c>
      <c r="V86">
        <v>0.66666666666666663</v>
      </c>
      <c r="W86">
        <v>0.66666666666666663</v>
      </c>
      <c r="Y86">
        <f t="shared" si="20"/>
        <v>1.6666666666666665</v>
      </c>
      <c r="AA86">
        <v>1.8888888888888888</v>
      </c>
      <c r="AB86">
        <f t="shared" si="21"/>
        <v>0.12407690956145032</v>
      </c>
    </row>
    <row r="87" spans="1:28" x14ac:dyDescent="0.35"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f>F80/G80</f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0.5</v>
      </c>
      <c r="W87">
        <v>0.5</v>
      </c>
      <c r="Y87">
        <f t="shared" si="20"/>
        <v>1</v>
      </c>
      <c r="AA87">
        <v>1</v>
      </c>
      <c r="AB87">
        <f t="shared" si="21"/>
        <v>6.5687775650179581E-2</v>
      </c>
    </row>
    <row r="88" spans="1:28" x14ac:dyDescent="0.35"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>
        <f t="shared" si="20"/>
        <v>1</v>
      </c>
      <c r="AA88">
        <v>1</v>
      </c>
      <c r="AB88">
        <f t="shared" si="21"/>
        <v>6.5687775650179581E-2</v>
      </c>
    </row>
    <row r="89" spans="1:28" x14ac:dyDescent="0.35">
      <c r="Z89" t="s">
        <v>9</v>
      </c>
      <c r="AA89">
        <f>SUM(AA82:AA88)</f>
        <v>15.223532690854119</v>
      </c>
    </row>
    <row r="91" spans="1:28" x14ac:dyDescent="0.35">
      <c r="A91" t="s">
        <v>20</v>
      </c>
      <c r="B91" t="s">
        <v>23</v>
      </c>
    </row>
    <row r="92" spans="1:28" x14ac:dyDescent="0.35">
      <c r="A92">
        <v>3</v>
      </c>
      <c r="B92">
        <v>3</v>
      </c>
      <c r="C92">
        <v>1</v>
      </c>
      <c r="D92">
        <v>2</v>
      </c>
      <c r="E92">
        <v>2</v>
      </c>
      <c r="F92">
        <v>3</v>
      </c>
      <c r="G92">
        <v>2</v>
      </c>
    </row>
    <row r="94" spans="1:28" x14ac:dyDescent="0.35">
      <c r="I94">
        <v>1</v>
      </c>
      <c r="J94">
        <f>A92/B92</f>
        <v>1</v>
      </c>
      <c r="K94">
        <f>A92/C92</f>
        <v>3</v>
      </c>
      <c r="L94">
        <f>A92/D92</f>
        <v>1.5</v>
      </c>
      <c r="M94">
        <f>A92/E92</f>
        <v>1.5</v>
      </c>
      <c r="N94">
        <f>A92/F92</f>
        <v>1</v>
      </c>
      <c r="O94">
        <f>A92/G92</f>
        <v>1.5</v>
      </c>
      <c r="Q94">
        <f t="array" ref="Q94:W100">MMULT(A71:G77,I94:O100)</f>
        <v>0.14285714285714285</v>
      </c>
      <c r="R94">
        <v>0.14285714285714285</v>
      </c>
      <c r="S94">
        <v>0.42857142857142855</v>
      </c>
      <c r="T94">
        <v>0.21428571428571427</v>
      </c>
      <c r="U94">
        <v>0.21428571428571427</v>
      </c>
      <c r="V94">
        <v>0.14285714285714285</v>
      </c>
      <c r="W94">
        <v>0.21428571428571427</v>
      </c>
      <c r="Y94">
        <f>SUM(Q94:W94)</f>
        <v>1.4999999999999998</v>
      </c>
      <c r="AA94">
        <f t="array" ref="AA94:AA100">MMULT(Q94:W100,Y94:Y100)</f>
        <v>1.4630952380952378</v>
      </c>
      <c r="AB94">
        <f>AA94/AA$101</f>
        <v>0.19278162570282242</v>
      </c>
    </row>
    <row r="95" spans="1:28" x14ac:dyDescent="0.35">
      <c r="I95">
        <v>0</v>
      </c>
      <c r="J95">
        <v>1</v>
      </c>
      <c r="K95">
        <f>B92/C92</f>
        <v>3</v>
      </c>
      <c r="L95">
        <f>B92/D92</f>
        <v>1.5</v>
      </c>
      <c r="M95">
        <f>B92/E92</f>
        <v>1.5</v>
      </c>
      <c r="N95">
        <f>B92/F92</f>
        <v>1</v>
      </c>
      <c r="O95">
        <f>B92/G92</f>
        <v>1.5</v>
      </c>
      <c r="Q95">
        <v>0</v>
      </c>
      <c r="R95">
        <v>0.16666666666666666</v>
      </c>
      <c r="S95">
        <v>0.5</v>
      </c>
      <c r="T95">
        <v>0.25</v>
      </c>
      <c r="U95">
        <v>0.25</v>
      </c>
      <c r="V95">
        <v>0.16666666666666666</v>
      </c>
      <c r="W95">
        <v>0.25</v>
      </c>
      <c r="Y95">
        <f t="shared" ref="Y95:Y100" si="22">SUM(Q95:W95)</f>
        <v>1.5833333333333333</v>
      </c>
      <c r="AA95">
        <v>1.4569444444444444</v>
      </c>
      <c r="AB95">
        <f t="shared" ref="AB95:AB100" si="23">AA95/AA$101</f>
        <v>0.19197117948682199</v>
      </c>
    </row>
    <row r="96" spans="1:28" x14ac:dyDescent="0.35">
      <c r="I96">
        <v>0</v>
      </c>
      <c r="J96">
        <v>0</v>
      </c>
      <c r="K96">
        <v>1</v>
      </c>
      <c r="L96">
        <f>C92/D92</f>
        <v>0.5</v>
      </c>
      <c r="M96">
        <f>C92/E92</f>
        <v>0.5</v>
      </c>
      <c r="N96">
        <f>C92/F92</f>
        <v>0.33333333333333331</v>
      </c>
      <c r="O96">
        <f>C92/G92</f>
        <v>0.5</v>
      </c>
      <c r="Q96">
        <v>0</v>
      </c>
      <c r="R96">
        <v>0</v>
      </c>
      <c r="S96">
        <v>0.2</v>
      </c>
      <c r="T96">
        <v>0.1</v>
      </c>
      <c r="U96">
        <v>0.1</v>
      </c>
      <c r="V96">
        <v>6.6666666666666666E-2</v>
      </c>
      <c r="W96">
        <v>0.1</v>
      </c>
      <c r="Y96">
        <f t="shared" si="22"/>
        <v>0.56666666666666665</v>
      </c>
      <c r="AA96">
        <v>0.47722222222222221</v>
      </c>
      <c r="AB96">
        <f t="shared" si="23"/>
        <v>6.2880168991107752E-2</v>
      </c>
    </row>
    <row r="97" spans="1:28" x14ac:dyDescent="0.35">
      <c r="I97">
        <v>0</v>
      </c>
      <c r="J97">
        <v>0</v>
      </c>
      <c r="K97">
        <v>0</v>
      </c>
      <c r="L97">
        <v>1</v>
      </c>
      <c r="M97">
        <f>D92/E92</f>
        <v>1</v>
      </c>
      <c r="N97">
        <f>D92/F92</f>
        <v>0.66666666666666663</v>
      </c>
      <c r="O97">
        <f>D92/G92</f>
        <v>1</v>
      </c>
      <c r="Q97">
        <v>0</v>
      </c>
      <c r="R97">
        <v>0</v>
      </c>
      <c r="S97">
        <v>0</v>
      </c>
      <c r="T97">
        <v>0.25</v>
      </c>
      <c r="U97">
        <v>0.25</v>
      </c>
      <c r="V97">
        <v>0.16666666666666666</v>
      </c>
      <c r="W97">
        <v>0.25</v>
      </c>
      <c r="Y97">
        <f t="shared" si="22"/>
        <v>0.91666666666666663</v>
      </c>
      <c r="AA97">
        <v>0.9097222222222221</v>
      </c>
      <c r="AB97">
        <f t="shared" si="23"/>
        <v>0.11986760968910237</v>
      </c>
    </row>
    <row r="98" spans="1:28" x14ac:dyDescent="0.35">
      <c r="I98">
        <v>0</v>
      </c>
      <c r="J98">
        <v>0</v>
      </c>
      <c r="K98">
        <v>0</v>
      </c>
      <c r="L98">
        <v>0</v>
      </c>
      <c r="M98">
        <v>1</v>
      </c>
      <c r="N98">
        <f>E92/F92</f>
        <v>0.66666666666666663</v>
      </c>
      <c r="O98">
        <f>E92/G92</f>
        <v>1</v>
      </c>
      <c r="Q98">
        <v>0</v>
      </c>
      <c r="R98">
        <v>0</v>
      </c>
      <c r="S98">
        <v>0</v>
      </c>
      <c r="T98">
        <v>0</v>
      </c>
      <c r="U98">
        <v>0.33333333333333331</v>
      </c>
      <c r="V98">
        <v>0.22222222222222221</v>
      </c>
      <c r="W98">
        <v>0.33333333333333331</v>
      </c>
      <c r="Y98">
        <f t="shared" si="22"/>
        <v>0.88888888888888884</v>
      </c>
      <c r="AA98">
        <v>0.90740740740740744</v>
      </c>
      <c r="AB98">
        <f t="shared" si="23"/>
        <v>0.1195626030486721</v>
      </c>
    </row>
    <row r="99" spans="1:28" x14ac:dyDescent="0.35"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f>F92/G92</f>
        <v>1.5</v>
      </c>
      <c r="Q99">
        <v>0</v>
      </c>
      <c r="R99">
        <v>0</v>
      </c>
      <c r="S99">
        <v>0</v>
      </c>
      <c r="T99">
        <v>0</v>
      </c>
      <c r="U99">
        <v>0</v>
      </c>
      <c r="V99">
        <v>0.5</v>
      </c>
      <c r="W99">
        <v>0.75</v>
      </c>
      <c r="Y99">
        <f t="shared" si="22"/>
        <v>1.25</v>
      </c>
      <c r="AA99">
        <v>1.375</v>
      </c>
      <c r="AB99">
        <f t="shared" si="23"/>
        <v>0.18117394441558987</v>
      </c>
    </row>
    <row r="100" spans="1:28" x14ac:dyDescent="0.35"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>
        <f t="shared" si="22"/>
        <v>1</v>
      </c>
      <c r="AA100">
        <v>1</v>
      </c>
      <c r="AB100">
        <f t="shared" si="23"/>
        <v>0.13176286866588355</v>
      </c>
    </row>
    <row r="101" spans="1:28" x14ac:dyDescent="0.35">
      <c r="Z101" t="s">
        <v>9</v>
      </c>
      <c r="AA101">
        <f>SUM(AA94:AA100)</f>
        <v>7.5893915343915337</v>
      </c>
    </row>
    <row r="103" spans="1:28" x14ac:dyDescent="0.35">
      <c r="A103" t="s">
        <v>21</v>
      </c>
      <c r="B103" t="s">
        <v>22</v>
      </c>
    </row>
    <row r="104" spans="1:28" x14ac:dyDescent="0.35">
      <c r="A104">
        <v>3</v>
      </c>
      <c r="B104">
        <v>2</v>
      </c>
      <c r="C104">
        <v>1</v>
      </c>
      <c r="D104">
        <v>1</v>
      </c>
      <c r="E104">
        <v>2</v>
      </c>
      <c r="F104">
        <v>1</v>
      </c>
      <c r="G104">
        <v>3</v>
      </c>
    </row>
    <row r="105" spans="1:28" x14ac:dyDescent="0.35">
      <c r="R105" s="2"/>
    </row>
    <row r="106" spans="1:28" x14ac:dyDescent="0.35">
      <c r="I106">
        <v>1</v>
      </c>
      <c r="J106">
        <f>A104/B104</f>
        <v>1.5</v>
      </c>
      <c r="K106">
        <f>A104/C104</f>
        <v>3</v>
      </c>
      <c r="L106">
        <f>A104/D104</f>
        <v>3</v>
      </c>
      <c r="M106">
        <f>A104/E104</f>
        <v>1.5</v>
      </c>
      <c r="N106">
        <f>A104/F104</f>
        <v>3</v>
      </c>
      <c r="O106">
        <f>A104/G104</f>
        <v>1</v>
      </c>
      <c r="Q106">
        <f t="array" ref="Q106:W112">MMULT(A71:G77,I106:O112)</f>
        <v>0.14285714285714285</v>
      </c>
      <c r="R106">
        <v>0.21428571428571427</v>
      </c>
      <c r="S106">
        <v>0.42857142857142855</v>
      </c>
      <c r="T106">
        <v>0.42857142857142855</v>
      </c>
      <c r="U106">
        <v>0.21428571428571427</v>
      </c>
      <c r="V106">
        <v>0.42857142857142855</v>
      </c>
      <c r="W106">
        <v>0.14285714285714285</v>
      </c>
      <c r="Y106">
        <f>SUM(Q106:W106)</f>
        <v>1.9999999999999998</v>
      </c>
      <c r="AA106">
        <f t="array" ref="AA106:AA112">MMULT(Q106:W112,Y106:Y112)</f>
        <v>1.9178571428571427</v>
      </c>
      <c r="AB106">
        <f>1-AA106/AA$113-5/7</f>
        <v>1.0099074887373605E-2</v>
      </c>
    </row>
    <row r="107" spans="1:28" x14ac:dyDescent="0.35">
      <c r="I107">
        <v>0</v>
      </c>
      <c r="J107">
        <v>1</v>
      </c>
      <c r="K107">
        <f>B104/C104</f>
        <v>2</v>
      </c>
      <c r="L107">
        <f>B104/D104</f>
        <v>2</v>
      </c>
      <c r="M107">
        <f>B104/E104</f>
        <v>1</v>
      </c>
      <c r="N107">
        <f>B104/F104</f>
        <v>2</v>
      </c>
      <c r="O107">
        <f>B104/G104</f>
        <v>0.66666666666666663</v>
      </c>
      <c r="Q107">
        <v>0</v>
      </c>
      <c r="R107">
        <v>0.16666666666666666</v>
      </c>
      <c r="S107">
        <v>0.33333333333333331</v>
      </c>
      <c r="T107">
        <v>0.33333333333333331</v>
      </c>
      <c r="U107">
        <v>0.16666666666666666</v>
      </c>
      <c r="V107">
        <v>0.33333333333333331</v>
      </c>
      <c r="W107">
        <v>0.1111111111111111</v>
      </c>
      <c r="Y107">
        <f t="shared" ref="Y107:Y112" si="24">SUM(Q107:W107)</f>
        <v>1.4444444444444444</v>
      </c>
      <c r="AA107">
        <v>1.2694444444444444</v>
      </c>
      <c r="AB107">
        <f t="shared" ref="AB107:AB112" si="25">1-AA107/AA$113-5/7</f>
        <v>0.1032824505321438</v>
      </c>
    </row>
    <row r="108" spans="1:28" x14ac:dyDescent="0.35">
      <c r="I108">
        <v>0</v>
      </c>
      <c r="J108">
        <v>0</v>
      </c>
      <c r="K108">
        <v>1</v>
      </c>
      <c r="L108">
        <f>C104/D104</f>
        <v>1</v>
      </c>
      <c r="M108">
        <f>C104/E104</f>
        <v>0.5</v>
      </c>
      <c r="N108">
        <f>C104/F104</f>
        <v>1</v>
      </c>
      <c r="O108">
        <f>C104/G104</f>
        <v>0.33333333333333331</v>
      </c>
      <c r="Q108">
        <v>0</v>
      </c>
      <c r="R108">
        <v>0</v>
      </c>
      <c r="S108">
        <v>0.2</v>
      </c>
      <c r="T108">
        <v>0.2</v>
      </c>
      <c r="U108">
        <v>0.1</v>
      </c>
      <c r="V108">
        <v>0.2</v>
      </c>
      <c r="W108">
        <v>6.6666666666666666E-2</v>
      </c>
      <c r="Y108">
        <f t="shared" si="24"/>
        <v>0.76666666666666661</v>
      </c>
      <c r="AA108">
        <v>0.61722222222222223</v>
      </c>
      <c r="AB108">
        <f t="shared" si="25"/>
        <v>0.1970132927657694</v>
      </c>
    </row>
    <row r="109" spans="1:28" x14ac:dyDescent="0.35">
      <c r="I109">
        <v>0</v>
      </c>
      <c r="J109">
        <v>0</v>
      </c>
      <c r="K109">
        <v>0</v>
      </c>
      <c r="L109">
        <v>1</v>
      </c>
      <c r="M109">
        <f>D104/E104</f>
        <v>0.5</v>
      </c>
      <c r="N109">
        <f>D104/F104</f>
        <v>1</v>
      </c>
      <c r="O109">
        <f>D104/G104</f>
        <v>0.33333333333333331</v>
      </c>
      <c r="Q109">
        <v>0</v>
      </c>
      <c r="R109">
        <v>0</v>
      </c>
      <c r="S109">
        <v>0</v>
      </c>
      <c r="T109">
        <v>0.25</v>
      </c>
      <c r="U109">
        <v>0.125</v>
      </c>
      <c r="V109">
        <v>0.25</v>
      </c>
      <c r="W109">
        <v>8.3333333333333329E-2</v>
      </c>
      <c r="Y109">
        <f t="shared" si="24"/>
        <v>0.70833333333333337</v>
      </c>
      <c r="AA109">
        <v>0.57986111111111116</v>
      </c>
      <c r="AB109">
        <f t="shared" si="25"/>
        <v>0.20238245728042981</v>
      </c>
    </row>
    <row r="110" spans="1:28" x14ac:dyDescent="0.35">
      <c r="I110">
        <v>0</v>
      </c>
      <c r="J110">
        <v>0</v>
      </c>
      <c r="K110">
        <v>0</v>
      </c>
      <c r="L110">
        <v>0</v>
      </c>
      <c r="M110">
        <v>1</v>
      </c>
      <c r="N110">
        <f>E104/F104</f>
        <v>2</v>
      </c>
      <c r="O110">
        <f>E104/G104</f>
        <v>0.66666666666666663</v>
      </c>
      <c r="Q110">
        <v>0</v>
      </c>
      <c r="R110">
        <v>0</v>
      </c>
      <c r="S110">
        <v>0</v>
      </c>
      <c r="T110">
        <v>0</v>
      </c>
      <c r="U110">
        <v>0.33333333333333331</v>
      </c>
      <c r="V110">
        <v>0.66666666666666663</v>
      </c>
      <c r="W110">
        <v>0.22222222222222221</v>
      </c>
      <c r="Y110">
        <f t="shared" si="24"/>
        <v>1.2222222222222223</v>
      </c>
      <c r="AA110">
        <v>1.074074074074074</v>
      </c>
      <c r="AB110">
        <f t="shared" si="25"/>
        <v>0.13135912246754267</v>
      </c>
    </row>
    <row r="111" spans="1:28" x14ac:dyDescent="0.35"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f>F104/G104</f>
        <v>0.33333333333333331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0.5</v>
      </c>
      <c r="W111">
        <v>0.16666666666666666</v>
      </c>
      <c r="Y111">
        <f t="shared" si="24"/>
        <v>0.66666666666666663</v>
      </c>
      <c r="AA111">
        <v>0.5</v>
      </c>
      <c r="AB111">
        <f t="shared" si="25"/>
        <v>0.21385929592700881</v>
      </c>
    </row>
    <row r="112" spans="1:28" x14ac:dyDescent="0.35"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Y112">
        <f t="shared" si="24"/>
        <v>1</v>
      </c>
      <c r="AA112">
        <v>1</v>
      </c>
      <c r="AB112">
        <f t="shared" si="25"/>
        <v>0.14200430613973192</v>
      </c>
    </row>
    <row r="113" spans="26:27" x14ac:dyDescent="0.35">
      <c r="Z113" t="s">
        <v>9</v>
      </c>
      <c r="AA113">
        <f>SUM(AA106:AA112)</f>
        <v>6.9584589947089945</v>
      </c>
    </row>
  </sheetData>
  <hyperlinks>
    <hyperlink ref="B1" r:id="rId1" display="http://cte.eltech.ru/ojs/index.php/kio/article/view/1833/1821" xr:uid="{BA4DB478-7D2F-42BE-8C96-6F8F1C118BEF}"/>
    <hyperlink ref="B31" r:id="rId2" display="https://cyberleninka.ru/article/n/o-nekorrektnosti-metoda-analiza-ierarhiy/viewer" xr:uid="{0EA20166-8F30-45F8-BF49-F98F4FEDE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thespaceal@outlook.com</dc:creator>
  <cp:lastModifiedBy>thespaceal@outlook.com</cp:lastModifiedBy>
  <dcterms:created xsi:type="dcterms:W3CDTF">2024-12-17T09:43:43Z</dcterms:created>
  <dcterms:modified xsi:type="dcterms:W3CDTF">2024-12-26T07:50:30Z</dcterms:modified>
</cp:coreProperties>
</file>