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7680" activeTab="10"/>
  </bookViews>
  <sheets>
    <sheet name="radians" sheetId="2" r:id="rId1"/>
    <sheet name="invradians" sheetId="3" r:id="rId2"/>
    <sheet name="tan" sheetId="4" r:id="rId3"/>
    <sheet name="CONSTs" sheetId="5" r:id="rId4"/>
    <sheet name="Sheet1" sheetId="6" r:id="rId5"/>
    <sheet name="pow2" sheetId="7" r:id="rId6"/>
    <sheet name="log2" sheetId="8" r:id="rId7"/>
    <sheet name="exp" sheetId="9" r:id="rId8"/>
    <sheet name="pi" sheetId="10" r:id="rId9"/>
    <sheet name="inv_pi" sheetId="11" r:id="rId10"/>
    <sheet name="Sheet4" sheetId="12" r:id="rId11"/>
  </sheets>
  <calcPr calcId="145621" calcMode="autoNoTable" iterate="1" calcOnSave="0" concurrentCalc="0"/>
</workbook>
</file>

<file path=xl/calcChain.xml><?xml version="1.0" encoding="utf-8"?>
<calcChain xmlns="http://schemas.openxmlformats.org/spreadsheetml/2006/main">
  <c r="E2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E37" i="11"/>
  <c r="F37" i="11"/>
  <c r="C41" i="11"/>
  <c r="C40" i="11"/>
  <c r="C39" i="11"/>
  <c r="C38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E36" i="11"/>
  <c r="F36" i="11"/>
  <c r="E35" i="11"/>
  <c r="F35" i="11"/>
  <c r="E34" i="11"/>
  <c r="F34" i="11"/>
  <c r="E33" i="11"/>
  <c r="F33" i="11"/>
  <c r="E32" i="11"/>
  <c r="F32" i="11"/>
  <c r="E31" i="11"/>
  <c r="F31" i="11"/>
  <c r="E30" i="11"/>
  <c r="F30" i="11"/>
  <c r="E29" i="11"/>
  <c r="F29" i="11"/>
  <c r="E28" i="11"/>
  <c r="F28" i="11"/>
  <c r="E27" i="11"/>
  <c r="F27" i="11"/>
  <c r="E26" i="11"/>
  <c r="F26" i="11"/>
  <c r="E25" i="11"/>
  <c r="F25" i="11"/>
  <c r="E24" i="11"/>
  <c r="F24" i="11"/>
  <c r="E23" i="11"/>
  <c r="F23" i="11"/>
  <c r="E22" i="11"/>
  <c r="F22" i="11"/>
  <c r="E21" i="11"/>
  <c r="F21" i="11"/>
  <c r="E20" i="11"/>
  <c r="F20" i="11"/>
  <c r="E19" i="11"/>
  <c r="F19" i="11"/>
  <c r="E18" i="11"/>
  <c r="F18" i="11"/>
  <c r="E17" i="11"/>
  <c r="F17" i="11"/>
  <c r="E16" i="11"/>
  <c r="F16" i="11"/>
  <c r="E15" i="11"/>
  <c r="F15" i="11"/>
  <c r="E14" i="11"/>
  <c r="F14" i="11"/>
  <c r="E13" i="11"/>
  <c r="F13" i="11"/>
  <c r="E12" i="11"/>
  <c r="F12" i="11"/>
  <c r="E11" i="11"/>
  <c r="F11" i="11"/>
  <c r="E10" i="11"/>
  <c r="F10" i="11"/>
  <c r="E9" i="11"/>
  <c r="F9" i="11"/>
  <c r="E8" i="11"/>
  <c r="F8" i="11"/>
  <c r="E7" i="11"/>
  <c r="F7" i="11"/>
  <c r="E6" i="11"/>
  <c r="F6" i="11"/>
  <c r="E5" i="11"/>
  <c r="F5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E37" i="10"/>
  <c r="F37" i="10"/>
  <c r="C41" i="10"/>
  <c r="C40" i="10"/>
  <c r="C39" i="10"/>
  <c r="C38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E36" i="10"/>
  <c r="F36" i="10"/>
  <c r="E35" i="10"/>
  <c r="F35" i="10"/>
  <c r="E34" i="10"/>
  <c r="F34" i="10"/>
  <c r="E33" i="10"/>
  <c r="F33" i="10"/>
  <c r="E32" i="10"/>
  <c r="F32" i="10"/>
  <c r="E31" i="10"/>
  <c r="F31" i="10"/>
  <c r="E30" i="10"/>
  <c r="F30" i="10"/>
  <c r="E29" i="10"/>
  <c r="F29" i="10"/>
  <c r="E28" i="10"/>
  <c r="F28" i="10"/>
  <c r="E27" i="10"/>
  <c r="F27" i="10"/>
  <c r="E26" i="10"/>
  <c r="F26" i="10"/>
  <c r="E25" i="10"/>
  <c r="F25" i="10"/>
  <c r="E24" i="10"/>
  <c r="F24" i="10"/>
  <c r="E23" i="10"/>
  <c r="F23" i="10"/>
  <c r="E22" i="10"/>
  <c r="F22" i="10"/>
  <c r="E21" i="10"/>
  <c r="F21" i="10"/>
  <c r="E20" i="10"/>
  <c r="F20" i="10"/>
  <c r="E19" i="10"/>
  <c r="F19" i="10"/>
  <c r="E18" i="10"/>
  <c r="F18" i="10"/>
  <c r="E17" i="10"/>
  <c r="F17" i="10"/>
  <c r="E16" i="10"/>
  <c r="F16" i="10"/>
  <c r="E15" i="10"/>
  <c r="F15" i="10"/>
  <c r="E14" i="10"/>
  <c r="F14" i="10"/>
  <c r="E13" i="10"/>
  <c r="F13" i="10"/>
  <c r="E12" i="10"/>
  <c r="F12" i="10"/>
  <c r="E11" i="10"/>
  <c r="F11" i="10"/>
  <c r="E10" i="10"/>
  <c r="F10" i="10"/>
  <c r="E9" i="10"/>
  <c r="F9" i="10"/>
  <c r="E8" i="10"/>
  <c r="F8" i="10"/>
  <c r="E7" i="10"/>
  <c r="F7" i="10"/>
  <c r="E6" i="10"/>
  <c r="F6" i="10"/>
  <c r="E5" i="10"/>
  <c r="F5" i="10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C137" i="8"/>
  <c r="D137" i="8"/>
  <c r="E137" i="8"/>
  <c r="F137" i="8"/>
  <c r="G137" i="8"/>
  <c r="K137" i="8"/>
  <c r="L137" i="8"/>
  <c r="M137" i="8"/>
  <c r="H137" i="8"/>
  <c r="I137" i="8"/>
  <c r="J137" i="8"/>
  <c r="C136" i="8"/>
  <c r="D136" i="8"/>
  <c r="E136" i="8"/>
  <c r="F136" i="8"/>
  <c r="G136" i="8"/>
  <c r="K136" i="8"/>
  <c r="L136" i="8"/>
  <c r="M136" i="8"/>
  <c r="H136" i="8"/>
  <c r="I136" i="8"/>
  <c r="J136" i="8"/>
  <c r="C135" i="8"/>
  <c r="D135" i="8"/>
  <c r="E135" i="8"/>
  <c r="F135" i="8"/>
  <c r="G135" i="8"/>
  <c r="K135" i="8"/>
  <c r="L135" i="8"/>
  <c r="M135" i="8"/>
  <c r="H135" i="8"/>
  <c r="I135" i="8"/>
  <c r="J135" i="8"/>
  <c r="C134" i="8"/>
  <c r="D134" i="8"/>
  <c r="E134" i="8"/>
  <c r="F134" i="8"/>
  <c r="G134" i="8"/>
  <c r="K134" i="8"/>
  <c r="L134" i="8"/>
  <c r="M134" i="8"/>
  <c r="H134" i="8"/>
  <c r="I134" i="8"/>
  <c r="J134" i="8"/>
  <c r="C133" i="8"/>
  <c r="D133" i="8"/>
  <c r="E133" i="8"/>
  <c r="F133" i="8"/>
  <c r="G133" i="8"/>
  <c r="K133" i="8"/>
  <c r="L133" i="8"/>
  <c r="M133" i="8"/>
  <c r="H133" i="8"/>
  <c r="I133" i="8"/>
  <c r="J133" i="8"/>
  <c r="C132" i="8"/>
  <c r="D132" i="8"/>
  <c r="E132" i="8"/>
  <c r="F132" i="8"/>
  <c r="G132" i="8"/>
  <c r="K132" i="8"/>
  <c r="L132" i="8"/>
  <c r="M132" i="8"/>
  <c r="H132" i="8"/>
  <c r="I132" i="8"/>
  <c r="J132" i="8"/>
  <c r="C131" i="8"/>
  <c r="D131" i="8"/>
  <c r="E131" i="8"/>
  <c r="F131" i="8"/>
  <c r="G131" i="8"/>
  <c r="K131" i="8"/>
  <c r="L131" i="8"/>
  <c r="M131" i="8"/>
  <c r="H131" i="8"/>
  <c r="I131" i="8"/>
  <c r="J131" i="8"/>
  <c r="C130" i="8"/>
  <c r="D130" i="8"/>
  <c r="E130" i="8"/>
  <c r="F130" i="8"/>
  <c r="G130" i="8"/>
  <c r="K130" i="8"/>
  <c r="L130" i="8"/>
  <c r="M130" i="8"/>
  <c r="H130" i="8"/>
  <c r="I130" i="8"/>
  <c r="J130" i="8"/>
  <c r="C129" i="8"/>
  <c r="D129" i="8"/>
  <c r="E129" i="8"/>
  <c r="F129" i="8"/>
  <c r="G129" i="8"/>
  <c r="K129" i="8"/>
  <c r="L129" i="8"/>
  <c r="M129" i="8"/>
  <c r="H129" i="8"/>
  <c r="I129" i="8"/>
  <c r="J129" i="8"/>
  <c r="C128" i="8"/>
  <c r="D128" i="8"/>
  <c r="E128" i="8"/>
  <c r="F128" i="8"/>
  <c r="G128" i="8"/>
  <c r="K128" i="8"/>
  <c r="L128" i="8"/>
  <c r="M128" i="8"/>
  <c r="H128" i="8"/>
  <c r="I128" i="8"/>
  <c r="J128" i="8"/>
  <c r="C127" i="8"/>
  <c r="D127" i="8"/>
  <c r="E127" i="8"/>
  <c r="F127" i="8"/>
  <c r="G127" i="8"/>
  <c r="K127" i="8"/>
  <c r="L127" i="8"/>
  <c r="M127" i="8"/>
  <c r="H127" i="8"/>
  <c r="I127" i="8"/>
  <c r="J127" i="8"/>
  <c r="C126" i="8"/>
  <c r="D126" i="8"/>
  <c r="E126" i="8"/>
  <c r="F126" i="8"/>
  <c r="G126" i="8"/>
  <c r="K126" i="8"/>
  <c r="L126" i="8"/>
  <c r="M126" i="8"/>
  <c r="H126" i="8"/>
  <c r="I126" i="8"/>
  <c r="J126" i="8"/>
  <c r="C125" i="8"/>
  <c r="D125" i="8"/>
  <c r="E125" i="8"/>
  <c r="F125" i="8"/>
  <c r="G125" i="8"/>
  <c r="K125" i="8"/>
  <c r="L125" i="8"/>
  <c r="M125" i="8"/>
  <c r="H125" i="8"/>
  <c r="I125" i="8"/>
  <c r="J125" i="8"/>
  <c r="C124" i="8"/>
  <c r="D124" i="8"/>
  <c r="E124" i="8"/>
  <c r="F124" i="8"/>
  <c r="G124" i="8"/>
  <c r="K124" i="8"/>
  <c r="L124" i="8"/>
  <c r="M124" i="8"/>
  <c r="H124" i="8"/>
  <c r="I124" i="8"/>
  <c r="J124" i="8"/>
  <c r="C123" i="8"/>
  <c r="D123" i="8"/>
  <c r="E123" i="8"/>
  <c r="F123" i="8"/>
  <c r="G123" i="8"/>
  <c r="K123" i="8"/>
  <c r="L123" i="8"/>
  <c r="M123" i="8"/>
  <c r="H123" i="8"/>
  <c r="I123" i="8"/>
  <c r="J123" i="8"/>
  <c r="C122" i="8"/>
  <c r="D122" i="8"/>
  <c r="E122" i="8"/>
  <c r="F122" i="8"/>
  <c r="G122" i="8"/>
  <c r="K122" i="8"/>
  <c r="L122" i="8"/>
  <c r="M122" i="8"/>
  <c r="H122" i="8"/>
  <c r="I122" i="8"/>
  <c r="J122" i="8"/>
  <c r="C121" i="8"/>
  <c r="D121" i="8"/>
  <c r="E121" i="8"/>
  <c r="F121" i="8"/>
  <c r="G121" i="8"/>
  <c r="K121" i="8"/>
  <c r="L121" i="8"/>
  <c r="M121" i="8"/>
  <c r="H121" i="8"/>
  <c r="I121" i="8"/>
  <c r="J121" i="8"/>
  <c r="C120" i="8"/>
  <c r="D120" i="8"/>
  <c r="E120" i="8"/>
  <c r="F120" i="8"/>
  <c r="G120" i="8"/>
  <c r="K120" i="8"/>
  <c r="L120" i="8"/>
  <c r="M120" i="8"/>
  <c r="H120" i="8"/>
  <c r="I120" i="8"/>
  <c r="J120" i="8"/>
  <c r="C119" i="8"/>
  <c r="D119" i="8"/>
  <c r="E119" i="8"/>
  <c r="F119" i="8"/>
  <c r="G119" i="8"/>
  <c r="K119" i="8"/>
  <c r="L119" i="8"/>
  <c r="M119" i="8"/>
  <c r="H119" i="8"/>
  <c r="I119" i="8"/>
  <c r="J119" i="8"/>
  <c r="C118" i="8"/>
  <c r="D118" i="8"/>
  <c r="E118" i="8"/>
  <c r="F118" i="8"/>
  <c r="G118" i="8"/>
  <c r="K118" i="8"/>
  <c r="L118" i="8"/>
  <c r="M118" i="8"/>
  <c r="H118" i="8"/>
  <c r="I118" i="8"/>
  <c r="J118" i="8"/>
  <c r="C117" i="8"/>
  <c r="D117" i="8"/>
  <c r="E117" i="8"/>
  <c r="F117" i="8"/>
  <c r="G117" i="8"/>
  <c r="K117" i="8"/>
  <c r="L117" i="8"/>
  <c r="M117" i="8"/>
  <c r="H117" i="8"/>
  <c r="I117" i="8"/>
  <c r="J117" i="8"/>
  <c r="C116" i="8"/>
  <c r="D116" i="8"/>
  <c r="E116" i="8"/>
  <c r="F116" i="8"/>
  <c r="G116" i="8"/>
  <c r="K116" i="8"/>
  <c r="L116" i="8"/>
  <c r="M116" i="8"/>
  <c r="H116" i="8"/>
  <c r="I116" i="8"/>
  <c r="J116" i="8"/>
  <c r="C115" i="8"/>
  <c r="D115" i="8"/>
  <c r="E115" i="8"/>
  <c r="F115" i="8"/>
  <c r="G115" i="8"/>
  <c r="K115" i="8"/>
  <c r="L115" i="8"/>
  <c r="M115" i="8"/>
  <c r="H115" i="8"/>
  <c r="I115" i="8"/>
  <c r="J115" i="8"/>
  <c r="C114" i="8"/>
  <c r="D114" i="8"/>
  <c r="E114" i="8"/>
  <c r="F114" i="8"/>
  <c r="G114" i="8"/>
  <c r="K114" i="8"/>
  <c r="L114" i="8"/>
  <c r="M114" i="8"/>
  <c r="H114" i="8"/>
  <c r="I114" i="8"/>
  <c r="J114" i="8"/>
  <c r="C113" i="8"/>
  <c r="D113" i="8"/>
  <c r="E113" i="8"/>
  <c r="F113" i="8"/>
  <c r="G113" i="8"/>
  <c r="K113" i="8"/>
  <c r="L113" i="8"/>
  <c r="M113" i="8"/>
  <c r="H113" i="8"/>
  <c r="I113" i="8"/>
  <c r="J113" i="8"/>
  <c r="C112" i="8"/>
  <c r="D112" i="8"/>
  <c r="E112" i="8"/>
  <c r="F112" i="8"/>
  <c r="G112" i="8"/>
  <c r="K112" i="8"/>
  <c r="L112" i="8"/>
  <c r="M112" i="8"/>
  <c r="H112" i="8"/>
  <c r="I112" i="8"/>
  <c r="J112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C111" i="8"/>
  <c r="D111" i="8"/>
  <c r="E111" i="8"/>
  <c r="F111" i="8"/>
  <c r="G111" i="8"/>
  <c r="K111" i="8"/>
  <c r="L111" i="8"/>
  <c r="M111" i="8"/>
  <c r="H111" i="8"/>
  <c r="I111" i="8"/>
  <c r="J111" i="8"/>
  <c r="C110" i="8"/>
  <c r="D110" i="8"/>
  <c r="E110" i="8"/>
  <c r="F110" i="8"/>
  <c r="G110" i="8"/>
  <c r="K110" i="8"/>
  <c r="L110" i="8"/>
  <c r="M110" i="8"/>
  <c r="H110" i="8"/>
  <c r="I110" i="8"/>
  <c r="J110" i="8"/>
  <c r="C109" i="8"/>
  <c r="D109" i="8"/>
  <c r="E109" i="8"/>
  <c r="F109" i="8"/>
  <c r="G109" i="8"/>
  <c r="K109" i="8"/>
  <c r="L109" i="8"/>
  <c r="M109" i="8"/>
  <c r="H109" i="8"/>
  <c r="I109" i="8"/>
  <c r="J109" i="8"/>
  <c r="C108" i="8"/>
  <c r="D108" i="8"/>
  <c r="E108" i="8"/>
  <c r="F108" i="8"/>
  <c r="G108" i="8"/>
  <c r="K108" i="8"/>
  <c r="L108" i="8"/>
  <c r="M108" i="8"/>
  <c r="H108" i="8"/>
  <c r="I108" i="8"/>
  <c r="J108" i="8"/>
  <c r="C107" i="8"/>
  <c r="D107" i="8"/>
  <c r="E107" i="8"/>
  <c r="F107" i="8"/>
  <c r="G107" i="8"/>
  <c r="K107" i="8"/>
  <c r="L107" i="8"/>
  <c r="M107" i="8"/>
  <c r="H107" i="8"/>
  <c r="I107" i="8"/>
  <c r="J107" i="8"/>
  <c r="C106" i="8"/>
  <c r="D106" i="8"/>
  <c r="E106" i="8"/>
  <c r="F106" i="8"/>
  <c r="G106" i="8"/>
  <c r="K106" i="8"/>
  <c r="L106" i="8"/>
  <c r="M106" i="8"/>
  <c r="H106" i="8"/>
  <c r="I106" i="8"/>
  <c r="J106" i="8"/>
  <c r="C105" i="8"/>
  <c r="D105" i="8"/>
  <c r="E105" i="8"/>
  <c r="F105" i="8"/>
  <c r="G105" i="8"/>
  <c r="K105" i="8"/>
  <c r="L105" i="8"/>
  <c r="M105" i="8"/>
  <c r="H105" i="8"/>
  <c r="I105" i="8"/>
  <c r="J105" i="8"/>
  <c r="C104" i="8"/>
  <c r="D104" i="8"/>
  <c r="E104" i="8"/>
  <c r="F104" i="8"/>
  <c r="G104" i="8"/>
  <c r="K104" i="8"/>
  <c r="L104" i="8"/>
  <c r="M104" i="8"/>
  <c r="H104" i="8"/>
  <c r="I104" i="8"/>
  <c r="J104" i="8"/>
  <c r="C103" i="8"/>
  <c r="D103" i="8"/>
  <c r="E103" i="8"/>
  <c r="F103" i="8"/>
  <c r="G103" i="8"/>
  <c r="K103" i="8"/>
  <c r="L103" i="8"/>
  <c r="M103" i="8"/>
  <c r="H103" i="8"/>
  <c r="I103" i="8"/>
  <c r="J103" i="8"/>
  <c r="C102" i="8"/>
  <c r="D102" i="8"/>
  <c r="E102" i="8"/>
  <c r="F102" i="8"/>
  <c r="G102" i="8"/>
  <c r="K102" i="8"/>
  <c r="L102" i="8"/>
  <c r="M102" i="8"/>
  <c r="H102" i="8"/>
  <c r="I102" i="8"/>
  <c r="J102" i="8"/>
  <c r="C101" i="8"/>
  <c r="D101" i="8"/>
  <c r="E101" i="8"/>
  <c r="F101" i="8"/>
  <c r="G101" i="8"/>
  <c r="K101" i="8"/>
  <c r="L101" i="8"/>
  <c r="M101" i="8"/>
  <c r="H101" i="8"/>
  <c r="I101" i="8"/>
  <c r="J101" i="8"/>
  <c r="C100" i="8"/>
  <c r="D100" i="8"/>
  <c r="E100" i="8"/>
  <c r="F100" i="8"/>
  <c r="G100" i="8"/>
  <c r="K100" i="8"/>
  <c r="L100" i="8"/>
  <c r="M100" i="8"/>
  <c r="H100" i="8"/>
  <c r="I100" i="8"/>
  <c r="J100" i="8"/>
  <c r="C99" i="8"/>
  <c r="D99" i="8"/>
  <c r="E99" i="8"/>
  <c r="F99" i="8"/>
  <c r="G99" i="8"/>
  <c r="K99" i="8"/>
  <c r="L99" i="8"/>
  <c r="M99" i="8"/>
  <c r="H99" i="8"/>
  <c r="I99" i="8"/>
  <c r="J99" i="8"/>
  <c r="C98" i="8"/>
  <c r="D98" i="8"/>
  <c r="E98" i="8"/>
  <c r="F98" i="8"/>
  <c r="G98" i="8"/>
  <c r="K98" i="8"/>
  <c r="L98" i="8"/>
  <c r="M98" i="8"/>
  <c r="H98" i="8"/>
  <c r="I98" i="8"/>
  <c r="J98" i="8"/>
  <c r="C97" i="8"/>
  <c r="D97" i="8"/>
  <c r="E97" i="8"/>
  <c r="F97" i="8"/>
  <c r="G97" i="8"/>
  <c r="K97" i="8"/>
  <c r="L97" i="8"/>
  <c r="M97" i="8"/>
  <c r="H97" i="8"/>
  <c r="I97" i="8"/>
  <c r="J97" i="8"/>
  <c r="C96" i="8"/>
  <c r="D96" i="8"/>
  <c r="E96" i="8"/>
  <c r="F96" i="8"/>
  <c r="G96" i="8"/>
  <c r="K96" i="8"/>
  <c r="L96" i="8"/>
  <c r="M96" i="8"/>
  <c r="H96" i="8"/>
  <c r="I96" i="8"/>
  <c r="J96" i="8"/>
  <c r="C95" i="8"/>
  <c r="D95" i="8"/>
  <c r="E95" i="8"/>
  <c r="F95" i="8"/>
  <c r="G95" i="8"/>
  <c r="K95" i="8"/>
  <c r="L95" i="8"/>
  <c r="M95" i="8"/>
  <c r="H95" i="8"/>
  <c r="I95" i="8"/>
  <c r="J95" i="8"/>
  <c r="C94" i="8"/>
  <c r="D94" i="8"/>
  <c r="E94" i="8"/>
  <c r="F94" i="8"/>
  <c r="G94" i="8"/>
  <c r="K94" i="8"/>
  <c r="L94" i="8"/>
  <c r="M94" i="8"/>
  <c r="H94" i="8"/>
  <c r="I94" i="8"/>
  <c r="J94" i="8"/>
  <c r="C93" i="8"/>
  <c r="D93" i="8"/>
  <c r="E93" i="8"/>
  <c r="F93" i="8"/>
  <c r="G93" i="8"/>
  <c r="K93" i="8"/>
  <c r="L93" i="8"/>
  <c r="M93" i="8"/>
  <c r="H93" i="8"/>
  <c r="I93" i="8"/>
  <c r="J93" i="8"/>
  <c r="C92" i="8"/>
  <c r="D92" i="8"/>
  <c r="E92" i="8"/>
  <c r="F92" i="8"/>
  <c r="G92" i="8"/>
  <c r="K92" i="8"/>
  <c r="L92" i="8"/>
  <c r="M92" i="8"/>
  <c r="H92" i="8"/>
  <c r="I92" i="8"/>
  <c r="J92" i="8"/>
  <c r="C91" i="8"/>
  <c r="D91" i="8"/>
  <c r="E91" i="8"/>
  <c r="F91" i="8"/>
  <c r="G91" i="8"/>
  <c r="K91" i="8"/>
  <c r="L91" i="8"/>
  <c r="M91" i="8"/>
  <c r="H91" i="8"/>
  <c r="I91" i="8"/>
  <c r="J91" i="8"/>
  <c r="C90" i="8"/>
  <c r="D90" i="8"/>
  <c r="E90" i="8"/>
  <c r="F90" i="8"/>
  <c r="G90" i="8"/>
  <c r="K90" i="8"/>
  <c r="L90" i="8"/>
  <c r="M90" i="8"/>
  <c r="H90" i="8"/>
  <c r="I90" i="8"/>
  <c r="J90" i="8"/>
  <c r="C89" i="8"/>
  <c r="D89" i="8"/>
  <c r="E89" i="8"/>
  <c r="F89" i="8"/>
  <c r="G89" i="8"/>
  <c r="K89" i="8"/>
  <c r="L89" i="8"/>
  <c r="M89" i="8"/>
  <c r="H89" i="8"/>
  <c r="I89" i="8"/>
  <c r="J89" i="8"/>
  <c r="C88" i="8"/>
  <c r="D88" i="8"/>
  <c r="E88" i="8"/>
  <c r="F88" i="8"/>
  <c r="G88" i="8"/>
  <c r="K88" i="8"/>
  <c r="L88" i="8"/>
  <c r="M88" i="8"/>
  <c r="H88" i="8"/>
  <c r="I88" i="8"/>
  <c r="J88" i="8"/>
  <c r="C87" i="8"/>
  <c r="D87" i="8"/>
  <c r="E87" i="8"/>
  <c r="F87" i="8"/>
  <c r="G87" i="8"/>
  <c r="K87" i="8"/>
  <c r="L87" i="8"/>
  <c r="M87" i="8"/>
  <c r="H87" i="8"/>
  <c r="I87" i="8"/>
  <c r="J87" i="8"/>
  <c r="C86" i="8"/>
  <c r="D86" i="8"/>
  <c r="E86" i="8"/>
  <c r="F86" i="8"/>
  <c r="G86" i="8"/>
  <c r="K86" i="8"/>
  <c r="L86" i="8"/>
  <c r="M86" i="8"/>
  <c r="H86" i="8"/>
  <c r="I86" i="8"/>
  <c r="J86" i="8"/>
  <c r="K12" i="7"/>
  <c r="K13" i="7"/>
  <c r="K14" i="7"/>
  <c r="K15" i="7"/>
  <c r="K16" i="7"/>
  <c r="K17" i="7"/>
  <c r="K18" i="7"/>
  <c r="K41" i="7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9"/>
  <c r="C1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85" i="8"/>
  <c r="G85" i="8"/>
  <c r="K85" i="8"/>
  <c r="L85" i="8"/>
  <c r="M85" i="8"/>
  <c r="H85" i="8"/>
  <c r="I85" i="8"/>
  <c r="J85" i="8"/>
  <c r="F84" i="8"/>
  <c r="G84" i="8"/>
  <c r="K84" i="8"/>
  <c r="L84" i="8"/>
  <c r="M84" i="8"/>
  <c r="H84" i="8"/>
  <c r="I84" i="8"/>
  <c r="J84" i="8"/>
  <c r="F83" i="8"/>
  <c r="G83" i="8"/>
  <c r="K83" i="8"/>
  <c r="L83" i="8"/>
  <c r="M83" i="8"/>
  <c r="H83" i="8"/>
  <c r="I83" i="8"/>
  <c r="J83" i="8"/>
  <c r="F82" i="8"/>
  <c r="G82" i="8"/>
  <c r="K82" i="8"/>
  <c r="L82" i="8"/>
  <c r="M82" i="8"/>
  <c r="H82" i="8"/>
  <c r="I82" i="8"/>
  <c r="J82" i="8"/>
  <c r="F81" i="8"/>
  <c r="G81" i="8"/>
  <c r="K81" i="8"/>
  <c r="L81" i="8"/>
  <c r="M81" i="8"/>
  <c r="H81" i="8"/>
  <c r="I81" i="8"/>
  <c r="J81" i="8"/>
  <c r="F80" i="8"/>
  <c r="G80" i="8"/>
  <c r="K80" i="8"/>
  <c r="L80" i="8"/>
  <c r="M80" i="8"/>
  <c r="H80" i="8"/>
  <c r="I80" i="8"/>
  <c r="J80" i="8"/>
  <c r="F79" i="8"/>
  <c r="G79" i="8"/>
  <c r="K79" i="8"/>
  <c r="L79" i="8"/>
  <c r="M79" i="8"/>
  <c r="H79" i="8"/>
  <c r="I79" i="8"/>
  <c r="J79" i="8"/>
  <c r="F78" i="8"/>
  <c r="G78" i="8"/>
  <c r="K78" i="8"/>
  <c r="L78" i="8"/>
  <c r="M78" i="8"/>
  <c r="H78" i="8"/>
  <c r="I78" i="8"/>
  <c r="J78" i="8"/>
  <c r="F77" i="8"/>
  <c r="G77" i="8"/>
  <c r="K77" i="8"/>
  <c r="L77" i="8"/>
  <c r="M77" i="8"/>
  <c r="H77" i="8"/>
  <c r="I77" i="8"/>
  <c r="J77" i="8"/>
  <c r="F76" i="8"/>
  <c r="G76" i="8"/>
  <c r="K76" i="8"/>
  <c r="L76" i="8"/>
  <c r="M76" i="8"/>
  <c r="H76" i="8"/>
  <c r="I76" i="8"/>
  <c r="J76" i="8"/>
  <c r="F75" i="8"/>
  <c r="G75" i="8"/>
  <c r="K75" i="8"/>
  <c r="L75" i="8"/>
  <c r="M75" i="8"/>
  <c r="H75" i="8"/>
  <c r="I75" i="8"/>
  <c r="J75" i="8"/>
  <c r="F74" i="8"/>
  <c r="G74" i="8"/>
  <c r="K74" i="8"/>
  <c r="L74" i="8"/>
  <c r="M74" i="8"/>
  <c r="H74" i="8"/>
  <c r="I74" i="8"/>
  <c r="J74" i="8"/>
  <c r="F73" i="8"/>
  <c r="G73" i="8"/>
  <c r="K73" i="8"/>
  <c r="L73" i="8"/>
  <c r="M73" i="8"/>
  <c r="H73" i="8"/>
  <c r="I73" i="8"/>
  <c r="J73" i="8"/>
  <c r="F72" i="8"/>
  <c r="G72" i="8"/>
  <c r="K72" i="8"/>
  <c r="L72" i="8"/>
  <c r="M72" i="8"/>
  <c r="H72" i="8"/>
  <c r="I72" i="8"/>
  <c r="J72" i="8"/>
  <c r="F71" i="8"/>
  <c r="G71" i="8"/>
  <c r="K71" i="8"/>
  <c r="L71" i="8"/>
  <c r="M71" i="8"/>
  <c r="H71" i="8"/>
  <c r="I71" i="8"/>
  <c r="J71" i="8"/>
  <c r="F70" i="8"/>
  <c r="G70" i="8"/>
  <c r="K70" i="8"/>
  <c r="L70" i="8"/>
  <c r="M70" i="8"/>
  <c r="H70" i="8"/>
  <c r="I70" i="8"/>
  <c r="J70" i="8"/>
  <c r="F69" i="8"/>
  <c r="G69" i="8"/>
  <c r="K69" i="8"/>
  <c r="L69" i="8"/>
  <c r="M69" i="8"/>
  <c r="H69" i="8"/>
  <c r="I69" i="8"/>
  <c r="J69" i="8"/>
  <c r="F68" i="8"/>
  <c r="G68" i="8"/>
  <c r="K68" i="8"/>
  <c r="L68" i="8"/>
  <c r="M68" i="8"/>
  <c r="H68" i="8"/>
  <c r="I68" i="8"/>
  <c r="J68" i="8"/>
  <c r="F67" i="8"/>
  <c r="G67" i="8"/>
  <c r="K67" i="8"/>
  <c r="L67" i="8"/>
  <c r="M67" i="8"/>
  <c r="H67" i="8"/>
  <c r="I67" i="8"/>
  <c r="J67" i="8"/>
  <c r="F66" i="8"/>
  <c r="G66" i="8"/>
  <c r="K66" i="8"/>
  <c r="L66" i="8"/>
  <c r="M66" i="8"/>
  <c r="H66" i="8"/>
  <c r="I66" i="8"/>
  <c r="J66" i="8"/>
  <c r="F65" i="8"/>
  <c r="G65" i="8"/>
  <c r="K65" i="8"/>
  <c r="L65" i="8"/>
  <c r="M65" i="8"/>
  <c r="H65" i="8"/>
  <c r="I65" i="8"/>
  <c r="J65" i="8"/>
  <c r="F64" i="8"/>
  <c r="G64" i="8"/>
  <c r="K64" i="8"/>
  <c r="L64" i="8"/>
  <c r="M64" i="8"/>
  <c r="H64" i="8"/>
  <c r="I64" i="8"/>
  <c r="J64" i="8"/>
  <c r="F63" i="8"/>
  <c r="G63" i="8"/>
  <c r="K63" i="8"/>
  <c r="L63" i="8"/>
  <c r="M63" i="8"/>
  <c r="H63" i="8"/>
  <c r="I63" i="8"/>
  <c r="J63" i="8"/>
  <c r="F62" i="8"/>
  <c r="G62" i="8"/>
  <c r="K62" i="8"/>
  <c r="L62" i="8"/>
  <c r="M62" i="8"/>
  <c r="H62" i="8"/>
  <c r="I62" i="8"/>
  <c r="J62" i="8"/>
  <c r="F61" i="8"/>
  <c r="G61" i="8"/>
  <c r="K61" i="8"/>
  <c r="L61" i="8"/>
  <c r="M61" i="8"/>
  <c r="H61" i="8"/>
  <c r="I61" i="8"/>
  <c r="J61" i="8"/>
  <c r="F60" i="8"/>
  <c r="G60" i="8"/>
  <c r="K60" i="8"/>
  <c r="L60" i="8"/>
  <c r="M60" i="8"/>
  <c r="H60" i="8"/>
  <c r="I60" i="8"/>
  <c r="J60" i="8"/>
  <c r="F59" i="8"/>
  <c r="G59" i="8"/>
  <c r="K59" i="8"/>
  <c r="L59" i="8"/>
  <c r="M59" i="8"/>
  <c r="H59" i="8"/>
  <c r="I59" i="8"/>
  <c r="J59" i="8"/>
  <c r="F58" i="8"/>
  <c r="G58" i="8"/>
  <c r="K58" i="8"/>
  <c r="L58" i="8"/>
  <c r="M58" i="8"/>
  <c r="H58" i="8"/>
  <c r="I58" i="8"/>
  <c r="J58" i="8"/>
  <c r="F57" i="8"/>
  <c r="G57" i="8"/>
  <c r="K57" i="8"/>
  <c r="L57" i="8"/>
  <c r="M57" i="8"/>
  <c r="H57" i="8"/>
  <c r="I57" i="8"/>
  <c r="J57" i="8"/>
  <c r="F56" i="8"/>
  <c r="G56" i="8"/>
  <c r="K56" i="8"/>
  <c r="L56" i="8"/>
  <c r="M56" i="8"/>
  <c r="H56" i="8"/>
  <c r="I56" i="8"/>
  <c r="J56" i="8"/>
  <c r="F55" i="8"/>
  <c r="G55" i="8"/>
  <c r="K55" i="8"/>
  <c r="L55" i="8"/>
  <c r="M55" i="8"/>
  <c r="H55" i="8"/>
  <c r="I55" i="8"/>
  <c r="J55" i="8"/>
  <c r="F54" i="8"/>
  <c r="G54" i="8"/>
  <c r="K54" i="8"/>
  <c r="L54" i="8"/>
  <c r="M54" i="8"/>
  <c r="H54" i="8"/>
  <c r="I54" i="8"/>
  <c r="J54" i="8"/>
  <c r="F53" i="8"/>
  <c r="G53" i="8"/>
  <c r="K53" i="8"/>
  <c r="L53" i="8"/>
  <c r="M53" i="8"/>
  <c r="H53" i="8"/>
  <c r="I53" i="8"/>
  <c r="J53" i="8"/>
  <c r="F52" i="8"/>
  <c r="G52" i="8"/>
  <c r="K52" i="8"/>
  <c r="L52" i="8"/>
  <c r="M52" i="8"/>
  <c r="H52" i="8"/>
  <c r="I52" i="8"/>
  <c r="J52" i="8"/>
  <c r="F51" i="8"/>
  <c r="G51" i="8"/>
  <c r="K51" i="8"/>
  <c r="L51" i="8"/>
  <c r="M51" i="8"/>
  <c r="H51" i="8"/>
  <c r="I51" i="8"/>
  <c r="J51" i="8"/>
  <c r="F50" i="8"/>
  <c r="G50" i="8"/>
  <c r="K50" i="8"/>
  <c r="L50" i="8"/>
  <c r="M50" i="8"/>
  <c r="H50" i="8"/>
  <c r="I50" i="8"/>
  <c r="J50" i="8"/>
  <c r="F49" i="8"/>
  <c r="G49" i="8"/>
  <c r="K49" i="8"/>
  <c r="L49" i="8"/>
  <c r="M49" i="8"/>
  <c r="H49" i="8"/>
  <c r="I49" i="8"/>
  <c r="J49" i="8"/>
  <c r="F48" i="8"/>
  <c r="G48" i="8"/>
  <c r="K48" i="8"/>
  <c r="L48" i="8"/>
  <c r="M48" i="8"/>
  <c r="H48" i="8"/>
  <c r="I48" i="8"/>
  <c r="J48" i="8"/>
  <c r="F47" i="8"/>
  <c r="G47" i="8"/>
  <c r="K47" i="8"/>
  <c r="L47" i="8"/>
  <c r="M47" i="8"/>
  <c r="H47" i="8"/>
  <c r="I47" i="8"/>
  <c r="J47" i="8"/>
  <c r="F46" i="8"/>
  <c r="G46" i="8"/>
  <c r="K46" i="8"/>
  <c r="L46" i="8"/>
  <c r="M46" i="8"/>
  <c r="H46" i="8"/>
  <c r="I46" i="8"/>
  <c r="J46" i="8"/>
  <c r="F45" i="8"/>
  <c r="G45" i="8"/>
  <c r="K45" i="8"/>
  <c r="L45" i="8"/>
  <c r="M45" i="8"/>
  <c r="H45" i="8"/>
  <c r="I45" i="8"/>
  <c r="J45" i="8"/>
  <c r="F44" i="8"/>
  <c r="G44" i="8"/>
  <c r="K44" i="8"/>
  <c r="L44" i="8"/>
  <c r="M44" i="8"/>
  <c r="H44" i="8"/>
  <c r="I44" i="8"/>
  <c r="J44" i="8"/>
  <c r="N43" i="8"/>
  <c r="F43" i="8"/>
  <c r="G43" i="8"/>
  <c r="K43" i="8"/>
  <c r="L43" i="8"/>
  <c r="M43" i="8"/>
  <c r="H43" i="8"/>
  <c r="I43" i="8"/>
  <c r="J43" i="8"/>
  <c r="F42" i="8"/>
  <c r="G42" i="8"/>
  <c r="K42" i="8"/>
  <c r="L42" i="8"/>
  <c r="M42" i="8"/>
  <c r="H42" i="8"/>
  <c r="I42" i="8"/>
  <c r="J42" i="8"/>
  <c r="F41" i="8"/>
  <c r="G41" i="8"/>
  <c r="K41" i="8"/>
  <c r="L41" i="8"/>
  <c r="M41" i="8"/>
  <c r="H41" i="8"/>
  <c r="I41" i="8"/>
  <c r="J41" i="8"/>
  <c r="F40" i="8"/>
  <c r="G40" i="8"/>
  <c r="K40" i="8"/>
  <c r="L40" i="8"/>
  <c r="M40" i="8"/>
  <c r="H40" i="8"/>
  <c r="I40" i="8"/>
  <c r="J40" i="8"/>
  <c r="F39" i="8"/>
  <c r="G39" i="8"/>
  <c r="K39" i="8"/>
  <c r="L39" i="8"/>
  <c r="M39" i="8"/>
  <c r="H39" i="8"/>
  <c r="I39" i="8"/>
  <c r="J39" i="8"/>
  <c r="F38" i="8"/>
  <c r="G38" i="8"/>
  <c r="K38" i="8"/>
  <c r="L38" i="8"/>
  <c r="M38" i="8"/>
  <c r="H38" i="8"/>
  <c r="I38" i="8"/>
  <c r="J38" i="8"/>
  <c r="F37" i="8"/>
  <c r="G37" i="8"/>
  <c r="K37" i="8"/>
  <c r="L37" i="8"/>
  <c r="M37" i="8"/>
  <c r="H37" i="8"/>
  <c r="I37" i="8"/>
  <c r="J37" i="8"/>
  <c r="F36" i="8"/>
  <c r="G36" i="8"/>
  <c r="K36" i="8"/>
  <c r="L36" i="8"/>
  <c r="M36" i="8"/>
  <c r="H36" i="8"/>
  <c r="I36" i="8"/>
  <c r="J36" i="8"/>
  <c r="F35" i="8"/>
  <c r="G35" i="8"/>
  <c r="K35" i="8"/>
  <c r="L35" i="8"/>
  <c r="M35" i="8"/>
  <c r="H35" i="8"/>
  <c r="I35" i="8"/>
  <c r="J35" i="8"/>
  <c r="N34" i="8"/>
  <c r="O34" i="8"/>
  <c r="F34" i="8"/>
  <c r="G34" i="8"/>
  <c r="K34" i="8"/>
  <c r="L34" i="8"/>
  <c r="M34" i="8"/>
  <c r="H34" i="8"/>
  <c r="I34" i="8"/>
  <c r="J34" i="8"/>
  <c r="N33" i="8"/>
  <c r="O33" i="8"/>
  <c r="F33" i="8"/>
  <c r="G33" i="8"/>
  <c r="K33" i="8"/>
  <c r="L33" i="8"/>
  <c r="M33" i="8"/>
  <c r="H33" i="8"/>
  <c r="I33" i="8"/>
  <c r="J33" i="8"/>
  <c r="N32" i="8"/>
  <c r="O32" i="8"/>
  <c r="F32" i="8"/>
  <c r="G32" i="8"/>
  <c r="K32" i="8"/>
  <c r="L32" i="8"/>
  <c r="M32" i="8"/>
  <c r="H32" i="8"/>
  <c r="I32" i="8"/>
  <c r="J32" i="8"/>
  <c r="N31" i="8"/>
  <c r="O31" i="8"/>
  <c r="F31" i="8"/>
  <c r="G31" i="8"/>
  <c r="K31" i="8"/>
  <c r="L31" i="8"/>
  <c r="M31" i="8"/>
  <c r="H31" i="8"/>
  <c r="I31" i="8"/>
  <c r="J31" i="8"/>
  <c r="N30" i="8"/>
  <c r="O30" i="8"/>
  <c r="F30" i="8"/>
  <c r="G30" i="8"/>
  <c r="K30" i="8"/>
  <c r="L30" i="8"/>
  <c r="M30" i="8"/>
  <c r="H30" i="8"/>
  <c r="I30" i="8"/>
  <c r="J30" i="8"/>
  <c r="N29" i="8"/>
  <c r="O29" i="8"/>
  <c r="F29" i="8"/>
  <c r="G29" i="8"/>
  <c r="K29" i="8"/>
  <c r="L29" i="8"/>
  <c r="M29" i="8"/>
  <c r="H29" i="8"/>
  <c r="I29" i="8"/>
  <c r="J29" i="8"/>
  <c r="N28" i="8"/>
  <c r="O28" i="8"/>
  <c r="F28" i="8"/>
  <c r="G28" i="8"/>
  <c r="K28" i="8"/>
  <c r="L28" i="8"/>
  <c r="M28" i="8"/>
  <c r="H28" i="8"/>
  <c r="I28" i="8"/>
  <c r="J28" i="8"/>
  <c r="N27" i="8"/>
  <c r="O27" i="8"/>
  <c r="F27" i="8"/>
  <c r="G27" i="8"/>
  <c r="K27" i="8"/>
  <c r="L27" i="8"/>
  <c r="M27" i="8"/>
  <c r="H27" i="8"/>
  <c r="I27" i="8"/>
  <c r="J27" i="8"/>
  <c r="N26" i="8"/>
  <c r="O26" i="8"/>
  <c r="F26" i="8"/>
  <c r="G26" i="8"/>
  <c r="K26" i="8"/>
  <c r="L26" i="8"/>
  <c r="M26" i="8"/>
  <c r="H26" i="8"/>
  <c r="I26" i="8"/>
  <c r="J26" i="8"/>
  <c r="N25" i="8"/>
  <c r="O25" i="8"/>
  <c r="F25" i="8"/>
  <c r="G25" i="8"/>
  <c r="K25" i="8"/>
  <c r="L25" i="8"/>
  <c r="M25" i="8"/>
  <c r="H25" i="8"/>
  <c r="I25" i="8"/>
  <c r="J25" i="8"/>
  <c r="N24" i="8"/>
  <c r="O24" i="8"/>
  <c r="F24" i="8"/>
  <c r="G24" i="8"/>
  <c r="K24" i="8"/>
  <c r="L24" i="8"/>
  <c r="M24" i="8"/>
  <c r="H24" i="8"/>
  <c r="I24" i="8"/>
  <c r="J24" i="8"/>
  <c r="N23" i="8"/>
  <c r="O23" i="8"/>
  <c r="F23" i="8"/>
  <c r="G23" i="8"/>
  <c r="K23" i="8"/>
  <c r="L23" i="8"/>
  <c r="M23" i="8"/>
  <c r="H23" i="8"/>
  <c r="I23" i="8"/>
  <c r="J23" i="8"/>
  <c r="N22" i="8"/>
  <c r="O22" i="8"/>
  <c r="F22" i="8"/>
  <c r="G22" i="8"/>
  <c r="K22" i="8"/>
  <c r="L22" i="8"/>
  <c r="M22" i="8"/>
  <c r="H22" i="8"/>
  <c r="I22" i="8"/>
  <c r="J22" i="8"/>
  <c r="N21" i="8"/>
  <c r="O21" i="8"/>
  <c r="F21" i="8"/>
  <c r="G21" i="8"/>
  <c r="K21" i="8"/>
  <c r="L21" i="8"/>
  <c r="M21" i="8"/>
  <c r="H21" i="8"/>
  <c r="I21" i="8"/>
  <c r="J21" i="8"/>
  <c r="N20" i="8"/>
  <c r="O20" i="8"/>
  <c r="F20" i="8"/>
  <c r="G20" i="8"/>
  <c r="K20" i="8"/>
  <c r="L20" i="8"/>
  <c r="M20" i="8"/>
  <c r="H20" i="8"/>
  <c r="I20" i="8"/>
  <c r="J20" i="8"/>
  <c r="N19" i="8"/>
  <c r="O19" i="8"/>
  <c r="F19" i="8"/>
  <c r="G19" i="8"/>
  <c r="K19" i="8"/>
  <c r="L19" i="8"/>
  <c r="M19" i="8"/>
  <c r="H19" i="8"/>
  <c r="I19" i="8"/>
  <c r="J19" i="8"/>
  <c r="N18" i="8"/>
  <c r="O18" i="8"/>
  <c r="F18" i="8"/>
  <c r="G18" i="8"/>
  <c r="K18" i="8"/>
  <c r="L18" i="8"/>
  <c r="M18" i="8"/>
  <c r="H18" i="8"/>
  <c r="I18" i="8"/>
  <c r="J18" i="8"/>
  <c r="N17" i="8"/>
  <c r="O17" i="8"/>
  <c r="F17" i="8"/>
  <c r="G17" i="8"/>
  <c r="K17" i="8"/>
  <c r="L17" i="8"/>
  <c r="M17" i="8"/>
  <c r="H17" i="8"/>
  <c r="I17" i="8"/>
  <c r="J17" i="8"/>
  <c r="N16" i="8"/>
  <c r="O16" i="8"/>
  <c r="F16" i="8"/>
  <c r="G16" i="8"/>
  <c r="K16" i="8"/>
  <c r="L16" i="8"/>
  <c r="M16" i="8"/>
  <c r="H16" i="8"/>
  <c r="I16" i="8"/>
  <c r="J16" i="8"/>
  <c r="N15" i="8"/>
  <c r="O15" i="8"/>
  <c r="F15" i="8"/>
  <c r="G15" i="8"/>
  <c r="K15" i="8"/>
  <c r="L15" i="8"/>
  <c r="M15" i="8"/>
  <c r="H15" i="8"/>
  <c r="I15" i="8"/>
  <c r="J15" i="8"/>
  <c r="N14" i="8"/>
  <c r="O14" i="8"/>
  <c r="F14" i="8"/>
  <c r="G14" i="8"/>
  <c r="K14" i="8"/>
  <c r="L14" i="8"/>
  <c r="M14" i="8"/>
  <c r="H14" i="8"/>
  <c r="I14" i="8"/>
  <c r="J14" i="8"/>
  <c r="N13" i="8"/>
  <c r="O13" i="8"/>
  <c r="F13" i="8"/>
  <c r="G13" i="8"/>
  <c r="K13" i="8"/>
  <c r="L13" i="8"/>
  <c r="M13" i="8"/>
  <c r="H13" i="8"/>
  <c r="I13" i="8"/>
  <c r="J13" i="8"/>
  <c r="N12" i="8"/>
  <c r="O12" i="8"/>
  <c r="F12" i="8"/>
  <c r="G12" i="8"/>
  <c r="K12" i="8"/>
  <c r="L12" i="8"/>
  <c r="M12" i="8"/>
  <c r="H12" i="8"/>
  <c r="I12" i="8"/>
  <c r="J12" i="8"/>
  <c r="N11" i="8"/>
  <c r="O11" i="8"/>
  <c r="F11" i="8"/>
  <c r="G11" i="8"/>
  <c r="K11" i="8"/>
  <c r="L11" i="8"/>
  <c r="M11" i="8"/>
  <c r="H11" i="8"/>
  <c r="I11" i="8"/>
  <c r="J11" i="8"/>
  <c r="N10" i="8"/>
  <c r="O10" i="8"/>
  <c r="F10" i="8"/>
  <c r="G10" i="8"/>
  <c r="K10" i="8"/>
  <c r="L10" i="8"/>
  <c r="M10" i="8"/>
  <c r="H10" i="8"/>
  <c r="I10" i="8"/>
  <c r="J10" i="8"/>
  <c r="N9" i="8"/>
  <c r="O9" i="8"/>
  <c r="F9" i="8"/>
  <c r="G9" i="8"/>
  <c r="K9" i="8"/>
  <c r="L9" i="8"/>
  <c r="M9" i="8"/>
  <c r="H9" i="8"/>
  <c r="I9" i="8"/>
  <c r="J9" i="8"/>
  <c r="N8" i="8"/>
  <c r="O8" i="8"/>
  <c r="F8" i="8"/>
  <c r="G8" i="8"/>
  <c r="K8" i="8"/>
  <c r="L8" i="8"/>
  <c r="M8" i="8"/>
  <c r="H8" i="8"/>
  <c r="I8" i="8"/>
  <c r="J8" i="8"/>
  <c r="N7" i="8"/>
  <c r="O7" i="8"/>
  <c r="F7" i="8"/>
  <c r="G7" i="8"/>
  <c r="K7" i="8"/>
  <c r="L7" i="8"/>
  <c r="M7" i="8"/>
  <c r="H7" i="8"/>
  <c r="I7" i="8"/>
  <c r="J7" i="8"/>
  <c r="N6" i="8"/>
  <c r="O6" i="8"/>
  <c r="F6" i="8"/>
  <c r="G6" i="8"/>
  <c r="K6" i="8"/>
  <c r="L6" i="8"/>
  <c r="M6" i="8"/>
  <c r="H6" i="8"/>
  <c r="I6" i="8"/>
  <c r="J6" i="8"/>
  <c r="N5" i="8"/>
  <c r="O5" i="8"/>
  <c r="F5" i="8"/>
  <c r="G5" i="8"/>
  <c r="K5" i="8"/>
  <c r="L5" i="8"/>
  <c r="M5" i="8"/>
  <c r="H5" i="8"/>
  <c r="I5" i="8"/>
  <c r="J5" i="8"/>
  <c r="N4" i="8"/>
  <c r="O4" i="8"/>
  <c r="F4" i="8"/>
  <c r="G4" i="8"/>
  <c r="K4" i="8"/>
  <c r="L4" i="8"/>
  <c r="M4" i="8"/>
  <c r="H4" i="8"/>
  <c r="I4" i="8"/>
  <c r="J4" i="8"/>
  <c r="N3" i="8"/>
  <c r="O3" i="8"/>
  <c r="F3" i="8"/>
  <c r="G3" i="8"/>
  <c r="K3" i="8"/>
  <c r="L3" i="8"/>
  <c r="H3" i="8"/>
  <c r="I3" i="8"/>
  <c r="C1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C34" i="7"/>
  <c r="C19" i="7"/>
  <c r="E34" i="7"/>
  <c r="D34" i="7"/>
  <c r="N34" i="7"/>
  <c r="O34" i="7"/>
  <c r="C33" i="7"/>
  <c r="E33" i="7"/>
  <c r="D33" i="7"/>
  <c r="N33" i="7"/>
  <c r="O33" i="7"/>
  <c r="C32" i="7"/>
  <c r="E32" i="7"/>
  <c r="D32" i="7"/>
  <c r="N32" i="7"/>
  <c r="O32" i="7"/>
  <c r="C31" i="7"/>
  <c r="E31" i="7"/>
  <c r="D31" i="7"/>
  <c r="N31" i="7"/>
  <c r="O31" i="7"/>
  <c r="C30" i="7"/>
  <c r="E30" i="7"/>
  <c r="D30" i="7"/>
  <c r="N30" i="7"/>
  <c r="O30" i="7"/>
  <c r="C29" i="7"/>
  <c r="E29" i="7"/>
  <c r="D29" i="7"/>
  <c r="N29" i="7"/>
  <c r="O29" i="7"/>
  <c r="C28" i="7"/>
  <c r="E28" i="7"/>
  <c r="D28" i="7"/>
  <c r="N28" i="7"/>
  <c r="O28" i="7"/>
  <c r="C27" i="7"/>
  <c r="E27" i="7"/>
  <c r="D27" i="7"/>
  <c r="N27" i="7"/>
  <c r="O27" i="7"/>
  <c r="C26" i="7"/>
  <c r="E26" i="7"/>
  <c r="D26" i="7"/>
  <c r="N26" i="7"/>
  <c r="O26" i="7"/>
  <c r="C25" i="7"/>
  <c r="E25" i="7"/>
  <c r="D25" i="7"/>
  <c r="N25" i="7"/>
  <c r="O25" i="7"/>
  <c r="C24" i="7"/>
  <c r="E24" i="7"/>
  <c r="D24" i="7"/>
  <c r="N24" i="7"/>
  <c r="O24" i="7"/>
  <c r="C23" i="7"/>
  <c r="E23" i="7"/>
  <c r="D23" i="7"/>
  <c r="N23" i="7"/>
  <c r="O23" i="7"/>
  <c r="C22" i="7"/>
  <c r="E22" i="7"/>
  <c r="D22" i="7"/>
  <c r="N22" i="7"/>
  <c r="O22" i="7"/>
  <c r="C21" i="7"/>
  <c r="E21" i="7"/>
  <c r="D21" i="7"/>
  <c r="N21" i="7"/>
  <c r="O21" i="7"/>
  <c r="C20" i="7"/>
  <c r="E20" i="7"/>
  <c r="D20" i="7"/>
  <c r="N20" i="7"/>
  <c r="O20" i="7"/>
  <c r="E19" i="7"/>
  <c r="D19" i="7"/>
  <c r="N19" i="7"/>
  <c r="O19" i="7"/>
  <c r="O3" i="7"/>
  <c r="C18" i="7"/>
  <c r="E18" i="7"/>
  <c r="D18" i="7"/>
  <c r="N18" i="7"/>
  <c r="O18" i="7"/>
  <c r="C17" i="7"/>
  <c r="E17" i="7"/>
  <c r="D17" i="7"/>
  <c r="N17" i="7"/>
  <c r="O17" i="7"/>
  <c r="C16" i="7"/>
  <c r="E16" i="7"/>
  <c r="D16" i="7"/>
  <c r="N16" i="7"/>
  <c r="O16" i="7"/>
  <c r="C15" i="7"/>
  <c r="E15" i="7"/>
  <c r="D15" i="7"/>
  <c r="N15" i="7"/>
  <c r="O15" i="7"/>
  <c r="C14" i="7"/>
  <c r="E14" i="7"/>
  <c r="D14" i="7"/>
  <c r="N14" i="7"/>
  <c r="O14" i="7"/>
  <c r="C13" i="7"/>
  <c r="E13" i="7"/>
  <c r="D13" i="7"/>
  <c r="N13" i="7"/>
  <c r="O13" i="7"/>
  <c r="C12" i="7"/>
  <c r="E12" i="7"/>
  <c r="D12" i="7"/>
  <c r="N12" i="7"/>
  <c r="O12" i="7"/>
  <c r="C11" i="7"/>
  <c r="E11" i="7"/>
  <c r="D11" i="7"/>
  <c r="N11" i="7"/>
  <c r="O11" i="7"/>
  <c r="C10" i="7"/>
  <c r="E10" i="7"/>
  <c r="D10" i="7"/>
  <c r="N10" i="7"/>
  <c r="O10" i="7"/>
  <c r="C9" i="7"/>
  <c r="E9" i="7"/>
  <c r="D9" i="7"/>
  <c r="N9" i="7"/>
  <c r="O9" i="7"/>
  <c r="C8" i="7"/>
  <c r="E8" i="7"/>
  <c r="D8" i="7"/>
  <c r="N8" i="7"/>
  <c r="O8" i="7"/>
  <c r="C7" i="7"/>
  <c r="E7" i="7"/>
  <c r="D7" i="7"/>
  <c r="N7" i="7"/>
  <c r="O7" i="7"/>
  <c r="C6" i="7"/>
  <c r="E6" i="7"/>
  <c r="D6" i="7"/>
  <c r="N6" i="7"/>
  <c r="O6" i="7"/>
  <c r="C5" i="7"/>
  <c r="E5" i="7"/>
  <c r="D5" i="7"/>
  <c r="N5" i="7"/>
  <c r="O5" i="7"/>
  <c r="C4" i="7"/>
  <c r="E4" i="7"/>
  <c r="D4" i="7"/>
  <c r="N4" i="7"/>
  <c r="O4" i="7"/>
  <c r="N3" i="7"/>
  <c r="B35" i="7"/>
  <c r="B36" i="7"/>
  <c r="B37" i="7"/>
  <c r="B38" i="7"/>
  <c r="B39" i="7"/>
  <c r="B40" i="7"/>
  <c r="B41" i="7"/>
  <c r="B42" i="7"/>
  <c r="B43" i="7"/>
  <c r="C43" i="7"/>
  <c r="C35" i="7"/>
  <c r="E43" i="7"/>
  <c r="D43" i="7"/>
  <c r="N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D85" i="7"/>
  <c r="E85" i="7"/>
  <c r="F85" i="7"/>
  <c r="G85" i="7"/>
  <c r="K85" i="7"/>
  <c r="D84" i="7"/>
  <c r="E84" i="7"/>
  <c r="F84" i="7"/>
  <c r="G84" i="7"/>
  <c r="K84" i="7"/>
  <c r="D83" i="7"/>
  <c r="E83" i="7"/>
  <c r="F83" i="7"/>
  <c r="G83" i="7"/>
  <c r="K83" i="7"/>
  <c r="D82" i="7"/>
  <c r="E82" i="7"/>
  <c r="F82" i="7"/>
  <c r="G82" i="7"/>
  <c r="K82" i="7"/>
  <c r="D81" i="7"/>
  <c r="E81" i="7"/>
  <c r="F81" i="7"/>
  <c r="G81" i="7"/>
  <c r="K81" i="7"/>
  <c r="D80" i="7"/>
  <c r="E80" i="7"/>
  <c r="F80" i="7"/>
  <c r="G80" i="7"/>
  <c r="K80" i="7"/>
  <c r="D79" i="7"/>
  <c r="E79" i="7"/>
  <c r="F79" i="7"/>
  <c r="G79" i="7"/>
  <c r="K79" i="7"/>
  <c r="D78" i="7"/>
  <c r="E78" i="7"/>
  <c r="F78" i="7"/>
  <c r="G78" i="7"/>
  <c r="K78" i="7"/>
  <c r="D77" i="7"/>
  <c r="E77" i="7"/>
  <c r="F77" i="7"/>
  <c r="G77" i="7"/>
  <c r="K77" i="7"/>
  <c r="D76" i="7"/>
  <c r="E76" i="7"/>
  <c r="F76" i="7"/>
  <c r="G76" i="7"/>
  <c r="K76" i="7"/>
  <c r="D75" i="7"/>
  <c r="E75" i="7"/>
  <c r="F75" i="7"/>
  <c r="G75" i="7"/>
  <c r="K75" i="7"/>
  <c r="D74" i="7"/>
  <c r="E74" i="7"/>
  <c r="F74" i="7"/>
  <c r="G74" i="7"/>
  <c r="K74" i="7"/>
  <c r="D73" i="7"/>
  <c r="E73" i="7"/>
  <c r="F73" i="7"/>
  <c r="G73" i="7"/>
  <c r="K73" i="7"/>
  <c r="D72" i="7"/>
  <c r="E72" i="7"/>
  <c r="F72" i="7"/>
  <c r="G72" i="7"/>
  <c r="K72" i="7"/>
  <c r="D71" i="7"/>
  <c r="E71" i="7"/>
  <c r="F71" i="7"/>
  <c r="G71" i="7"/>
  <c r="K71" i="7"/>
  <c r="D70" i="7"/>
  <c r="E70" i="7"/>
  <c r="F70" i="7"/>
  <c r="G70" i="7"/>
  <c r="K70" i="7"/>
  <c r="D69" i="7"/>
  <c r="E69" i="7"/>
  <c r="F69" i="7"/>
  <c r="G69" i="7"/>
  <c r="K69" i="7"/>
  <c r="D68" i="7"/>
  <c r="E68" i="7"/>
  <c r="F68" i="7"/>
  <c r="G68" i="7"/>
  <c r="K68" i="7"/>
  <c r="D67" i="7"/>
  <c r="E67" i="7"/>
  <c r="F67" i="7"/>
  <c r="G67" i="7"/>
  <c r="K67" i="7"/>
  <c r="D66" i="7"/>
  <c r="E66" i="7"/>
  <c r="F66" i="7"/>
  <c r="G66" i="7"/>
  <c r="K66" i="7"/>
  <c r="D65" i="7"/>
  <c r="E65" i="7"/>
  <c r="F65" i="7"/>
  <c r="G65" i="7"/>
  <c r="K65" i="7"/>
  <c r="D64" i="7"/>
  <c r="E64" i="7"/>
  <c r="F64" i="7"/>
  <c r="G64" i="7"/>
  <c r="K64" i="7"/>
  <c r="D63" i="7"/>
  <c r="E63" i="7"/>
  <c r="F63" i="7"/>
  <c r="G63" i="7"/>
  <c r="K63" i="7"/>
  <c r="D62" i="7"/>
  <c r="E62" i="7"/>
  <c r="F62" i="7"/>
  <c r="G62" i="7"/>
  <c r="K62" i="7"/>
  <c r="D61" i="7"/>
  <c r="E61" i="7"/>
  <c r="F61" i="7"/>
  <c r="G61" i="7"/>
  <c r="K61" i="7"/>
  <c r="D60" i="7"/>
  <c r="E60" i="7"/>
  <c r="F60" i="7"/>
  <c r="G60" i="7"/>
  <c r="K60" i="7"/>
  <c r="D59" i="7"/>
  <c r="E59" i="7"/>
  <c r="F59" i="7"/>
  <c r="G59" i="7"/>
  <c r="K59" i="7"/>
  <c r="D58" i="7"/>
  <c r="E58" i="7"/>
  <c r="F58" i="7"/>
  <c r="G58" i="7"/>
  <c r="K58" i="7"/>
  <c r="D57" i="7"/>
  <c r="E57" i="7"/>
  <c r="F57" i="7"/>
  <c r="G57" i="7"/>
  <c r="K57" i="7"/>
  <c r="D56" i="7"/>
  <c r="E56" i="7"/>
  <c r="F56" i="7"/>
  <c r="G56" i="7"/>
  <c r="K56" i="7"/>
  <c r="D55" i="7"/>
  <c r="E55" i="7"/>
  <c r="F55" i="7"/>
  <c r="G55" i="7"/>
  <c r="K55" i="7"/>
  <c r="D54" i="7"/>
  <c r="E54" i="7"/>
  <c r="F54" i="7"/>
  <c r="G54" i="7"/>
  <c r="K54" i="7"/>
  <c r="D53" i="7"/>
  <c r="E53" i="7"/>
  <c r="F53" i="7"/>
  <c r="G53" i="7"/>
  <c r="K53" i="7"/>
  <c r="D52" i="7"/>
  <c r="E52" i="7"/>
  <c r="F52" i="7"/>
  <c r="G52" i="7"/>
  <c r="K52" i="7"/>
  <c r="D51" i="7"/>
  <c r="E51" i="7"/>
  <c r="F51" i="7"/>
  <c r="G51" i="7"/>
  <c r="K51" i="7"/>
  <c r="D50" i="7"/>
  <c r="E50" i="7"/>
  <c r="F50" i="7"/>
  <c r="G50" i="7"/>
  <c r="K50" i="7"/>
  <c r="D49" i="7"/>
  <c r="E49" i="7"/>
  <c r="F49" i="7"/>
  <c r="G49" i="7"/>
  <c r="K49" i="7"/>
  <c r="D48" i="7"/>
  <c r="E48" i="7"/>
  <c r="F48" i="7"/>
  <c r="G48" i="7"/>
  <c r="K48" i="7"/>
  <c r="D47" i="7"/>
  <c r="E47" i="7"/>
  <c r="F47" i="7"/>
  <c r="G47" i="7"/>
  <c r="K47" i="7"/>
  <c r="D46" i="7"/>
  <c r="E46" i="7"/>
  <c r="F46" i="7"/>
  <c r="G46" i="7"/>
  <c r="K46" i="7"/>
  <c r="D45" i="7"/>
  <c r="E45" i="7"/>
  <c r="F45" i="7"/>
  <c r="G45" i="7"/>
  <c r="K45" i="7"/>
  <c r="D44" i="7"/>
  <c r="E44" i="7"/>
  <c r="F44" i="7"/>
  <c r="G44" i="7"/>
  <c r="K44" i="7"/>
  <c r="F43" i="7"/>
  <c r="G43" i="7"/>
  <c r="K43" i="7"/>
  <c r="D42" i="7"/>
  <c r="E42" i="7"/>
  <c r="F42" i="7"/>
  <c r="G42" i="7"/>
  <c r="K42" i="7"/>
  <c r="D41" i="7"/>
  <c r="E41" i="7"/>
  <c r="F41" i="7"/>
  <c r="G41" i="7"/>
  <c r="D40" i="7"/>
  <c r="E40" i="7"/>
  <c r="F40" i="7"/>
  <c r="G40" i="7"/>
  <c r="K40" i="7"/>
  <c r="D39" i="7"/>
  <c r="E39" i="7"/>
  <c r="F39" i="7"/>
  <c r="G39" i="7"/>
  <c r="K39" i="7"/>
  <c r="D38" i="7"/>
  <c r="E38" i="7"/>
  <c r="F38" i="7"/>
  <c r="G38" i="7"/>
  <c r="K38" i="7"/>
  <c r="D37" i="7"/>
  <c r="E37" i="7"/>
  <c r="F37" i="7"/>
  <c r="G37" i="7"/>
  <c r="K37" i="7"/>
  <c r="D36" i="7"/>
  <c r="E36" i="7"/>
  <c r="F36" i="7"/>
  <c r="G36" i="7"/>
  <c r="K36" i="7"/>
  <c r="D35" i="7"/>
  <c r="E35" i="7"/>
  <c r="F35" i="7"/>
  <c r="G35" i="7"/>
  <c r="K35" i="7"/>
  <c r="F34" i="7"/>
  <c r="G34" i="7"/>
  <c r="K34" i="7"/>
  <c r="F33" i="7"/>
  <c r="G33" i="7"/>
  <c r="K33" i="7"/>
  <c r="F32" i="7"/>
  <c r="G32" i="7"/>
  <c r="K32" i="7"/>
  <c r="F31" i="7"/>
  <c r="G31" i="7"/>
  <c r="K31" i="7"/>
  <c r="F30" i="7"/>
  <c r="G30" i="7"/>
  <c r="K30" i="7"/>
  <c r="F29" i="7"/>
  <c r="G29" i="7"/>
  <c r="K29" i="7"/>
  <c r="F28" i="7"/>
  <c r="G28" i="7"/>
  <c r="K28" i="7"/>
  <c r="F27" i="7"/>
  <c r="G27" i="7"/>
  <c r="K27" i="7"/>
  <c r="F26" i="7"/>
  <c r="G26" i="7"/>
  <c r="K26" i="7"/>
  <c r="F25" i="7"/>
  <c r="G25" i="7"/>
  <c r="K25" i="7"/>
  <c r="F24" i="7"/>
  <c r="G24" i="7"/>
  <c r="K24" i="7"/>
  <c r="F23" i="7"/>
  <c r="G23" i="7"/>
  <c r="K23" i="7"/>
  <c r="F22" i="7"/>
  <c r="G22" i="7"/>
  <c r="K22" i="7"/>
  <c r="F21" i="7"/>
  <c r="G21" i="7"/>
  <c r="K21" i="7"/>
  <c r="F20" i="7"/>
  <c r="G20" i="7"/>
  <c r="K20" i="7"/>
  <c r="F19" i="7"/>
  <c r="G19" i="7"/>
  <c r="K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K11" i="7"/>
  <c r="F10" i="7"/>
  <c r="G10" i="7"/>
  <c r="K10" i="7"/>
  <c r="F9" i="7"/>
  <c r="G9" i="7"/>
  <c r="K9" i="7"/>
  <c r="F8" i="7"/>
  <c r="G8" i="7"/>
  <c r="K8" i="7"/>
  <c r="F7" i="7"/>
  <c r="G7" i="7"/>
  <c r="K7" i="7"/>
  <c r="F6" i="7"/>
  <c r="G6" i="7"/>
  <c r="K6" i="7"/>
  <c r="F5" i="7"/>
  <c r="G5" i="7"/>
  <c r="K5" i="7"/>
  <c r="F4" i="7"/>
  <c r="G4" i="7"/>
  <c r="K4" i="7"/>
  <c r="K3" i="7"/>
  <c r="C85" i="7"/>
  <c r="L85" i="7"/>
  <c r="M85" i="7"/>
  <c r="C84" i="7"/>
  <c r="L84" i="7"/>
  <c r="M84" i="7"/>
  <c r="C83" i="7"/>
  <c r="L83" i="7"/>
  <c r="M83" i="7"/>
  <c r="C82" i="7"/>
  <c r="L82" i="7"/>
  <c r="M82" i="7"/>
  <c r="C81" i="7"/>
  <c r="L81" i="7"/>
  <c r="M81" i="7"/>
  <c r="C80" i="7"/>
  <c r="L80" i="7"/>
  <c r="M80" i="7"/>
  <c r="C79" i="7"/>
  <c r="L79" i="7"/>
  <c r="M79" i="7"/>
  <c r="C78" i="7"/>
  <c r="L78" i="7"/>
  <c r="M78" i="7"/>
  <c r="C77" i="7"/>
  <c r="L77" i="7"/>
  <c r="M77" i="7"/>
  <c r="C76" i="7"/>
  <c r="L76" i="7"/>
  <c r="M76" i="7"/>
  <c r="C75" i="7"/>
  <c r="L75" i="7"/>
  <c r="M75" i="7"/>
  <c r="C74" i="7"/>
  <c r="L74" i="7"/>
  <c r="M74" i="7"/>
  <c r="C73" i="7"/>
  <c r="L73" i="7"/>
  <c r="M73" i="7"/>
  <c r="C72" i="7"/>
  <c r="L72" i="7"/>
  <c r="M72" i="7"/>
  <c r="C71" i="7"/>
  <c r="L71" i="7"/>
  <c r="M71" i="7"/>
  <c r="C70" i="7"/>
  <c r="L70" i="7"/>
  <c r="M70" i="7"/>
  <c r="C69" i="7"/>
  <c r="L69" i="7"/>
  <c r="M69" i="7"/>
  <c r="C68" i="7"/>
  <c r="L68" i="7"/>
  <c r="M68" i="7"/>
  <c r="C67" i="7"/>
  <c r="L67" i="7"/>
  <c r="M67" i="7"/>
  <c r="C66" i="7"/>
  <c r="L66" i="7"/>
  <c r="M66" i="7"/>
  <c r="C65" i="7"/>
  <c r="L65" i="7"/>
  <c r="M65" i="7"/>
  <c r="C64" i="7"/>
  <c r="L64" i="7"/>
  <c r="M64" i="7"/>
  <c r="C63" i="7"/>
  <c r="L63" i="7"/>
  <c r="M63" i="7"/>
  <c r="C62" i="7"/>
  <c r="L62" i="7"/>
  <c r="M62" i="7"/>
  <c r="C61" i="7"/>
  <c r="L61" i="7"/>
  <c r="M61" i="7"/>
  <c r="C60" i="7"/>
  <c r="L60" i="7"/>
  <c r="M60" i="7"/>
  <c r="C59" i="7"/>
  <c r="L59" i="7"/>
  <c r="M59" i="7"/>
  <c r="C58" i="7"/>
  <c r="L58" i="7"/>
  <c r="M58" i="7"/>
  <c r="C57" i="7"/>
  <c r="L57" i="7"/>
  <c r="M57" i="7"/>
  <c r="C56" i="7"/>
  <c r="L56" i="7"/>
  <c r="M56" i="7"/>
  <c r="C55" i="7"/>
  <c r="L55" i="7"/>
  <c r="M55" i="7"/>
  <c r="C54" i="7"/>
  <c r="L54" i="7"/>
  <c r="M54" i="7"/>
  <c r="C53" i="7"/>
  <c r="L53" i="7"/>
  <c r="M53" i="7"/>
  <c r="C52" i="7"/>
  <c r="L52" i="7"/>
  <c r="M52" i="7"/>
  <c r="C51" i="7"/>
  <c r="L51" i="7"/>
  <c r="M51" i="7"/>
  <c r="C50" i="7"/>
  <c r="L50" i="7"/>
  <c r="M50" i="7"/>
  <c r="C49" i="7"/>
  <c r="L49" i="7"/>
  <c r="M49" i="7"/>
  <c r="C48" i="7"/>
  <c r="L48" i="7"/>
  <c r="M48" i="7"/>
  <c r="C47" i="7"/>
  <c r="L47" i="7"/>
  <c r="M47" i="7"/>
  <c r="C46" i="7"/>
  <c r="L46" i="7"/>
  <c r="M46" i="7"/>
  <c r="C45" i="7"/>
  <c r="L45" i="7"/>
  <c r="M45" i="7"/>
  <c r="C44" i="7"/>
  <c r="L44" i="7"/>
  <c r="M44" i="7"/>
  <c r="L43" i="7"/>
  <c r="M43" i="7"/>
  <c r="C42" i="7"/>
  <c r="L42" i="7"/>
  <c r="M42" i="7"/>
  <c r="C41" i="7"/>
  <c r="L41" i="7"/>
  <c r="M41" i="7"/>
  <c r="C40" i="7"/>
  <c r="L40" i="7"/>
  <c r="M40" i="7"/>
  <c r="C39" i="7"/>
  <c r="L39" i="7"/>
  <c r="M39" i="7"/>
  <c r="C38" i="7"/>
  <c r="L38" i="7"/>
  <c r="M38" i="7"/>
  <c r="C37" i="7"/>
  <c r="L37" i="7"/>
  <c r="M37" i="7"/>
  <c r="C36" i="7"/>
  <c r="L36" i="7"/>
  <c r="M36" i="7"/>
  <c r="L35" i="7"/>
  <c r="M35" i="7"/>
  <c r="L34" i="7"/>
  <c r="M34" i="7"/>
  <c r="L33" i="7"/>
  <c r="M33" i="7"/>
  <c r="L32" i="7"/>
  <c r="M32" i="7"/>
  <c r="L31" i="7"/>
  <c r="M31" i="7"/>
  <c r="L30" i="7"/>
  <c r="M30" i="7"/>
  <c r="L29" i="7"/>
  <c r="M29" i="7"/>
  <c r="L28" i="7"/>
  <c r="M28" i="7"/>
  <c r="L27" i="7"/>
  <c r="M27" i="7"/>
  <c r="L26" i="7"/>
  <c r="M26" i="7"/>
  <c r="L25" i="7"/>
  <c r="M25" i="7"/>
  <c r="L24" i="7"/>
  <c r="M24" i="7"/>
  <c r="L23" i="7"/>
  <c r="M23" i="7"/>
  <c r="L22" i="7"/>
  <c r="M22" i="7"/>
  <c r="L21" i="7"/>
  <c r="M21" i="7"/>
  <c r="L20" i="7"/>
  <c r="M20" i="7"/>
  <c r="L19" i="7"/>
  <c r="M19" i="7"/>
  <c r="L18" i="7"/>
  <c r="M18" i="7"/>
  <c r="L17" i="7"/>
  <c r="M17" i="7"/>
  <c r="L16" i="7"/>
  <c r="M16" i="7"/>
  <c r="L15" i="7"/>
  <c r="M15" i="7"/>
  <c r="L14" i="7"/>
  <c r="M14" i="7"/>
  <c r="L13" i="7"/>
  <c r="M13" i="7"/>
  <c r="L12" i="7"/>
  <c r="M12" i="7"/>
  <c r="L11" i="7"/>
  <c r="M11" i="7"/>
  <c r="L10" i="7"/>
  <c r="M10" i="7"/>
  <c r="L9" i="7"/>
  <c r="M9" i="7"/>
  <c r="L8" i="7"/>
  <c r="M8" i="7"/>
  <c r="L7" i="7"/>
  <c r="M7" i="7"/>
  <c r="L6" i="7"/>
  <c r="M6" i="7"/>
  <c r="L5" i="7"/>
  <c r="M5" i="7"/>
  <c r="L4" i="7"/>
  <c r="M4" i="7"/>
  <c r="L3" i="7"/>
  <c r="M3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D3" i="7"/>
  <c r="E3" i="7"/>
  <c r="F3" i="7"/>
  <c r="G3" i="7"/>
  <c r="H3" i="7"/>
  <c r="H86" i="7"/>
  <c r="I85" i="7"/>
  <c r="J85" i="7"/>
  <c r="I84" i="7"/>
  <c r="J84" i="7"/>
  <c r="I83" i="7"/>
  <c r="J83" i="7"/>
  <c r="I82" i="7"/>
  <c r="J82" i="7"/>
  <c r="I81" i="7"/>
  <c r="J81" i="7"/>
  <c r="I80" i="7"/>
  <c r="J80" i="7"/>
  <c r="I79" i="7"/>
  <c r="J79" i="7"/>
  <c r="I78" i="7"/>
  <c r="J78" i="7"/>
  <c r="I77" i="7"/>
  <c r="J77" i="7"/>
  <c r="I76" i="7"/>
  <c r="J76" i="7"/>
  <c r="I75" i="7"/>
  <c r="J75" i="7"/>
  <c r="I74" i="7"/>
  <c r="J74" i="7"/>
  <c r="I73" i="7"/>
  <c r="J73" i="7"/>
  <c r="I72" i="7"/>
  <c r="J72" i="7"/>
  <c r="I71" i="7"/>
  <c r="J71" i="7"/>
  <c r="I70" i="7"/>
  <c r="J70" i="7"/>
  <c r="I69" i="7"/>
  <c r="J69" i="7"/>
  <c r="I68" i="7"/>
  <c r="J68" i="7"/>
  <c r="I67" i="7"/>
  <c r="J67" i="7"/>
  <c r="I66" i="7"/>
  <c r="J66" i="7"/>
  <c r="I65" i="7"/>
  <c r="J65" i="7"/>
  <c r="I64" i="7"/>
  <c r="J64" i="7"/>
  <c r="I63" i="7"/>
  <c r="J63" i="7"/>
  <c r="I62" i="7"/>
  <c r="J62" i="7"/>
  <c r="I61" i="7"/>
  <c r="J61" i="7"/>
  <c r="I60" i="7"/>
  <c r="J60" i="7"/>
  <c r="I59" i="7"/>
  <c r="J59" i="7"/>
  <c r="I58" i="7"/>
  <c r="J58" i="7"/>
  <c r="I57" i="7"/>
  <c r="J57" i="7"/>
  <c r="I56" i="7"/>
  <c r="J56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J49" i="7"/>
  <c r="I48" i="7"/>
  <c r="J48" i="7"/>
  <c r="I47" i="7"/>
  <c r="J47" i="7"/>
  <c r="I46" i="7"/>
  <c r="J46" i="7"/>
  <c r="I45" i="7"/>
  <c r="J45" i="7"/>
  <c r="I44" i="7"/>
  <c r="J44" i="7"/>
  <c r="I43" i="7"/>
  <c r="J43" i="7"/>
  <c r="I42" i="7"/>
  <c r="J42" i="7"/>
  <c r="I41" i="7"/>
  <c r="J41" i="7"/>
  <c r="I40" i="7"/>
  <c r="J40" i="7"/>
  <c r="I39" i="7"/>
  <c r="J39" i="7"/>
  <c r="I38" i="7"/>
  <c r="J38" i="7"/>
  <c r="I37" i="7"/>
  <c r="J37" i="7"/>
  <c r="I36" i="7"/>
  <c r="J36" i="7"/>
  <c r="I35" i="7"/>
  <c r="J35" i="7"/>
  <c r="I34" i="7"/>
  <c r="J34" i="7"/>
  <c r="I33" i="7"/>
  <c r="J33" i="7"/>
  <c r="I32" i="7"/>
  <c r="J32" i="7"/>
  <c r="I31" i="7"/>
  <c r="J31" i="7"/>
  <c r="I30" i="7"/>
  <c r="J30" i="7"/>
  <c r="I29" i="7"/>
  <c r="J29" i="7"/>
  <c r="I28" i="7"/>
  <c r="J28" i="7"/>
  <c r="I27" i="7"/>
  <c r="J27" i="7"/>
  <c r="I26" i="7"/>
  <c r="J26" i="7"/>
  <c r="I25" i="7"/>
  <c r="J25" i="7"/>
  <c r="I24" i="7"/>
  <c r="J24" i="7"/>
  <c r="I23" i="7"/>
  <c r="J23" i="7"/>
  <c r="I22" i="7"/>
  <c r="J22" i="7"/>
  <c r="I21" i="7"/>
  <c r="J21" i="7"/>
  <c r="I20" i="7"/>
  <c r="J20" i="7"/>
  <c r="I19" i="7"/>
  <c r="J19" i="7"/>
  <c r="I18" i="7"/>
  <c r="J18" i="7"/>
  <c r="I17" i="7"/>
  <c r="J17" i="7"/>
  <c r="I16" i="7"/>
  <c r="J16" i="7"/>
  <c r="I15" i="7"/>
  <c r="J15" i="7"/>
  <c r="I14" i="7"/>
  <c r="J14" i="7"/>
  <c r="I13" i="7"/>
  <c r="J13" i="7"/>
  <c r="I12" i="7"/>
  <c r="J12" i="7"/>
  <c r="I11" i="7"/>
  <c r="J11" i="7"/>
  <c r="I10" i="7"/>
  <c r="J10" i="7"/>
  <c r="I9" i="7"/>
  <c r="J9" i="7"/>
  <c r="I8" i="7"/>
  <c r="J8" i="7"/>
  <c r="I7" i="7"/>
  <c r="J7" i="7"/>
  <c r="I6" i="7"/>
  <c r="J6" i="7"/>
  <c r="I5" i="7"/>
  <c r="J5" i="7"/>
  <c r="I4" i="7"/>
  <c r="J4" i="7"/>
  <c r="C3" i="7"/>
  <c r="I3" i="7"/>
  <c r="J3" i="7"/>
  <c r="D14" i="3"/>
  <c r="D15" i="3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0" i="5"/>
  <c r="B14" i="5"/>
  <c r="B15" i="5"/>
  <c r="B16" i="5"/>
  <c r="B17" i="5"/>
  <c r="B18" i="5"/>
  <c r="B19" i="5"/>
  <c r="B20" i="5"/>
  <c r="B21" i="5"/>
  <c r="C11" i="5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93" i="6"/>
  <c r="B92" i="6"/>
  <c r="B91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" i="6"/>
  <c r="C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5" i="6"/>
  <c r="B4" i="6"/>
  <c r="C21" i="5"/>
  <c r="C20" i="5"/>
  <c r="C19" i="5"/>
  <c r="C18" i="5"/>
  <c r="C16" i="5"/>
  <c r="L41" i="3"/>
  <c r="L40" i="3"/>
  <c r="L39" i="3"/>
  <c r="C17" i="5"/>
  <c r="C15" i="5"/>
  <c r="C8" i="5"/>
  <c r="C14" i="5"/>
  <c r="C13" i="5"/>
  <c r="C12" i="5"/>
  <c r="C9" i="5"/>
  <c r="C7" i="5"/>
  <c r="C6" i="5"/>
  <c r="C5" i="5"/>
  <c r="C4" i="5"/>
  <c r="C38" i="3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4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D5" i="3"/>
  <c r="D6" i="3"/>
  <c r="D7" i="3"/>
  <c r="D8" i="3"/>
  <c r="D9" i="3"/>
  <c r="D10" i="3"/>
  <c r="D12" i="3"/>
  <c r="D1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E37" i="3"/>
  <c r="F37" i="3"/>
  <c r="C41" i="3"/>
  <c r="C40" i="3"/>
  <c r="C39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E36" i="3"/>
  <c r="F36" i="3"/>
  <c r="E35" i="3"/>
  <c r="F35" i="3"/>
  <c r="E34" i="3"/>
  <c r="F34" i="3"/>
  <c r="E33" i="3"/>
  <c r="F33" i="3"/>
  <c r="E32" i="3"/>
  <c r="F32" i="3"/>
  <c r="E31" i="3"/>
  <c r="F31" i="3"/>
  <c r="E30" i="3"/>
  <c r="F30" i="3"/>
  <c r="E29" i="3"/>
  <c r="F29" i="3"/>
  <c r="E28" i="3"/>
  <c r="F28" i="3"/>
  <c r="E27" i="3"/>
  <c r="F27" i="3"/>
  <c r="E26" i="3"/>
  <c r="F26" i="3"/>
  <c r="E25" i="3"/>
  <c r="F25" i="3"/>
  <c r="E24" i="3"/>
  <c r="F24" i="3"/>
  <c r="E23" i="3"/>
  <c r="F23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E10" i="3"/>
  <c r="F10" i="3"/>
  <c r="E9" i="3"/>
  <c r="F9" i="3"/>
  <c r="E8" i="3"/>
  <c r="F8" i="3"/>
  <c r="E7" i="3"/>
  <c r="F7" i="3"/>
  <c r="E6" i="3"/>
  <c r="F6" i="3"/>
  <c r="E5" i="3"/>
  <c r="F5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C38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E37" i="2"/>
  <c r="F37" i="2"/>
  <c r="C41" i="2"/>
  <c r="C40" i="2"/>
  <c r="C39" i="2"/>
  <c r="E36" i="2"/>
  <c r="F36" i="2"/>
  <c r="E35" i="2"/>
  <c r="F35" i="2"/>
  <c r="E34" i="2"/>
  <c r="F34" i="2"/>
  <c r="E33" i="2"/>
  <c r="F33" i="2"/>
  <c r="E32" i="2"/>
  <c r="F32" i="2"/>
  <c r="E31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</calcChain>
</file>

<file path=xl/sharedStrings.xml><?xml version="1.0" encoding="utf-8"?>
<sst xmlns="http://schemas.openxmlformats.org/spreadsheetml/2006/main" count="115" uniqueCount="58">
  <si>
    <t>power</t>
  </si>
  <si>
    <t>total</t>
  </si>
  <si>
    <t>bit set</t>
  </si>
  <si>
    <t>% err</t>
  </si>
  <si>
    <t>c1</t>
  </si>
  <si>
    <t>power value</t>
  </si>
  <si>
    <t>Target Value</t>
  </si>
  <si>
    <t>error dif total</t>
  </si>
  <si>
    <t>bits set</t>
  </si>
  <si>
    <t>total error:</t>
  </si>
  <si>
    <t>pct error:</t>
  </si>
  <si>
    <t>value</t>
  </si>
  <si>
    <t>c2</t>
  </si>
  <si>
    <t>deg</t>
  </si>
  <si>
    <t>tan</t>
  </si>
  <si>
    <t>c3</t>
  </si>
  <si>
    <t>c4</t>
  </si>
  <si>
    <t>name</t>
  </si>
  <si>
    <t>float-val</t>
  </si>
  <si>
    <t>fix-val</t>
  </si>
  <si>
    <t>pi</t>
  </si>
  <si>
    <t>e</t>
  </si>
  <si>
    <t>1/e</t>
  </si>
  <si>
    <t>1/pi</t>
  </si>
  <si>
    <t>1/log2( e )</t>
  </si>
  <si>
    <t>deg2rad</t>
  </si>
  <si>
    <t>rad2deg</t>
  </si>
  <si>
    <t>fix-base</t>
  </si>
  <si>
    <t>sqrt2</t>
  </si>
  <si>
    <t>sqrt3</t>
  </si>
  <si>
    <t>sqrt10</t>
  </si>
  <si>
    <t>c5</t>
  </si>
  <si>
    <t>sqrt5</t>
  </si>
  <si>
    <t>r_sqrt2</t>
  </si>
  <si>
    <t>r_sqrt3</t>
  </si>
  <si>
    <t>r_sqrt5</t>
  </si>
  <si>
    <t>r_sqrt10</t>
  </si>
  <si>
    <t>1/log2(10)</t>
  </si>
  <si>
    <t>log2( e )</t>
  </si>
  <si>
    <t>log2 (10)</t>
  </si>
  <si>
    <t>radix</t>
  </si>
  <si>
    <t>N</t>
  </si>
  <si>
    <t>power2</t>
  </si>
  <si>
    <t>p2ceil</t>
  </si>
  <si>
    <t>p2 ceil+1</t>
  </si>
  <si>
    <t>interp</t>
  </si>
  <si>
    <t>interval</t>
  </si>
  <si>
    <t>p2ceil+intrp</t>
  </si>
  <si>
    <t>total err</t>
  </si>
  <si>
    <t>pct err</t>
  </si>
  <si>
    <t>delta</t>
  </si>
  <si>
    <t>XXX</t>
  </si>
  <si>
    <t>log2</t>
  </si>
  <si>
    <t>l2_Flr+intrp</t>
  </si>
  <si>
    <t>l2floor</t>
  </si>
  <si>
    <t>l2floor+1</t>
  </si>
  <si>
    <t>exp</t>
  </si>
  <si>
    <t>2^(x*1.44269504089)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</si>
</sst>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000000"/>
    <numFmt numFmtId="165" formatCode="0.000000000"/>
    <numFmt numFmtId="166" formatCode="0.0000000000"/>
    <numFmt numFmtId="167" formatCode="0.0000%"/>
    <numFmt numFmtId="168" formatCode="0.00000%"/>
    <numFmt numFmtId="169" formatCode="0.000000%"/>
    <numFmt numFmtId="170" formatCode="0.00000000"/>
    <numFmt numFmtId="171" formatCode="0.00000000000"/>
    <numFmt numFmtId="172" formatCode="0.000000000000"/>
    <numFmt numFmtId="173" formatCode="0.0000"/>
    <numFmt numFmtId="174" formatCode="0.00000"/>
    <numFmt numFmtId="175" formatCode="0.000"/>
    <numFmt numFmtId="181" formatCode="0.0000000E+00"/>
    <numFmt numFmtId="188" formatCode="0.0000E+00"/>
    <numFmt numFmtId="189" formatCode="0.0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rgb="FFFF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166" fontId="3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/>
    </xf>
    <xf numFmtId="166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168" fontId="3" fillId="0" borderId="0" xfId="1" applyNumberFormat="1" applyFont="1"/>
    <xf numFmtId="168" fontId="3" fillId="0" borderId="0" xfId="1" applyNumberFormat="1" applyFont="1" applyAlignment="1">
      <alignment vertical="top" wrapText="1"/>
    </xf>
    <xf numFmtId="169" fontId="3" fillId="0" borderId="0" xfId="1" applyNumberFormat="1" applyFont="1"/>
    <xf numFmtId="0" fontId="4" fillId="0" borderId="0" xfId="0" applyFont="1"/>
    <xf numFmtId="170" fontId="4" fillId="0" borderId="0" xfId="0" applyNumberFormat="1" applyFont="1"/>
    <xf numFmtId="171" fontId="3" fillId="0" borderId="0" xfId="0" applyNumberFormat="1" applyFont="1"/>
    <xf numFmtId="170" fontId="3" fillId="0" borderId="0" xfId="0" applyNumberFormat="1" applyFont="1"/>
    <xf numFmtId="172" fontId="0" fillId="0" borderId="0" xfId="0" applyNumberFormat="1"/>
    <xf numFmtId="0" fontId="0" fillId="0" borderId="0" xfId="0" applyAlignment="1">
      <alignment horizontal="center"/>
    </xf>
    <xf numFmtId="173" fontId="4" fillId="0" borderId="0" xfId="0" applyNumberFormat="1" applyFont="1"/>
    <xf numFmtId="1" fontId="4" fillId="0" borderId="0" xfId="2" applyNumberFormat="1" applyFont="1"/>
    <xf numFmtId="170" fontId="3" fillId="0" borderId="0" xfId="0" applyNumberFormat="1" applyFont="1" applyAlignment="1">
      <alignment vertical="top" wrapText="1"/>
    </xf>
    <xf numFmtId="0" fontId="2" fillId="0" borderId="0" xfId="0" applyFont="1"/>
    <xf numFmtId="174" fontId="2" fillId="0" borderId="0" xfId="0" applyNumberFormat="1" applyFont="1"/>
    <xf numFmtId="173" fontId="2" fillId="0" borderId="0" xfId="0" applyNumberFormat="1" applyFont="1"/>
    <xf numFmtId="1" fontId="2" fillId="0" borderId="0" xfId="0" applyNumberFormat="1" applyFont="1"/>
    <xf numFmtId="0" fontId="2" fillId="2" borderId="0" xfId="0" applyFont="1" applyFill="1"/>
    <xf numFmtId="173" fontId="2" fillId="2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175" fontId="2" fillId="4" borderId="0" xfId="0" applyNumberFormat="1" applyFont="1" applyFill="1"/>
    <xf numFmtId="174" fontId="2" fillId="3" borderId="0" xfId="0" applyNumberFormat="1" applyFont="1" applyFill="1"/>
    <xf numFmtId="0" fontId="2" fillId="0" borderId="0" xfId="0" applyFont="1" applyFill="1"/>
    <xf numFmtId="0" fontId="2" fillId="5" borderId="0" xfId="0" applyFont="1" applyFill="1"/>
    <xf numFmtId="174" fontId="2" fillId="5" borderId="0" xfId="0" applyNumberFormat="1" applyFont="1" applyFill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5" fontId="2" fillId="0" borderId="0" xfId="0" applyNumberFormat="1" applyFont="1" applyFill="1"/>
    <xf numFmtId="173" fontId="6" fillId="0" borderId="0" xfId="0" applyNumberFormat="1" applyFont="1"/>
    <xf numFmtId="174" fontId="6" fillId="3" borderId="0" xfId="0" applyNumberFormat="1" applyFont="1" applyFill="1"/>
    <xf numFmtId="0" fontId="6" fillId="0" borderId="0" xfId="0" applyFont="1"/>
    <xf numFmtId="175" fontId="6" fillId="0" borderId="0" xfId="0" applyNumberFormat="1" applyFont="1" applyFill="1"/>
    <xf numFmtId="175" fontId="6" fillId="4" borderId="0" xfId="0" applyNumberFormat="1" applyFont="1" applyFill="1"/>
    <xf numFmtId="174" fontId="6" fillId="5" borderId="0" xfId="0" applyNumberFormat="1" applyFont="1" applyFill="1"/>
    <xf numFmtId="173" fontId="6" fillId="2" borderId="0" xfId="0" applyNumberFormat="1" applyFont="1" applyFill="1"/>
    <xf numFmtId="174" fontId="6" fillId="0" borderId="0" xfId="0" applyNumberFormat="1" applyFont="1"/>
    <xf numFmtId="1" fontId="6" fillId="0" borderId="0" xfId="0" applyNumberFormat="1" applyFont="1"/>
    <xf numFmtId="175" fontId="0" fillId="0" borderId="0" xfId="0" applyNumberFormat="1"/>
    <xf numFmtId="173" fontId="7" fillId="0" borderId="0" xfId="0" applyNumberFormat="1" applyFont="1"/>
    <xf numFmtId="174" fontId="7" fillId="3" borderId="0" xfId="0" applyNumberFormat="1" applyFont="1" applyFill="1"/>
    <xf numFmtId="0" fontId="7" fillId="0" borderId="0" xfId="0" applyFont="1"/>
    <xf numFmtId="175" fontId="7" fillId="0" borderId="0" xfId="0" applyNumberFormat="1" applyFont="1" applyFill="1"/>
    <xf numFmtId="175" fontId="7" fillId="4" borderId="0" xfId="0" applyNumberFormat="1" applyFont="1" applyFill="1"/>
    <xf numFmtId="174" fontId="7" fillId="5" borderId="0" xfId="0" applyNumberFormat="1" applyFont="1" applyFill="1"/>
    <xf numFmtId="173" fontId="7" fillId="2" borderId="0" xfId="0" applyNumberFormat="1" applyFont="1" applyFill="1"/>
    <xf numFmtId="174" fontId="7" fillId="0" borderId="0" xfId="0" applyNumberFormat="1" applyFont="1"/>
    <xf numFmtId="1" fontId="7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81" fontId="3" fillId="0" borderId="0" xfId="0" applyNumberFormat="1" applyFont="1"/>
    <xf numFmtId="172" fontId="3" fillId="0" borderId="0" xfId="0" applyNumberFormat="1" applyFont="1" applyAlignment="1">
      <alignment vertical="top" wrapText="1"/>
    </xf>
    <xf numFmtId="172" fontId="3" fillId="0" borderId="0" xfId="0" applyNumberFormat="1" applyFont="1"/>
    <xf numFmtId="188" fontId="3" fillId="0" borderId="0" xfId="0" applyNumberFormat="1" applyFont="1"/>
    <xf numFmtId="188" fontId="3" fillId="0" borderId="0" xfId="1" applyNumberFormat="1" applyFont="1"/>
    <xf numFmtId="0" fontId="8" fillId="0" borderId="0" xfId="0" applyFont="1"/>
    <xf numFmtId="166" fontId="8" fillId="0" borderId="0" xfId="0" applyNumberFormat="1" applyFont="1"/>
    <xf numFmtId="188" fontId="8" fillId="0" borderId="0" xfId="0" applyNumberFormat="1" applyFont="1"/>
    <xf numFmtId="189" fontId="3" fillId="0" borderId="0" xfId="0" applyNumberFormat="1" applyFont="1" applyAlignment="1">
      <alignment vertical="top" wrapText="1"/>
    </xf>
    <xf numFmtId="172" fontId="8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opLeftCell="A2" workbookViewId="0">
      <selection activeCell="A2" sqref="A1:XFD1048576"/>
    </sheetView>
  </sheetViews>
  <sheetFormatPr defaultRowHeight="11.25" x14ac:dyDescent="0.2"/>
  <cols>
    <col min="1" max="1" width="9.140625" style="3"/>
    <col min="2" max="2" width="20" style="3" customWidth="1"/>
    <col min="3" max="3" width="15.28515625" style="3" customWidth="1"/>
    <col min="4" max="4" width="13.5703125" style="3" customWidth="1"/>
    <col min="5" max="5" width="19" style="3" customWidth="1"/>
    <col min="6" max="6" width="12.28515625" style="3" customWidth="1"/>
    <col min="7" max="7" width="7.5703125" style="3" customWidth="1"/>
    <col min="8" max="8" width="14" style="3" customWidth="1"/>
    <col min="9" max="9" width="16.140625" style="3" customWidth="1"/>
    <col min="10" max="16384" width="9.140625" style="3"/>
  </cols>
  <sheetData>
    <row r="2" spans="1:9" x14ac:dyDescent="0.2">
      <c r="A2" s="63" t="s">
        <v>6</v>
      </c>
      <c r="B2" s="63"/>
      <c r="C2" s="63"/>
      <c r="D2" s="63"/>
      <c r="E2" s="4">
        <v>57.295779513082302</v>
      </c>
    </row>
    <row r="4" spans="1:9" x14ac:dyDescent="0.2">
      <c r="A4" s="2" t="s">
        <v>0</v>
      </c>
      <c r="B4" s="2" t="s">
        <v>5</v>
      </c>
      <c r="C4" s="2" t="s">
        <v>2</v>
      </c>
      <c r="D4" s="2" t="s">
        <v>1</v>
      </c>
      <c r="E4" s="6" t="s">
        <v>7</v>
      </c>
      <c r="F4" s="2" t="s">
        <v>3</v>
      </c>
      <c r="G4" s="2" t="s">
        <v>0</v>
      </c>
      <c r="H4" s="6" t="s">
        <v>4</v>
      </c>
      <c r="I4" s="6" t="s">
        <v>12</v>
      </c>
    </row>
    <row r="5" spans="1:9" x14ac:dyDescent="0.2">
      <c r="A5" s="2">
        <v>16</v>
      </c>
      <c r="B5" s="4">
        <f>POWER(2,A5)</f>
        <v>65536</v>
      </c>
      <c r="C5" s="2">
        <v>0</v>
      </c>
      <c r="D5" s="2">
        <f>B5*C5</f>
        <v>0</v>
      </c>
      <c r="E5" s="4">
        <f>$E$2-D5</f>
        <v>57.295779513082302</v>
      </c>
      <c r="F5" s="11">
        <f>(E5/$E$2)</f>
        <v>1</v>
      </c>
      <c r="G5" s="2">
        <v>16</v>
      </c>
      <c r="H5" s="3">
        <v>0</v>
      </c>
      <c r="I5" s="3">
        <v>0</v>
      </c>
    </row>
    <row r="6" spans="1:9" x14ac:dyDescent="0.2">
      <c r="A6" s="2">
        <f>A5-1</f>
        <v>15</v>
      </c>
      <c r="B6" s="4">
        <f t="shared" ref="B6:B37" si="0">POWER(2,A6)</f>
        <v>32768</v>
      </c>
      <c r="C6" s="2">
        <v>0</v>
      </c>
      <c r="D6" s="5">
        <f>(B6*C6)+D5</f>
        <v>0</v>
      </c>
      <c r="E6" s="4">
        <f t="shared" ref="E6:E37" si="1">$E$2-D6</f>
        <v>57.295779513082302</v>
      </c>
      <c r="F6" s="11">
        <f t="shared" ref="F6:F37" si="2">(E6/$E$2)</f>
        <v>1</v>
      </c>
      <c r="G6" s="2">
        <f>G5-1</f>
        <v>15</v>
      </c>
      <c r="H6" s="3">
        <v>0</v>
      </c>
      <c r="I6" s="3">
        <v>0</v>
      </c>
    </row>
    <row r="7" spans="1:9" x14ac:dyDescent="0.2">
      <c r="A7" s="2">
        <f>A6-1</f>
        <v>14</v>
      </c>
      <c r="B7" s="4">
        <f t="shared" si="0"/>
        <v>16384</v>
      </c>
      <c r="C7" s="2">
        <v>0</v>
      </c>
      <c r="D7" s="5">
        <f t="shared" ref="D7:D37" si="3">(B7*C7)+D6</f>
        <v>0</v>
      </c>
      <c r="E7" s="4">
        <f t="shared" si="1"/>
        <v>57.295779513082302</v>
      </c>
      <c r="F7" s="11">
        <f t="shared" si="2"/>
        <v>1</v>
      </c>
      <c r="G7" s="2">
        <f>G6-1</f>
        <v>14</v>
      </c>
      <c r="H7" s="3">
        <v>0</v>
      </c>
      <c r="I7" s="3">
        <v>0</v>
      </c>
    </row>
    <row r="8" spans="1:9" x14ac:dyDescent="0.2">
      <c r="A8" s="2">
        <f t="shared" ref="A8:A37" si="4">A7-1</f>
        <v>13</v>
      </c>
      <c r="B8" s="4">
        <f t="shared" si="0"/>
        <v>8192</v>
      </c>
      <c r="C8" s="2">
        <v>0</v>
      </c>
      <c r="D8" s="5">
        <f t="shared" si="3"/>
        <v>0</v>
      </c>
      <c r="E8" s="4">
        <f t="shared" si="1"/>
        <v>57.295779513082302</v>
      </c>
      <c r="F8" s="11">
        <f t="shared" si="2"/>
        <v>1</v>
      </c>
      <c r="G8" s="2">
        <f t="shared" ref="G8:G37" si="5">G7-1</f>
        <v>13</v>
      </c>
      <c r="H8" s="3">
        <v>0</v>
      </c>
      <c r="I8" s="3">
        <v>0</v>
      </c>
    </row>
    <row r="9" spans="1:9" x14ac:dyDescent="0.2">
      <c r="A9" s="2">
        <f t="shared" si="4"/>
        <v>12</v>
      </c>
      <c r="B9" s="4">
        <f t="shared" si="0"/>
        <v>4096</v>
      </c>
      <c r="C9" s="2">
        <v>0</v>
      </c>
      <c r="D9" s="5">
        <f t="shared" si="3"/>
        <v>0</v>
      </c>
      <c r="E9" s="4">
        <f t="shared" si="1"/>
        <v>57.295779513082302</v>
      </c>
      <c r="F9" s="11">
        <f t="shared" si="2"/>
        <v>1</v>
      </c>
      <c r="G9" s="2">
        <f t="shared" si="5"/>
        <v>12</v>
      </c>
      <c r="H9" s="3">
        <v>0</v>
      </c>
      <c r="I9" s="3">
        <v>0</v>
      </c>
    </row>
    <row r="10" spans="1:9" x14ac:dyDescent="0.2">
      <c r="A10" s="2">
        <f t="shared" si="4"/>
        <v>11</v>
      </c>
      <c r="B10" s="4">
        <f t="shared" si="0"/>
        <v>2048</v>
      </c>
      <c r="C10" s="2">
        <v>0</v>
      </c>
      <c r="D10" s="5">
        <f t="shared" si="3"/>
        <v>0</v>
      </c>
      <c r="E10" s="4">
        <f t="shared" si="1"/>
        <v>57.295779513082302</v>
      </c>
      <c r="F10" s="11">
        <f t="shared" si="2"/>
        <v>1</v>
      </c>
      <c r="G10" s="2">
        <f t="shared" si="5"/>
        <v>11</v>
      </c>
      <c r="H10" s="3">
        <v>0</v>
      </c>
      <c r="I10" s="3">
        <v>0</v>
      </c>
    </row>
    <row r="11" spans="1:9" x14ac:dyDescent="0.2">
      <c r="A11" s="2">
        <f t="shared" si="4"/>
        <v>10</v>
      </c>
      <c r="B11" s="4">
        <f t="shared" si="0"/>
        <v>1024</v>
      </c>
      <c r="C11" s="2">
        <v>0</v>
      </c>
      <c r="D11" s="5">
        <f t="shared" si="3"/>
        <v>0</v>
      </c>
      <c r="E11" s="4">
        <f t="shared" si="1"/>
        <v>57.295779513082302</v>
      </c>
      <c r="F11" s="11">
        <f t="shared" si="2"/>
        <v>1</v>
      </c>
      <c r="G11" s="2">
        <f t="shared" si="5"/>
        <v>10</v>
      </c>
      <c r="H11" s="3">
        <v>0</v>
      </c>
      <c r="I11" s="3">
        <v>0</v>
      </c>
    </row>
    <row r="12" spans="1:9" x14ac:dyDescent="0.2">
      <c r="A12" s="2">
        <f t="shared" si="4"/>
        <v>9</v>
      </c>
      <c r="B12" s="4">
        <f t="shared" si="0"/>
        <v>512</v>
      </c>
      <c r="C12" s="2">
        <v>0</v>
      </c>
      <c r="D12" s="5">
        <f t="shared" si="3"/>
        <v>0</v>
      </c>
      <c r="E12" s="4">
        <f t="shared" si="1"/>
        <v>57.295779513082302</v>
      </c>
      <c r="F12" s="11">
        <f t="shared" si="2"/>
        <v>1</v>
      </c>
      <c r="G12" s="2">
        <f t="shared" si="5"/>
        <v>9</v>
      </c>
      <c r="H12" s="3">
        <v>0</v>
      </c>
      <c r="I12" s="3">
        <v>0</v>
      </c>
    </row>
    <row r="13" spans="1:9" x14ac:dyDescent="0.2">
      <c r="A13" s="2">
        <f t="shared" si="4"/>
        <v>8</v>
      </c>
      <c r="B13" s="4">
        <f t="shared" si="0"/>
        <v>256</v>
      </c>
      <c r="C13" s="2">
        <v>0</v>
      </c>
      <c r="D13" s="5">
        <f t="shared" si="3"/>
        <v>0</v>
      </c>
      <c r="E13" s="4">
        <f t="shared" si="1"/>
        <v>57.295779513082302</v>
      </c>
      <c r="F13" s="11">
        <f t="shared" si="2"/>
        <v>1</v>
      </c>
      <c r="G13" s="2">
        <f t="shared" si="5"/>
        <v>8</v>
      </c>
      <c r="H13" s="3">
        <v>0</v>
      </c>
      <c r="I13" s="3">
        <v>0</v>
      </c>
    </row>
    <row r="14" spans="1:9" x14ac:dyDescent="0.2">
      <c r="A14" s="2">
        <f t="shared" si="4"/>
        <v>7</v>
      </c>
      <c r="B14" s="4">
        <f t="shared" si="0"/>
        <v>128</v>
      </c>
      <c r="C14" s="2">
        <v>0</v>
      </c>
      <c r="D14" s="5">
        <f t="shared" si="3"/>
        <v>0</v>
      </c>
      <c r="E14" s="4">
        <f t="shared" si="1"/>
        <v>57.295779513082302</v>
      </c>
      <c r="F14" s="11">
        <f t="shared" si="2"/>
        <v>1</v>
      </c>
      <c r="G14" s="2">
        <f t="shared" si="5"/>
        <v>7</v>
      </c>
      <c r="H14" s="3">
        <v>0</v>
      </c>
      <c r="I14" s="3">
        <v>0</v>
      </c>
    </row>
    <row r="15" spans="1:9" x14ac:dyDescent="0.2">
      <c r="A15" s="2">
        <f t="shared" si="4"/>
        <v>6</v>
      </c>
      <c r="B15" s="4">
        <f t="shared" si="0"/>
        <v>64</v>
      </c>
      <c r="C15" s="2">
        <v>1</v>
      </c>
      <c r="D15" s="5">
        <f t="shared" si="3"/>
        <v>64</v>
      </c>
      <c r="E15" s="4">
        <f t="shared" si="1"/>
        <v>-6.7042204869176985</v>
      </c>
      <c r="F15" s="11">
        <f t="shared" si="2"/>
        <v>-0.11701072127637131</v>
      </c>
      <c r="G15" s="2">
        <f t="shared" si="5"/>
        <v>6</v>
      </c>
      <c r="H15" s="3">
        <v>0</v>
      </c>
      <c r="I15" s="3">
        <v>1</v>
      </c>
    </row>
    <row r="16" spans="1:9" x14ac:dyDescent="0.2">
      <c r="A16" s="2">
        <f t="shared" si="4"/>
        <v>5</v>
      </c>
      <c r="B16" s="4">
        <f t="shared" si="0"/>
        <v>32</v>
      </c>
      <c r="C16" s="2">
        <v>0</v>
      </c>
      <c r="D16" s="5">
        <f t="shared" si="3"/>
        <v>64</v>
      </c>
      <c r="E16" s="4">
        <f t="shared" si="1"/>
        <v>-6.7042204869176985</v>
      </c>
      <c r="F16" s="11">
        <f t="shared" si="2"/>
        <v>-0.11701072127637131</v>
      </c>
      <c r="G16" s="2">
        <f t="shared" si="5"/>
        <v>5</v>
      </c>
      <c r="H16" s="3">
        <v>1</v>
      </c>
      <c r="I16" s="3">
        <v>0</v>
      </c>
    </row>
    <row r="17" spans="1:9" x14ac:dyDescent="0.2">
      <c r="A17" s="2">
        <f t="shared" si="4"/>
        <v>4</v>
      </c>
      <c r="B17" s="4">
        <f t="shared" si="0"/>
        <v>16</v>
      </c>
      <c r="C17" s="2">
        <v>0</v>
      </c>
      <c r="D17" s="5">
        <f t="shared" si="3"/>
        <v>64</v>
      </c>
      <c r="E17" s="4">
        <f t="shared" si="1"/>
        <v>-6.7042204869176985</v>
      </c>
      <c r="F17" s="11">
        <f t="shared" si="2"/>
        <v>-0.11701072127637131</v>
      </c>
      <c r="G17" s="2">
        <f t="shared" si="5"/>
        <v>4</v>
      </c>
      <c r="H17" s="3">
        <v>1</v>
      </c>
      <c r="I17" s="3">
        <v>0</v>
      </c>
    </row>
    <row r="18" spans="1:9" x14ac:dyDescent="0.2">
      <c r="A18" s="2">
        <f t="shared" si="4"/>
        <v>3</v>
      </c>
      <c r="B18" s="4">
        <f t="shared" si="0"/>
        <v>8</v>
      </c>
      <c r="C18" s="2">
        <v>-1</v>
      </c>
      <c r="D18" s="5">
        <f t="shared" si="3"/>
        <v>56</v>
      </c>
      <c r="E18" s="4">
        <f t="shared" si="1"/>
        <v>1.2957795130823015</v>
      </c>
      <c r="F18" s="11">
        <f t="shared" si="2"/>
        <v>2.2615618883175106E-2</v>
      </c>
      <c r="G18" s="2">
        <f t="shared" si="5"/>
        <v>3</v>
      </c>
      <c r="H18" s="3">
        <v>1</v>
      </c>
      <c r="I18" s="3">
        <v>-1</v>
      </c>
    </row>
    <row r="19" spans="1:9" x14ac:dyDescent="0.2">
      <c r="A19" s="2">
        <f t="shared" si="4"/>
        <v>2</v>
      </c>
      <c r="B19" s="4">
        <f t="shared" si="0"/>
        <v>4</v>
      </c>
      <c r="C19" s="2">
        <v>0</v>
      </c>
      <c r="D19" s="5">
        <f t="shared" si="3"/>
        <v>56</v>
      </c>
      <c r="E19" s="4">
        <f t="shared" si="1"/>
        <v>1.2957795130823015</v>
      </c>
      <c r="F19" s="11">
        <f t="shared" si="2"/>
        <v>2.2615618883175106E-2</v>
      </c>
      <c r="G19" s="2">
        <f t="shared" si="5"/>
        <v>2</v>
      </c>
      <c r="H19" s="3">
        <v>0</v>
      </c>
      <c r="I19" s="3">
        <v>0</v>
      </c>
    </row>
    <row r="20" spans="1:9" x14ac:dyDescent="0.2">
      <c r="A20" s="2">
        <f t="shared" si="4"/>
        <v>1</v>
      </c>
      <c r="B20" s="4">
        <f t="shared" si="0"/>
        <v>2</v>
      </c>
      <c r="C20" s="2">
        <v>0</v>
      </c>
      <c r="D20" s="5">
        <f t="shared" si="3"/>
        <v>56</v>
      </c>
      <c r="E20" s="4">
        <f t="shared" si="1"/>
        <v>1.2957795130823015</v>
      </c>
      <c r="F20" s="11">
        <f t="shared" si="2"/>
        <v>2.2615618883175106E-2</v>
      </c>
      <c r="G20" s="2">
        <f t="shared" si="5"/>
        <v>1</v>
      </c>
      <c r="H20" s="3">
        <v>1</v>
      </c>
      <c r="I20" s="3">
        <v>1</v>
      </c>
    </row>
    <row r="21" spans="1:9" x14ac:dyDescent="0.2">
      <c r="A21" s="2">
        <f t="shared" si="4"/>
        <v>0</v>
      </c>
      <c r="B21" s="4">
        <f t="shared" si="0"/>
        <v>1</v>
      </c>
      <c r="C21" s="2">
        <v>1</v>
      </c>
      <c r="D21" s="5">
        <f t="shared" si="3"/>
        <v>57</v>
      </c>
      <c r="E21" s="4">
        <f t="shared" si="1"/>
        <v>0.29577951308230155</v>
      </c>
      <c r="F21" s="11">
        <f t="shared" si="2"/>
        <v>5.1623263632318058E-3</v>
      </c>
      <c r="G21" s="2">
        <f t="shared" si="5"/>
        <v>0</v>
      </c>
      <c r="H21" s="3">
        <v>0</v>
      </c>
      <c r="I21" s="3">
        <v>-1</v>
      </c>
    </row>
    <row r="22" spans="1:9" x14ac:dyDescent="0.2">
      <c r="A22" s="2">
        <f t="shared" si="4"/>
        <v>-1</v>
      </c>
      <c r="B22" s="4">
        <f t="shared" si="0"/>
        <v>0.5</v>
      </c>
      <c r="C22" s="2">
        <v>0</v>
      </c>
      <c r="D22" s="5">
        <f t="shared" si="3"/>
        <v>57</v>
      </c>
      <c r="E22" s="4">
        <f t="shared" si="1"/>
        <v>0.29577951308230155</v>
      </c>
      <c r="F22" s="11">
        <f t="shared" si="2"/>
        <v>5.1623263632318058E-3</v>
      </c>
      <c r="G22" s="2">
        <f t="shared" si="5"/>
        <v>-1</v>
      </c>
      <c r="H22" s="3">
        <v>-1</v>
      </c>
      <c r="I22" s="3">
        <v>0</v>
      </c>
    </row>
    <row r="23" spans="1:9" x14ac:dyDescent="0.2">
      <c r="A23" s="2">
        <f t="shared" si="4"/>
        <v>-2</v>
      </c>
      <c r="B23" s="4">
        <f t="shared" si="0"/>
        <v>0.25</v>
      </c>
      <c r="C23" s="2">
        <v>1</v>
      </c>
      <c r="D23" s="5">
        <f t="shared" si="3"/>
        <v>57.25</v>
      </c>
      <c r="E23" s="4">
        <f t="shared" si="1"/>
        <v>4.5779513082301548E-2</v>
      </c>
      <c r="F23" s="11">
        <f t="shared" si="2"/>
        <v>7.990032332459801E-4</v>
      </c>
      <c r="G23" s="2">
        <f t="shared" si="5"/>
        <v>-2</v>
      </c>
      <c r="H23" s="3">
        <v>-1</v>
      </c>
      <c r="I23" s="3">
        <v>1</v>
      </c>
    </row>
    <row r="24" spans="1:9" x14ac:dyDescent="0.2">
      <c r="A24" s="2">
        <f t="shared" si="4"/>
        <v>-3</v>
      </c>
      <c r="B24" s="4">
        <f t="shared" si="0"/>
        <v>0.125</v>
      </c>
      <c r="C24" s="2">
        <v>0</v>
      </c>
      <c r="D24" s="5">
        <f t="shared" si="3"/>
        <v>57.25</v>
      </c>
      <c r="E24" s="4">
        <f t="shared" si="1"/>
        <v>4.5779513082301548E-2</v>
      </c>
      <c r="F24" s="11">
        <f t="shared" si="2"/>
        <v>7.990032332459801E-4</v>
      </c>
      <c r="G24" s="2">
        <f t="shared" si="5"/>
        <v>-3</v>
      </c>
      <c r="H24" s="3">
        <v>0</v>
      </c>
      <c r="I24" s="3">
        <v>0</v>
      </c>
    </row>
    <row r="25" spans="1:9" x14ac:dyDescent="0.2">
      <c r="A25" s="2">
        <f t="shared" si="4"/>
        <v>-4</v>
      </c>
      <c r="B25" s="4">
        <f t="shared" si="0"/>
        <v>6.25E-2</v>
      </c>
      <c r="C25" s="2">
        <v>1</v>
      </c>
      <c r="D25" s="5">
        <f t="shared" si="3"/>
        <v>57.3125</v>
      </c>
      <c r="E25" s="4">
        <f t="shared" si="1"/>
        <v>-1.6720486917698452E-2</v>
      </c>
      <c r="F25" s="11">
        <f t="shared" si="2"/>
        <v>-2.9182754925047619E-4</v>
      </c>
      <c r="G25" s="2">
        <f t="shared" si="5"/>
        <v>-4</v>
      </c>
      <c r="H25" s="3">
        <v>1</v>
      </c>
      <c r="I25" s="3">
        <v>1</v>
      </c>
    </row>
    <row r="26" spans="1:9" x14ac:dyDescent="0.2">
      <c r="A26" s="2">
        <f t="shared" si="4"/>
        <v>-5</v>
      </c>
      <c r="B26" s="4">
        <f t="shared" si="0"/>
        <v>3.125E-2</v>
      </c>
      <c r="C26" s="2">
        <v>0</v>
      </c>
      <c r="D26" s="5">
        <f t="shared" si="3"/>
        <v>57.3125</v>
      </c>
      <c r="E26" s="4">
        <f t="shared" si="1"/>
        <v>-1.6720486917698452E-2</v>
      </c>
      <c r="F26" s="11">
        <f t="shared" si="2"/>
        <v>-2.9182754925047619E-4</v>
      </c>
      <c r="G26" s="2">
        <f t="shared" si="5"/>
        <v>-5</v>
      </c>
      <c r="H26" s="3">
        <v>-1</v>
      </c>
      <c r="I26" s="3">
        <v>0</v>
      </c>
    </row>
    <row r="27" spans="1:9" x14ac:dyDescent="0.2">
      <c r="A27" s="2">
        <f t="shared" si="4"/>
        <v>-6</v>
      </c>
      <c r="B27" s="4">
        <f t="shared" si="0"/>
        <v>1.5625E-2</v>
      </c>
      <c r="C27" s="2">
        <v>-1</v>
      </c>
      <c r="D27" s="5">
        <f t="shared" si="3"/>
        <v>57.296875</v>
      </c>
      <c r="E27" s="4">
        <f t="shared" si="1"/>
        <v>-1.0954869176984516E-3</v>
      </c>
      <c r="F27" s="11">
        <f t="shared" si="2"/>
        <v>-1.9119853626362129E-5</v>
      </c>
      <c r="G27" s="2">
        <f t="shared" si="5"/>
        <v>-6</v>
      </c>
      <c r="H27" s="3">
        <v>1</v>
      </c>
      <c r="I27" s="3">
        <v>-1</v>
      </c>
    </row>
    <row r="28" spans="1:9" ht="12" x14ac:dyDescent="0.2">
      <c r="A28" s="2">
        <f t="shared" si="4"/>
        <v>-7</v>
      </c>
      <c r="B28" s="4">
        <f t="shared" si="0"/>
        <v>7.8125E-3</v>
      </c>
      <c r="C28" s="1">
        <v>0</v>
      </c>
      <c r="D28" s="5">
        <f t="shared" si="3"/>
        <v>57.296875</v>
      </c>
      <c r="E28" s="4">
        <f t="shared" si="1"/>
        <v>-1.0954869176984516E-3</v>
      </c>
      <c r="F28" s="11">
        <f t="shared" si="2"/>
        <v>-1.9119853626362129E-5</v>
      </c>
      <c r="G28" s="2">
        <f t="shared" si="5"/>
        <v>-7</v>
      </c>
      <c r="H28" s="3">
        <v>0</v>
      </c>
      <c r="I28" s="3">
        <v>0</v>
      </c>
    </row>
    <row r="29" spans="1:9" ht="12" x14ac:dyDescent="0.2">
      <c r="A29" s="2">
        <f t="shared" si="4"/>
        <v>-8</v>
      </c>
      <c r="B29" s="4">
        <f t="shared" si="0"/>
        <v>3.90625E-3</v>
      </c>
      <c r="C29" s="1">
        <v>0</v>
      </c>
      <c r="D29" s="5">
        <f t="shared" si="3"/>
        <v>57.296875</v>
      </c>
      <c r="E29" s="4">
        <f t="shared" si="1"/>
        <v>-1.0954869176984516E-3</v>
      </c>
      <c r="F29" s="11">
        <f t="shared" si="2"/>
        <v>-1.9119853626362129E-5</v>
      </c>
      <c r="G29" s="2">
        <f t="shared" si="5"/>
        <v>-8</v>
      </c>
      <c r="H29" s="3">
        <v>0</v>
      </c>
      <c r="I29" s="3">
        <v>0</v>
      </c>
    </row>
    <row r="30" spans="1:9" ht="12" x14ac:dyDescent="0.2">
      <c r="A30" s="2">
        <f t="shared" si="4"/>
        <v>-9</v>
      </c>
      <c r="B30" s="4">
        <f t="shared" si="0"/>
        <v>1.953125E-3</v>
      </c>
      <c r="C30" s="1">
        <v>0</v>
      </c>
      <c r="D30" s="5">
        <f t="shared" si="3"/>
        <v>57.296875</v>
      </c>
      <c r="E30" s="4">
        <f t="shared" si="1"/>
        <v>-1.0954869176984516E-3</v>
      </c>
      <c r="F30" s="11">
        <f t="shared" si="2"/>
        <v>-1.9119853626362129E-5</v>
      </c>
      <c r="G30" s="2">
        <f t="shared" si="5"/>
        <v>-9</v>
      </c>
      <c r="H30" s="3">
        <v>-1</v>
      </c>
      <c r="I30" s="3">
        <v>-1</v>
      </c>
    </row>
    <row r="31" spans="1:9" ht="12" x14ac:dyDescent="0.2">
      <c r="A31" s="2">
        <f t="shared" si="4"/>
        <v>-10</v>
      </c>
      <c r="B31" s="4">
        <f t="shared" si="0"/>
        <v>9.765625E-4</v>
      </c>
      <c r="C31" s="1">
        <v>-1</v>
      </c>
      <c r="D31" s="5">
        <f t="shared" si="3"/>
        <v>57.2958984375</v>
      </c>
      <c r="E31" s="4">
        <f t="shared" si="1"/>
        <v>-1.1892441769845163E-4</v>
      </c>
      <c r="F31" s="11">
        <f t="shared" si="2"/>
        <v>-2.0756226498549988E-6</v>
      </c>
      <c r="G31" s="2">
        <f t="shared" si="5"/>
        <v>-10</v>
      </c>
      <c r="H31" s="3">
        <v>1</v>
      </c>
      <c r="I31" s="3">
        <v>0</v>
      </c>
    </row>
    <row r="32" spans="1:9" x14ac:dyDescent="0.2">
      <c r="A32" s="2">
        <f t="shared" si="4"/>
        <v>-11</v>
      </c>
      <c r="B32" s="4">
        <f t="shared" si="0"/>
        <v>4.8828125E-4</v>
      </c>
      <c r="C32" s="2">
        <v>0</v>
      </c>
      <c r="D32" s="5">
        <f t="shared" si="3"/>
        <v>57.2958984375</v>
      </c>
      <c r="E32" s="4">
        <f t="shared" si="1"/>
        <v>-1.1892441769845163E-4</v>
      </c>
      <c r="F32" s="11">
        <f t="shared" si="2"/>
        <v>-2.0756226498549988E-6</v>
      </c>
      <c r="G32" s="2">
        <f t="shared" si="5"/>
        <v>-11</v>
      </c>
      <c r="H32" s="3">
        <v>1</v>
      </c>
      <c r="I32" s="3">
        <v>1</v>
      </c>
    </row>
    <row r="33" spans="1:9" x14ac:dyDescent="0.2">
      <c r="A33" s="2">
        <f t="shared" si="4"/>
        <v>-12</v>
      </c>
      <c r="B33" s="4">
        <f t="shared" si="0"/>
        <v>2.44140625E-4</v>
      </c>
      <c r="C33" s="2">
        <v>0</v>
      </c>
      <c r="D33" s="5">
        <f t="shared" si="3"/>
        <v>57.2958984375</v>
      </c>
      <c r="E33" s="4">
        <f t="shared" si="1"/>
        <v>-1.1892441769845163E-4</v>
      </c>
      <c r="F33" s="11">
        <f t="shared" si="2"/>
        <v>-2.0756226498549988E-6</v>
      </c>
      <c r="G33" s="2">
        <f t="shared" si="5"/>
        <v>-12</v>
      </c>
      <c r="H33" s="3">
        <v>-1</v>
      </c>
      <c r="I33" s="3">
        <v>1</v>
      </c>
    </row>
    <row r="34" spans="1:9" x14ac:dyDescent="0.2">
      <c r="A34" s="2">
        <f t="shared" si="4"/>
        <v>-13</v>
      </c>
      <c r="B34" s="4">
        <f t="shared" si="0"/>
        <v>1.220703125E-4</v>
      </c>
      <c r="C34" s="2">
        <v>-1</v>
      </c>
      <c r="D34" s="5">
        <f t="shared" si="3"/>
        <v>57.2957763671875</v>
      </c>
      <c r="E34" s="4">
        <f t="shared" si="1"/>
        <v>3.1458948015483656E-6</v>
      </c>
      <c r="F34" s="11">
        <f t="shared" si="2"/>
        <v>5.4906222208392604E-8</v>
      </c>
      <c r="G34" s="2">
        <f t="shared" si="5"/>
        <v>-13</v>
      </c>
      <c r="H34" s="3">
        <v>-1</v>
      </c>
      <c r="I34" s="3">
        <v>1</v>
      </c>
    </row>
    <row r="35" spans="1:9" x14ac:dyDescent="0.2">
      <c r="A35" s="2">
        <f t="shared" si="4"/>
        <v>-14</v>
      </c>
      <c r="B35" s="4">
        <f t="shared" si="0"/>
        <v>6.103515625E-5</v>
      </c>
      <c r="C35" s="2">
        <v>0</v>
      </c>
      <c r="D35" s="5">
        <f t="shared" si="3"/>
        <v>57.2957763671875</v>
      </c>
      <c r="E35" s="4">
        <f t="shared" si="1"/>
        <v>3.1458948015483656E-6</v>
      </c>
      <c r="F35" s="11">
        <f t="shared" si="2"/>
        <v>5.4906222208392604E-8</v>
      </c>
      <c r="G35" s="2">
        <f t="shared" si="5"/>
        <v>-14</v>
      </c>
      <c r="H35" s="3">
        <v>-1</v>
      </c>
      <c r="I35" s="3">
        <v>0</v>
      </c>
    </row>
    <row r="36" spans="1:9" x14ac:dyDescent="0.2">
      <c r="A36" s="2">
        <f t="shared" si="4"/>
        <v>-15</v>
      </c>
      <c r="B36" s="4">
        <f t="shared" si="0"/>
        <v>3.0517578125E-5</v>
      </c>
      <c r="C36" s="2">
        <v>0</v>
      </c>
      <c r="D36" s="5">
        <f t="shared" si="3"/>
        <v>57.2957763671875</v>
      </c>
      <c r="E36" s="4">
        <f t="shared" si="1"/>
        <v>3.1458948015483656E-6</v>
      </c>
      <c r="F36" s="11">
        <f t="shared" si="2"/>
        <v>5.4906222208392604E-8</v>
      </c>
      <c r="G36" s="2">
        <f t="shared" si="5"/>
        <v>-15</v>
      </c>
      <c r="H36" s="3">
        <v>-1</v>
      </c>
      <c r="I36" s="3">
        <v>0</v>
      </c>
    </row>
    <row r="37" spans="1:9" x14ac:dyDescent="0.2">
      <c r="A37" s="2">
        <f t="shared" si="4"/>
        <v>-16</v>
      </c>
      <c r="B37" s="4">
        <f t="shared" si="0"/>
        <v>1.52587890625E-5</v>
      </c>
      <c r="C37" s="2">
        <v>0</v>
      </c>
      <c r="D37" s="5">
        <f t="shared" si="3"/>
        <v>57.2957763671875</v>
      </c>
      <c r="E37" s="4">
        <f t="shared" si="1"/>
        <v>3.1458948015483656E-6</v>
      </c>
      <c r="F37" s="11">
        <f t="shared" si="2"/>
        <v>5.4906222208392604E-8</v>
      </c>
      <c r="G37" s="2">
        <f t="shared" si="5"/>
        <v>-16</v>
      </c>
      <c r="H37" s="3">
        <v>-1</v>
      </c>
      <c r="I37" s="3">
        <v>0</v>
      </c>
    </row>
    <row r="38" spans="1:9" x14ac:dyDescent="0.2">
      <c r="B38" s="3" t="s">
        <v>11</v>
      </c>
      <c r="C38" s="7">
        <f>E2</f>
        <v>57.295779513082302</v>
      </c>
      <c r="H38" s="3">
        <v>57.295779513082302</v>
      </c>
      <c r="I38" s="3">
        <v>57.295779513082302</v>
      </c>
    </row>
    <row r="39" spans="1:9" x14ac:dyDescent="0.2">
      <c r="B39" s="3" t="s">
        <v>8</v>
      </c>
      <c r="C39" s="3">
        <f>33-COUNTIF(C5:C37,0)</f>
        <v>8</v>
      </c>
      <c r="H39" s="3">
        <v>17</v>
      </c>
      <c r="I39" s="3">
        <v>11</v>
      </c>
    </row>
    <row r="40" spans="1:9" x14ac:dyDescent="0.2">
      <c r="B40" s="3" t="s">
        <v>9</v>
      </c>
      <c r="C40" s="7">
        <f>E37</f>
        <v>3.1458948015483656E-6</v>
      </c>
      <c r="H40" s="3">
        <v>-1.3418320676095163E-4</v>
      </c>
      <c r="I40" s="8">
        <v>3.1458948015483656E-6</v>
      </c>
    </row>
    <row r="41" spans="1:9" x14ac:dyDescent="0.2">
      <c r="B41" s="3" t="s">
        <v>10</v>
      </c>
      <c r="C41" s="9">
        <f>F37</f>
        <v>5.4906222208392604E-8</v>
      </c>
      <c r="H41" s="10">
        <v>-2.3419387588629226E-6</v>
      </c>
      <c r="I41" s="12">
        <v>5.4906222208392604E-8</v>
      </c>
    </row>
  </sheetData>
  <mergeCells count="1">
    <mergeCell ref="A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workbookViewId="0">
      <selection activeCell="K37" sqref="K37"/>
    </sheetView>
  </sheetViews>
  <sheetFormatPr defaultRowHeight="11.25" x14ac:dyDescent="0.2"/>
  <cols>
    <col min="1" max="1" width="9.140625" style="3"/>
    <col min="2" max="2" width="20" style="3" customWidth="1"/>
    <col min="3" max="3" width="15.28515625" style="3" customWidth="1"/>
    <col min="4" max="4" width="13.5703125" style="3" customWidth="1"/>
    <col min="5" max="5" width="19" style="3" customWidth="1"/>
    <col min="6" max="6" width="12.28515625" style="3" customWidth="1"/>
    <col min="7" max="7" width="7.5703125" style="3" customWidth="1"/>
    <col min="8" max="8" width="15.42578125" style="3" customWidth="1"/>
    <col min="9" max="9" width="18.28515625" style="3" customWidth="1"/>
    <col min="10" max="10" width="14.140625" style="3" customWidth="1"/>
    <col min="11" max="11" width="18.28515625" style="3" customWidth="1"/>
    <col min="12" max="16384" width="9.140625" style="3"/>
  </cols>
  <sheetData>
    <row r="2" spans="1:11" x14ac:dyDescent="0.2">
      <c r="A2" s="63" t="s">
        <v>6</v>
      </c>
      <c r="B2" s="63"/>
      <c r="C2" s="63"/>
      <c r="D2" s="63"/>
      <c r="E2" s="67">
        <f>1/3.141592653589</f>
        <v>0.31830988618387107</v>
      </c>
    </row>
    <row r="4" spans="1:11" x14ac:dyDescent="0.2">
      <c r="A4" s="2" t="s">
        <v>0</v>
      </c>
      <c r="B4" s="2" t="s">
        <v>5</v>
      </c>
      <c r="C4" s="2" t="s">
        <v>2</v>
      </c>
      <c r="D4" s="2" t="s">
        <v>1</v>
      </c>
      <c r="E4" s="62" t="s">
        <v>7</v>
      </c>
      <c r="F4" s="2" t="s">
        <v>3</v>
      </c>
      <c r="G4" s="2" t="s">
        <v>0</v>
      </c>
      <c r="H4" s="62" t="s">
        <v>4</v>
      </c>
      <c r="I4" s="62" t="s">
        <v>12</v>
      </c>
      <c r="J4" s="3" t="s">
        <v>15</v>
      </c>
      <c r="K4" s="3">
        <v>1</v>
      </c>
    </row>
    <row r="5" spans="1:11" x14ac:dyDescent="0.2">
      <c r="A5" s="2">
        <v>16</v>
      </c>
      <c r="B5" s="4">
        <f>POWER(2,A5)</f>
        <v>65536</v>
      </c>
      <c r="C5" s="2">
        <v>0</v>
      </c>
      <c r="D5" s="2">
        <f>B5*C5</f>
        <v>0</v>
      </c>
      <c r="E5" s="4">
        <f>$E$2-D5</f>
        <v>0.31830988618387107</v>
      </c>
      <c r="F5" s="11">
        <f>(E5/$E$2)</f>
        <v>1</v>
      </c>
      <c r="G5" s="2">
        <v>16</v>
      </c>
      <c r="H5" s="3">
        <v>0</v>
      </c>
      <c r="I5" s="2">
        <v>0</v>
      </c>
      <c r="J5" s="3">
        <v>0</v>
      </c>
      <c r="K5" s="71">
        <v>0</v>
      </c>
    </row>
    <row r="6" spans="1:11" x14ac:dyDescent="0.2">
      <c r="A6" s="2">
        <f>A5-1</f>
        <v>15</v>
      </c>
      <c r="B6" s="4">
        <f t="shared" ref="B6:B37" si="0">POWER(2,A6)</f>
        <v>32768</v>
      </c>
      <c r="C6" s="2">
        <v>0</v>
      </c>
      <c r="D6" s="5">
        <f>(B6*C6)+D5</f>
        <v>0</v>
      </c>
      <c r="E6" s="4">
        <f t="shared" ref="E6:E37" si="1">$E$2-D6</f>
        <v>0.31830988618387107</v>
      </c>
      <c r="F6" s="11">
        <f t="shared" ref="F6:F37" si="2">(E6/$E$2)</f>
        <v>1</v>
      </c>
      <c r="G6" s="2">
        <f>G5-1</f>
        <v>15</v>
      </c>
      <c r="H6" s="3">
        <v>0</v>
      </c>
      <c r="I6" s="2">
        <v>0</v>
      </c>
      <c r="J6" s="3">
        <v>0</v>
      </c>
      <c r="K6" s="71">
        <v>0</v>
      </c>
    </row>
    <row r="7" spans="1:11" x14ac:dyDescent="0.2">
      <c r="A7" s="2">
        <f>A6-1</f>
        <v>14</v>
      </c>
      <c r="B7" s="4">
        <f t="shared" si="0"/>
        <v>16384</v>
      </c>
      <c r="C7" s="2">
        <v>0</v>
      </c>
      <c r="D7" s="5">
        <f t="shared" ref="D7:D37" si="3">(B7*C7)+D6</f>
        <v>0</v>
      </c>
      <c r="E7" s="4">
        <f t="shared" si="1"/>
        <v>0.31830988618387107</v>
      </c>
      <c r="F7" s="11">
        <f t="shared" si="2"/>
        <v>1</v>
      </c>
      <c r="G7" s="2">
        <f>G6-1</f>
        <v>14</v>
      </c>
      <c r="H7" s="3">
        <v>0</v>
      </c>
      <c r="I7" s="2">
        <v>0</v>
      </c>
      <c r="J7" s="3">
        <v>0</v>
      </c>
      <c r="K7" s="71">
        <v>0</v>
      </c>
    </row>
    <row r="8" spans="1:11" x14ac:dyDescent="0.2">
      <c r="A8" s="2">
        <f t="shared" ref="A8:A37" si="4">A7-1</f>
        <v>13</v>
      </c>
      <c r="B8" s="4">
        <f t="shared" si="0"/>
        <v>8192</v>
      </c>
      <c r="C8" s="2">
        <v>0</v>
      </c>
      <c r="D8" s="5">
        <f t="shared" si="3"/>
        <v>0</v>
      </c>
      <c r="E8" s="4">
        <f t="shared" si="1"/>
        <v>0.31830988618387107</v>
      </c>
      <c r="F8" s="11">
        <f t="shared" si="2"/>
        <v>1</v>
      </c>
      <c r="G8" s="2">
        <f t="shared" ref="G8:G37" si="5">G7-1</f>
        <v>13</v>
      </c>
      <c r="H8" s="3">
        <v>0</v>
      </c>
      <c r="I8" s="2">
        <v>0</v>
      </c>
      <c r="J8" s="3">
        <v>0</v>
      </c>
      <c r="K8" s="71">
        <v>0</v>
      </c>
    </row>
    <row r="9" spans="1:11" x14ac:dyDescent="0.2">
      <c r="A9" s="2">
        <f t="shared" si="4"/>
        <v>12</v>
      </c>
      <c r="B9" s="4">
        <f t="shared" si="0"/>
        <v>4096</v>
      </c>
      <c r="C9" s="2">
        <v>0</v>
      </c>
      <c r="D9" s="5">
        <f t="shared" si="3"/>
        <v>0</v>
      </c>
      <c r="E9" s="4">
        <f t="shared" si="1"/>
        <v>0.31830988618387107</v>
      </c>
      <c r="F9" s="11">
        <f t="shared" si="2"/>
        <v>1</v>
      </c>
      <c r="G9" s="2">
        <f t="shared" si="5"/>
        <v>12</v>
      </c>
      <c r="H9" s="3">
        <v>0</v>
      </c>
      <c r="I9" s="2">
        <v>0</v>
      </c>
      <c r="J9" s="3">
        <v>0</v>
      </c>
      <c r="K9" s="71">
        <v>0</v>
      </c>
    </row>
    <row r="10" spans="1:11" x14ac:dyDescent="0.2">
      <c r="A10" s="2">
        <f t="shared" si="4"/>
        <v>11</v>
      </c>
      <c r="B10" s="4">
        <f t="shared" si="0"/>
        <v>2048</v>
      </c>
      <c r="C10" s="2">
        <v>0</v>
      </c>
      <c r="D10" s="5">
        <f t="shared" si="3"/>
        <v>0</v>
      </c>
      <c r="E10" s="4">
        <f t="shared" si="1"/>
        <v>0.31830988618387107</v>
      </c>
      <c r="F10" s="11">
        <f t="shared" si="2"/>
        <v>1</v>
      </c>
      <c r="G10" s="2">
        <f t="shared" si="5"/>
        <v>11</v>
      </c>
      <c r="H10" s="3">
        <v>0</v>
      </c>
      <c r="I10" s="2">
        <v>0</v>
      </c>
      <c r="J10" s="3">
        <v>0</v>
      </c>
      <c r="K10" s="71">
        <v>0</v>
      </c>
    </row>
    <row r="11" spans="1:11" x14ac:dyDescent="0.2">
      <c r="A11" s="2">
        <f t="shared" si="4"/>
        <v>10</v>
      </c>
      <c r="B11" s="4">
        <f t="shared" si="0"/>
        <v>1024</v>
      </c>
      <c r="C11" s="2">
        <v>0</v>
      </c>
      <c r="D11" s="5">
        <f t="shared" si="3"/>
        <v>0</v>
      </c>
      <c r="E11" s="4">
        <f t="shared" si="1"/>
        <v>0.31830988618387107</v>
      </c>
      <c r="F11" s="11">
        <f t="shared" si="2"/>
        <v>1</v>
      </c>
      <c r="G11" s="2">
        <f t="shared" si="5"/>
        <v>10</v>
      </c>
      <c r="H11" s="3">
        <v>0</v>
      </c>
      <c r="I11" s="2">
        <v>0</v>
      </c>
      <c r="J11" s="3">
        <v>0</v>
      </c>
      <c r="K11" s="71">
        <v>0</v>
      </c>
    </row>
    <row r="12" spans="1:11" x14ac:dyDescent="0.2">
      <c r="A12" s="2">
        <f t="shared" si="4"/>
        <v>9</v>
      </c>
      <c r="B12" s="4">
        <f t="shared" si="0"/>
        <v>512</v>
      </c>
      <c r="C12" s="2">
        <v>0</v>
      </c>
      <c r="D12" s="5">
        <f t="shared" si="3"/>
        <v>0</v>
      </c>
      <c r="E12" s="4">
        <f t="shared" si="1"/>
        <v>0.31830988618387107</v>
      </c>
      <c r="F12" s="11">
        <f t="shared" si="2"/>
        <v>1</v>
      </c>
      <c r="G12" s="2">
        <f t="shared" si="5"/>
        <v>9</v>
      </c>
      <c r="H12" s="3">
        <v>0</v>
      </c>
      <c r="I12" s="2">
        <v>0</v>
      </c>
      <c r="J12" s="3">
        <v>0</v>
      </c>
      <c r="K12" s="71">
        <v>0</v>
      </c>
    </row>
    <row r="13" spans="1:11" x14ac:dyDescent="0.2">
      <c r="A13" s="2">
        <f t="shared" si="4"/>
        <v>8</v>
      </c>
      <c r="B13" s="4">
        <f t="shared" si="0"/>
        <v>256</v>
      </c>
      <c r="C13" s="2">
        <v>0</v>
      </c>
      <c r="D13" s="5">
        <f t="shared" si="3"/>
        <v>0</v>
      </c>
      <c r="E13" s="4">
        <f t="shared" si="1"/>
        <v>0.31830988618387107</v>
      </c>
      <c r="F13" s="11">
        <f t="shared" si="2"/>
        <v>1</v>
      </c>
      <c r="G13" s="2">
        <f t="shared" si="5"/>
        <v>8</v>
      </c>
      <c r="H13" s="3">
        <v>0</v>
      </c>
      <c r="I13" s="2">
        <v>0</v>
      </c>
      <c r="J13" s="3">
        <v>0</v>
      </c>
      <c r="K13" s="71">
        <v>0</v>
      </c>
    </row>
    <row r="14" spans="1:11" x14ac:dyDescent="0.2">
      <c r="A14" s="2">
        <f t="shared" si="4"/>
        <v>7</v>
      </c>
      <c r="B14" s="4">
        <f t="shared" si="0"/>
        <v>128</v>
      </c>
      <c r="C14" s="2">
        <v>0</v>
      </c>
      <c r="D14" s="5">
        <f t="shared" si="3"/>
        <v>0</v>
      </c>
      <c r="E14" s="4">
        <f t="shared" si="1"/>
        <v>0.31830988618387107</v>
      </c>
      <c r="F14" s="11">
        <f t="shared" si="2"/>
        <v>1</v>
      </c>
      <c r="G14" s="2">
        <f t="shared" si="5"/>
        <v>7</v>
      </c>
      <c r="H14" s="3">
        <v>0</v>
      </c>
      <c r="I14" s="2">
        <v>0</v>
      </c>
      <c r="J14" s="3">
        <v>0</v>
      </c>
      <c r="K14" s="71">
        <v>0</v>
      </c>
    </row>
    <row r="15" spans="1:11" x14ac:dyDescent="0.2">
      <c r="A15" s="2">
        <f t="shared" si="4"/>
        <v>6</v>
      </c>
      <c r="B15" s="4">
        <f t="shared" si="0"/>
        <v>64</v>
      </c>
      <c r="C15" s="2">
        <v>0</v>
      </c>
      <c r="D15" s="5">
        <f t="shared" si="3"/>
        <v>0</v>
      </c>
      <c r="E15" s="4">
        <f t="shared" si="1"/>
        <v>0.31830988618387107</v>
      </c>
      <c r="F15" s="11">
        <f t="shared" si="2"/>
        <v>1</v>
      </c>
      <c r="G15" s="2">
        <f t="shared" si="5"/>
        <v>6</v>
      </c>
      <c r="H15" s="3">
        <v>0</v>
      </c>
      <c r="I15" s="2">
        <v>0</v>
      </c>
      <c r="J15" s="3">
        <v>0</v>
      </c>
      <c r="K15" s="71">
        <v>0</v>
      </c>
    </row>
    <row r="16" spans="1:11" x14ac:dyDescent="0.2">
      <c r="A16" s="2">
        <f t="shared" si="4"/>
        <v>5</v>
      </c>
      <c r="B16" s="4">
        <f t="shared" si="0"/>
        <v>32</v>
      </c>
      <c r="C16" s="2">
        <v>0</v>
      </c>
      <c r="D16" s="5">
        <f t="shared" si="3"/>
        <v>0</v>
      </c>
      <c r="E16" s="4">
        <f t="shared" si="1"/>
        <v>0.31830988618387107</v>
      </c>
      <c r="F16" s="11">
        <f t="shared" si="2"/>
        <v>1</v>
      </c>
      <c r="G16" s="2">
        <f t="shared" si="5"/>
        <v>5</v>
      </c>
      <c r="H16" s="3">
        <v>0</v>
      </c>
      <c r="I16" s="2">
        <v>0</v>
      </c>
      <c r="J16" s="3">
        <v>0</v>
      </c>
      <c r="K16" s="71">
        <v>0</v>
      </c>
    </row>
    <row r="17" spans="1:11" x14ac:dyDescent="0.2">
      <c r="A17" s="2">
        <f t="shared" si="4"/>
        <v>4</v>
      </c>
      <c r="B17" s="4">
        <f t="shared" si="0"/>
        <v>16</v>
      </c>
      <c r="C17" s="2">
        <v>0</v>
      </c>
      <c r="D17" s="5">
        <f t="shared" si="3"/>
        <v>0</v>
      </c>
      <c r="E17" s="4">
        <f t="shared" si="1"/>
        <v>0.31830988618387107</v>
      </c>
      <c r="F17" s="11">
        <f t="shared" si="2"/>
        <v>1</v>
      </c>
      <c r="G17" s="2">
        <f t="shared" si="5"/>
        <v>4</v>
      </c>
      <c r="H17" s="3">
        <v>0</v>
      </c>
      <c r="I17" s="2">
        <v>0</v>
      </c>
      <c r="J17" s="3">
        <v>0</v>
      </c>
      <c r="K17" s="71">
        <v>0</v>
      </c>
    </row>
    <row r="18" spans="1:11" x14ac:dyDescent="0.2">
      <c r="A18" s="2">
        <f t="shared" si="4"/>
        <v>3</v>
      </c>
      <c r="B18" s="4">
        <f t="shared" si="0"/>
        <v>8</v>
      </c>
      <c r="C18" s="2">
        <v>0</v>
      </c>
      <c r="D18" s="5">
        <f t="shared" si="3"/>
        <v>0</v>
      </c>
      <c r="E18" s="4">
        <f t="shared" si="1"/>
        <v>0.31830988618387107</v>
      </c>
      <c r="F18" s="11">
        <f t="shared" si="2"/>
        <v>1</v>
      </c>
      <c r="G18" s="2">
        <f t="shared" si="5"/>
        <v>3</v>
      </c>
      <c r="H18" s="3">
        <v>0</v>
      </c>
      <c r="I18" s="2">
        <v>0</v>
      </c>
      <c r="J18" s="3">
        <v>0</v>
      </c>
      <c r="K18" s="71">
        <v>0</v>
      </c>
    </row>
    <row r="19" spans="1:11" x14ac:dyDescent="0.2">
      <c r="A19" s="2">
        <f t="shared" si="4"/>
        <v>2</v>
      </c>
      <c r="B19" s="4">
        <f t="shared" si="0"/>
        <v>4</v>
      </c>
      <c r="C19" s="2">
        <v>0</v>
      </c>
      <c r="D19" s="5">
        <f t="shared" si="3"/>
        <v>0</v>
      </c>
      <c r="E19" s="4">
        <f t="shared" si="1"/>
        <v>0.31830988618387107</v>
      </c>
      <c r="F19" s="11">
        <f t="shared" si="2"/>
        <v>1</v>
      </c>
      <c r="G19" s="2">
        <f t="shared" si="5"/>
        <v>2</v>
      </c>
      <c r="H19" s="3">
        <v>0</v>
      </c>
      <c r="I19" s="2">
        <v>0</v>
      </c>
      <c r="J19" s="3">
        <v>0</v>
      </c>
      <c r="K19" s="71">
        <v>0</v>
      </c>
    </row>
    <row r="20" spans="1:11" x14ac:dyDescent="0.2">
      <c r="A20" s="2">
        <f t="shared" si="4"/>
        <v>1</v>
      </c>
      <c r="B20" s="4">
        <f t="shared" si="0"/>
        <v>2</v>
      </c>
      <c r="C20" s="2">
        <v>0</v>
      </c>
      <c r="D20" s="5">
        <f t="shared" si="3"/>
        <v>0</v>
      </c>
      <c r="E20" s="4">
        <f t="shared" si="1"/>
        <v>0.31830988618387107</v>
      </c>
      <c r="F20" s="11">
        <f t="shared" si="2"/>
        <v>1</v>
      </c>
      <c r="G20" s="2">
        <f t="shared" si="5"/>
        <v>1</v>
      </c>
      <c r="H20" s="3">
        <v>0</v>
      </c>
      <c r="I20" s="2">
        <v>0</v>
      </c>
      <c r="J20" s="3">
        <v>0</v>
      </c>
      <c r="K20" s="71">
        <v>0</v>
      </c>
    </row>
    <row r="21" spans="1:11" x14ac:dyDescent="0.2">
      <c r="A21" s="2">
        <f t="shared" si="4"/>
        <v>0</v>
      </c>
      <c r="B21" s="4">
        <f t="shared" si="0"/>
        <v>1</v>
      </c>
      <c r="C21" s="2">
        <v>0</v>
      </c>
      <c r="D21" s="5">
        <f t="shared" si="3"/>
        <v>0</v>
      </c>
      <c r="E21" s="4">
        <f t="shared" si="1"/>
        <v>0.31830988618387107</v>
      </c>
      <c r="F21" s="11">
        <f t="shared" si="2"/>
        <v>1</v>
      </c>
      <c r="G21" s="2">
        <f t="shared" si="5"/>
        <v>0</v>
      </c>
      <c r="H21" s="3">
        <v>0</v>
      </c>
      <c r="I21" s="2">
        <v>0</v>
      </c>
      <c r="J21" s="3">
        <v>0</v>
      </c>
      <c r="K21" s="71">
        <v>0</v>
      </c>
    </row>
    <row r="22" spans="1:11" x14ac:dyDescent="0.2">
      <c r="A22" s="2">
        <f t="shared" si="4"/>
        <v>-1</v>
      </c>
      <c r="B22" s="4">
        <f t="shared" si="0"/>
        <v>0.5</v>
      </c>
      <c r="C22" s="2">
        <v>0</v>
      </c>
      <c r="D22" s="5">
        <f t="shared" si="3"/>
        <v>0</v>
      </c>
      <c r="E22" s="4">
        <f t="shared" si="1"/>
        <v>0.31830988618387107</v>
      </c>
      <c r="F22" s="11">
        <f t="shared" si="2"/>
        <v>1</v>
      </c>
      <c r="G22" s="2">
        <f t="shared" si="5"/>
        <v>-1</v>
      </c>
      <c r="H22" s="3">
        <v>0</v>
      </c>
      <c r="I22" s="2">
        <v>0</v>
      </c>
      <c r="J22" s="3">
        <v>0</v>
      </c>
      <c r="K22" s="71">
        <v>0</v>
      </c>
    </row>
    <row r="23" spans="1:11" x14ac:dyDescent="0.2">
      <c r="A23" s="2">
        <f t="shared" si="4"/>
        <v>-2</v>
      </c>
      <c r="B23" s="4">
        <f t="shared" si="0"/>
        <v>0.25</v>
      </c>
      <c r="C23" s="2">
        <v>1</v>
      </c>
      <c r="D23" s="5">
        <f t="shared" si="3"/>
        <v>0.25</v>
      </c>
      <c r="E23" s="4">
        <f t="shared" si="1"/>
        <v>6.8309886183871071E-2</v>
      </c>
      <c r="F23" s="11">
        <f t="shared" si="2"/>
        <v>0.21460183660275006</v>
      </c>
      <c r="G23" s="2">
        <f t="shared" si="5"/>
        <v>-2</v>
      </c>
      <c r="H23" s="3">
        <v>1</v>
      </c>
      <c r="I23" s="2">
        <v>1</v>
      </c>
      <c r="J23" s="3">
        <v>1</v>
      </c>
      <c r="K23" s="71">
        <v>1</v>
      </c>
    </row>
    <row r="24" spans="1:11" x14ac:dyDescent="0.2">
      <c r="A24" s="2">
        <f t="shared" si="4"/>
        <v>-3</v>
      </c>
      <c r="B24" s="4">
        <f t="shared" si="0"/>
        <v>0.125</v>
      </c>
      <c r="C24" s="2">
        <v>0</v>
      </c>
      <c r="D24" s="5">
        <f t="shared" si="3"/>
        <v>0.25</v>
      </c>
      <c r="E24" s="4">
        <f t="shared" si="1"/>
        <v>6.8309886183871071E-2</v>
      </c>
      <c r="F24" s="11">
        <f t="shared" si="2"/>
        <v>0.21460183660275006</v>
      </c>
      <c r="G24" s="2">
        <f t="shared" si="5"/>
        <v>-3</v>
      </c>
      <c r="H24" s="3">
        <v>0</v>
      </c>
      <c r="I24" s="2">
        <v>0</v>
      </c>
      <c r="J24" s="3">
        <v>1</v>
      </c>
      <c r="K24" s="71">
        <v>0</v>
      </c>
    </row>
    <row r="25" spans="1:11" x14ac:dyDescent="0.2">
      <c r="A25" s="2">
        <f t="shared" si="4"/>
        <v>-4</v>
      </c>
      <c r="B25" s="4">
        <f t="shared" si="0"/>
        <v>6.25E-2</v>
      </c>
      <c r="C25" s="2">
        <v>1</v>
      </c>
      <c r="D25" s="5">
        <f t="shared" si="3"/>
        <v>0.3125</v>
      </c>
      <c r="E25" s="4">
        <f t="shared" si="1"/>
        <v>5.8098861838710714E-3</v>
      </c>
      <c r="F25" s="11">
        <f t="shared" si="2"/>
        <v>1.8252295753437585E-2</v>
      </c>
      <c r="G25" s="2">
        <f t="shared" si="5"/>
        <v>-4</v>
      </c>
      <c r="H25" s="3">
        <v>1</v>
      </c>
      <c r="I25" s="2">
        <v>1</v>
      </c>
      <c r="J25" s="3">
        <v>-1</v>
      </c>
      <c r="K25" s="71">
        <v>1</v>
      </c>
    </row>
    <row r="26" spans="1:11" x14ac:dyDescent="0.2">
      <c r="A26" s="2">
        <f t="shared" si="4"/>
        <v>-5</v>
      </c>
      <c r="B26" s="4">
        <f t="shared" si="0"/>
        <v>3.125E-2</v>
      </c>
      <c r="C26" s="2">
        <v>0</v>
      </c>
      <c r="D26" s="5">
        <f t="shared" si="3"/>
        <v>0.3125</v>
      </c>
      <c r="E26" s="4">
        <f t="shared" si="1"/>
        <v>5.8098861838710714E-3</v>
      </c>
      <c r="F26" s="11">
        <f t="shared" si="2"/>
        <v>1.8252295753437585E-2</v>
      </c>
      <c r="G26" s="2">
        <f t="shared" si="5"/>
        <v>-5</v>
      </c>
      <c r="H26" s="3">
        <v>0</v>
      </c>
      <c r="I26" s="2">
        <v>0</v>
      </c>
      <c r="J26" s="3">
        <v>0</v>
      </c>
      <c r="K26" s="71">
        <v>0</v>
      </c>
    </row>
    <row r="27" spans="1:11" x14ac:dyDescent="0.2">
      <c r="A27" s="2">
        <f t="shared" si="4"/>
        <v>-6</v>
      </c>
      <c r="B27" s="4">
        <f t="shared" si="0"/>
        <v>1.5625E-2</v>
      </c>
      <c r="C27" s="2">
        <v>0</v>
      </c>
      <c r="D27" s="5">
        <f t="shared" si="3"/>
        <v>0.3125</v>
      </c>
      <c r="E27" s="4">
        <f t="shared" si="1"/>
        <v>5.8098861838710714E-3</v>
      </c>
      <c r="F27" s="11">
        <f t="shared" si="2"/>
        <v>1.8252295753437585E-2</v>
      </c>
      <c r="G27" s="2">
        <f t="shared" si="5"/>
        <v>-6</v>
      </c>
      <c r="H27" s="3">
        <v>0</v>
      </c>
      <c r="I27" s="2">
        <v>0</v>
      </c>
      <c r="J27" s="3">
        <v>0</v>
      </c>
      <c r="K27" s="71">
        <v>0</v>
      </c>
    </row>
    <row r="28" spans="1:11" ht="12" x14ac:dyDescent="0.2">
      <c r="A28" s="2">
        <f t="shared" si="4"/>
        <v>-7</v>
      </c>
      <c r="B28" s="4">
        <f t="shared" si="0"/>
        <v>7.8125E-3</v>
      </c>
      <c r="C28" s="1">
        <v>0</v>
      </c>
      <c r="D28" s="5">
        <f t="shared" si="3"/>
        <v>0.3125</v>
      </c>
      <c r="E28" s="4">
        <f t="shared" si="1"/>
        <v>5.8098861838710714E-3</v>
      </c>
      <c r="F28" s="11">
        <f t="shared" si="2"/>
        <v>1.8252295753437585E-2</v>
      </c>
      <c r="G28" s="2">
        <f t="shared" si="5"/>
        <v>-7</v>
      </c>
      <c r="H28" s="3">
        <v>0</v>
      </c>
      <c r="I28" s="1">
        <v>0</v>
      </c>
      <c r="J28" s="3">
        <v>0</v>
      </c>
      <c r="K28" s="71">
        <v>0</v>
      </c>
    </row>
    <row r="29" spans="1:11" ht="12" x14ac:dyDescent="0.2">
      <c r="A29" s="2">
        <f t="shared" si="4"/>
        <v>-8</v>
      </c>
      <c r="B29" s="4">
        <f t="shared" si="0"/>
        <v>3.90625E-3</v>
      </c>
      <c r="C29" s="1">
        <v>1</v>
      </c>
      <c r="D29" s="5">
        <f t="shared" si="3"/>
        <v>0.31640625</v>
      </c>
      <c r="E29" s="4">
        <f t="shared" si="1"/>
        <v>1.9036361838710714E-3</v>
      </c>
      <c r="F29" s="11">
        <f t="shared" si="2"/>
        <v>5.9804494503555563E-3</v>
      </c>
      <c r="G29" s="2">
        <f t="shared" si="5"/>
        <v>-8</v>
      </c>
      <c r="H29" s="3">
        <v>1</v>
      </c>
      <c r="I29" s="1">
        <v>1</v>
      </c>
      <c r="J29" s="3">
        <v>1</v>
      </c>
      <c r="K29" s="71">
        <v>1</v>
      </c>
    </row>
    <row r="30" spans="1:11" ht="12" x14ac:dyDescent="0.2">
      <c r="A30" s="2">
        <f t="shared" si="4"/>
        <v>-9</v>
      </c>
      <c r="B30" s="4">
        <f t="shared" si="0"/>
        <v>1.953125E-3</v>
      </c>
      <c r="C30" s="1">
        <v>1</v>
      </c>
      <c r="D30" s="5">
        <f t="shared" si="3"/>
        <v>0.318359375</v>
      </c>
      <c r="E30" s="4">
        <f t="shared" si="1"/>
        <v>-4.9488816128928637E-5</v>
      </c>
      <c r="F30" s="11">
        <f t="shared" si="2"/>
        <v>-1.55473701185459E-4</v>
      </c>
      <c r="G30" s="2">
        <f t="shared" si="5"/>
        <v>-9</v>
      </c>
      <c r="H30" s="3">
        <v>1</v>
      </c>
      <c r="I30" s="1">
        <v>0</v>
      </c>
      <c r="J30" s="3">
        <v>0</v>
      </c>
      <c r="K30" s="71">
        <v>1</v>
      </c>
    </row>
    <row r="31" spans="1:11" ht="12" x14ac:dyDescent="0.2">
      <c r="A31" s="2">
        <f t="shared" si="4"/>
        <v>-10</v>
      </c>
      <c r="B31" s="4">
        <f t="shared" si="0"/>
        <v>9.765625E-4</v>
      </c>
      <c r="C31" s="1">
        <v>0</v>
      </c>
      <c r="D31" s="5">
        <f t="shared" si="3"/>
        <v>0.318359375</v>
      </c>
      <c r="E31" s="4">
        <f t="shared" si="1"/>
        <v>-4.9488816128928637E-5</v>
      </c>
      <c r="F31" s="11">
        <f t="shared" si="2"/>
        <v>-1.55473701185459E-4</v>
      </c>
      <c r="G31" s="2">
        <f t="shared" si="5"/>
        <v>-10</v>
      </c>
      <c r="H31" s="3">
        <v>0</v>
      </c>
      <c r="I31" s="1">
        <v>1</v>
      </c>
      <c r="J31" s="3">
        <v>1</v>
      </c>
      <c r="K31" s="71">
        <v>0</v>
      </c>
    </row>
    <row r="32" spans="1:11" x14ac:dyDescent="0.2">
      <c r="A32" s="2">
        <f t="shared" si="4"/>
        <v>-11</v>
      </c>
      <c r="B32" s="4">
        <f t="shared" si="0"/>
        <v>4.8828125E-4</v>
      </c>
      <c r="C32" s="2">
        <v>0</v>
      </c>
      <c r="D32" s="5">
        <f t="shared" si="3"/>
        <v>0.318359375</v>
      </c>
      <c r="E32" s="4">
        <f t="shared" si="1"/>
        <v>-4.9488816128928637E-5</v>
      </c>
      <c r="F32" s="11">
        <f t="shared" si="2"/>
        <v>-1.55473701185459E-4</v>
      </c>
      <c r="G32" s="2">
        <f t="shared" si="5"/>
        <v>-11</v>
      </c>
      <c r="H32" s="3">
        <v>0</v>
      </c>
      <c r="I32" s="2">
        <v>1</v>
      </c>
      <c r="J32" s="3">
        <v>1</v>
      </c>
      <c r="K32" s="71">
        <v>0</v>
      </c>
    </row>
    <row r="33" spans="1:11" x14ac:dyDescent="0.2">
      <c r="A33" s="2">
        <f t="shared" si="4"/>
        <v>-12</v>
      </c>
      <c r="B33" s="4">
        <f t="shared" si="0"/>
        <v>2.44140625E-4</v>
      </c>
      <c r="C33" s="2">
        <v>0</v>
      </c>
      <c r="D33" s="5">
        <f t="shared" si="3"/>
        <v>0.318359375</v>
      </c>
      <c r="E33" s="4">
        <f t="shared" si="1"/>
        <v>-4.9488816128928637E-5</v>
      </c>
      <c r="F33" s="11">
        <f t="shared" si="2"/>
        <v>-1.55473701185459E-4</v>
      </c>
      <c r="G33" s="2">
        <f t="shared" si="5"/>
        <v>-12</v>
      </c>
      <c r="H33" s="3">
        <v>0</v>
      </c>
      <c r="I33" s="2">
        <v>1</v>
      </c>
      <c r="J33" s="3">
        <v>1</v>
      </c>
      <c r="K33" s="71">
        <v>0</v>
      </c>
    </row>
    <row r="34" spans="1:11" x14ac:dyDescent="0.2">
      <c r="A34" s="2">
        <f t="shared" si="4"/>
        <v>-13</v>
      </c>
      <c r="B34" s="4">
        <f t="shared" si="0"/>
        <v>1.220703125E-4</v>
      </c>
      <c r="C34" s="2">
        <v>0</v>
      </c>
      <c r="D34" s="5">
        <f t="shared" si="3"/>
        <v>0.318359375</v>
      </c>
      <c r="E34" s="4">
        <f t="shared" si="1"/>
        <v>-4.9488816128928637E-5</v>
      </c>
      <c r="F34" s="11">
        <f t="shared" si="2"/>
        <v>-1.55473701185459E-4</v>
      </c>
      <c r="G34" s="2">
        <f t="shared" si="5"/>
        <v>-13</v>
      </c>
      <c r="H34" s="3">
        <v>0</v>
      </c>
      <c r="I34" s="2">
        <v>1</v>
      </c>
      <c r="J34" s="3">
        <v>1</v>
      </c>
      <c r="K34" s="71">
        <v>0</v>
      </c>
    </row>
    <row r="35" spans="1:11" x14ac:dyDescent="0.2">
      <c r="A35" s="2">
        <f t="shared" si="4"/>
        <v>-14</v>
      </c>
      <c r="B35" s="4">
        <f t="shared" si="0"/>
        <v>6.103515625E-5</v>
      </c>
      <c r="C35" s="2">
        <v>-1</v>
      </c>
      <c r="D35" s="5">
        <f t="shared" si="3"/>
        <v>0.31829833984375</v>
      </c>
      <c r="E35" s="4">
        <f t="shared" si="1"/>
        <v>1.1546340121071363E-5</v>
      </c>
      <c r="F35" s="11">
        <f t="shared" si="2"/>
        <v>3.6273897300197716E-5</v>
      </c>
      <c r="G35" s="2">
        <f t="shared" si="5"/>
        <v>-14</v>
      </c>
      <c r="H35" s="3">
        <v>-1</v>
      </c>
      <c r="I35" s="2">
        <v>1</v>
      </c>
      <c r="J35" s="3">
        <v>1</v>
      </c>
      <c r="K35" s="71">
        <v>-1</v>
      </c>
    </row>
    <row r="36" spans="1:11" x14ac:dyDescent="0.2">
      <c r="A36" s="2">
        <f t="shared" si="4"/>
        <v>-15</v>
      </c>
      <c r="B36" s="4">
        <f t="shared" si="0"/>
        <v>3.0517578125E-5</v>
      </c>
      <c r="C36" s="2">
        <v>0</v>
      </c>
      <c r="D36" s="5">
        <f t="shared" si="3"/>
        <v>0.31829833984375</v>
      </c>
      <c r="E36" s="4">
        <f t="shared" si="1"/>
        <v>1.1546340121071363E-5</v>
      </c>
      <c r="F36" s="11">
        <f t="shared" si="2"/>
        <v>3.6273897300197716E-5</v>
      </c>
      <c r="G36" s="2">
        <f t="shared" si="5"/>
        <v>-15</v>
      </c>
      <c r="H36" s="3">
        <v>0</v>
      </c>
      <c r="I36" s="2">
        <v>0</v>
      </c>
      <c r="J36" s="3">
        <v>0</v>
      </c>
      <c r="K36" s="71">
        <v>0</v>
      </c>
    </row>
    <row r="37" spans="1:11" x14ac:dyDescent="0.2">
      <c r="A37" s="2">
        <f t="shared" si="4"/>
        <v>-16</v>
      </c>
      <c r="B37" s="4">
        <f t="shared" si="0"/>
        <v>1.52587890625E-5</v>
      </c>
      <c r="C37" s="2">
        <v>1</v>
      </c>
      <c r="D37" s="5">
        <f t="shared" si="3"/>
        <v>0.3183135986328125</v>
      </c>
      <c r="E37" s="4">
        <f t="shared" si="1"/>
        <v>-3.7124489414286366E-6</v>
      </c>
      <c r="F37" s="11">
        <f t="shared" si="2"/>
        <v>-1.1663002321216463E-5</v>
      </c>
      <c r="G37" s="2">
        <f t="shared" si="5"/>
        <v>-16</v>
      </c>
      <c r="H37" s="3">
        <v>0</v>
      </c>
      <c r="I37" s="2">
        <v>1</v>
      </c>
      <c r="J37" s="3">
        <v>0</v>
      </c>
      <c r="K37" s="71">
        <v>1</v>
      </c>
    </row>
    <row r="38" spans="1:11" x14ac:dyDescent="0.2">
      <c r="B38" s="3" t="s">
        <v>11</v>
      </c>
      <c r="C38" s="7">
        <f>E2</f>
        <v>0.31830988618387107</v>
      </c>
      <c r="H38" s="15">
        <v>0.31830988618387107</v>
      </c>
      <c r="I38" s="15">
        <v>0.31830988618387107</v>
      </c>
      <c r="J38" s="68">
        <v>0.31830988618387107</v>
      </c>
      <c r="K38" s="75">
        <v>0.31830988618387107</v>
      </c>
    </row>
    <row r="39" spans="1:11" x14ac:dyDescent="0.2">
      <c r="B39" s="3" t="s">
        <v>8</v>
      </c>
      <c r="C39" s="3">
        <f>33-COUNTIF(C5:C37,0)</f>
        <v>6</v>
      </c>
      <c r="H39" s="3">
        <v>5</v>
      </c>
      <c r="I39" s="3">
        <v>9</v>
      </c>
      <c r="J39" s="3">
        <v>9</v>
      </c>
      <c r="K39" s="71">
        <v>6</v>
      </c>
    </row>
    <row r="40" spans="1:11" x14ac:dyDescent="0.2">
      <c r="B40" s="3" t="s">
        <v>9</v>
      </c>
      <c r="C40" s="7">
        <f>E37</f>
        <v>-3.7124489414286366E-6</v>
      </c>
      <c r="H40" s="69">
        <v>1.1546340121071363E-5</v>
      </c>
      <c r="I40" s="69">
        <v>-3.7124489414286366E-6</v>
      </c>
      <c r="J40" s="69">
        <v>1.1546340121071363E-5</v>
      </c>
      <c r="K40" s="73">
        <v>-3.7124489414286366E-6</v>
      </c>
    </row>
    <row r="41" spans="1:11" x14ac:dyDescent="0.2">
      <c r="B41" s="3" t="s">
        <v>10</v>
      </c>
      <c r="C41" s="9">
        <f>F37</f>
        <v>-1.1663002321216463E-5</v>
      </c>
      <c r="H41" s="70">
        <v>3.6273897300197716E-5</v>
      </c>
      <c r="I41" s="69">
        <v>-1.1663002321216463E-5</v>
      </c>
      <c r="J41" s="69">
        <v>3.6273897300197716E-5</v>
      </c>
      <c r="K41" s="73">
        <v>-1.1663002321216463E-5</v>
      </c>
    </row>
    <row r="42" spans="1:11" x14ac:dyDescent="0.2">
      <c r="J42" s="66"/>
    </row>
  </sheetData>
  <mergeCells count="1">
    <mergeCell ref="A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workbookViewId="0">
      <selection activeCell="C36" sqref="C36"/>
    </sheetView>
  </sheetViews>
  <sheetFormatPr defaultRowHeight="11.25" x14ac:dyDescent="0.2"/>
  <cols>
    <col min="1" max="1" width="9.140625" style="3"/>
    <col min="2" max="2" width="15.140625" style="3" customWidth="1"/>
    <col min="3" max="3" width="14.5703125" style="3" customWidth="1"/>
    <col min="4" max="4" width="13.5703125" style="3" customWidth="1"/>
    <col min="5" max="5" width="18.5703125" style="3" customWidth="1"/>
    <col min="6" max="6" width="12.28515625" style="3" customWidth="1"/>
    <col min="7" max="7" width="7.5703125" style="3" customWidth="1"/>
    <col min="8" max="8" width="14" style="3" customWidth="1"/>
    <col min="9" max="9" width="11.85546875" style="3" customWidth="1"/>
    <col min="10" max="10" width="13.85546875" style="3" customWidth="1"/>
    <col min="11" max="11" width="8.7109375" style="3" customWidth="1"/>
    <col min="12" max="12" width="15.28515625" style="3" customWidth="1"/>
    <col min="13" max="13" width="15.85546875" style="3" customWidth="1"/>
    <col min="14" max="14" width="11.85546875" style="3" customWidth="1"/>
    <col min="15" max="15" width="14.5703125" style="3" customWidth="1"/>
    <col min="16" max="16384" width="9.140625" style="3"/>
  </cols>
  <sheetData>
    <row r="2" spans="1:15" x14ac:dyDescent="0.2">
      <c r="A2" s="63" t="s">
        <v>6</v>
      </c>
      <c r="B2" s="63"/>
      <c r="C2" s="63"/>
      <c r="D2" s="63"/>
      <c r="E2" s="7">
        <v>1.4426950408899999</v>
      </c>
    </row>
    <row r="4" spans="1:15" x14ac:dyDescent="0.2">
      <c r="A4" s="2" t="s">
        <v>0</v>
      </c>
      <c r="B4" s="2" t="s">
        <v>5</v>
      </c>
      <c r="C4" s="2" t="s">
        <v>2</v>
      </c>
      <c r="D4" s="2" t="s">
        <v>1</v>
      </c>
      <c r="E4" s="6" t="s">
        <v>7</v>
      </c>
      <c r="F4" s="2" t="s">
        <v>3</v>
      </c>
      <c r="G4" s="2" t="s">
        <v>0</v>
      </c>
      <c r="H4" s="6" t="s">
        <v>4</v>
      </c>
      <c r="I4" s="6" t="s">
        <v>12</v>
      </c>
      <c r="J4" s="3" t="s">
        <v>15</v>
      </c>
      <c r="K4" s="3" t="s">
        <v>16</v>
      </c>
      <c r="L4" s="3" t="s">
        <v>31</v>
      </c>
    </row>
    <row r="5" spans="1:15" x14ac:dyDescent="0.2">
      <c r="A5" s="2">
        <v>16</v>
      </c>
      <c r="B5" s="21">
        <f>POWER(2,A5)</f>
        <v>65536</v>
      </c>
      <c r="C5" s="2">
        <v>0</v>
      </c>
      <c r="D5" s="2">
        <f>B5*C5</f>
        <v>0</v>
      </c>
      <c r="E5" s="4">
        <f>$E$2-D5</f>
        <v>1.4426950408899999</v>
      </c>
      <c r="F5" s="11">
        <f>(E5/$E$2)</f>
        <v>1</v>
      </c>
      <c r="G5" s="2">
        <v>16</v>
      </c>
      <c r="H5" s="3">
        <v>0</v>
      </c>
      <c r="I5" s="3">
        <v>0</v>
      </c>
      <c r="J5" s="2">
        <v>0</v>
      </c>
      <c r="K5" s="2">
        <v>0</v>
      </c>
      <c r="L5" s="2">
        <v>0</v>
      </c>
      <c r="M5" s="2">
        <v>0</v>
      </c>
      <c r="N5" s="3">
        <v>0</v>
      </c>
      <c r="O5" s="3">
        <v>0</v>
      </c>
    </row>
    <row r="6" spans="1:15" x14ac:dyDescent="0.2">
      <c r="A6" s="2">
        <f>A5-1</f>
        <v>15</v>
      </c>
      <c r="B6" s="21">
        <f t="shared" ref="B6:B37" si="0">POWER(2,A6)</f>
        <v>32768</v>
      </c>
      <c r="C6" s="2">
        <v>0</v>
      </c>
      <c r="D6" s="5">
        <f>(B6*C6)+D5</f>
        <v>0</v>
      </c>
      <c r="E6" s="4">
        <f t="shared" ref="E6:E37" si="1">$E$2-D6</f>
        <v>1.4426950408899999</v>
      </c>
      <c r="F6" s="11">
        <f t="shared" ref="F6:F37" si="2">(E6/$E$2)</f>
        <v>1</v>
      </c>
      <c r="G6" s="2">
        <f>G5-1</f>
        <v>15</v>
      </c>
      <c r="H6" s="3">
        <v>0</v>
      </c>
      <c r="I6" s="3">
        <v>0</v>
      </c>
      <c r="J6" s="2">
        <v>0</v>
      </c>
      <c r="K6" s="2">
        <v>0</v>
      </c>
      <c r="L6" s="2">
        <v>0</v>
      </c>
      <c r="M6" s="2">
        <v>0</v>
      </c>
      <c r="N6" s="3">
        <v>0</v>
      </c>
      <c r="O6" s="3">
        <v>0</v>
      </c>
    </row>
    <row r="7" spans="1:15" x14ac:dyDescent="0.2">
      <c r="A7" s="2">
        <f>A6-1</f>
        <v>14</v>
      </c>
      <c r="B7" s="21">
        <f t="shared" si="0"/>
        <v>16384</v>
      </c>
      <c r="C7" s="2">
        <v>0</v>
      </c>
      <c r="D7" s="5">
        <f t="shared" ref="D7:D37" si="3">(B7*C7)+D6</f>
        <v>0</v>
      </c>
      <c r="E7" s="4">
        <f t="shared" si="1"/>
        <v>1.4426950408899999</v>
      </c>
      <c r="F7" s="11">
        <f t="shared" si="2"/>
        <v>1</v>
      </c>
      <c r="G7" s="2">
        <f>G6-1</f>
        <v>14</v>
      </c>
      <c r="H7" s="3">
        <v>0</v>
      </c>
      <c r="I7" s="3">
        <v>0</v>
      </c>
      <c r="J7" s="2">
        <v>0</v>
      </c>
      <c r="K7" s="2">
        <v>0</v>
      </c>
      <c r="L7" s="2">
        <v>0</v>
      </c>
      <c r="M7" s="2">
        <v>0</v>
      </c>
      <c r="N7" s="3">
        <v>0</v>
      </c>
      <c r="O7" s="3">
        <v>0</v>
      </c>
    </row>
    <row r="8" spans="1:15" x14ac:dyDescent="0.2">
      <c r="A8" s="2">
        <f t="shared" ref="A8:A37" si="4">A7-1</f>
        <v>13</v>
      </c>
      <c r="B8" s="21">
        <f t="shared" si="0"/>
        <v>8192</v>
      </c>
      <c r="C8" s="2">
        <v>0</v>
      </c>
      <c r="D8" s="5">
        <f t="shared" si="3"/>
        <v>0</v>
      </c>
      <c r="E8" s="4">
        <f t="shared" si="1"/>
        <v>1.4426950408899999</v>
      </c>
      <c r="F8" s="11">
        <f t="shared" si="2"/>
        <v>1</v>
      </c>
      <c r="G8" s="2">
        <f t="shared" ref="G8:G37" si="5">G7-1</f>
        <v>13</v>
      </c>
      <c r="H8" s="3">
        <v>0</v>
      </c>
      <c r="I8" s="3">
        <v>0</v>
      </c>
      <c r="J8" s="2">
        <v>0</v>
      </c>
      <c r="K8" s="2">
        <v>0</v>
      </c>
      <c r="L8" s="2">
        <v>0</v>
      </c>
      <c r="M8" s="2">
        <v>0</v>
      </c>
      <c r="N8" s="3">
        <v>0</v>
      </c>
      <c r="O8" s="3">
        <v>0</v>
      </c>
    </row>
    <row r="9" spans="1:15" x14ac:dyDescent="0.2">
      <c r="A9" s="2">
        <f t="shared" si="4"/>
        <v>12</v>
      </c>
      <c r="B9" s="21">
        <f t="shared" si="0"/>
        <v>4096</v>
      </c>
      <c r="C9" s="2">
        <v>0</v>
      </c>
      <c r="D9" s="5">
        <f t="shared" si="3"/>
        <v>0</v>
      </c>
      <c r="E9" s="4">
        <f t="shared" si="1"/>
        <v>1.4426950408899999</v>
      </c>
      <c r="F9" s="11">
        <f t="shared" si="2"/>
        <v>1</v>
      </c>
      <c r="G9" s="2">
        <f t="shared" si="5"/>
        <v>12</v>
      </c>
      <c r="H9" s="3">
        <v>0</v>
      </c>
      <c r="I9" s="3">
        <v>0</v>
      </c>
      <c r="J9" s="2">
        <v>0</v>
      </c>
      <c r="K9" s="2">
        <v>0</v>
      </c>
      <c r="L9" s="2">
        <v>0</v>
      </c>
      <c r="M9" s="2">
        <v>0</v>
      </c>
      <c r="N9" s="3">
        <v>0</v>
      </c>
      <c r="O9" s="3">
        <v>0</v>
      </c>
    </row>
    <row r="10" spans="1:15" x14ac:dyDescent="0.2">
      <c r="A10" s="2">
        <f t="shared" si="4"/>
        <v>11</v>
      </c>
      <c r="B10" s="21">
        <f t="shared" si="0"/>
        <v>2048</v>
      </c>
      <c r="C10" s="2">
        <v>0</v>
      </c>
      <c r="D10" s="5">
        <f t="shared" si="3"/>
        <v>0</v>
      </c>
      <c r="E10" s="4">
        <f t="shared" si="1"/>
        <v>1.4426950408899999</v>
      </c>
      <c r="F10" s="11">
        <f t="shared" si="2"/>
        <v>1</v>
      </c>
      <c r="G10" s="2">
        <f t="shared" si="5"/>
        <v>11</v>
      </c>
      <c r="H10" s="3">
        <v>0</v>
      </c>
      <c r="I10" s="3">
        <v>0</v>
      </c>
      <c r="J10" s="2">
        <v>0</v>
      </c>
      <c r="K10" s="2">
        <v>0</v>
      </c>
      <c r="L10" s="2">
        <v>0</v>
      </c>
      <c r="M10" s="2">
        <v>0</v>
      </c>
      <c r="N10" s="3">
        <v>0</v>
      </c>
      <c r="O10" s="3">
        <v>0</v>
      </c>
    </row>
    <row r="11" spans="1:15" x14ac:dyDescent="0.2">
      <c r="A11" s="2">
        <f t="shared" si="4"/>
        <v>10</v>
      </c>
      <c r="B11" s="21">
        <f t="shared" si="0"/>
        <v>1024</v>
      </c>
      <c r="C11" s="2">
        <v>0</v>
      </c>
      <c r="D11" s="5">
        <v>0</v>
      </c>
      <c r="E11" s="4">
        <f t="shared" si="1"/>
        <v>1.4426950408899999</v>
      </c>
      <c r="F11" s="11">
        <f t="shared" si="2"/>
        <v>1</v>
      </c>
      <c r="G11" s="2">
        <f t="shared" si="5"/>
        <v>10</v>
      </c>
      <c r="H11" s="3">
        <v>0</v>
      </c>
      <c r="I11" s="3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3">
        <v>0</v>
      </c>
    </row>
    <row r="12" spans="1:15" x14ac:dyDescent="0.2">
      <c r="A12" s="2">
        <f t="shared" si="4"/>
        <v>9</v>
      </c>
      <c r="B12" s="21">
        <f t="shared" si="0"/>
        <v>512</v>
      </c>
      <c r="C12" s="2">
        <v>0</v>
      </c>
      <c r="D12" s="5">
        <f t="shared" si="3"/>
        <v>0</v>
      </c>
      <c r="E12" s="4">
        <f t="shared" si="1"/>
        <v>1.4426950408899999</v>
      </c>
      <c r="F12" s="11">
        <f t="shared" si="2"/>
        <v>1</v>
      </c>
      <c r="G12" s="2">
        <f t="shared" si="5"/>
        <v>9</v>
      </c>
      <c r="H12" s="3">
        <v>0</v>
      </c>
      <c r="I12" s="3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3">
        <v>0</v>
      </c>
    </row>
    <row r="13" spans="1:15" x14ac:dyDescent="0.2">
      <c r="A13" s="2">
        <f t="shared" si="4"/>
        <v>8</v>
      </c>
      <c r="B13" s="21">
        <f t="shared" si="0"/>
        <v>256</v>
      </c>
      <c r="C13" s="2">
        <v>0</v>
      </c>
      <c r="D13" s="5">
        <f t="shared" si="3"/>
        <v>0</v>
      </c>
      <c r="E13" s="4">
        <f t="shared" si="1"/>
        <v>1.4426950408899999</v>
      </c>
      <c r="F13" s="11">
        <f t="shared" si="2"/>
        <v>1</v>
      </c>
      <c r="G13" s="2">
        <f t="shared" si="5"/>
        <v>8</v>
      </c>
      <c r="H13" s="3">
        <v>0</v>
      </c>
      <c r="I13" s="3">
        <v>0</v>
      </c>
      <c r="J13" s="2">
        <v>0</v>
      </c>
      <c r="K13" s="2">
        <v>0</v>
      </c>
      <c r="L13" s="2">
        <v>0</v>
      </c>
      <c r="M13" s="2">
        <v>0</v>
      </c>
      <c r="N13" s="3">
        <v>0</v>
      </c>
      <c r="O13" s="3">
        <v>0</v>
      </c>
    </row>
    <row r="14" spans="1:15" x14ac:dyDescent="0.2">
      <c r="A14" s="2">
        <f t="shared" si="4"/>
        <v>7</v>
      </c>
      <c r="B14" s="21">
        <f t="shared" si="0"/>
        <v>128</v>
      </c>
      <c r="C14" s="2">
        <v>0</v>
      </c>
      <c r="D14" s="5">
        <f t="shared" si="3"/>
        <v>0</v>
      </c>
      <c r="E14" s="4">
        <f t="shared" si="1"/>
        <v>1.4426950408899999</v>
      </c>
      <c r="F14" s="11">
        <f t="shared" si="2"/>
        <v>1</v>
      </c>
      <c r="G14" s="2">
        <f t="shared" si="5"/>
        <v>7</v>
      </c>
      <c r="H14" s="3">
        <v>0</v>
      </c>
      <c r="I14" s="3">
        <v>0</v>
      </c>
      <c r="J14" s="2">
        <v>0</v>
      </c>
      <c r="K14" s="2">
        <v>0</v>
      </c>
      <c r="L14" s="2">
        <v>0</v>
      </c>
      <c r="M14" s="2">
        <v>0</v>
      </c>
      <c r="N14" s="3">
        <v>0</v>
      </c>
      <c r="O14" s="3">
        <v>0</v>
      </c>
    </row>
    <row r="15" spans="1:15" x14ac:dyDescent="0.2">
      <c r="A15" s="2">
        <f t="shared" si="4"/>
        <v>6</v>
      </c>
      <c r="B15" s="21">
        <f t="shared" si="0"/>
        <v>64</v>
      </c>
      <c r="C15" s="2">
        <v>0</v>
      </c>
      <c r="D15" s="5">
        <f t="shared" si="3"/>
        <v>0</v>
      </c>
      <c r="E15" s="4">
        <f t="shared" si="1"/>
        <v>1.4426950408899999</v>
      </c>
      <c r="F15" s="11">
        <f t="shared" si="2"/>
        <v>1</v>
      </c>
      <c r="G15" s="2">
        <f t="shared" si="5"/>
        <v>6</v>
      </c>
      <c r="H15" s="3">
        <v>0</v>
      </c>
      <c r="I15" s="3">
        <v>1</v>
      </c>
      <c r="J15" s="2">
        <v>0</v>
      </c>
      <c r="K15" s="2">
        <v>0</v>
      </c>
      <c r="L15" s="2">
        <v>1</v>
      </c>
      <c r="M15" s="2">
        <v>1</v>
      </c>
      <c r="N15" s="3">
        <v>1</v>
      </c>
      <c r="O15" s="3">
        <v>0</v>
      </c>
    </row>
    <row r="16" spans="1:15" x14ac:dyDescent="0.2">
      <c r="A16" s="2">
        <f t="shared" si="4"/>
        <v>5</v>
      </c>
      <c r="B16" s="21">
        <f t="shared" si="0"/>
        <v>32</v>
      </c>
      <c r="C16" s="2">
        <v>0</v>
      </c>
      <c r="D16" s="5">
        <f t="shared" si="3"/>
        <v>0</v>
      </c>
      <c r="E16" s="4">
        <f t="shared" si="1"/>
        <v>1.4426950408899999</v>
      </c>
      <c r="F16" s="11">
        <f t="shared" si="2"/>
        <v>1</v>
      </c>
      <c r="G16" s="2">
        <f t="shared" si="5"/>
        <v>5</v>
      </c>
      <c r="H16" s="3">
        <v>0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3">
        <v>0</v>
      </c>
      <c r="O16" s="3">
        <v>0</v>
      </c>
    </row>
    <row r="17" spans="1:15" x14ac:dyDescent="0.2">
      <c r="A17" s="2">
        <f t="shared" si="4"/>
        <v>4</v>
      </c>
      <c r="B17" s="21">
        <f t="shared" si="0"/>
        <v>16</v>
      </c>
      <c r="C17" s="2">
        <v>0</v>
      </c>
      <c r="D17" s="5">
        <f t="shared" si="3"/>
        <v>0</v>
      </c>
      <c r="E17" s="4">
        <f t="shared" si="1"/>
        <v>1.4426950408899999</v>
      </c>
      <c r="F17" s="11">
        <f t="shared" si="2"/>
        <v>1</v>
      </c>
      <c r="G17" s="2">
        <f t="shared" si="5"/>
        <v>4</v>
      </c>
      <c r="H17" s="3">
        <v>0</v>
      </c>
      <c r="I17" s="3">
        <v>0</v>
      </c>
      <c r="J17" s="2">
        <v>0</v>
      </c>
      <c r="K17" s="2">
        <v>0</v>
      </c>
      <c r="L17" s="2">
        <v>0</v>
      </c>
      <c r="M17" s="2">
        <v>0</v>
      </c>
      <c r="N17" s="3">
        <v>0</v>
      </c>
      <c r="O17" s="3">
        <v>0</v>
      </c>
    </row>
    <row r="18" spans="1:15" x14ac:dyDescent="0.2">
      <c r="A18" s="2">
        <f t="shared" si="4"/>
        <v>3</v>
      </c>
      <c r="B18" s="21">
        <f t="shared" si="0"/>
        <v>8</v>
      </c>
      <c r="C18" s="2">
        <v>0</v>
      </c>
      <c r="D18" s="5">
        <f t="shared" si="3"/>
        <v>0</v>
      </c>
      <c r="E18" s="4">
        <f t="shared" si="1"/>
        <v>1.4426950408899999</v>
      </c>
      <c r="F18" s="11">
        <f t="shared" si="2"/>
        <v>1</v>
      </c>
      <c r="G18" s="2">
        <f t="shared" si="5"/>
        <v>3</v>
      </c>
      <c r="H18" s="3">
        <v>0</v>
      </c>
      <c r="I18" s="3">
        <v>-1</v>
      </c>
      <c r="J18" s="2">
        <v>0</v>
      </c>
      <c r="K18" s="2">
        <v>0</v>
      </c>
      <c r="L18" s="2">
        <v>-1</v>
      </c>
      <c r="M18" s="2">
        <v>-1</v>
      </c>
      <c r="N18" s="3">
        <v>-1</v>
      </c>
      <c r="O18" s="3">
        <v>0</v>
      </c>
    </row>
    <row r="19" spans="1:15" x14ac:dyDescent="0.2">
      <c r="A19" s="2">
        <f t="shared" si="4"/>
        <v>2</v>
      </c>
      <c r="B19" s="21">
        <f t="shared" si="0"/>
        <v>4</v>
      </c>
      <c r="C19" s="2">
        <v>0</v>
      </c>
      <c r="D19" s="5">
        <f t="shared" si="3"/>
        <v>0</v>
      </c>
      <c r="E19" s="4">
        <f t="shared" si="1"/>
        <v>1.4426950408899999</v>
      </c>
      <c r="F19" s="11">
        <f t="shared" si="2"/>
        <v>1</v>
      </c>
      <c r="G19" s="2">
        <f t="shared" si="5"/>
        <v>2</v>
      </c>
      <c r="H19" s="3">
        <v>0</v>
      </c>
      <c r="I19" s="3">
        <v>0</v>
      </c>
      <c r="J19" s="2">
        <v>0</v>
      </c>
      <c r="K19" s="2">
        <v>0</v>
      </c>
      <c r="L19" s="2">
        <v>0</v>
      </c>
      <c r="M19" s="2">
        <v>0</v>
      </c>
      <c r="N19" s="3">
        <v>0</v>
      </c>
      <c r="O19" s="3">
        <v>0</v>
      </c>
    </row>
    <row r="20" spans="1:15" x14ac:dyDescent="0.2">
      <c r="A20" s="2">
        <f t="shared" si="4"/>
        <v>1</v>
      </c>
      <c r="B20" s="21">
        <f t="shared" si="0"/>
        <v>2</v>
      </c>
      <c r="C20" s="2">
        <v>0</v>
      </c>
      <c r="D20" s="5">
        <f t="shared" si="3"/>
        <v>0</v>
      </c>
      <c r="E20" s="4">
        <f t="shared" si="1"/>
        <v>1.4426950408899999</v>
      </c>
      <c r="F20" s="11">
        <f t="shared" si="2"/>
        <v>1</v>
      </c>
      <c r="G20" s="2">
        <f t="shared" si="5"/>
        <v>1</v>
      </c>
      <c r="H20" s="3">
        <v>0</v>
      </c>
      <c r="I20" s="3">
        <v>1</v>
      </c>
      <c r="J20" s="2">
        <v>0</v>
      </c>
      <c r="K20" s="2">
        <v>0</v>
      </c>
      <c r="L20" s="2">
        <v>0</v>
      </c>
      <c r="M20" s="2">
        <v>0</v>
      </c>
      <c r="N20" s="3">
        <v>0</v>
      </c>
      <c r="O20" s="3">
        <v>0</v>
      </c>
    </row>
    <row r="21" spans="1:15" x14ac:dyDescent="0.2">
      <c r="A21" s="2">
        <f t="shared" si="4"/>
        <v>0</v>
      </c>
      <c r="B21" s="21">
        <f t="shared" si="0"/>
        <v>1</v>
      </c>
      <c r="C21" s="2">
        <v>1</v>
      </c>
      <c r="D21" s="5">
        <f t="shared" si="3"/>
        <v>1</v>
      </c>
      <c r="E21" s="4">
        <f t="shared" si="1"/>
        <v>0.44269504088999989</v>
      </c>
      <c r="F21" s="11">
        <f t="shared" si="2"/>
        <v>0.30685281944055265</v>
      </c>
      <c r="G21" s="2">
        <f t="shared" si="5"/>
        <v>0</v>
      </c>
      <c r="H21" s="3">
        <v>0</v>
      </c>
      <c r="I21" s="3">
        <v>-1</v>
      </c>
      <c r="J21" s="2">
        <v>0</v>
      </c>
      <c r="K21" s="2">
        <v>0</v>
      </c>
      <c r="L21" s="2">
        <v>1</v>
      </c>
      <c r="M21" s="2">
        <v>1</v>
      </c>
      <c r="N21" s="3">
        <v>1</v>
      </c>
      <c r="O21" s="3">
        <v>0</v>
      </c>
    </row>
    <row r="22" spans="1:15" x14ac:dyDescent="0.2">
      <c r="A22" s="2">
        <f t="shared" si="4"/>
        <v>-1</v>
      </c>
      <c r="B22" s="21">
        <f t="shared" si="0"/>
        <v>0.5</v>
      </c>
      <c r="C22" s="2">
        <v>1</v>
      </c>
      <c r="D22" s="5">
        <f t="shared" si="3"/>
        <v>1.5</v>
      </c>
      <c r="E22" s="4">
        <f t="shared" si="1"/>
        <v>-5.7304959110000109E-2</v>
      </c>
      <c r="F22" s="11">
        <f t="shared" si="2"/>
        <v>-3.9720770839170992E-2</v>
      </c>
      <c r="G22" s="2">
        <f t="shared" si="5"/>
        <v>-1</v>
      </c>
      <c r="H22" s="3">
        <v>0</v>
      </c>
      <c r="I22" s="3">
        <v>0</v>
      </c>
      <c r="J22" s="2">
        <v>0</v>
      </c>
      <c r="K22" s="2">
        <v>0</v>
      </c>
      <c r="L22" s="2">
        <v>0</v>
      </c>
      <c r="M22" s="2">
        <v>0</v>
      </c>
      <c r="N22" s="3">
        <v>0</v>
      </c>
      <c r="O22" s="3">
        <v>0</v>
      </c>
    </row>
    <row r="23" spans="1:15" x14ac:dyDescent="0.2">
      <c r="A23" s="2">
        <f t="shared" si="4"/>
        <v>-2</v>
      </c>
      <c r="B23" s="21">
        <f t="shared" si="0"/>
        <v>0.25</v>
      </c>
      <c r="C23" s="2">
        <v>0</v>
      </c>
      <c r="D23" s="5">
        <f t="shared" si="3"/>
        <v>1.5</v>
      </c>
      <c r="E23" s="4">
        <f t="shared" si="1"/>
        <v>-5.7304959110000109E-2</v>
      </c>
      <c r="F23" s="11">
        <f t="shared" si="2"/>
        <v>-3.9720770839170992E-2</v>
      </c>
      <c r="G23" s="2">
        <f t="shared" si="5"/>
        <v>-2</v>
      </c>
      <c r="H23" s="3">
        <v>0</v>
      </c>
      <c r="I23" s="3">
        <v>1</v>
      </c>
      <c r="J23" s="2">
        <v>0</v>
      </c>
      <c r="K23" s="2">
        <v>0</v>
      </c>
      <c r="L23" s="2">
        <v>1</v>
      </c>
      <c r="M23" s="2">
        <v>1</v>
      </c>
      <c r="N23" s="3">
        <v>1</v>
      </c>
      <c r="O23" s="3">
        <v>0</v>
      </c>
    </row>
    <row r="24" spans="1:15" x14ac:dyDescent="0.2">
      <c r="A24" s="2">
        <f t="shared" si="4"/>
        <v>-3</v>
      </c>
      <c r="B24" s="21">
        <f t="shared" si="0"/>
        <v>0.125</v>
      </c>
      <c r="C24" s="2">
        <v>0</v>
      </c>
      <c r="D24" s="5">
        <f t="shared" si="3"/>
        <v>1.5</v>
      </c>
      <c r="E24" s="4">
        <f t="shared" si="1"/>
        <v>-5.7304959110000109E-2</v>
      </c>
      <c r="F24" s="11">
        <f t="shared" si="2"/>
        <v>-3.9720770839170992E-2</v>
      </c>
      <c r="G24" s="2">
        <f t="shared" si="5"/>
        <v>-3</v>
      </c>
      <c r="H24" s="3">
        <v>0</v>
      </c>
      <c r="I24" s="3">
        <v>0</v>
      </c>
      <c r="J24" s="2">
        <v>0</v>
      </c>
      <c r="K24" s="2">
        <v>0</v>
      </c>
      <c r="L24" s="2">
        <v>0</v>
      </c>
      <c r="M24" s="2">
        <v>0</v>
      </c>
      <c r="N24" s="3">
        <v>0</v>
      </c>
      <c r="O24" s="3">
        <v>0</v>
      </c>
    </row>
    <row r="25" spans="1:15" x14ac:dyDescent="0.2">
      <c r="A25" s="2">
        <f t="shared" si="4"/>
        <v>-4</v>
      </c>
      <c r="B25" s="21">
        <f t="shared" si="0"/>
        <v>6.25E-2</v>
      </c>
      <c r="C25" s="2">
        <v>-1</v>
      </c>
      <c r="D25" s="5">
        <f t="shared" si="3"/>
        <v>1.4375</v>
      </c>
      <c r="E25" s="4">
        <f t="shared" si="1"/>
        <v>5.1950408899998912E-3</v>
      </c>
      <c r="F25" s="11">
        <f t="shared" si="2"/>
        <v>3.6009279457944665E-3</v>
      </c>
      <c r="G25" s="2">
        <f t="shared" si="5"/>
        <v>-4</v>
      </c>
      <c r="H25" s="3">
        <v>0</v>
      </c>
      <c r="I25" s="3">
        <v>1</v>
      </c>
      <c r="J25" s="2">
        <v>0</v>
      </c>
      <c r="K25" s="2">
        <v>0</v>
      </c>
      <c r="L25" s="2">
        <v>0</v>
      </c>
      <c r="M25" s="2">
        <v>0</v>
      </c>
      <c r="N25" s="3">
        <v>1</v>
      </c>
      <c r="O25" s="3">
        <v>0</v>
      </c>
    </row>
    <row r="26" spans="1:15" x14ac:dyDescent="0.2">
      <c r="A26" s="2">
        <f t="shared" si="4"/>
        <v>-5</v>
      </c>
      <c r="B26" s="21">
        <f t="shared" si="0"/>
        <v>3.125E-2</v>
      </c>
      <c r="C26" s="2">
        <v>0</v>
      </c>
      <c r="D26" s="5">
        <f t="shared" si="3"/>
        <v>1.4375</v>
      </c>
      <c r="E26" s="4">
        <f t="shared" si="1"/>
        <v>5.1950408899998912E-3</v>
      </c>
      <c r="F26" s="11">
        <f t="shared" si="2"/>
        <v>3.6009279457944665E-3</v>
      </c>
      <c r="G26" s="2">
        <f t="shared" si="5"/>
        <v>-5</v>
      </c>
      <c r="H26" s="3">
        <v>0</v>
      </c>
      <c r="I26" s="3">
        <v>0</v>
      </c>
      <c r="J26" s="2">
        <v>0</v>
      </c>
      <c r="K26" s="2">
        <v>0</v>
      </c>
      <c r="L26" s="2">
        <v>1</v>
      </c>
      <c r="M26" s="2">
        <v>1</v>
      </c>
      <c r="N26" s="3">
        <v>0</v>
      </c>
      <c r="O26" s="3">
        <v>0</v>
      </c>
    </row>
    <row r="27" spans="1:15" x14ac:dyDescent="0.2">
      <c r="A27" s="2">
        <f t="shared" si="4"/>
        <v>-6</v>
      </c>
      <c r="B27" s="21">
        <f t="shared" si="0"/>
        <v>1.5625E-2</v>
      </c>
      <c r="C27" s="2">
        <v>0</v>
      </c>
      <c r="D27" s="5">
        <f t="shared" ref="D27:D35" si="6">(B27*C27)+D26</f>
        <v>1.4375</v>
      </c>
      <c r="E27" s="4">
        <f t="shared" si="1"/>
        <v>5.1950408899998912E-3</v>
      </c>
      <c r="F27" s="11">
        <f t="shared" si="2"/>
        <v>3.6009279457944665E-3</v>
      </c>
      <c r="G27" s="2">
        <f t="shared" si="5"/>
        <v>-6</v>
      </c>
      <c r="H27" s="3">
        <v>1</v>
      </c>
      <c r="I27" s="3">
        <v>-1</v>
      </c>
      <c r="J27" s="2">
        <v>1</v>
      </c>
      <c r="K27" s="2">
        <v>1</v>
      </c>
      <c r="L27" s="2">
        <v>1</v>
      </c>
      <c r="M27" s="2">
        <v>1</v>
      </c>
      <c r="N27" s="3">
        <v>-1</v>
      </c>
      <c r="O27" s="3">
        <v>1</v>
      </c>
    </row>
    <row r="28" spans="1:15" ht="12" x14ac:dyDescent="0.2">
      <c r="A28" s="2">
        <f t="shared" si="4"/>
        <v>-7</v>
      </c>
      <c r="B28" s="21">
        <f t="shared" si="0"/>
        <v>7.8125E-3</v>
      </c>
      <c r="C28" s="1">
        <v>0</v>
      </c>
      <c r="D28" s="5">
        <f t="shared" si="6"/>
        <v>1.4375</v>
      </c>
      <c r="E28" s="4">
        <f t="shared" si="1"/>
        <v>5.1950408899998912E-3</v>
      </c>
      <c r="F28" s="11">
        <f t="shared" si="2"/>
        <v>3.6009279457944665E-3</v>
      </c>
      <c r="G28" s="2">
        <f t="shared" si="5"/>
        <v>-7</v>
      </c>
      <c r="H28" s="3">
        <v>0</v>
      </c>
      <c r="I28" s="3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3">
        <v>0</v>
      </c>
    </row>
    <row r="29" spans="1:15" ht="12" x14ac:dyDescent="0.2">
      <c r="A29" s="2">
        <f t="shared" si="4"/>
        <v>-8</v>
      </c>
      <c r="B29" s="21">
        <f t="shared" si="0"/>
        <v>3.90625E-3</v>
      </c>
      <c r="C29" s="1">
        <v>1</v>
      </c>
      <c r="D29" s="5">
        <f t="shared" si="6"/>
        <v>1.44140625</v>
      </c>
      <c r="E29" s="4">
        <f t="shared" si="1"/>
        <v>1.2887908899998912E-3</v>
      </c>
      <c r="F29" s="11">
        <f t="shared" si="2"/>
        <v>8.9332177173412537E-4</v>
      </c>
      <c r="G29" s="2">
        <f t="shared" si="5"/>
        <v>-8</v>
      </c>
      <c r="H29" s="3">
        <v>1</v>
      </c>
      <c r="I29" s="3">
        <v>0</v>
      </c>
      <c r="J29" s="1">
        <v>0</v>
      </c>
      <c r="K29" s="1">
        <v>0</v>
      </c>
      <c r="L29" s="1">
        <v>0</v>
      </c>
      <c r="M29" s="1">
        <v>0</v>
      </c>
      <c r="N29" s="3">
        <v>0</v>
      </c>
      <c r="O29" s="3">
        <v>-1</v>
      </c>
    </row>
    <row r="30" spans="1:15" ht="12" x14ac:dyDescent="0.2">
      <c r="A30" s="2">
        <f t="shared" si="4"/>
        <v>-9</v>
      </c>
      <c r="B30" s="21">
        <f t="shared" si="0"/>
        <v>1.953125E-3</v>
      </c>
      <c r="C30" s="1">
        <v>0</v>
      </c>
      <c r="D30" s="5">
        <f t="shared" si="6"/>
        <v>1.44140625</v>
      </c>
      <c r="E30" s="4">
        <f t="shared" si="1"/>
        <v>1.2887908899998912E-3</v>
      </c>
      <c r="F30" s="11">
        <f t="shared" si="2"/>
        <v>8.9332177173412537E-4</v>
      </c>
      <c r="G30" s="2">
        <f t="shared" si="5"/>
        <v>-9</v>
      </c>
      <c r="H30" s="3">
        <v>-1</v>
      </c>
      <c r="I30" s="3">
        <v>-1</v>
      </c>
      <c r="J30" s="1">
        <v>0</v>
      </c>
      <c r="K30" s="1">
        <v>1</v>
      </c>
      <c r="L30" s="1">
        <v>-1</v>
      </c>
      <c r="M30" s="1">
        <v>0</v>
      </c>
      <c r="N30" s="3">
        <v>0</v>
      </c>
      <c r="O30" s="3">
        <v>0</v>
      </c>
    </row>
    <row r="31" spans="1:15" ht="12" x14ac:dyDescent="0.2">
      <c r="A31" s="2">
        <f t="shared" si="4"/>
        <v>-10</v>
      </c>
      <c r="B31" s="21">
        <f t="shared" si="0"/>
        <v>9.765625E-4</v>
      </c>
      <c r="C31" s="1">
        <v>1</v>
      </c>
      <c r="D31" s="5">
        <f t="shared" si="6"/>
        <v>1.4423828125</v>
      </c>
      <c r="E31" s="4">
        <f t="shared" si="1"/>
        <v>3.1222838999989122E-4</v>
      </c>
      <c r="F31" s="11">
        <f t="shared" si="2"/>
        <v>2.1642022821904015E-4</v>
      </c>
      <c r="G31" s="2">
        <f t="shared" si="5"/>
        <v>-10</v>
      </c>
      <c r="H31" s="3">
        <v>0</v>
      </c>
      <c r="I31" s="3">
        <v>0</v>
      </c>
      <c r="J31" s="1">
        <v>1</v>
      </c>
      <c r="K31" s="1">
        <v>0</v>
      </c>
      <c r="L31" s="1">
        <v>1</v>
      </c>
      <c r="M31" s="1">
        <v>-1</v>
      </c>
      <c r="N31" s="3">
        <v>-1</v>
      </c>
      <c r="O31" s="3">
        <v>0</v>
      </c>
    </row>
    <row r="32" spans="1:15" ht="12" x14ac:dyDescent="0.2">
      <c r="A32" s="2">
        <f t="shared" si="4"/>
        <v>-11</v>
      </c>
      <c r="B32" s="21">
        <f t="shared" si="0"/>
        <v>4.8828125E-4</v>
      </c>
      <c r="C32" s="1">
        <v>0</v>
      </c>
      <c r="D32" s="5">
        <f t="shared" si="6"/>
        <v>1.4423828125</v>
      </c>
      <c r="E32" s="4">
        <f t="shared" si="1"/>
        <v>3.1222838999989122E-4</v>
      </c>
      <c r="F32" s="11">
        <f t="shared" si="2"/>
        <v>2.1642022821904015E-4</v>
      </c>
      <c r="G32" s="2">
        <f t="shared" si="5"/>
        <v>-11</v>
      </c>
      <c r="H32" s="3">
        <v>0</v>
      </c>
      <c r="I32" s="3">
        <v>1</v>
      </c>
      <c r="J32" s="1">
        <v>1</v>
      </c>
      <c r="K32" s="1">
        <v>0</v>
      </c>
      <c r="L32" s="1">
        <v>0</v>
      </c>
      <c r="M32" s="1">
        <v>0</v>
      </c>
      <c r="N32" s="3">
        <v>0</v>
      </c>
      <c r="O32" s="3">
        <v>-1</v>
      </c>
    </row>
    <row r="33" spans="1:15" ht="12" x14ac:dyDescent="0.2">
      <c r="A33" s="2">
        <f t="shared" si="4"/>
        <v>-12</v>
      </c>
      <c r="B33" s="21">
        <f t="shared" si="0"/>
        <v>2.44140625E-4</v>
      </c>
      <c r="C33" s="1">
        <v>1</v>
      </c>
      <c r="D33" s="5">
        <f t="shared" si="6"/>
        <v>1.442626953125</v>
      </c>
      <c r="E33" s="4">
        <f t="shared" si="1"/>
        <v>6.808776499989122E-5</v>
      </c>
      <c r="F33" s="11">
        <f t="shared" si="2"/>
        <v>4.7194842340268821E-5</v>
      </c>
      <c r="G33" s="2">
        <f t="shared" si="5"/>
        <v>-12</v>
      </c>
      <c r="H33" s="3">
        <v>-1</v>
      </c>
      <c r="I33" s="3">
        <v>1</v>
      </c>
      <c r="J33" s="1">
        <v>1</v>
      </c>
      <c r="K33" s="1">
        <v>0</v>
      </c>
      <c r="L33" s="1">
        <v>0</v>
      </c>
      <c r="M33" s="1">
        <v>0</v>
      </c>
      <c r="N33" s="3">
        <v>0</v>
      </c>
      <c r="O33" s="3">
        <v>0</v>
      </c>
    </row>
    <row r="34" spans="1:15" ht="12" x14ac:dyDescent="0.2">
      <c r="A34" s="2">
        <f t="shared" si="4"/>
        <v>-13</v>
      </c>
      <c r="B34" s="21">
        <f t="shared" si="0"/>
        <v>1.220703125E-4</v>
      </c>
      <c r="C34" s="1">
        <v>0</v>
      </c>
      <c r="D34" s="5">
        <f t="shared" si="6"/>
        <v>1.442626953125</v>
      </c>
      <c r="E34" s="4">
        <f t="shared" si="1"/>
        <v>6.808776499989122E-5</v>
      </c>
      <c r="F34" s="11">
        <f t="shared" si="2"/>
        <v>4.7194842340268821E-5</v>
      </c>
      <c r="G34" s="2">
        <f t="shared" si="5"/>
        <v>-13</v>
      </c>
      <c r="H34" s="3">
        <v>1</v>
      </c>
      <c r="I34" s="3">
        <v>1</v>
      </c>
      <c r="J34" s="1">
        <v>1</v>
      </c>
      <c r="K34" s="1">
        <v>-1</v>
      </c>
      <c r="L34" s="1">
        <v>-1</v>
      </c>
      <c r="M34" s="1">
        <v>0</v>
      </c>
      <c r="N34" s="3">
        <v>-1</v>
      </c>
      <c r="O34" s="3">
        <v>-1</v>
      </c>
    </row>
    <row r="35" spans="1:15" ht="12" x14ac:dyDescent="0.2">
      <c r="A35" s="2">
        <f t="shared" si="4"/>
        <v>-14</v>
      </c>
      <c r="B35" s="21">
        <f t="shared" si="0"/>
        <v>6.103515625E-5</v>
      </c>
      <c r="C35" s="1">
        <v>1</v>
      </c>
      <c r="D35" s="5">
        <f t="shared" si="6"/>
        <v>1.44268798828125</v>
      </c>
      <c r="E35" s="4">
        <f t="shared" si="1"/>
        <v>7.0526087498912204E-6</v>
      </c>
      <c r="F35" s="11">
        <f t="shared" si="2"/>
        <v>4.8884958705759878E-6</v>
      </c>
      <c r="G35" s="2">
        <f t="shared" si="5"/>
        <v>-14</v>
      </c>
      <c r="H35" s="3">
        <v>0</v>
      </c>
      <c r="I35" s="3">
        <v>0</v>
      </c>
      <c r="J35" s="1">
        <v>0</v>
      </c>
      <c r="K35" s="1">
        <v>0</v>
      </c>
      <c r="L35" s="1">
        <v>0</v>
      </c>
      <c r="M35" s="1">
        <v>0</v>
      </c>
      <c r="N35" s="3">
        <v>0</v>
      </c>
      <c r="O35" s="3">
        <v>0</v>
      </c>
    </row>
    <row r="36" spans="1:15" ht="12" x14ac:dyDescent="0.2">
      <c r="A36" s="2">
        <f t="shared" si="4"/>
        <v>-15</v>
      </c>
      <c r="B36" s="21">
        <f t="shared" si="0"/>
        <v>3.0517578125E-5</v>
      </c>
      <c r="C36" s="1">
        <v>0</v>
      </c>
      <c r="D36" s="5">
        <f t="shared" si="3"/>
        <v>1.44268798828125</v>
      </c>
      <c r="E36" s="4">
        <f t="shared" si="1"/>
        <v>7.0526087498912204E-6</v>
      </c>
      <c r="F36" s="11">
        <f t="shared" si="2"/>
        <v>4.8884958705759878E-6</v>
      </c>
      <c r="G36" s="2">
        <f t="shared" si="5"/>
        <v>-15</v>
      </c>
      <c r="H36" s="3">
        <v>0</v>
      </c>
      <c r="I36" s="3">
        <v>0</v>
      </c>
      <c r="J36" s="2">
        <v>0</v>
      </c>
      <c r="K36" s="2">
        <v>0</v>
      </c>
      <c r="L36" s="2">
        <v>0</v>
      </c>
      <c r="M36" s="2">
        <v>0</v>
      </c>
      <c r="N36" s="3">
        <v>0</v>
      </c>
      <c r="O36" s="3">
        <v>0</v>
      </c>
    </row>
    <row r="37" spans="1:15" ht="12" x14ac:dyDescent="0.2">
      <c r="A37" s="2">
        <f t="shared" si="4"/>
        <v>-16</v>
      </c>
      <c r="B37" s="21">
        <f t="shared" si="0"/>
        <v>1.52587890625E-5</v>
      </c>
      <c r="C37" s="1">
        <v>0</v>
      </c>
      <c r="D37" s="5">
        <f t="shared" si="3"/>
        <v>1.44268798828125</v>
      </c>
      <c r="E37" s="4">
        <f t="shared" si="1"/>
        <v>7.0526087498912204E-6</v>
      </c>
      <c r="F37" s="11">
        <f t="shared" si="2"/>
        <v>4.8884958705759878E-6</v>
      </c>
      <c r="G37" s="2">
        <f t="shared" si="5"/>
        <v>-16</v>
      </c>
      <c r="H37" s="3">
        <v>0</v>
      </c>
      <c r="I37" s="3">
        <v>0</v>
      </c>
      <c r="J37" s="2">
        <v>0</v>
      </c>
      <c r="K37" s="2">
        <v>0</v>
      </c>
      <c r="L37" s="2">
        <v>0</v>
      </c>
      <c r="M37" s="2">
        <v>0</v>
      </c>
      <c r="N37" s="3">
        <v>0</v>
      </c>
      <c r="O37" s="3">
        <v>0</v>
      </c>
    </row>
    <row r="38" spans="1:15" x14ac:dyDescent="0.2">
      <c r="B38" s="3" t="s">
        <v>11</v>
      </c>
      <c r="C38" s="7">
        <f>E2</f>
        <v>1.4426950408899999</v>
      </c>
      <c r="H38" s="3">
        <v>1.7453292519943198E-2</v>
      </c>
      <c r="I38" s="3">
        <v>57.295779513082302</v>
      </c>
      <c r="J38" s="15">
        <v>1.7453292519943198E-2</v>
      </c>
      <c r="K38" s="7">
        <v>1.7453292519943198E-2</v>
      </c>
      <c r="L38" s="7">
        <v>57.295779513082302</v>
      </c>
      <c r="M38" s="7">
        <v>57.295779513082302</v>
      </c>
      <c r="N38" s="3">
        <v>57.295779513082302</v>
      </c>
      <c r="O38" s="7">
        <v>1.1111111111111112E-2</v>
      </c>
    </row>
    <row r="39" spans="1:15" x14ac:dyDescent="0.2">
      <c r="B39" s="3" t="s">
        <v>8</v>
      </c>
      <c r="C39" s="3">
        <f>33-COUNTIF(C5:C37,0)</f>
        <v>7</v>
      </c>
      <c r="H39" s="3">
        <v>5</v>
      </c>
      <c r="I39" s="3">
        <v>11</v>
      </c>
      <c r="J39" s="3">
        <v>5</v>
      </c>
      <c r="K39" s="3">
        <v>3</v>
      </c>
      <c r="L39" s="3">
        <f>33-COUNTIF(L5:L37,0)</f>
        <v>9</v>
      </c>
      <c r="M39" s="3">
        <v>7</v>
      </c>
      <c r="N39" s="3">
        <v>8</v>
      </c>
      <c r="O39" s="3">
        <v>4</v>
      </c>
    </row>
    <row r="40" spans="1:15" x14ac:dyDescent="0.2">
      <c r="B40" s="3" t="s">
        <v>9</v>
      </c>
      <c r="C40" s="7">
        <f>E37</f>
        <v>7.0526087498912204E-6</v>
      </c>
      <c r="H40" s="16">
        <v>-2.7621675568016701E-6</v>
      </c>
      <c r="I40" s="8">
        <v>3.1458948015483656E-6</v>
      </c>
      <c r="J40" s="7">
        <v>-2.7621675568016701E-6</v>
      </c>
      <c r="K40" s="7">
        <v>-2.7621675568016701E-6</v>
      </c>
      <c r="L40" s="7">
        <f>N37</f>
        <v>0</v>
      </c>
      <c r="M40" s="7">
        <v>-1.1892441769845163E-4</v>
      </c>
      <c r="N40" s="3">
        <v>3.1458948015483656E-6</v>
      </c>
      <c r="O40" s="7">
        <v>2.7126736111115352E-6</v>
      </c>
    </row>
    <row r="41" spans="1:15" x14ac:dyDescent="0.2">
      <c r="B41" s="3" t="s">
        <v>10</v>
      </c>
      <c r="C41" s="9">
        <f>F37</f>
        <v>4.8884958705759878E-6</v>
      </c>
      <c r="H41" s="10">
        <v>-1.5826054331269867E-4</v>
      </c>
      <c r="I41" s="12">
        <v>5.4906222208392604E-8</v>
      </c>
      <c r="J41" s="9">
        <v>-1.5826054331269867E-4</v>
      </c>
      <c r="K41" s="9">
        <v>-1.5826054331269867E-4</v>
      </c>
      <c r="L41" s="9">
        <f>O37</f>
        <v>0</v>
      </c>
      <c r="M41" s="9">
        <v>-2.0756226498549988E-6</v>
      </c>
      <c r="N41" s="3">
        <v>5.4906222208392604E-8</v>
      </c>
      <c r="O41" s="9">
        <v>2.4414062500003816E-4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workbookViewId="0">
      <selection activeCell="J28" sqref="J28"/>
    </sheetView>
  </sheetViews>
  <sheetFormatPr defaultRowHeight="11.25" x14ac:dyDescent="0.2"/>
  <cols>
    <col min="1" max="2" width="9.140625" style="13"/>
    <col min="3" max="3" width="16.42578125" style="13" customWidth="1"/>
    <col min="4" max="4" width="13.28515625" style="13" bestFit="1" customWidth="1"/>
    <col min="5" max="16384" width="9.140625" style="13"/>
  </cols>
  <sheetData>
    <row r="1" spans="2:4" x14ac:dyDescent="0.2">
      <c r="B1" s="64" t="s">
        <v>40</v>
      </c>
      <c r="C1" s="64"/>
      <c r="D1" s="13">
        <v>15</v>
      </c>
    </row>
    <row r="2" spans="2:4" x14ac:dyDescent="0.2">
      <c r="B2" s="13" t="s">
        <v>13</v>
      </c>
      <c r="C2" s="13" t="s">
        <v>14</v>
      </c>
    </row>
    <row r="3" spans="2:4" x14ac:dyDescent="0.2">
      <c r="B3" s="13">
        <v>0</v>
      </c>
      <c r="C3" s="14">
        <f>TAN(B3* 0.0174532925199432)</f>
        <v>0</v>
      </c>
      <c r="D3" s="20">
        <f>ROUND(C3*POWER(2,D$1),0)</f>
        <v>0</v>
      </c>
    </row>
    <row r="4" spans="2:4" x14ac:dyDescent="0.2">
      <c r="B4" s="13">
        <f>B3+1</f>
        <v>1</v>
      </c>
      <c r="C4" s="14">
        <f t="shared" ref="C4:C67" si="0">TAN(B4* 0.0174532925199432)</f>
        <v>1.7455064928217488E-2</v>
      </c>
      <c r="D4" s="20">
        <f t="shared" ref="D4:D67" si="1">ROUND(C4*POWER(2,D$1),0)</f>
        <v>572</v>
      </c>
    </row>
    <row r="5" spans="2:4" x14ac:dyDescent="0.2">
      <c r="B5" s="13">
        <f t="shared" ref="B5:B68" si="2">B4+1</f>
        <v>2</v>
      </c>
      <c r="C5" s="14">
        <f t="shared" si="0"/>
        <v>3.4920769491747536E-2</v>
      </c>
      <c r="D5" s="20">
        <f t="shared" si="1"/>
        <v>1144</v>
      </c>
    </row>
    <row r="6" spans="2:4" x14ac:dyDescent="0.2">
      <c r="B6" s="13">
        <f t="shared" si="2"/>
        <v>3</v>
      </c>
      <c r="C6" s="14">
        <f t="shared" si="0"/>
        <v>5.2407779283040912E-2</v>
      </c>
      <c r="D6" s="20">
        <f t="shared" si="1"/>
        <v>1717</v>
      </c>
    </row>
    <row r="7" spans="2:4" x14ac:dyDescent="0.2">
      <c r="B7" s="13">
        <f t="shared" si="2"/>
        <v>4</v>
      </c>
      <c r="C7" s="14">
        <f t="shared" si="0"/>
        <v>6.9926811943510025E-2</v>
      </c>
      <c r="D7" s="20">
        <f t="shared" si="1"/>
        <v>2291</v>
      </c>
    </row>
    <row r="8" spans="2:4" x14ac:dyDescent="0.2">
      <c r="B8" s="13">
        <f t="shared" si="2"/>
        <v>5</v>
      </c>
      <c r="C8" s="14">
        <f t="shared" si="0"/>
        <v>8.7488663525923507E-2</v>
      </c>
      <c r="D8" s="20">
        <f t="shared" si="1"/>
        <v>2867</v>
      </c>
    </row>
    <row r="9" spans="2:4" x14ac:dyDescent="0.2">
      <c r="B9" s="13">
        <f t="shared" si="2"/>
        <v>6</v>
      </c>
      <c r="C9" s="14">
        <f t="shared" si="0"/>
        <v>0.10510423526567587</v>
      </c>
      <c r="D9" s="20">
        <f t="shared" si="1"/>
        <v>3444</v>
      </c>
    </row>
    <row r="10" spans="2:4" x14ac:dyDescent="0.2">
      <c r="B10" s="13">
        <f t="shared" si="2"/>
        <v>7</v>
      </c>
      <c r="C10" s="14">
        <f t="shared" si="0"/>
        <v>0.12278456090290391</v>
      </c>
      <c r="D10" s="20">
        <f t="shared" si="1"/>
        <v>4023</v>
      </c>
    </row>
    <row r="11" spans="2:4" x14ac:dyDescent="0.2">
      <c r="B11" s="13">
        <f t="shared" si="2"/>
        <v>8</v>
      </c>
      <c r="C11" s="14">
        <f t="shared" si="0"/>
        <v>0.14054083470239065</v>
      </c>
      <c r="D11" s="20">
        <f t="shared" si="1"/>
        <v>4605</v>
      </c>
    </row>
    <row r="12" spans="2:4" x14ac:dyDescent="0.2">
      <c r="B12" s="13">
        <f t="shared" si="2"/>
        <v>9</v>
      </c>
      <c r="C12" s="14">
        <f t="shared" si="0"/>
        <v>0.15838444032453541</v>
      </c>
      <c r="D12" s="20">
        <f t="shared" si="1"/>
        <v>5190</v>
      </c>
    </row>
    <row r="13" spans="2:4" x14ac:dyDescent="0.2">
      <c r="B13" s="13">
        <f t="shared" si="2"/>
        <v>10</v>
      </c>
      <c r="C13" s="14">
        <f t="shared" si="0"/>
        <v>0.17632698070846395</v>
      </c>
      <c r="D13" s="20">
        <f t="shared" si="1"/>
        <v>5778</v>
      </c>
    </row>
    <row r="14" spans="2:4" x14ac:dyDescent="0.2">
      <c r="B14" s="13">
        <f t="shared" si="2"/>
        <v>11</v>
      </c>
      <c r="C14" s="14">
        <f t="shared" si="0"/>
        <v>0.19438030913771737</v>
      </c>
      <c r="D14" s="20">
        <f t="shared" si="1"/>
        <v>6369</v>
      </c>
    </row>
    <row r="15" spans="2:4" x14ac:dyDescent="0.2">
      <c r="B15" s="13">
        <f t="shared" si="2"/>
        <v>12</v>
      </c>
      <c r="C15" s="14">
        <f t="shared" si="0"/>
        <v>0.2125565616700209</v>
      </c>
      <c r="D15" s="20">
        <f t="shared" si="1"/>
        <v>6965</v>
      </c>
    </row>
    <row r="16" spans="2:4" x14ac:dyDescent="0.2">
      <c r="B16" s="13">
        <f t="shared" si="2"/>
        <v>13</v>
      </c>
      <c r="C16" s="14">
        <f t="shared" si="0"/>
        <v>0.23086819112556178</v>
      </c>
      <c r="D16" s="20">
        <f t="shared" si="1"/>
        <v>7565</v>
      </c>
    </row>
    <row r="17" spans="2:4" x14ac:dyDescent="0.2">
      <c r="B17" s="13">
        <f t="shared" si="2"/>
        <v>14</v>
      </c>
      <c r="C17" s="14">
        <f t="shared" si="0"/>
        <v>0.24932800284317924</v>
      </c>
      <c r="D17" s="20">
        <f t="shared" si="1"/>
        <v>8170</v>
      </c>
    </row>
    <row r="18" spans="2:4" x14ac:dyDescent="0.2">
      <c r="B18" s="13">
        <f t="shared" si="2"/>
        <v>15</v>
      </c>
      <c r="C18" s="14">
        <f t="shared" si="0"/>
        <v>0.26794919243112114</v>
      </c>
      <c r="D18" s="20">
        <f t="shared" si="1"/>
        <v>8780</v>
      </c>
    </row>
    <row r="19" spans="2:4" x14ac:dyDescent="0.2">
      <c r="B19" s="13">
        <f t="shared" si="2"/>
        <v>16</v>
      </c>
      <c r="C19" s="14">
        <f t="shared" si="0"/>
        <v>0.28674538575880626</v>
      </c>
      <c r="D19" s="20">
        <f t="shared" si="1"/>
        <v>9396</v>
      </c>
    </row>
    <row r="20" spans="2:4" x14ac:dyDescent="0.2">
      <c r="B20" s="13">
        <f t="shared" si="2"/>
        <v>17</v>
      </c>
      <c r="C20" s="14">
        <f t="shared" si="0"/>
        <v>0.30573068145865856</v>
      </c>
      <c r="D20" s="20">
        <f t="shared" si="1"/>
        <v>10018</v>
      </c>
    </row>
    <row r="21" spans="2:4" x14ac:dyDescent="0.2">
      <c r="B21" s="13">
        <f t="shared" si="2"/>
        <v>18</v>
      </c>
      <c r="C21" s="14">
        <f t="shared" si="0"/>
        <v>0.3249196962329044</v>
      </c>
      <c r="D21" s="20">
        <f t="shared" si="1"/>
        <v>10647</v>
      </c>
    </row>
    <row r="22" spans="2:4" x14ac:dyDescent="0.2">
      <c r="B22" s="13">
        <f t="shared" si="2"/>
        <v>19</v>
      </c>
      <c r="C22" s="14">
        <f t="shared" si="0"/>
        <v>0.34432761328966316</v>
      </c>
      <c r="D22" s="20">
        <f t="shared" si="1"/>
        <v>11283</v>
      </c>
    </row>
    <row r="23" spans="2:4" x14ac:dyDescent="0.2">
      <c r="B23" s="13">
        <f t="shared" si="2"/>
        <v>20</v>
      </c>
      <c r="C23" s="14">
        <f t="shared" si="0"/>
        <v>0.36397023426620012</v>
      </c>
      <c r="D23" s="20">
        <f t="shared" si="1"/>
        <v>11927</v>
      </c>
    </row>
    <row r="24" spans="2:4" x14ac:dyDescent="0.2">
      <c r="B24" s="13">
        <f t="shared" si="2"/>
        <v>21</v>
      </c>
      <c r="C24" s="14">
        <f t="shared" si="0"/>
        <v>0.38386403503541344</v>
      </c>
      <c r="D24" s="20">
        <f t="shared" si="1"/>
        <v>12578</v>
      </c>
    </row>
    <row r="25" spans="2:4" x14ac:dyDescent="0.2">
      <c r="B25" s="13">
        <f t="shared" si="2"/>
        <v>22</v>
      </c>
      <c r="C25" s="14">
        <f t="shared" si="0"/>
        <v>0.40402622583515435</v>
      </c>
      <c r="D25" s="20">
        <f t="shared" si="1"/>
        <v>13239</v>
      </c>
    </row>
    <row r="26" spans="2:4" x14ac:dyDescent="0.2">
      <c r="B26" s="13">
        <f t="shared" si="2"/>
        <v>23</v>
      </c>
      <c r="C26" s="14">
        <f t="shared" si="0"/>
        <v>0.42447481620960209</v>
      </c>
      <c r="D26" s="20">
        <f t="shared" si="1"/>
        <v>13909</v>
      </c>
    </row>
    <row r="27" spans="2:4" x14ac:dyDescent="0.2">
      <c r="B27" s="13">
        <f t="shared" si="2"/>
        <v>24</v>
      </c>
      <c r="C27" s="14">
        <f t="shared" si="0"/>
        <v>0.44522868530853338</v>
      </c>
      <c r="D27" s="20">
        <f t="shared" si="1"/>
        <v>14589</v>
      </c>
    </row>
    <row r="28" spans="2:4" x14ac:dyDescent="0.2">
      <c r="B28" s="13">
        <f t="shared" si="2"/>
        <v>25</v>
      </c>
      <c r="C28" s="14">
        <f t="shared" si="0"/>
        <v>0.46630765815499559</v>
      </c>
      <c r="D28" s="20">
        <f t="shared" si="1"/>
        <v>15280</v>
      </c>
    </row>
    <row r="29" spans="2:4" x14ac:dyDescent="0.2">
      <c r="B29" s="13">
        <f t="shared" si="2"/>
        <v>26</v>
      </c>
      <c r="C29" s="14">
        <f t="shared" si="0"/>
        <v>0.48773258856585827</v>
      </c>
      <c r="D29" s="20">
        <f t="shared" si="1"/>
        <v>15982</v>
      </c>
    </row>
    <row r="30" spans="2:4" x14ac:dyDescent="0.2">
      <c r="B30" s="13">
        <f t="shared" si="2"/>
        <v>27</v>
      </c>
      <c r="C30" s="14">
        <f t="shared" si="0"/>
        <v>0.50952544949442546</v>
      </c>
      <c r="D30" s="20">
        <f t="shared" si="1"/>
        <v>16696</v>
      </c>
    </row>
    <row r="31" spans="2:4" x14ac:dyDescent="0.2">
      <c r="B31" s="13">
        <f t="shared" si="2"/>
        <v>28</v>
      </c>
      <c r="C31" s="14">
        <f t="shared" si="0"/>
        <v>0.53170943166147522</v>
      </c>
      <c r="D31" s="20">
        <f t="shared" si="1"/>
        <v>17423</v>
      </c>
    </row>
    <row r="32" spans="2:4" x14ac:dyDescent="0.2">
      <c r="B32" s="13">
        <f t="shared" si="2"/>
        <v>29</v>
      </c>
      <c r="C32" s="14">
        <f t="shared" si="0"/>
        <v>0.55430905145276521</v>
      </c>
      <c r="D32" s="20">
        <f t="shared" si="1"/>
        <v>18164</v>
      </c>
    </row>
    <row r="33" spans="2:4" x14ac:dyDescent="0.2">
      <c r="B33" s="13">
        <f t="shared" si="2"/>
        <v>30</v>
      </c>
      <c r="C33" s="14">
        <f t="shared" si="0"/>
        <v>0.57735026918962185</v>
      </c>
      <c r="D33" s="20">
        <f t="shared" si="1"/>
        <v>18919</v>
      </c>
    </row>
    <row r="34" spans="2:4" x14ac:dyDescent="0.2">
      <c r="B34" s="13">
        <f t="shared" si="2"/>
        <v>31</v>
      </c>
      <c r="C34" s="14">
        <f t="shared" si="0"/>
        <v>0.60086061902755628</v>
      </c>
      <c r="D34" s="20">
        <f t="shared" si="1"/>
        <v>19689</v>
      </c>
    </row>
    <row r="35" spans="2:4" x14ac:dyDescent="0.2">
      <c r="B35" s="13">
        <f t="shared" si="2"/>
        <v>32</v>
      </c>
      <c r="C35" s="14">
        <f t="shared" si="0"/>
        <v>0.62486935190932313</v>
      </c>
      <c r="D35" s="20">
        <f t="shared" si="1"/>
        <v>20476</v>
      </c>
    </row>
    <row r="36" spans="2:4" x14ac:dyDescent="0.2">
      <c r="B36" s="13">
        <f t="shared" si="2"/>
        <v>33</v>
      </c>
      <c r="C36" s="14">
        <f t="shared" si="0"/>
        <v>0.64940759319750607</v>
      </c>
      <c r="D36" s="20">
        <f t="shared" si="1"/>
        <v>21280</v>
      </c>
    </row>
    <row r="37" spans="2:4" x14ac:dyDescent="0.2">
      <c r="B37" s="13">
        <f t="shared" si="2"/>
        <v>34</v>
      </c>
      <c r="C37" s="14">
        <f t="shared" si="0"/>
        <v>0.67450851684242186</v>
      </c>
      <c r="D37" s="20">
        <f t="shared" si="1"/>
        <v>22102</v>
      </c>
    </row>
    <row r="38" spans="2:4" x14ac:dyDescent="0.2">
      <c r="B38" s="13">
        <f t="shared" si="2"/>
        <v>35</v>
      </c>
      <c r="C38" s="14">
        <f t="shared" si="0"/>
        <v>0.70020753820970472</v>
      </c>
      <c r="D38" s="20">
        <f t="shared" si="1"/>
        <v>22944</v>
      </c>
    </row>
    <row r="39" spans="2:4" x14ac:dyDescent="0.2">
      <c r="B39" s="13">
        <f t="shared" si="2"/>
        <v>36</v>
      </c>
      <c r="C39" s="14">
        <f t="shared" si="0"/>
        <v>0.72654252800535557</v>
      </c>
      <c r="D39" s="20">
        <f t="shared" si="1"/>
        <v>23807</v>
      </c>
    </row>
    <row r="40" spans="2:4" x14ac:dyDescent="0.2">
      <c r="B40" s="13">
        <f t="shared" si="2"/>
        <v>37</v>
      </c>
      <c r="C40" s="14">
        <f t="shared" si="0"/>
        <v>0.75355405010278853</v>
      </c>
      <c r="D40" s="20">
        <f t="shared" si="1"/>
        <v>24692</v>
      </c>
    </row>
    <row r="41" spans="2:4" x14ac:dyDescent="0.2">
      <c r="B41" s="13">
        <f t="shared" si="2"/>
        <v>38</v>
      </c>
      <c r="C41" s="14">
        <f t="shared" si="0"/>
        <v>0.78128562650671141</v>
      </c>
      <c r="D41" s="20">
        <f t="shared" si="1"/>
        <v>25601</v>
      </c>
    </row>
    <row r="42" spans="2:4" x14ac:dyDescent="0.2">
      <c r="B42" s="13">
        <f t="shared" si="2"/>
        <v>39</v>
      </c>
      <c r="C42" s="14">
        <f t="shared" si="0"/>
        <v>0.80978403319500081</v>
      </c>
      <c r="D42" s="20">
        <f t="shared" si="1"/>
        <v>26535</v>
      </c>
    </row>
    <row r="43" spans="2:4" x14ac:dyDescent="0.2">
      <c r="B43" s="13">
        <f t="shared" si="2"/>
        <v>40</v>
      </c>
      <c r="C43" s="14">
        <f t="shared" si="0"/>
        <v>0.83909963117727338</v>
      </c>
      <c r="D43" s="20">
        <f t="shared" si="1"/>
        <v>27496</v>
      </c>
    </row>
    <row r="44" spans="2:4" x14ac:dyDescent="0.2">
      <c r="B44" s="13">
        <f t="shared" si="2"/>
        <v>41</v>
      </c>
      <c r="C44" s="14">
        <f t="shared" si="0"/>
        <v>0.86928673781621957</v>
      </c>
      <c r="D44" s="20">
        <f t="shared" si="1"/>
        <v>28485</v>
      </c>
    </row>
    <row r="45" spans="2:4" x14ac:dyDescent="0.2">
      <c r="B45" s="13">
        <f t="shared" si="2"/>
        <v>42</v>
      </c>
      <c r="C45" s="14">
        <f t="shared" si="0"/>
        <v>0.9004040442978325</v>
      </c>
      <c r="D45" s="20">
        <f t="shared" si="1"/>
        <v>29504</v>
      </c>
    </row>
    <row r="46" spans="2:4" x14ac:dyDescent="0.2">
      <c r="B46" s="13">
        <f t="shared" si="2"/>
        <v>43</v>
      </c>
      <c r="C46" s="14">
        <f t="shared" si="0"/>
        <v>0.93251508613765388</v>
      </c>
      <c r="D46" s="20">
        <f t="shared" si="1"/>
        <v>30557</v>
      </c>
    </row>
    <row r="47" spans="2:4" x14ac:dyDescent="0.2">
      <c r="B47" s="13">
        <f t="shared" si="2"/>
        <v>44</v>
      </c>
      <c r="C47" s="14">
        <f t="shared" si="0"/>
        <v>0.96568877480706583</v>
      </c>
      <c r="D47" s="20">
        <f t="shared" si="1"/>
        <v>31644</v>
      </c>
    </row>
    <row r="48" spans="2:4" x14ac:dyDescent="0.2">
      <c r="B48" s="13">
        <f t="shared" si="2"/>
        <v>45</v>
      </c>
      <c r="C48" s="14">
        <f t="shared" si="0"/>
        <v>0.99999999999999123</v>
      </c>
      <c r="D48" s="20">
        <f t="shared" si="1"/>
        <v>32768</v>
      </c>
    </row>
    <row r="49" spans="2:4" x14ac:dyDescent="0.2">
      <c r="B49" s="13">
        <f t="shared" si="2"/>
        <v>46</v>
      </c>
      <c r="C49" s="14">
        <f t="shared" si="0"/>
        <v>1.0355303137905603</v>
      </c>
      <c r="D49" s="20">
        <f t="shared" si="1"/>
        <v>33932</v>
      </c>
    </row>
    <row r="50" spans="2:4" x14ac:dyDescent="0.2">
      <c r="B50" s="13">
        <f t="shared" si="2"/>
        <v>47</v>
      </c>
      <c r="C50" s="14">
        <f t="shared" si="0"/>
        <v>1.0723687100246728</v>
      </c>
      <c r="D50" s="20">
        <f t="shared" si="1"/>
        <v>35139</v>
      </c>
    </row>
    <row r="51" spans="2:4" x14ac:dyDescent="0.2">
      <c r="B51" s="13">
        <f t="shared" si="2"/>
        <v>48</v>
      </c>
      <c r="C51" s="14">
        <f t="shared" si="0"/>
        <v>1.1106125148291826</v>
      </c>
      <c r="D51" s="20">
        <f t="shared" si="1"/>
        <v>36393</v>
      </c>
    </row>
    <row r="52" spans="2:4" x14ac:dyDescent="0.2">
      <c r="B52" s="13">
        <f t="shared" si="2"/>
        <v>49</v>
      </c>
      <c r="C52" s="14">
        <f t="shared" si="0"/>
        <v>1.1503684072209983</v>
      </c>
      <c r="D52" s="20">
        <f t="shared" si="1"/>
        <v>37695</v>
      </c>
    </row>
    <row r="53" spans="2:4" x14ac:dyDescent="0.2">
      <c r="B53" s="13">
        <f t="shared" si="2"/>
        <v>50</v>
      </c>
      <c r="C53" s="14">
        <f t="shared" si="0"/>
        <v>1.191753592594198</v>
      </c>
      <c r="D53" s="20">
        <f t="shared" si="1"/>
        <v>39051</v>
      </c>
    </row>
    <row r="54" spans="2:4" x14ac:dyDescent="0.2">
      <c r="B54" s="13">
        <f t="shared" si="2"/>
        <v>51</v>
      </c>
      <c r="C54" s="14">
        <f t="shared" si="0"/>
        <v>1.2348971565350388</v>
      </c>
      <c r="D54" s="20">
        <f t="shared" si="1"/>
        <v>40465</v>
      </c>
    </row>
    <row r="55" spans="2:4" x14ac:dyDescent="0.2">
      <c r="B55" s="13">
        <f t="shared" si="2"/>
        <v>52</v>
      </c>
      <c r="C55" s="14">
        <f t="shared" si="0"/>
        <v>1.2799416321930654</v>
      </c>
      <c r="D55" s="20">
        <f t="shared" si="1"/>
        <v>41941</v>
      </c>
    </row>
    <row r="56" spans="2:4" x14ac:dyDescent="0.2">
      <c r="B56" s="13">
        <f t="shared" si="2"/>
        <v>53</v>
      </c>
      <c r="C56" s="14">
        <f t="shared" si="0"/>
        <v>1.3270448216203958</v>
      </c>
      <c r="D56" s="20">
        <f t="shared" si="1"/>
        <v>43485</v>
      </c>
    </row>
    <row r="57" spans="2:4" x14ac:dyDescent="0.2">
      <c r="B57" s="13">
        <f t="shared" si="2"/>
        <v>54</v>
      </c>
      <c r="C57" s="14">
        <f t="shared" si="0"/>
        <v>1.3763819204711583</v>
      </c>
      <c r="D57" s="20">
        <f t="shared" si="1"/>
        <v>45101</v>
      </c>
    </row>
    <row r="58" spans="2:4" x14ac:dyDescent="0.2">
      <c r="B58" s="13">
        <f t="shared" si="2"/>
        <v>55</v>
      </c>
      <c r="C58" s="14">
        <f t="shared" si="0"/>
        <v>1.4281480067420982</v>
      </c>
      <c r="D58" s="20">
        <f t="shared" si="1"/>
        <v>46798</v>
      </c>
    </row>
    <row r="59" spans="2:4" x14ac:dyDescent="0.2">
      <c r="B59" s="13">
        <f t="shared" si="2"/>
        <v>56</v>
      </c>
      <c r="C59" s="14">
        <f t="shared" si="0"/>
        <v>1.4825609685127228</v>
      </c>
      <c r="D59" s="20">
        <f t="shared" si="1"/>
        <v>48581</v>
      </c>
    </row>
    <row r="60" spans="2:4" x14ac:dyDescent="0.2">
      <c r="B60" s="13">
        <f t="shared" si="2"/>
        <v>57</v>
      </c>
      <c r="C60" s="14">
        <f t="shared" si="0"/>
        <v>1.5398649638145643</v>
      </c>
      <c r="D60" s="20">
        <f t="shared" si="1"/>
        <v>50458</v>
      </c>
    </row>
    <row r="61" spans="2:4" x14ac:dyDescent="0.2">
      <c r="B61" s="13">
        <f t="shared" si="2"/>
        <v>58</v>
      </c>
      <c r="C61" s="14">
        <f t="shared" si="0"/>
        <v>1.60033452904103</v>
      </c>
      <c r="D61" s="20">
        <f t="shared" si="1"/>
        <v>52440</v>
      </c>
    </row>
    <row r="62" spans="2:4" x14ac:dyDescent="0.2">
      <c r="B62" s="13">
        <f t="shared" si="2"/>
        <v>59</v>
      </c>
      <c r="C62" s="14">
        <f t="shared" si="0"/>
        <v>1.6642794823504965</v>
      </c>
      <c r="D62" s="20">
        <f t="shared" si="1"/>
        <v>54535</v>
      </c>
    </row>
    <row r="63" spans="2:4" x14ac:dyDescent="0.2">
      <c r="B63" s="13">
        <f t="shared" si="2"/>
        <v>60</v>
      </c>
      <c r="C63" s="14">
        <f t="shared" si="0"/>
        <v>1.7320508075688537</v>
      </c>
      <c r="D63" s="20">
        <f t="shared" si="1"/>
        <v>56756</v>
      </c>
    </row>
    <row r="64" spans="2:4" x14ac:dyDescent="0.2">
      <c r="B64" s="13">
        <f t="shared" si="2"/>
        <v>61</v>
      </c>
      <c r="C64" s="14">
        <f t="shared" si="0"/>
        <v>1.8040477552713989</v>
      </c>
      <c r="D64" s="20">
        <f t="shared" si="1"/>
        <v>59115</v>
      </c>
    </row>
    <row r="65" spans="2:4" x14ac:dyDescent="0.2">
      <c r="B65" s="13">
        <f t="shared" si="2"/>
        <v>62</v>
      </c>
      <c r="C65" s="14">
        <f t="shared" si="0"/>
        <v>1.8807264653463045</v>
      </c>
      <c r="D65" s="20">
        <f t="shared" si="1"/>
        <v>61628</v>
      </c>
    </row>
    <row r="66" spans="2:4" x14ac:dyDescent="0.2">
      <c r="B66" s="13">
        <f t="shared" si="2"/>
        <v>63</v>
      </c>
      <c r="C66" s="14">
        <f t="shared" si="0"/>
        <v>1.9626105055051213</v>
      </c>
      <c r="D66" s="20">
        <f t="shared" si="1"/>
        <v>64311</v>
      </c>
    </row>
    <row r="67" spans="2:4" x14ac:dyDescent="0.2">
      <c r="B67" s="13">
        <f t="shared" si="2"/>
        <v>64</v>
      </c>
      <c r="C67" s="14">
        <f t="shared" si="0"/>
        <v>2.0503038415792636</v>
      </c>
      <c r="D67" s="20">
        <f t="shared" si="1"/>
        <v>67184</v>
      </c>
    </row>
    <row r="68" spans="2:4" x14ac:dyDescent="0.2">
      <c r="B68" s="13">
        <f t="shared" si="2"/>
        <v>65</v>
      </c>
      <c r="C68" s="14">
        <f t="shared" ref="C68:C92" si="3">TAN(B68* 0.0174532925199432)</f>
        <v>2.1445069205095226</v>
      </c>
      <c r="D68" s="20">
        <f t="shared" ref="D68:D92" si="4">ROUND(C68*POWER(2,D$1),0)</f>
        <v>70271</v>
      </c>
    </row>
    <row r="69" spans="2:4" x14ac:dyDescent="0.2">
      <c r="B69" s="13">
        <f t="shared" ref="B69:B92" si="5">B68+1</f>
        <v>66</v>
      </c>
      <c r="C69" s="14">
        <f t="shared" si="3"/>
        <v>2.2460367739041773</v>
      </c>
      <c r="D69" s="20">
        <f t="shared" si="4"/>
        <v>73598</v>
      </c>
    </row>
    <row r="70" spans="2:4" x14ac:dyDescent="0.2">
      <c r="B70" s="13">
        <f t="shared" si="5"/>
        <v>67</v>
      </c>
      <c r="C70" s="14">
        <f t="shared" si="3"/>
        <v>2.3558523658237096</v>
      </c>
      <c r="D70" s="20">
        <f t="shared" si="4"/>
        <v>77197</v>
      </c>
    </row>
    <row r="71" spans="2:4" x14ac:dyDescent="0.2">
      <c r="B71" s="13">
        <f t="shared" si="5"/>
        <v>68</v>
      </c>
      <c r="C71" s="14">
        <f t="shared" si="3"/>
        <v>2.4750868534162489</v>
      </c>
      <c r="D71" s="20">
        <f t="shared" si="4"/>
        <v>81104</v>
      </c>
    </row>
    <row r="72" spans="2:4" x14ac:dyDescent="0.2">
      <c r="B72" s="13">
        <f t="shared" si="5"/>
        <v>69</v>
      </c>
      <c r="C72" s="14">
        <f t="shared" si="3"/>
        <v>2.6050890646937486</v>
      </c>
      <c r="D72" s="20">
        <f t="shared" si="4"/>
        <v>85364</v>
      </c>
    </row>
    <row r="73" spans="2:4" x14ac:dyDescent="0.2">
      <c r="B73" s="13">
        <f t="shared" si="5"/>
        <v>70</v>
      </c>
      <c r="C73" s="14">
        <f t="shared" si="3"/>
        <v>2.7474774194545644</v>
      </c>
      <c r="D73" s="20">
        <f t="shared" si="4"/>
        <v>90029</v>
      </c>
    </row>
    <row r="74" spans="2:4" x14ac:dyDescent="0.2">
      <c r="B74" s="13">
        <f t="shared" si="5"/>
        <v>71</v>
      </c>
      <c r="C74" s="14">
        <f t="shared" si="3"/>
        <v>2.9042108776757574</v>
      </c>
      <c r="D74" s="20">
        <f t="shared" si="4"/>
        <v>95165</v>
      </c>
    </row>
    <row r="75" spans="2:4" x14ac:dyDescent="0.2">
      <c r="B75" s="13">
        <f t="shared" si="5"/>
        <v>72</v>
      </c>
      <c r="C75" s="14">
        <f t="shared" si="3"/>
        <v>3.0776835371751807</v>
      </c>
      <c r="D75" s="20">
        <f t="shared" si="4"/>
        <v>100850</v>
      </c>
    </row>
    <row r="76" spans="2:4" x14ac:dyDescent="0.2">
      <c r="B76" s="13">
        <f t="shared" si="5"/>
        <v>73</v>
      </c>
      <c r="C76" s="14">
        <f t="shared" si="3"/>
        <v>3.2708526184840574</v>
      </c>
      <c r="D76" s="20">
        <f t="shared" si="4"/>
        <v>107179</v>
      </c>
    </row>
    <row r="77" spans="2:4" x14ac:dyDescent="0.2">
      <c r="B77" s="13">
        <f t="shared" si="5"/>
        <v>74</v>
      </c>
      <c r="C77" s="14">
        <f t="shared" si="3"/>
        <v>3.487414443840815</v>
      </c>
      <c r="D77" s="20">
        <f t="shared" si="4"/>
        <v>114276</v>
      </c>
    </row>
    <row r="78" spans="2:4" x14ac:dyDescent="0.2">
      <c r="B78" s="13">
        <f t="shared" si="5"/>
        <v>75</v>
      </c>
      <c r="C78" s="14">
        <f t="shared" si="3"/>
        <v>3.7320508075687684</v>
      </c>
      <c r="D78" s="20">
        <f t="shared" si="4"/>
        <v>122292</v>
      </c>
    </row>
    <row r="79" spans="2:4" x14ac:dyDescent="0.2">
      <c r="B79" s="13">
        <f t="shared" si="5"/>
        <v>76</v>
      </c>
      <c r="C79" s="14">
        <f t="shared" si="3"/>
        <v>4.0107809335357167</v>
      </c>
      <c r="D79" s="20">
        <f t="shared" si="4"/>
        <v>131425</v>
      </c>
    </row>
    <row r="80" spans="2:4" x14ac:dyDescent="0.2">
      <c r="B80" s="13">
        <f t="shared" si="5"/>
        <v>77</v>
      </c>
      <c r="C80" s="14">
        <f t="shared" si="3"/>
        <v>4.331475874284008</v>
      </c>
      <c r="D80" s="20">
        <f t="shared" si="4"/>
        <v>141934</v>
      </c>
    </row>
    <row r="81" spans="2:4" x14ac:dyDescent="0.2">
      <c r="B81" s="13">
        <f t="shared" si="5"/>
        <v>78</v>
      </c>
      <c r="C81" s="14">
        <f t="shared" si="3"/>
        <v>4.704630109478277</v>
      </c>
      <c r="D81" s="20">
        <f t="shared" si="4"/>
        <v>154161</v>
      </c>
    </row>
    <row r="82" spans="2:4" x14ac:dyDescent="0.2">
      <c r="B82" s="13">
        <f t="shared" si="5"/>
        <v>79</v>
      </c>
      <c r="C82" s="14">
        <f t="shared" si="3"/>
        <v>5.1445540159701002</v>
      </c>
      <c r="D82" s="20">
        <f t="shared" si="4"/>
        <v>168577</v>
      </c>
    </row>
    <row r="83" spans="2:4" x14ac:dyDescent="0.2">
      <c r="B83" s="13">
        <f t="shared" si="5"/>
        <v>80</v>
      </c>
      <c r="C83" s="14">
        <f t="shared" si="3"/>
        <v>5.671281819617449</v>
      </c>
      <c r="D83" s="20">
        <f t="shared" si="4"/>
        <v>185837</v>
      </c>
    </row>
    <row r="84" spans="2:4" x14ac:dyDescent="0.2">
      <c r="B84" s="13">
        <f t="shared" si="5"/>
        <v>81</v>
      </c>
      <c r="C84" s="14">
        <f t="shared" si="3"/>
        <v>6.3137515146747232</v>
      </c>
      <c r="D84" s="20">
        <f t="shared" si="4"/>
        <v>206889</v>
      </c>
    </row>
    <row r="85" spans="2:4" x14ac:dyDescent="0.2">
      <c r="B85" s="13">
        <f t="shared" si="5"/>
        <v>82</v>
      </c>
      <c r="C85" s="14">
        <f t="shared" si="3"/>
        <v>7.1153697223837948</v>
      </c>
      <c r="D85" s="20">
        <f t="shared" si="4"/>
        <v>233156</v>
      </c>
    </row>
    <row r="86" spans="2:4" x14ac:dyDescent="0.2">
      <c r="B86" s="13">
        <f t="shared" si="5"/>
        <v>83</v>
      </c>
      <c r="C86" s="14">
        <f t="shared" si="3"/>
        <v>8.1443464279740549</v>
      </c>
      <c r="D86" s="20">
        <f t="shared" si="4"/>
        <v>266874</v>
      </c>
    </row>
    <row r="87" spans="2:4" x14ac:dyDescent="0.2">
      <c r="B87" s="13">
        <f t="shared" si="5"/>
        <v>84</v>
      </c>
      <c r="C87" s="14">
        <f t="shared" si="3"/>
        <v>9.514364454221834</v>
      </c>
      <c r="D87" s="20">
        <f t="shared" si="4"/>
        <v>311767</v>
      </c>
    </row>
    <row r="88" spans="2:4" x14ac:dyDescent="0.2">
      <c r="B88" s="13">
        <f t="shared" si="5"/>
        <v>85</v>
      </c>
      <c r="C88" s="14">
        <f t="shared" si="3"/>
        <v>11.430052302760267</v>
      </c>
      <c r="D88" s="20">
        <f t="shared" si="4"/>
        <v>374540</v>
      </c>
    </row>
    <row r="89" spans="2:4" x14ac:dyDescent="0.2">
      <c r="B89" s="13">
        <f t="shared" si="5"/>
        <v>86</v>
      </c>
      <c r="C89" s="14">
        <f t="shared" si="3"/>
        <v>14.300666256710207</v>
      </c>
      <c r="D89" s="20">
        <f t="shared" si="4"/>
        <v>468604</v>
      </c>
    </row>
    <row r="90" spans="2:4" x14ac:dyDescent="0.2">
      <c r="B90" s="13">
        <f t="shared" si="5"/>
        <v>87</v>
      </c>
      <c r="C90" s="14">
        <f t="shared" si="3"/>
        <v>19.081136687725081</v>
      </c>
      <c r="D90" s="20">
        <f t="shared" si="4"/>
        <v>625251</v>
      </c>
    </row>
    <row r="91" spans="2:4" x14ac:dyDescent="0.2">
      <c r="B91" s="13">
        <f t="shared" si="5"/>
        <v>88</v>
      </c>
      <c r="C91" s="14">
        <f t="shared" si="3"/>
        <v>28.636253282908587</v>
      </c>
      <c r="D91" s="20">
        <f t="shared" si="4"/>
        <v>938353</v>
      </c>
    </row>
    <row r="92" spans="2:4" x14ac:dyDescent="0.2">
      <c r="B92" s="13">
        <f t="shared" si="5"/>
        <v>89</v>
      </c>
      <c r="C92" s="14">
        <f t="shared" si="3"/>
        <v>57.289961630730716</v>
      </c>
      <c r="D92" s="20">
        <f t="shared" si="4"/>
        <v>1877277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C10" sqref="C10"/>
    </sheetView>
  </sheetViews>
  <sheetFormatPr defaultRowHeight="15" x14ac:dyDescent="0.25"/>
  <cols>
    <col min="1" max="1" width="12.85546875" customWidth="1"/>
    <col min="2" max="2" width="16.85546875" customWidth="1"/>
    <col min="3" max="3" width="11.7109375" customWidth="1"/>
  </cols>
  <sheetData>
    <row r="2" spans="1:3" x14ac:dyDescent="0.25">
      <c r="A2" s="65" t="s">
        <v>27</v>
      </c>
      <c r="B2" s="65"/>
      <c r="C2">
        <v>65536</v>
      </c>
    </row>
    <row r="3" spans="1:3" s="18" customFormat="1" x14ac:dyDescent="0.25">
      <c r="A3" s="18" t="s">
        <v>17</v>
      </c>
      <c r="B3" s="18" t="s">
        <v>18</v>
      </c>
      <c r="C3" s="18" t="s">
        <v>19</v>
      </c>
    </row>
    <row r="4" spans="1:3" x14ac:dyDescent="0.25">
      <c r="A4" t="s">
        <v>21</v>
      </c>
      <c r="B4" s="17">
        <v>2.7182818284589998</v>
      </c>
      <c r="C4">
        <f>ROUND(B4*C$2,0)</f>
        <v>178145</v>
      </c>
    </row>
    <row r="5" spans="1:3" x14ac:dyDescent="0.25">
      <c r="A5" t="s">
        <v>22</v>
      </c>
      <c r="B5" s="17">
        <v>0.36787944117100002</v>
      </c>
      <c r="C5">
        <f t="shared" ref="C5:C17" si="0">ROUND(B5*C$2,0)</f>
        <v>24109</v>
      </c>
    </row>
    <row r="6" spans="1:3" x14ac:dyDescent="0.25">
      <c r="A6" t="s">
        <v>20</v>
      </c>
      <c r="B6" s="17">
        <v>3.141592653589</v>
      </c>
      <c r="C6">
        <f t="shared" si="0"/>
        <v>205887</v>
      </c>
    </row>
    <row r="7" spans="1:3" x14ac:dyDescent="0.25">
      <c r="A7" t="s">
        <v>23</v>
      </c>
      <c r="B7" s="17">
        <v>0.31830988618299999</v>
      </c>
      <c r="C7">
        <f t="shared" si="0"/>
        <v>20861</v>
      </c>
    </row>
    <row r="8" spans="1:3" x14ac:dyDescent="0.25">
      <c r="A8" t="s">
        <v>38</v>
      </c>
      <c r="B8" s="17">
        <v>1.4426950408899999</v>
      </c>
      <c r="C8">
        <f t="shared" si="0"/>
        <v>94548</v>
      </c>
    </row>
    <row r="9" spans="1:3" x14ac:dyDescent="0.25">
      <c r="A9" t="s">
        <v>24</v>
      </c>
      <c r="B9" s="17">
        <v>0.69314718056000002</v>
      </c>
      <c r="C9">
        <f t="shared" si="0"/>
        <v>45426</v>
      </c>
    </row>
    <row r="10" spans="1:3" x14ac:dyDescent="0.25">
      <c r="A10" t="s">
        <v>39</v>
      </c>
      <c r="B10" s="17">
        <v>3.3219280948900001</v>
      </c>
      <c r="C10">
        <f t="shared" si="0"/>
        <v>217706</v>
      </c>
    </row>
    <row r="11" spans="1:3" x14ac:dyDescent="0.25">
      <c r="A11" t="s">
        <v>37</v>
      </c>
      <c r="B11" s="17">
        <v>0.30102999565999999</v>
      </c>
      <c r="C11">
        <f t="shared" ref="C11" si="1">ROUND(B11*C$2,0)</f>
        <v>19728</v>
      </c>
    </row>
    <row r="12" spans="1:3" x14ac:dyDescent="0.25">
      <c r="A12" t="s">
        <v>25</v>
      </c>
      <c r="B12" s="17">
        <v>1.7453292509999999E-2</v>
      </c>
      <c r="C12">
        <f t="shared" si="0"/>
        <v>1144</v>
      </c>
    </row>
    <row r="13" spans="1:3" x14ac:dyDescent="0.25">
      <c r="A13" t="s">
        <v>26</v>
      </c>
      <c r="B13" s="17">
        <v>57.295779512999999</v>
      </c>
      <c r="C13">
        <f t="shared" si="0"/>
        <v>3754936</v>
      </c>
    </row>
    <row r="14" spans="1:3" x14ac:dyDescent="0.25">
      <c r="A14" t="s">
        <v>28</v>
      </c>
      <c r="B14" s="17">
        <f>SQRT(2)</f>
        <v>1.4142135623730951</v>
      </c>
      <c r="C14">
        <f t="shared" si="0"/>
        <v>92682</v>
      </c>
    </row>
    <row r="15" spans="1:3" x14ac:dyDescent="0.25">
      <c r="A15" t="s">
        <v>29</v>
      </c>
      <c r="B15" s="17">
        <f>SQRT(3)</f>
        <v>1.7320508075688772</v>
      </c>
      <c r="C15">
        <f t="shared" si="0"/>
        <v>113512</v>
      </c>
    </row>
    <row r="16" spans="1:3" x14ac:dyDescent="0.25">
      <c r="A16" t="s">
        <v>32</v>
      </c>
      <c r="B16" s="17">
        <f>SQRT(5)</f>
        <v>2.2360679774997898</v>
      </c>
      <c r="C16">
        <f t="shared" si="0"/>
        <v>146543</v>
      </c>
    </row>
    <row r="17" spans="1:3" x14ac:dyDescent="0.25">
      <c r="A17" t="s">
        <v>30</v>
      </c>
      <c r="B17" s="17">
        <f>SQRT(10)</f>
        <v>3.1622776601683795</v>
      </c>
      <c r="C17">
        <f t="shared" si="0"/>
        <v>207243</v>
      </c>
    </row>
    <row r="18" spans="1:3" x14ac:dyDescent="0.25">
      <c r="A18" t="s">
        <v>33</v>
      </c>
      <c r="B18" s="17">
        <f>1/SQRT(2)</f>
        <v>0.70710678118654746</v>
      </c>
      <c r="C18">
        <f t="shared" ref="C18:C21" si="2">ROUND(B18*C$2,0)</f>
        <v>46341</v>
      </c>
    </row>
    <row r="19" spans="1:3" x14ac:dyDescent="0.25">
      <c r="A19" t="s">
        <v>34</v>
      </c>
      <c r="B19" s="17">
        <f>1/SQRT(3)</f>
        <v>0.57735026918962584</v>
      </c>
      <c r="C19">
        <f t="shared" si="2"/>
        <v>37837</v>
      </c>
    </row>
    <row r="20" spans="1:3" x14ac:dyDescent="0.25">
      <c r="A20" t="s">
        <v>35</v>
      </c>
      <c r="B20" s="17">
        <f>1/SQRT(5)</f>
        <v>0.44721359549995793</v>
      </c>
      <c r="C20">
        <f t="shared" si="2"/>
        <v>29309</v>
      </c>
    </row>
    <row r="21" spans="1:3" x14ac:dyDescent="0.25">
      <c r="A21" t="s">
        <v>36</v>
      </c>
      <c r="B21" s="17">
        <f>1/SQRT(10)</f>
        <v>0.31622776601683794</v>
      </c>
      <c r="C21">
        <f t="shared" si="2"/>
        <v>20724</v>
      </c>
    </row>
  </sheetData>
  <mergeCells count="1">
    <mergeCell ref="A2:B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3"/>
  <sheetViews>
    <sheetView workbookViewId="0">
      <selection activeCell="F3" sqref="F3"/>
    </sheetView>
  </sheetViews>
  <sheetFormatPr defaultRowHeight="11.25" x14ac:dyDescent="0.2"/>
  <cols>
    <col min="1" max="2" width="9.140625" style="13"/>
    <col min="3" max="3" width="9.5703125" style="19" bestFit="1" customWidth="1"/>
    <col min="4" max="16384" width="9.140625" style="13"/>
  </cols>
  <sheetData>
    <row r="3" spans="2:5" x14ac:dyDescent="0.2">
      <c r="B3" s="13">
        <v>0</v>
      </c>
      <c r="C3" s="19">
        <f t="shared" ref="C3" si="0">COS(B3*2*3.14159365358/360)</f>
        <v>1</v>
      </c>
      <c r="D3" s="19">
        <f>SIN(B3*2*3.14159365358/360)</f>
        <v>0</v>
      </c>
      <c r="E3" s="19">
        <f>1-C3</f>
        <v>0</v>
      </c>
    </row>
    <row r="4" spans="2:5" x14ac:dyDescent="0.2">
      <c r="B4" s="13">
        <f>1</f>
        <v>1</v>
      </c>
      <c r="C4" s="19">
        <f>COS(B4*2*3.14159365358/360)</f>
        <v>0.99984769505943438</v>
      </c>
      <c r="D4" s="19">
        <f t="shared" ref="D4:D67" si="1">SIN(B4*2*3.14159365358/360)</f>
        <v>1.7452411991938532E-2</v>
      </c>
      <c r="E4" s="19">
        <f t="shared" ref="E4:E67" si="2">1-C4</f>
        <v>1.5230494056561739E-4</v>
      </c>
    </row>
    <row r="5" spans="2:5" x14ac:dyDescent="0.2">
      <c r="B5" s="13">
        <f>B4+1</f>
        <v>2</v>
      </c>
      <c r="C5" s="19">
        <f t="shared" ref="C5:C68" si="3">COS(B5*2*3.14159365358/360)</f>
        <v>0.99939082663132728</v>
      </c>
      <c r="D5" s="19">
        <f t="shared" si="1"/>
        <v>3.4899507806734745E-2</v>
      </c>
      <c r="E5" s="19">
        <f t="shared" si="2"/>
        <v>6.0917336867272187E-4</v>
      </c>
    </row>
    <row r="6" spans="2:5" x14ac:dyDescent="0.2">
      <c r="B6" s="13">
        <f t="shared" ref="B6:B69" si="4">B5+1</f>
        <v>3</v>
      </c>
      <c r="C6" s="19">
        <f t="shared" si="3"/>
        <v>0.99862953388231634</v>
      </c>
      <c r="D6" s="19">
        <f t="shared" si="1"/>
        <v>5.2335972886606422E-2</v>
      </c>
      <c r="E6" s="19">
        <f t="shared" si="2"/>
        <v>1.3704661176836552E-3</v>
      </c>
    </row>
    <row r="7" spans="2:5" x14ac:dyDescent="0.2">
      <c r="B7" s="13">
        <f t="shared" si="4"/>
        <v>4</v>
      </c>
      <c r="C7" s="19">
        <f t="shared" si="3"/>
        <v>0.99756404870969528</v>
      </c>
      <c r="D7" s="19">
        <f t="shared" si="1"/>
        <v>6.9756495911998187E-2</v>
      </c>
      <c r="E7" s="19">
        <f t="shared" si="2"/>
        <v>2.4359512903047165E-3</v>
      </c>
    </row>
    <row r="8" spans="2:5" x14ac:dyDescent="0.2">
      <c r="B8" s="13">
        <f t="shared" si="4"/>
        <v>5</v>
      </c>
      <c r="C8" s="19">
        <f t="shared" si="3"/>
        <v>0.99619469567077601</v>
      </c>
      <c r="D8" s="19">
        <f t="shared" si="1"/>
        <v>8.7155770419462097E-2</v>
      </c>
      <c r="E8" s="19">
        <f t="shared" si="2"/>
        <v>3.8053043292239908E-3</v>
      </c>
    </row>
    <row r="9" spans="2:5" x14ac:dyDescent="0.2">
      <c r="B9" s="13">
        <f t="shared" si="4"/>
        <v>6</v>
      </c>
      <c r="C9" s="19">
        <f t="shared" si="3"/>
        <v>0.99452189188402484</v>
      </c>
      <c r="D9" s="19">
        <f t="shared" si="1"/>
        <v>0.10452849641805863</v>
      </c>
      <c r="E9" s="19">
        <f t="shared" si="2"/>
        <v>5.4781081159751555E-3</v>
      </c>
    </row>
    <row r="10" spans="2:5" x14ac:dyDescent="0.2">
      <c r="B10" s="13">
        <f t="shared" si="4"/>
        <v>7</v>
      </c>
      <c r="C10" s="19">
        <f t="shared" si="3"/>
        <v>0.99254614690200438</v>
      </c>
      <c r="D10" s="19">
        <f t="shared" si="1"/>
        <v>0.1218693820037864</v>
      </c>
      <c r="E10" s="19">
        <f t="shared" si="2"/>
        <v>7.4538530979956219E-3</v>
      </c>
    </row>
    <row r="11" spans="2:5" x14ac:dyDescent="0.2">
      <c r="B11" s="13">
        <f t="shared" si="4"/>
        <v>8</v>
      </c>
      <c r="C11" s="19">
        <f t="shared" si="3"/>
        <v>0.99026806255615873</v>
      </c>
      <c r="D11" s="19">
        <f t="shared" si="1"/>
        <v>0.13917314497154845</v>
      </c>
      <c r="E11" s="19">
        <f t="shared" si="2"/>
        <v>9.7319374438412654E-3</v>
      </c>
    </row>
    <row r="12" spans="2:5" x14ac:dyDescent="0.2">
      <c r="B12" s="13">
        <f t="shared" si="4"/>
        <v>9</v>
      </c>
      <c r="C12" s="19">
        <f t="shared" si="3"/>
        <v>0.98768833277348989</v>
      </c>
      <c r="D12" s="19">
        <f t="shared" si="1"/>
        <v>0.15643451442416406</v>
      </c>
      <c r="E12" s="19">
        <f t="shared" si="2"/>
        <v>1.2311667226510115E-2</v>
      </c>
    </row>
    <row r="13" spans="2:5" x14ac:dyDescent="0.2">
      <c r="B13" s="13">
        <f t="shared" si="4"/>
        <v>10</v>
      </c>
      <c r="C13" s="19">
        <f t="shared" si="3"/>
        <v>0.98480774336518007</v>
      </c>
      <c r="D13" s="19">
        <f t="shared" si="1"/>
        <v>0.17364823237793611</v>
      </c>
      <c r="E13" s="19">
        <f t="shared" si="2"/>
        <v>1.5192256634819934E-2</v>
      </c>
    </row>
    <row r="14" spans="2:5" x14ac:dyDescent="0.2">
      <c r="B14" s="13">
        <f t="shared" si="4"/>
        <v>11</v>
      </c>
      <c r="C14" s="19">
        <f t="shared" si="3"/>
        <v>0.98162717178722658</v>
      </c>
      <c r="D14" s="19">
        <f t="shared" si="1"/>
        <v>0.19080905536428489</v>
      </c>
      <c r="E14" s="19">
        <f t="shared" si="2"/>
        <v>1.8372828212773418E-2</v>
      </c>
    </row>
    <row r="15" spans="2:5" x14ac:dyDescent="0.2">
      <c r="B15" s="13">
        <f t="shared" si="4"/>
        <v>12</v>
      </c>
      <c r="C15" s="19">
        <f t="shared" si="3"/>
        <v>0.97814758687315984</v>
      </c>
      <c r="D15" s="19">
        <f t="shared" si="1"/>
        <v>0.20791175602696035</v>
      </c>
      <c r="E15" s="19">
        <f t="shared" si="2"/>
        <v>2.1852413126840164E-2</v>
      </c>
    </row>
    <row r="16" spans="2:5" x14ac:dyDescent="0.2">
      <c r="B16" s="13">
        <f t="shared" si="4"/>
        <v>13</v>
      </c>
      <c r="C16" s="19">
        <f t="shared" si="3"/>
        <v>0.97437004853892673</v>
      </c>
      <c r="D16" s="19">
        <f t="shared" si="1"/>
        <v>0.22495112471434661</v>
      </c>
      <c r="E16" s="19">
        <f t="shared" si="2"/>
        <v>2.5629951461073275E-2</v>
      </c>
    </row>
    <row r="17" spans="2:5" x14ac:dyDescent="0.2">
      <c r="B17" s="13">
        <f t="shared" si="4"/>
        <v>14</v>
      </c>
      <c r="C17" s="19">
        <f t="shared" si="3"/>
        <v>0.97029570746003035</v>
      </c>
      <c r="D17" s="19">
        <f t="shared" si="1"/>
        <v>0.24192197106637334</v>
      </c>
      <c r="E17" s="19">
        <f t="shared" si="2"/>
        <v>2.9704292539969646E-2</v>
      </c>
    </row>
    <row r="18" spans="2:5" x14ac:dyDescent="0.2">
      <c r="B18" s="13">
        <f t="shared" si="4"/>
        <v>15</v>
      </c>
      <c r="C18" s="19">
        <f t="shared" si="3"/>
        <v>0.96592580472102241</v>
      </c>
      <c r="D18" s="19">
        <f t="shared" si="1"/>
        <v>0.25881912559555043</v>
      </c>
      <c r="E18" s="19">
        <f t="shared" si="2"/>
        <v>3.4074195278977593E-2</v>
      </c>
    </row>
    <row r="19" spans="2:5" x14ac:dyDescent="0.2">
      <c r="B19" s="13">
        <f t="shared" si="4"/>
        <v>16</v>
      </c>
      <c r="C19" s="19">
        <f t="shared" si="3"/>
        <v>0.96126167143745667</v>
      </c>
      <c r="D19" s="19">
        <f t="shared" si="1"/>
        <v>0.27563744126164541</v>
      </c>
      <c r="E19" s="19">
        <f t="shared" si="2"/>
        <v>3.8738328562543334E-2</v>
      </c>
    </row>
    <row r="20" spans="2:5" x14ac:dyDescent="0.2">
      <c r="B20" s="13">
        <f t="shared" si="4"/>
        <v>17</v>
      </c>
      <c r="C20" s="19">
        <f t="shared" si="3"/>
        <v>0.95630472835041835</v>
      </c>
      <c r="D20" s="19">
        <f t="shared" si="1"/>
        <v>0.29237179503952238</v>
      </c>
      <c r="E20" s="19">
        <f t="shared" si="2"/>
        <v>4.3695271649581646E-2</v>
      </c>
    </row>
    <row r="21" spans="2:5" x14ac:dyDescent="0.2">
      <c r="B21" s="13">
        <f t="shared" si="4"/>
        <v>18</v>
      </c>
      <c r="C21" s="19">
        <f t="shared" si="3"/>
        <v>0.95105648539375198</v>
      </c>
      <c r="D21" s="19">
        <f t="shared" si="1"/>
        <v>0.30901708947966611</v>
      </c>
      <c r="E21" s="19">
        <f t="shared" si="2"/>
        <v>4.8943514606248018E-2</v>
      </c>
    </row>
    <row r="22" spans="2:5" x14ac:dyDescent="0.2">
      <c r="B22" s="13">
        <f t="shared" si="4"/>
        <v>19</v>
      </c>
      <c r="C22" s="19">
        <f t="shared" si="3"/>
        <v>0.94551854123412071</v>
      </c>
      <c r="D22" s="19">
        <f t="shared" si="1"/>
        <v>0.32556825426091601</v>
      </c>
      <c r="E22" s="19">
        <f t="shared" si="2"/>
        <v>5.4481458765879287E-2</v>
      </c>
    </row>
    <row r="23" spans="2:5" x14ac:dyDescent="0.2">
      <c r="B23" s="13">
        <f t="shared" si="4"/>
        <v>20</v>
      </c>
      <c r="C23" s="19">
        <f t="shared" si="3"/>
        <v>0.93969258278403656</v>
      </c>
      <c r="D23" s="19">
        <f t="shared" si="1"/>
        <v>0.34202024773493533</v>
      </c>
      <c r="E23" s="19">
        <f t="shared" si="2"/>
        <v>6.0307417215963444E-2</v>
      </c>
    </row>
    <row r="24" spans="2:5" x14ac:dyDescent="0.2">
      <c r="B24" s="13">
        <f t="shared" si="4"/>
        <v>21</v>
      </c>
      <c r="C24" s="19">
        <f t="shared" si="3"/>
        <v>0.93358038468801074</v>
      </c>
      <c r="D24" s="19">
        <f t="shared" si="1"/>
        <v>0.35836805846194764</v>
      </c>
      <c r="E24" s="19">
        <f t="shared" si="2"/>
        <v>6.6419615311989255E-2</v>
      </c>
    </row>
    <row r="25" spans="2:5" x14ac:dyDescent="0.2">
      <c r="B25" s="13">
        <f t="shared" si="4"/>
        <v>22</v>
      </c>
      <c r="C25" s="19">
        <f t="shared" si="3"/>
        <v>0.92718380878197848</v>
      </c>
      <c r="D25" s="19">
        <f t="shared" si="1"/>
        <v>0.37460670673727059</v>
      </c>
      <c r="E25" s="19">
        <f t="shared" si="2"/>
        <v>7.281619121802152E-2</v>
      </c>
    </row>
    <row r="26" spans="2:5" x14ac:dyDescent="0.2">
      <c r="B26" s="13">
        <f t="shared" si="4"/>
        <v>23</v>
      </c>
      <c r="C26" s="19">
        <f t="shared" si="3"/>
        <v>0.92050480352616648</v>
      </c>
      <c r="D26" s="19">
        <f t="shared" si="1"/>
        <v>0.39073124610818333</v>
      </c>
      <c r="E26" s="19">
        <f t="shared" si="2"/>
        <v>7.9495196473833518E-2</v>
      </c>
    </row>
    <row r="27" spans="2:5" x14ac:dyDescent="0.2">
      <c r="B27" s="13">
        <f t="shared" si="4"/>
        <v>24</v>
      </c>
      <c r="C27" s="19">
        <f t="shared" si="3"/>
        <v>0.91354540341157142</v>
      </c>
      <c r="D27" s="19">
        <f t="shared" si="1"/>
        <v>0.40673676488066485</v>
      </c>
      <c r="E27" s="19">
        <f t="shared" si="2"/>
        <v>8.6454596588428578E-2</v>
      </c>
    </row>
    <row r="28" spans="2:5" x14ac:dyDescent="0.2">
      <c r="B28" s="13">
        <f t="shared" si="4"/>
        <v>25</v>
      </c>
      <c r="C28" s="19">
        <f t="shared" si="3"/>
        <v>0.90630772834023521</v>
      </c>
      <c r="D28" s="19">
        <f t="shared" si="1"/>
        <v>0.42261838761554421</v>
      </c>
      <c r="E28" s="19">
        <f t="shared" si="2"/>
        <v>9.3692271659764792E-2</v>
      </c>
    </row>
    <row r="29" spans="2:5" x14ac:dyDescent="0.2">
      <c r="B29" s="13">
        <f t="shared" si="4"/>
        <v>26</v>
      </c>
      <c r="C29" s="19">
        <f t="shared" si="3"/>
        <v>0.89879398297950097</v>
      </c>
      <c r="D29" s="19">
        <f t="shared" si="1"/>
        <v>0.43837127661360814</v>
      </c>
      <c r="E29" s="19">
        <f t="shared" si="2"/>
        <v>0.10120601702049903</v>
      </c>
    </row>
    <row r="30" spans="2:5" x14ac:dyDescent="0.2">
      <c r="B30" s="13">
        <f t="shared" si="4"/>
        <v>27</v>
      </c>
      <c r="C30" s="19">
        <f t="shared" si="3"/>
        <v>0.89100645609044982</v>
      </c>
      <c r="D30" s="19">
        <f t="shared" si="1"/>
        <v>0.45399063338921142</v>
      </c>
      <c r="E30" s="19">
        <f t="shared" si="2"/>
        <v>0.10899354390955018</v>
      </c>
    </row>
    <row r="31" spans="2:5" x14ac:dyDescent="0.2">
      <c r="B31" s="13">
        <f t="shared" si="4"/>
        <v>28</v>
      </c>
      <c r="C31" s="19">
        <f t="shared" si="3"/>
        <v>0.88294751983072162</v>
      </c>
      <c r="D31" s="19">
        <f t="shared" si="1"/>
        <v>0.46947170013194339</v>
      </c>
      <c r="E31" s="19">
        <f t="shared" si="2"/>
        <v>0.11705248016927838</v>
      </c>
    </row>
    <row r="32" spans="2:5" x14ac:dyDescent="0.2">
      <c r="B32" s="13">
        <f t="shared" si="4"/>
        <v>29</v>
      </c>
      <c r="C32" s="19">
        <f t="shared" si="3"/>
        <v>0.87461962903193269</v>
      </c>
      <c r="D32" s="19">
        <f t="shared" si="1"/>
        <v>0.48480976115590368</v>
      </c>
      <c r="E32" s="19">
        <f t="shared" si="2"/>
        <v>0.12538037096806731</v>
      </c>
    </row>
    <row r="33" spans="2:5" x14ac:dyDescent="0.2">
      <c r="B33" s="13">
        <f t="shared" si="4"/>
        <v>30</v>
      </c>
      <c r="C33" s="19">
        <f t="shared" si="3"/>
        <v>0.86602532045190939</v>
      </c>
      <c r="D33" s="19">
        <f t="shared" si="1"/>
        <v>0.50000014433614681</v>
      </c>
      <c r="E33" s="19">
        <f t="shared" si="2"/>
        <v>0.13397467954809061</v>
      </c>
    </row>
    <row r="34" spans="2:5" x14ac:dyDescent="0.2">
      <c r="B34" s="13">
        <f t="shared" si="4"/>
        <v>31</v>
      </c>
      <c r="C34" s="19">
        <f t="shared" si="3"/>
        <v>0.85716721200196644</v>
      </c>
      <c r="D34" s="19">
        <f t="shared" si="1"/>
        <v>0.51503822253185816</v>
      </c>
      <c r="E34" s="19">
        <f t="shared" si="2"/>
        <v>0.14283278799803356</v>
      </c>
    </row>
    <row r="35" spans="2:5" x14ac:dyDescent="0.2">
      <c r="B35" s="13">
        <f t="shared" si="4"/>
        <v>32</v>
      </c>
      <c r="C35" s="19">
        <f t="shared" si="3"/>
        <v>0.84804800194946595</v>
      </c>
      <c r="D35" s="19">
        <f t="shared" si="1"/>
        <v>0.52991941499582607</v>
      </c>
      <c r="E35" s="19">
        <f t="shared" si="2"/>
        <v>0.15195199805053405</v>
      </c>
    </row>
    <row r="36" spans="2:5" x14ac:dyDescent="0.2">
      <c r="B36" s="13">
        <f t="shared" si="4"/>
        <v>33</v>
      </c>
      <c r="C36" s="19">
        <f t="shared" si="3"/>
        <v>0.83867046809589796</v>
      </c>
      <c r="D36" s="19">
        <f t="shared" si="1"/>
        <v>0.54463918876978301</v>
      </c>
      <c r="E36" s="19">
        <f t="shared" si="2"/>
        <v>0.16132953190410204</v>
      </c>
    </row>
    <row r="37" spans="2:5" x14ac:dyDescent="0.2">
      <c r="B37" s="13">
        <f t="shared" si="4"/>
        <v>34</v>
      </c>
      <c r="C37" s="19">
        <f t="shared" si="3"/>
        <v>0.8290374669307351</v>
      </c>
      <c r="D37" s="19">
        <f t="shared" si="1"/>
        <v>0.55919306006518932</v>
      </c>
      <c r="E37" s="19">
        <f t="shared" si="2"/>
        <v>0.1709625330692649</v>
      </c>
    </row>
    <row r="38" spans="2:5" x14ac:dyDescent="0.2">
      <c r="B38" s="13">
        <f t="shared" si="4"/>
        <v>35</v>
      </c>
      <c r="C38" s="19">
        <f t="shared" si="3"/>
        <v>0.81915193276131704</v>
      </c>
      <c r="D38" s="19">
        <f t="shared" si="1"/>
        <v>0.57357659562903962</v>
      </c>
      <c r="E38" s="19">
        <f t="shared" si="2"/>
        <v>0.18084806723868296</v>
      </c>
    </row>
    <row r="39" spans="2:5" x14ac:dyDescent="0.2">
      <c r="B39" s="13">
        <f t="shared" si="4"/>
        <v>36</v>
      </c>
      <c r="C39" s="19">
        <f t="shared" si="3"/>
        <v>0.80901687681903212</v>
      </c>
      <c r="D39" s="19">
        <f t="shared" si="1"/>
        <v>0.58778541409427565</v>
      </c>
      <c r="E39" s="19">
        <f t="shared" si="2"/>
        <v>0.19098312318096788</v>
      </c>
    </row>
    <row r="40" spans="2:5" x14ac:dyDescent="0.2">
      <c r="B40" s="13">
        <f t="shared" si="4"/>
        <v>37</v>
      </c>
      <c r="C40" s="19">
        <f t="shared" si="3"/>
        <v>0.79863538634206599</v>
      </c>
      <c r="D40" s="19">
        <f t="shared" si="1"/>
        <v>0.60181518731439387</v>
      </c>
      <c r="E40" s="19">
        <f t="shared" si="2"/>
        <v>0.20136461365793401</v>
      </c>
    </row>
    <row r="41" spans="2:5" x14ac:dyDescent="0.2">
      <c r="B41" s="13">
        <f t="shared" si="4"/>
        <v>38</v>
      </c>
      <c r="C41" s="19">
        <f t="shared" si="3"/>
        <v>0.78801062363499907</v>
      </c>
      <c r="D41" s="19">
        <f t="shared" si="1"/>
        <v>0.61566164168184123</v>
      </c>
      <c r="E41" s="19">
        <f t="shared" si="2"/>
        <v>0.21198937636500093</v>
      </c>
    </row>
    <row r="42" spans="2:5" x14ac:dyDescent="0.2">
      <c r="B42" s="13">
        <f t="shared" si="4"/>
        <v>39</v>
      </c>
      <c r="C42" s="19">
        <f t="shared" si="3"/>
        <v>0.77714582510553654</v>
      </c>
      <c r="D42" s="19">
        <f t="shared" si="1"/>
        <v>0.6293205594297987</v>
      </c>
      <c r="E42" s="19">
        <f t="shared" si="2"/>
        <v>0.22285417489446346</v>
      </c>
    </row>
    <row r="43" spans="2:5" x14ac:dyDescent="0.2">
      <c r="B43" s="13">
        <f t="shared" si="4"/>
        <v>40</v>
      </c>
      <c r="C43" s="19">
        <f t="shared" si="3"/>
        <v>0.76604430027866688</v>
      </c>
      <c r="D43" s="19">
        <f t="shared" si="1"/>
        <v>0.64278777991695479</v>
      </c>
      <c r="E43" s="19">
        <f t="shared" si="2"/>
        <v>0.23395569972133312</v>
      </c>
    </row>
    <row r="44" spans="2:5" x14ac:dyDescent="0.2">
      <c r="B44" s="13">
        <f t="shared" si="4"/>
        <v>41</v>
      </c>
      <c r="C44" s="19">
        <f t="shared" si="3"/>
        <v>0.75470943078854813</v>
      </c>
      <c r="D44" s="19">
        <f t="shared" si="1"/>
        <v>0.65605920089487779</v>
      </c>
      <c r="E44" s="19">
        <f t="shared" si="2"/>
        <v>0.24529056921145187</v>
      </c>
    </row>
    <row r="45" spans="2:5" x14ac:dyDescent="0.2">
      <c r="B45" s="13">
        <f t="shared" si="4"/>
        <v>42</v>
      </c>
      <c r="C45" s="19">
        <f t="shared" si="3"/>
        <v>0.74314466934842816</v>
      </c>
      <c r="D45" s="19">
        <f t="shared" si="1"/>
        <v>0.66913077975760116</v>
      </c>
      <c r="E45" s="19">
        <f t="shared" si="2"/>
        <v>0.25685533065157184</v>
      </c>
    </row>
    <row r="46" spans="2:5" x14ac:dyDescent="0.2">
      <c r="B46" s="13">
        <f t="shared" si="4"/>
        <v>43</v>
      </c>
      <c r="C46" s="19">
        <f t="shared" si="3"/>
        <v>0.73135353869891462</v>
      </c>
      <c r="D46" s="19">
        <f t="shared" si="1"/>
        <v>0.68199853477304129</v>
      </c>
      <c r="E46" s="19">
        <f t="shared" si="2"/>
        <v>0.26864646130108538</v>
      </c>
    </row>
    <row r="47" spans="2:5" x14ac:dyDescent="0.2">
      <c r="B47" s="13">
        <f t="shared" si="4"/>
        <v>44</v>
      </c>
      <c r="C47" s="19">
        <f t="shared" si="3"/>
        <v>0.71933963053491312</v>
      </c>
      <c r="D47" s="19">
        <f t="shared" si="1"/>
        <v>0.69465854629587243</v>
      </c>
      <c r="E47" s="19">
        <f t="shared" si="2"/>
        <v>0.28066036946508688</v>
      </c>
    </row>
    <row r="48" spans="2:5" x14ac:dyDescent="0.2">
      <c r="B48" s="13">
        <f t="shared" si="4"/>
        <v>45</v>
      </c>
      <c r="C48" s="19">
        <f t="shared" si="3"/>
        <v>0.70710660441156126</v>
      </c>
      <c r="D48" s="19">
        <f t="shared" si="1"/>
        <v>0.70710695796148959</v>
      </c>
      <c r="E48" s="19">
        <f t="shared" si="2"/>
        <v>0.29289339558843874</v>
      </c>
    </row>
    <row r="49" spans="2:5" x14ac:dyDescent="0.2">
      <c r="B49" s="13">
        <f t="shared" si="4"/>
        <v>46</v>
      </c>
      <c r="C49" s="19">
        <f t="shared" si="3"/>
        <v>0.69465818662949252</v>
      </c>
      <c r="D49" s="19">
        <f t="shared" si="1"/>
        <v>0.71933997786069492</v>
      </c>
      <c r="E49" s="19">
        <f t="shared" si="2"/>
        <v>0.30534181337050748</v>
      </c>
    </row>
    <row r="50" spans="2:5" x14ac:dyDescent="0.2">
      <c r="B50" s="13">
        <f t="shared" si="4"/>
        <v>47</v>
      </c>
      <c r="C50" s="19">
        <f t="shared" si="3"/>
        <v>0.68199816909976763</v>
      </c>
      <c r="D50" s="19">
        <f t="shared" si="1"/>
        <v>0.7313538796947513</v>
      </c>
      <c r="E50" s="19">
        <f t="shared" si="2"/>
        <v>0.31800183090023237</v>
      </c>
    </row>
    <row r="51" spans="2:5" x14ac:dyDescent="0.2">
      <c r="B51" s="13">
        <f t="shared" si="4"/>
        <v>48</v>
      </c>
      <c r="C51" s="19">
        <f t="shared" si="3"/>
        <v>0.66913040818882152</v>
      </c>
      <c r="D51" s="19">
        <f t="shared" si="1"/>
        <v>0.7431450039104488</v>
      </c>
      <c r="E51" s="19">
        <f t="shared" si="2"/>
        <v>0.33086959181117848</v>
      </c>
    </row>
    <row r="52" spans="2:5" x14ac:dyDescent="0.2">
      <c r="B52" s="13">
        <f t="shared" si="4"/>
        <v>49</v>
      </c>
      <c r="C52" s="19">
        <f t="shared" si="3"/>
        <v>0.65605882354377587</v>
      </c>
      <c r="D52" s="19">
        <f t="shared" si="1"/>
        <v>0.75470975881484181</v>
      </c>
      <c r="E52" s="19">
        <f t="shared" si="2"/>
        <v>0.34394117645622413</v>
      </c>
    </row>
    <row r="53" spans="2:5" x14ac:dyDescent="0.2">
      <c r="B53" s="13">
        <f t="shared" si="4"/>
        <v>50</v>
      </c>
      <c r="C53" s="19">
        <f t="shared" si="3"/>
        <v>0.64278739689847531</v>
      </c>
      <c r="D53" s="19">
        <f t="shared" si="1"/>
        <v>0.76604462166931375</v>
      </c>
      <c r="E53" s="19">
        <f t="shared" si="2"/>
        <v>0.35721260310152469</v>
      </c>
    </row>
    <row r="54" spans="2:5" x14ac:dyDescent="0.2">
      <c r="B54" s="13">
        <f t="shared" si="4"/>
        <v>51</v>
      </c>
      <c r="C54" s="19">
        <f t="shared" si="3"/>
        <v>0.62932017086061287</v>
      </c>
      <c r="D54" s="19">
        <f t="shared" si="1"/>
        <v>0.77714613976263758</v>
      </c>
      <c r="E54" s="19">
        <f t="shared" si="2"/>
        <v>0.37067982913938713</v>
      </c>
    </row>
    <row r="55" spans="2:5" x14ac:dyDescent="0.2">
      <c r="B55" s="13">
        <f t="shared" si="4"/>
        <v>52</v>
      </c>
      <c r="C55" s="19">
        <f t="shared" si="3"/>
        <v>0.61566124768031094</v>
      </c>
      <c r="D55" s="19">
        <f t="shared" si="1"/>
        <v>0.78801093146270684</v>
      </c>
      <c r="E55" s="19">
        <f t="shared" si="2"/>
        <v>0.38433875231968906</v>
      </c>
    </row>
    <row r="56" spans="2:5" x14ac:dyDescent="0.2">
      <c r="B56" s="13">
        <f t="shared" si="4"/>
        <v>53</v>
      </c>
      <c r="C56" s="19">
        <f t="shared" si="3"/>
        <v>0.60181478800053601</v>
      </c>
      <c r="D56" s="19">
        <f t="shared" si="1"/>
        <v>0.79863568724661305</v>
      </c>
      <c r="E56" s="19">
        <f t="shared" si="2"/>
        <v>0.39818521199946399</v>
      </c>
    </row>
    <row r="57" spans="2:5" x14ac:dyDescent="0.2">
      <c r="B57" s="13">
        <f t="shared" si="4"/>
        <v>54</v>
      </c>
      <c r="C57" s="19">
        <f t="shared" si="3"/>
        <v>0.58778500958972524</v>
      </c>
      <c r="D57" s="19">
        <f t="shared" si="1"/>
        <v>0.80901717070875978</v>
      </c>
      <c r="E57" s="19">
        <f t="shared" si="2"/>
        <v>0.41221499041027476</v>
      </c>
    </row>
    <row r="58" spans="2:5" x14ac:dyDescent="0.2">
      <c r="B58" s="13">
        <f t="shared" si="4"/>
        <v>55</v>
      </c>
      <c r="C58" s="19">
        <f t="shared" si="3"/>
        <v>0.57357618605701255</v>
      </c>
      <c r="D58" s="19">
        <f t="shared" si="1"/>
        <v>0.81915221954670392</v>
      </c>
      <c r="E58" s="19">
        <f t="shared" si="2"/>
        <v>0.42642381394298745</v>
      </c>
    </row>
    <row r="59" spans="2:5" x14ac:dyDescent="0.2">
      <c r="B59" s="13">
        <f t="shared" si="4"/>
        <v>56</v>
      </c>
      <c r="C59" s="19">
        <f t="shared" si="3"/>
        <v>0.55919264555044523</v>
      </c>
      <c r="D59" s="19">
        <f t="shared" si="1"/>
        <v>0.82903774652442341</v>
      </c>
      <c r="E59" s="19">
        <f t="shared" si="2"/>
        <v>0.44080735444955477</v>
      </c>
    </row>
    <row r="60" spans="2:5" x14ac:dyDescent="0.2">
      <c r="B60" s="13">
        <f t="shared" si="4"/>
        <v>57</v>
      </c>
      <c r="C60" s="19">
        <f t="shared" si="3"/>
        <v>0.54463876943858736</v>
      </c>
      <c r="D60" s="19">
        <f t="shared" si="1"/>
        <v>0.83867074041272083</v>
      </c>
      <c r="E60" s="19">
        <f t="shared" si="2"/>
        <v>0.45536123056141264</v>
      </c>
    </row>
    <row r="61" spans="2:5" x14ac:dyDescent="0.2">
      <c r="B61" s="13">
        <f t="shared" si="4"/>
        <v>58</v>
      </c>
      <c r="C61" s="19">
        <f t="shared" si="3"/>
        <v>0.52991899097591133</v>
      </c>
      <c r="D61" s="19">
        <f t="shared" si="1"/>
        <v>0.84804826690647273</v>
      </c>
      <c r="E61" s="19">
        <f t="shared" si="2"/>
        <v>0.47008100902408867</v>
      </c>
    </row>
    <row r="62" spans="2:5" x14ac:dyDescent="0.2">
      <c r="B62" s="13">
        <f t="shared" si="4"/>
        <v>59</v>
      </c>
      <c r="C62" s="19">
        <f t="shared" si="3"/>
        <v>0.51503779395238503</v>
      </c>
      <c r="D62" s="19">
        <f t="shared" si="1"/>
        <v>0.85716746951844869</v>
      </c>
      <c r="E62" s="19">
        <f t="shared" si="2"/>
        <v>0.48496220604761497</v>
      </c>
    </row>
    <row r="63" spans="2:5" x14ac:dyDescent="0.2">
      <c r="B63" s="13">
        <f t="shared" si="4"/>
        <v>60</v>
      </c>
      <c r="C63" s="19">
        <f t="shared" si="3"/>
        <v>0.49999971132766463</v>
      </c>
      <c r="D63" s="19">
        <f t="shared" si="1"/>
        <v>0.86602557044942508</v>
      </c>
      <c r="E63" s="19">
        <f t="shared" si="2"/>
        <v>0.50000028867233537</v>
      </c>
    </row>
    <row r="64" spans="2:5" x14ac:dyDescent="0.2">
      <c r="B64" s="13">
        <f t="shared" si="4"/>
        <v>61</v>
      </c>
      <c r="C64" s="19">
        <f t="shared" si="3"/>
        <v>0.48480932385031106</v>
      </c>
      <c r="D64" s="19">
        <f t="shared" si="1"/>
        <v>0.87461987143433018</v>
      </c>
      <c r="E64" s="19">
        <f t="shared" si="2"/>
        <v>0.51519067614968894</v>
      </c>
    </row>
    <row r="65" spans="2:5" x14ac:dyDescent="0.2">
      <c r="B65" s="13">
        <f t="shared" si="4"/>
        <v>62</v>
      </c>
      <c r="C65" s="19">
        <f t="shared" si="3"/>
        <v>0.46947125866244827</v>
      </c>
      <c r="D65" s="19">
        <f t="shared" si="1"/>
        <v>0.88294775456416252</v>
      </c>
      <c r="E65" s="19">
        <f t="shared" si="2"/>
        <v>0.53052874133755168</v>
      </c>
    </row>
    <row r="66" spans="2:5" x14ac:dyDescent="0.2">
      <c r="B66" s="13">
        <f t="shared" si="4"/>
        <v>63</v>
      </c>
      <c r="C66" s="19">
        <f t="shared" si="3"/>
        <v>0.45399018789028955</v>
      </c>
      <c r="D66" s="19">
        <f t="shared" si="1"/>
        <v>0.89100668308343212</v>
      </c>
      <c r="E66" s="19">
        <f t="shared" si="2"/>
        <v>0.54600981210971045</v>
      </c>
    </row>
    <row r="67" spans="2:5" x14ac:dyDescent="0.2">
      <c r="B67" s="13">
        <f t="shared" si="4"/>
        <v>64</v>
      </c>
      <c r="C67" s="19">
        <f t="shared" si="3"/>
        <v>0.43837082722096288</v>
      </c>
      <c r="D67" s="19">
        <f t="shared" si="1"/>
        <v>0.89879420216288042</v>
      </c>
      <c r="E67" s="19">
        <f t="shared" si="2"/>
        <v>0.56162917277903712</v>
      </c>
    </row>
    <row r="68" spans="2:5" x14ac:dyDescent="0.2">
      <c r="B68" s="13">
        <f t="shared" si="4"/>
        <v>65</v>
      </c>
      <c r="C68" s="19">
        <f t="shared" si="3"/>
        <v>0.42261793446606494</v>
      </c>
      <c r="D68" s="19">
        <f t="shared" ref="D68:D93" si="5">SIN(B68*2*3.14159365358/360)</f>
        <v>0.90630793964724643</v>
      </c>
      <c r="E68" s="19">
        <f t="shared" ref="E68:E93" si="6">1-C68</f>
        <v>0.57738206553393501</v>
      </c>
    </row>
    <row r="69" spans="2:5" x14ac:dyDescent="0.2">
      <c r="B69" s="13">
        <f t="shared" si="4"/>
        <v>66</v>
      </c>
      <c r="C69" s="19">
        <f t="shared" ref="C69:C93" si="7">COS(B69*2*3.14159365358/360)</f>
        <v>0.40673630811238537</v>
      </c>
      <c r="D69" s="19">
        <f t="shared" si="5"/>
        <v>0.91354560677784813</v>
      </c>
      <c r="E69" s="19">
        <f t="shared" si="6"/>
        <v>0.59326369188761463</v>
      </c>
    </row>
    <row r="70" spans="2:5" x14ac:dyDescent="0.2">
      <c r="B70" s="13">
        <f t="shared" ref="B70:B93" si="8">B69+1</f>
        <v>67</v>
      </c>
      <c r="C70" s="19">
        <f t="shared" si="7"/>
        <v>0.3907307858602399</v>
      </c>
      <c r="D70" s="19">
        <f t="shared" si="5"/>
        <v>0.92050499888976123</v>
      </c>
      <c r="E70" s="19">
        <f t="shared" si="6"/>
        <v>0.6092692141397601</v>
      </c>
    </row>
    <row r="71" spans="2:5" x14ac:dyDescent="0.2">
      <c r="B71" s="13">
        <f t="shared" si="8"/>
        <v>68</v>
      </c>
      <c r="C71" s="19">
        <f t="shared" si="7"/>
        <v>0.37460624314985919</v>
      </c>
      <c r="D71" s="19">
        <f t="shared" si="5"/>
        <v>0.92718399608338176</v>
      </c>
      <c r="E71" s="19">
        <f t="shared" si="6"/>
        <v>0.62539375685014087</v>
      </c>
    </row>
    <row r="72" spans="2:5" x14ac:dyDescent="0.2">
      <c r="B72" s="13">
        <f t="shared" si="8"/>
        <v>69</v>
      </c>
      <c r="C72" s="19">
        <f t="shared" si="7"/>
        <v>0.35836759167628163</v>
      </c>
      <c r="D72" s="19">
        <f t="shared" si="5"/>
        <v>0.93358056387016852</v>
      </c>
      <c r="E72" s="19">
        <f t="shared" si="6"/>
        <v>0.64163240832371837</v>
      </c>
    </row>
    <row r="73" spans="2:5" x14ac:dyDescent="0.2">
      <c r="B73" s="13">
        <f t="shared" si="8"/>
        <v>70</v>
      </c>
      <c r="C73" s="19">
        <f t="shared" si="7"/>
        <v>0.34201977789320243</v>
      </c>
      <c r="D73" s="19">
        <f t="shared" si="5"/>
        <v>0.93969275379236827</v>
      </c>
      <c r="E73" s="19">
        <f t="shared" si="6"/>
        <v>0.65798022210679763</v>
      </c>
    </row>
    <row r="74" spans="2:5" x14ac:dyDescent="0.2">
      <c r="B74" s="13">
        <f t="shared" si="8"/>
        <v>71</v>
      </c>
      <c r="C74" s="19">
        <f t="shared" si="7"/>
        <v>0.32556778150623439</v>
      </c>
      <c r="D74" s="19">
        <f t="shared" si="5"/>
        <v>0.94551870401653548</v>
      </c>
      <c r="E74" s="19">
        <f t="shared" si="6"/>
        <v>0.67443221849376567</v>
      </c>
    </row>
    <row r="75" spans="2:5" x14ac:dyDescent="0.2">
      <c r="B75" s="13">
        <f t="shared" si="8"/>
        <v>72</v>
      </c>
      <c r="C75" s="19">
        <f t="shared" si="7"/>
        <v>0.3090166139560418</v>
      </c>
      <c r="D75" s="19">
        <f t="shared" si="5"/>
        <v>0.95105663990066469</v>
      </c>
      <c r="E75" s="19">
        <f t="shared" si="6"/>
        <v>0.69098338604395826</v>
      </c>
    </row>
    <row r="76" spans="2:5" x14ac:dyDescent="0.2">
      <c r="B76" s="13">
        <f t="shared" si="8"/>
        <v>73</v>
      </c>
      <c r="C76" s="19">
        <f t="shared" si="7"/>
        <v>0.29237131689180429</v>
      </c>
      <c r="D76" s="19">
        <f t="shared" si="5"/>
        <v>0.95630487453476476</v>
      </c>
      <c r="E76" s="19">
        <f t="shared" si="6"/>
        <v>0.70762868310819571</v>
      </c>
    </row>
    <row r="77" spans="2:5" x14ac:dyDescent="0.2">
      <c r="B77" s="13">
        <f t="shared" si="8"/>
        <v>74</v>
      </c>
      <c r="C77" s="19">
        <f t="shared" si="7"/>
        <v>0.2756369606354821</v>
      </c>
      <c r="D77" s="19">
        <f t="shared" si="5"/>
        <v>0.9612618092547075</v>
      </c>
      <c r="E77" s="19">
        <f t="shared" si="6"/>
        <v>0.72436303936451796</v>
      </c>
    </row>
    <row r="78" spans="2:5" x14ac:dyDescent="0.2">
      <c r="B78" s="13">
        <f t="shared" si="8"/>
        <v>75</v>
      </c>
      <c r="C78" s="19">
        <f t="shared" si="7"/>
        <v>0.25881864263734539</v>
      </c>
      <c r="D78" s="19">
        <f t="shared" si="5"/>
        <v>0.96592593412919714</v>
      </c>
      <c r="E78" s="19">
        <f t="shared" si="6"/>
        <v>0.74118135736265467</v>
      </c>
    </row>
    <row r="79" spans="2:5" x14ac:dyDescent="0.2">
      <c r="B79" s="13">
        <f t="shared" si="8"/>
        <v>76</v>
      </c>
      <c r="C79" s="19">
        <f t="shared" si="7"/>
        <v>0.24192148592324036</v>
      </c>
      <c r="D79" s="19">
        <f t="shared" si="5"/>
        <v>0.97029582841971007</v>
      </c>
      <c r="E79" s="19">
        <f t="shared" si="6"/>
        <v>0.75807851407675964</v>
      </c>
    </row>
    <row r="80" spans="2:5" x14ac:dyDescent="0.2">
      <c r="B80" s="13">
        <f t="shared" si="8"/>
        <v>77</v>
      </c>
      <c r="C80" s="19">
        <f t="shared" si="7"/>
        <v>0.22495063753406516</v>
      </c>
      <c r="D80" s="19">
        <f t="shared" si="5"/>
        <v>0.9743701610132659</v>
      </c>
      <c r="E80" s="19">
        <f t="shared" si="6"/>
        <v>0.77504936246593481</v>
      </c>
    </row>
    <row r="81" spans="2:5" x14ac:dyDescent="0.2">
      <c r="B81" s="13">
        <f t="shared" si="8"/>
        <v>78</v>
      </c>
      <c r="C81" s="19">
        <f t="shared" si="7"/>
        <v>0.20791126695793027</v>
      </c>
      <c r="D81" s="19">
        <f t="shared" si="5"/>
        <v>0.97814769082789754</v>
      </c>
      <c r="E81" s="19">
        <f t="shared" si="6"/>
        <v>0.79208873304206973</v>
      </c>
    </row>
    <row r="82" spans="2:5" x14ac:dyDescent="0.2">
      <c r="B82" s="13">
        <f t="shared" si="8"/>
        <v>79</v>
      </c>
      <c r="C82" s="19">
        <f t="shared" si="7"/>
        <v>0.19080856455548173</v>
      </c>
      <c r="D82" s="19">
        <f t="shared" si="5"/>
        <v>0.98162726719069726</v>
      </c>
      <c r="E82" s="19">
        <f t="shared" si="6"/>
        <v>0.80919143544451821</v>
      </c>
    </row>
    <row r="83" spans="2:5" x14ac:dyDescent="0.2">
      <c r="B83" s="13">
        <f t="shared" si="8"/>
        <v>80</v>
      </c>
      <c r="C83" s="19">
        <f t="shared" si="7"/>
        <v>0.17364773997886487</v>
      </c>
      <c r="D83" s="19">
        <f t="shared" si="5"/>
        <v>0.98480783018832285</v>
      </c>
      <c r="E83" s="19">
        <f t="shared" si="6"/>
        <v>0.82635226002113515</v>
      </c>
    </row>
    <row r="84" spans="2:5" x14ac:dyDescent="0.2">
      <c r="B84" s="13">
        <f t="shared" si="8"/>
        <v>81</v>
      </c>
      <c r="C84" s="19">
        <f t="shared" si="7"/>
        <v>0.15643402058481434</v>
      </c>
      <c r="D84" s="19">
        <f t="shared" si="5"/>
        <v>0.9876884109898576</v>
      </c>
      <c r="E84" s="19">
        <f t="shared" si="6"/>
        <v>0.84356597941518563</v>
      </c>
    </row>
    <row r="85" spans="2:5" x14ac:dyDescent="0.2">
      <c r="B85" s="13">
        <f t="shared" si="8"/>
        <v>82</v>
      </c>
      <c r="C85" s="19">
        <f t="shared" si="7"/>
        <v>0.13917264984234878</v>
      </c>
      <c r="D85" s="19">
        <f t="shared" si="5"/>
        <v>0.99026813214192599</v>
      </c>
      <c r="E85" s="19">
        <f t="shared" si="6"/>
        <v>0.86082735015765122</v>
      </c>
    </row>
    <row r="86" spans="2:5" x14ac:dyDescent="0.2">
      <c r="B86" s="13">
        <f t="shared" si="8"/>
        <v>83</v>
      </c>
      <c r="C86" s="19">
        <f t="shared" si="7"/>
        <v>0.12186888573555782</v>
      </c>
      <c r="D86" s="19">
        <f t="shared" si="5"/>
        <v>0.99254620783597458</v>
      </c>
      <c r="E86" s="19">
        <f t="shared" si="6"/>
        <v>0.87813111426444213</v>
      </c>
    </row>
    <row r="87" spans="2:5" x14ac:dyDescent="0.2">
      <c r="B87" s="13">
        <f t="shared" si="8"/>
        <v>84</v>
      </c>
      <c r="C87" s="19">
        <f t="shared" si="7"/>
        <v>0.10452799916196935</v>
      </c>
      <c r="D87" s="19">
        <f t="shared" si="5"/>
        <v>0.99452194414763684</v>
      </c>
      <c r="E87" s="19">
        <f t="shared" si="6"/>
        <v>0.89547200083803069</v>
      </c>
    </row>
    <row r="88" spans="2:5" x14ac:dyDescent="0.2">
      <c r="B88" s="13">
        <f t="shared" si="8"/>
        <v>85</v>
      </c>
      <c r="C88" s="19">
        <f t="shared" si="7"/>
        <v>8.7155272326981253E-2</v>
      </c>
      <c r="D88" s="19">
        <f t="shared" si="5"/>
        <v>0.99619473924810997</v>
      </c>
      <c r="E88" s="19">
        <f t="shared" si="6"/>
        <v>0.91284472767301872</v>
      </c>
    </row>
    <row r="89" spans="2:5" x14ac:dyDescent="0.2">
      <c r="B89" s="13">
        <f t="shared" si="8"/>
        <v>86</v>
      </c>
      <c r="C89" s="19">
        <f t="shared" si="7"/>
        <v>6.9755997134849673E-2</v>
      </c>
      <c r="D89" s="19">
        <f t="shared" si="5"/>
        <v>0.99756408358747706</v>
      </c>
      <c r="E89" s="19">
        <f t="shared" si="6"/>
        <v>0.9302440028651503</v>
      </c>
    </row>
    <row r="90" spans="2:5" x14ac:dyDescent="0.2">
      <c r="B90" s="13">
        <f t="shared" si="8"/>
        <v>87</v>
      </c>
      <c r="C90" s="19">
        <f t="shared" si="7"/>
        <v>5.2335473576722649E-2</v>
      </c>
      <c r="D90" s="19">
        <f t="shared" si="5"/>
        <v>0.99862956004992165</v>
      </c>
      <c r="E90" s="19">
        <f t="shared" si="6"/>
        <v>0.94766452642327736</v>
      </c>
    </row>
    <row r="91" spans="2:5" x14ac:dyDescent="0.2">
      <c r="B91" s="13">
        <f t="shared" si="8"/>
        <v>88</v>
      </c>
      <c r="C91" s="19">
        <f t="shared" si="7"/>
        <v>3.4899008116210474E-2</v>
      </c>
      <c r="D91" s="19">
        <f t="shared" si="5"/>
        <v>0.99939084408078538</v>
      </c>
      <c r="E91" s="19">
        <f t="shared" si="6"/>
        <v>0.96510099188378951</v>
      </c>
    </row>
    <row r="92" spans="2:5" x14ac:dyDescent="0.2">
      <c r="B92" s="13">
        <f t="shared" si="8"/>
        <v>89</v>
      </c>
      <c r="C92" s="19">
        <f t="shared" si="7"/>
        <v>1.7451912072984639E-2</v>
      </c>
      <c r="D92" s="19">
        <f t="shared" si="5"/>
        <v>0.99984770378542998</v>
      </c>
      <c r="E92" s="19">
        <f t="shared" si="6"/>
        <v>0.98254808792701531</v>
      </c>
    </row>
    <row r="93" spans="2:5" x14ac:dyDescent="0.2">
      <c r="B93" s="13">
        <f t="shared" si="8"/>
        <v>90</v>
      </c>
      <c r="C93" s="19">
        <f t="shared" si="7"/>
        <v>-4.999951034809829E-7</v>
      </c>
      <c r="D93" s="19">
        <f t="shared" si="5"/>
        <v>0.99999999999987499</v>
      </c>
      <c r="E93" s="19">
        <f t="shared" si="6"/>
        <v>1.0000004999951035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6"/>
  <sheetViews>
    <sheetView zoomScaleNormal="100" workbookViewId="0">
      <selection activeCell="K14" sqref="K14"/>
    </sheetView>
  </sheetViews>
  <sheetFormatPr defaultRowHeight="12" x14ac:dyDescent="0.2"/>
  <cols>
    <col min="1" max="2" width="9.140625" style="22"/>
    <col min="3" max="3" width="9.140625" style="28"/>
    <col min="4" max="4" width="6.85546875" style="22" customWidth="1"/>
    <col min="5" max="5" width="7.7109375" style="22" customWidth="1"/>
    <col min="6" max="6" width="9.140625" style="22"/>
    <col min="7" max="7" width="9.140625" style="32"/>
    <col min="8" max="8" width="10.5703125" style="29" customWidth="1"/>
    <col min="9" max="9" width="9.140625" style="33"/>
    <col min="10" max="10" width="9.7109375" style="26" bestFit="1" customWidth="1"/>
    <col min="11" max="11" width="9.140625" style="29"/>
    <col min="12" max="12" width="9.140625" style="33"/>
    <col min="13" max="13" width="9.140625" style="26"/>
    <col min="14" max="16384" width="9.140625" style="22"/>
  </cols>
  <sheetData>
    <row r="1" spans="2:15" x14ac:dyDescent="0.2">
      <c r="B1" s="22" t="s">
        <v>50</v>
      </c>
      <c r="C1" s="28">
        <f>1/16</f>
        <v>6.25E-2</v>
      </c>
    </row>
    <row r="2" spans="2:15" s="41" customFormat="1" x14ac:dyDescent="0.2">
      <c r="B2" s="35" t="s">
        <v>41</v>
      </c>
      <c r="C2" s="36" t="s">
        <v>42</v>
      </c>
      <c r="D2" s="35" t="s">
        <v>43</v>
      </c>
      <c r="E2" s="35" t="s">
        <v>44</v>
      </c>
      <c r="F2" s="35" t="s">
        <v>46</v>
      </c>
      <c r="G2" s="37" t="s">
        <v>45</v>
      </c>
      <c r="H2" s="38" t="s">
        <v>47</v>
      </c>
      <c r="I2" s="39" t="s">
        <v>48</v>
      </c>
      <c r="J2" s="40" t="s">
        <v>49</v>
      </c>
      <c r="K2" s="38" t="s">
        <v>51</v>
      </c>
      <c r="L2" s="39" t="s">
        <v>48</v>
      </c>
      <c r="M2" s="40" t="s">
        <v>49</v>
      </c>
      <c r="O2" s="41">
        <v>65536</v>
      </c>
    </row>
    <row r="3" spans="2:15" s="55" customFormat="1" x14ac:dyDescent="0.2">
      <c r="B3" s="53">
        <v>1</v>
      </c>
      <c r="C3" s="54">
        <f>POWER(2,B3)</f>
        <v>2</v>
      </c>
      <c r="D3" s="55">
        <f>POWER(2,INT(B3))</f>
        <v>2</v>
      </c>
      <c r="E3" s="55">
        <f>POWER(2,INT(B3)+1)</f>
        <v>4</v>
      </c>
      <c r="F3" s="53">
        <f>B3-INT(B3)</f>
        <v>0</v>
      </c>
      <c r="G3" s="56">
        <f>((E3-D3)*F3)</f>
        <v>0</v>
      </c>
      <c r="H3" s="57">
        <f>D3+G3</f>
        <v>2</v>
      </c>
      <c r="I3" s="58">
        <f>C3-H3</f>
        <v>0</v>
      </c>
      <c r="J3" s="59">
        <f>I3/C3</f>
        <v>0</v>
      </c>
      <c r="K3" s="57">
        <f>D3+G3-(G3/8)-(G3/16)+(G3/64)</f>
        <v>2</v>
      </c>
      <c r="L3" s="58">
        <f>C3-K3</f>
        <v>0</v>
      </c>
      <c r="M3" s="59">
        <f>L3/C3</f>
        <v>0</v>
      </c>
      <c r="N3" s="60">
        <f t="shared" ref="N3:N18" si="0">(C3-C$3)/(E3-D3)</f>
        <v>0</v>
      </c>
      <c r="O3" s="53">
        <f t="shared" ref="O3:O34" si="1">N3*O$2</f>
        <v>0</v>
      </c>
    </row>
    <row r="4" spans="2:15" x14ac:dyDescent="0.2">
      <c r="B4" s="24">
        <f>B3+C$1</f>
        <v>1.0625</v>
      </c>
      <c r="C4" s="31">
        <f t="shared" ref="C4:C67" si="2">POWER(2,B4)</f>
        <v>2.0885475648548275</v>
      </c>
      <c r="D4" s="22">
        <f t="shared" ref="D4:D67" si="3">POWER(2,INT(B4))</f>
        <v>2</v>
      </c>
      <c r="E4" s="22">
        <f t="shared" ref="E4:E67" si="4">POWER(2,INT(B4)+1)</f>
        <v>4</v>
      </c>
      <c r="F4" s="24">
        <f t="shared" ref="F4:F67" si="5">B4-INT(B4)</f>
        <v>6.25E-2</v>
      </c>
      <c r="G4" s="42">
        <f t="shared" ref="G4:G67" si="6">((E4-D4)*F4)</f>
        <v>0.125</v>
      </c>
      <c r="H4" s="30">
        <f t="shared" ref="H4:H67" si="7">D4+G4</f>
        <v>2.125</v>
      </c>
      <c r="I4" s="34">
        <f t="shared" ref="I4:I67" si="8">C4-H4</f>
        <v>-3.645243514517249E-2</v>
      </c>
      <c r="J4" s="27">
        <f t="shared" ref="J4:J67" si="9">I4/C4</f>
        <v>-1.7453485742234584E-2</v>
      </c>
      <c r="K4" s="30">
        <f>D4+G4-(G4/8)-(G4/16)-(G4/32)</f>
        <v>2.09765625</v>
      </c>
      <c r="L4" s="34">
        <f t="shared" ref="L4:L67" si="10">C4-K4</f>
        <v>-9.1086851451724904E-3</v>
      </c>
      <c r="M4" s="27">
        <f t="shared" ref="M4:M67" si="11">L4/C4</f>
        <v>-4.3612533889337704E-3</v>
      </c>
      <c r="N4" s="23">
        <f t="shared" si="0"/>
        <v>4.4273782427413755E-2</v>
      </c>
      <c r="O4" s="24">
        <f t="shared" si="1"/>
        <v>2901.5266051629878</v>
      </c>
    </row>
    <row r="5" spans="2:15" x14ac:dyDescent="0.2">
      <c r="B5" s="24">
        <f t="shared" ref="B5:B68" si="12">B4+C$1</f>
        <v>1.125</v>
      </c>
      <c r="C5" s="31">
        <f t="shared" si="2"/>
        <v>2.1810154653305154</v>
      </c>
      <c r="D5" s="22">
        <f t="shared" si="3"/>
        <v>2</v>
      </c>
      <c r="E5" s="22">
        <f t="shared" si="4"/>
        <v>4</v>
      </c>
      <c r="F5" s="24">
        <f t="shared" si="5"/>
        <v>0.125</v>
      </c>
      <c r="G5" s="42">
        <f t="shared" si="6"/>
        <v>0.25</v>
      </c>
      <c r="H5" s="30">
        <f t="shared" si="7"/>
        <v>2.25</v>
      </c>
      <c r="I5" s="34">
        <f t="shared" si="8"/>
        <v>-6.8984534669484621E-2</v>
      </c>
      <c r="J5" s="27">
        <f t="shared" si="9"/>
        <v>-3.162954860525511E-2</v>
      </c>
      <c r="K5" s="30">
        <f t="shared" ref="K5:K68" si="13">D5+G5-(G5/8)-(G5/16)-(G5/32)</f>
        <v>2.1953125</v>
      </c>
      <c r="L5" s="34">
        <f t="shared" si="10"/>
        <v>-1.4297034669484621E-2</v>
      </c>
      <c r="M5" s="27">
        <f t="shared" si="11"/>
        <v>-6.5552192988773787E-3</v>
      </c>
      <c r="N5" s="23">
        <f t="shared" si="0"/>
        <v>9.050773266525769E-2</v>
      </c>
      <c r="O5" s="24">
        <f t="shared" si="1"/>
        <v>5931.514767950328</v>
      </c>
    </row>
    <row r="6" spans="2:15" x14ac:dyDescent="0.2">
      <c r="B6" s="24">
        <f t="shared" si="12"/>
        <v>1.1875</v>
      </c>
      <c r="C6" s="31">
        <f t="shared" si="2"/>
        <v>2.2775772695133831</v>
      </c>
      <c r="D6" s="22">
        <f t="shared" si="3"/>
        <v>2</v>
      </c>
      <c r="E6" s="22">
        <f t="shared" si="4"/>
        <v>4</v>
      </c>
      <c r="F6" s="24">
        <f t="shared" si="5"/>
        <v>0.1875</v>
      </c>
      <c r="G6" s="42">
        <f t="shared" si="6"/>
        <v>0.375</v>
      </c>
      <c r="H6" s="30">
        <f t="shared" si="7"/>
        <v>2.375</v>
      </c>
      <c r="I6" s="34">
        <f t="shared" si="8"/>
        <v>-9.7422730486616871E-2</v>
      </c>
      <c r="J6" s="27">
        <f t="shared" si="9"/>
        <v>-4.2774720221646648E-2</v>
      </c>
      <c r="K6" s="30">
        <f t="shared" si="13"/>
        <v>2.29296875</v>
      </c>
      <c r="L6" s="34">
        <f t="shared" si="10"/>
        <v>-1.5391480486616871E-2</v>
      </c>
      <c r="M6" s="27">
        <f t="shared" si="11"/>
        <v>-6.7578302139910907E-3</v>
      </c>
      <c r="N6" s="23">
        <f t="shared" si="0"/>
        <v>0.13878863475669156</v>
      </c>
      <c r="O6" s="24">
        <f t="shared" si="1"/>
        <v>9095.6519674145384</v>
      </c>
    </row>
    <row r="7" spans="2:15" x14ac:dyDescent="0.2">
      <c r="B7" s="24">
        <f t="shared" si="12"/>
        <v>1.25</v>
      </c>
      <c r="C7" s="31">
        <f t="shared" si="2"/>
        <v>2.3784142300054421</v>
      </c>
      <c r="D7" s="22">
        <f t="shared" si="3"/>
        <v>2</v>
      </c>
      <c r="E7" s="22">
        <f t="shared" si="4"/>
        <v>4</v>
      </c>
      <c r="F7" s="24">
        <f t="shared" si="5"/>
        <v>0.25</v>
      </c>
      <c r="G7" s="42">
        <f t="shared" si="6"/>
        <v>0.5</v>
      </c>
      <c r="H7" s="30">
        <f t="shared" si="7"/>
        <v>2.5</v>
      </c>
      <c r="I7" s="34">
        <f t="shared" si="8"/>
        <v>-0.12158576999455795</v>
      </c>
      <c r="J7" s="27">
        <f t="shared" si="9"/>
        <v>-5.1120519067143211E-2</v>
      </c>
      <c r="K7" s="30">
        <f t="shared" si="13"/>
        <v>2.390625</v>
      </c>
      <c r="L7" s="34">
        <f t="shared" si="10"/>
        <v>-1.2210769994557946E-2</v>
      </c>
      <c r="M7" s="27">
        <f t="shared" si="11"/>
        <v>-5.1339963579556981E-3</v>
      </c>
      <c r="N7" s="23">
        <f t="shared" si="0"/>
        <v>0.18920711500272103</v>
      </c>
      <c r="O7" s="24">
        <f t="shared" si="1"/>
        <v>12399.877488818325</v>
      </c>
    </row>
    <row r="8" spans="2:15" x14ac:dyDescent="0.2">
      <c r="B8" s="24">
        <f t="shared" si="12"/>
        <v>1.3125</v>
      </c>
      <c r="C8" s="31">
        <f t="shared" si="2"/>
        <v>2.483715624146968</v>
      </c>
      <c r="D8" s="22">
        <f t="shared" si="3"/>
        <v>2</v>
      </c>
      <c r="E8" s="22">
        <f t="shared" si="4"/>
        <v>4</v>
      </c>
      <c r="F8" s="24">
        <f t="shared" si="5"/>
        <v>0.3125</v>
      </c>
      <c r="G8" s="42">
        <f t="shared" si="6"/>
        <v>0.625</v>
      </c>
      <c r="H8" s="30">
        <f t="shared" si="7"/>
        <v>2.625</v>
      </c>
      <c r="I8" s="34">
        <f t="shared" si="8"/>
        <v>-0.141284375853032</v>
      </c>
      <c r="J8" s="27">
        <f t="shared" si="9"/>
        <v>-5.6884280341698179E-2</v>
      </c>
      <c r="K8" s="30">
        <f t="shared" si="13"/>
        <v>2.48828125</v>
      </c>
      <c r="L8" s="34">
        <f t="shared" si="10"/>
        <v>-4.565625853031996E-3</v>
      </c>
      <c r="M8" s="27">
        <f t="shared" si="11"/>
        <v>-1.8382240739013992E-3</v>
      </c>
      <c r="N8" s="23">
        <f t="shared" si="0"/>
        <v>0.241857812073484</v>
      </c>
      <c r="O8" s="24">
        <f t="shared" si="1"/>
        <v>15850.393572047848</v>
      </c>
    </row>
    <row r="9" spans="2:15" x14ac:dyDescent="0.2">
      <c r="B9" s="24">
        <f t="shared" si="12"/>
        <v>1.375</v>
      </c>
      <c r="C9" s="31">
        <f t="shared" si="2"/>
        <v>2.5936791093020193</v>
      </c>
      <c r="D9" s="22">
        <f t="shared" si="3"/>
        <v>2</v>
      </c>
      <c r="E9" s="22">
        <f t="shared" si="4"/>
        <v>4</v>
      </c>
      <c r="F9" s="24">
        <f t="shared" si="5"/>
        <v>0.375</v>
      </c>
      <c r="G9" s="42">
        <f t="shared" si="6"/>
        <v>0.75</v>
      </c>
      <c r="H9" s="30">
        <f t="shared" si="7"/>
        <v>2.75</v>
      </c>
      <c r="I9" s="34">
        <f t="shared" si="8"/>
        <v>-0.15632089069798072</v>
      </c>
      <c r="J9" s="27">
        <f t="shared" si="9"/>
        <v>-6.0269942467959338E-2</v>
      </c>
      <c r="K9" s="30">
        <f t="shared" si="13"/>
        <v>2.5859375</v>
      </c>
      <c r="L9" s="34">
        <f t="shared" si="10"/>
        <v>7.7416093020192811E-3</v>
      </c>
      <c r="M9" s="27">
        <f t="shared" si="11"/>
        <v>2.9847984179132369E-3</v>
      </c>
      <c r="N9" s="23">
        <f t="shared" si="0"/>
        <v>0.29683955465100964</v>
      </c>
      <c r="O9" s="24">
        <f t="shared" si="1"/>
        <v>19453.677053608568</v>
      </c>
    </row>
    <row r="10" spans="2:15" x14ac:dyDescent="0.2">
      <c r="B10" s="24">
        <f t="shared" si="12"/>
        <v>1.4375</v>
      </c>
      <c r="C10" s="31">
        <f t="shared" si="2"/>
        <v>2.7085110938737853</v>
      </c>
      <c r="D10" s="22">
        <f t="shared" si="3"/>
        <v>2</v>
      </c>
      <c r="E10" s="22">
        <f t="shared" si="4"/>
        <v>4</v>
      </c>
      <c r="F10" s="24">
        <f t="shared" si="5"/>
        <v>0.4375</v>
      </c>
      <c r="G10" s="42">
        <f t="shared" si="6"/>
        <v>0.875</v>
      </c>
      <c r="H10" s="30">
        <f t="shared" si="7"/>
        <v>2.875</v>
      </c>
      <c r="I10" s="34">
        <f t="shared" si="8"/>
        <v>-0.1664889061262147</v>
      </c>
      <c r="J10" s="27">
        <f t="shared" si="9"/>
        <v>-6.146879239401519E-2</v>
      </c>
      <c r="K10" s="30">
        <f t="shared" si="13"/>
        <v>2.68359375</v>
      </c>
      <c r="L10" s="34">
        <f t="shared" si="10"/>
        <v>2.4917343873785303E-2</v>
      </c>
      <c r="M10" s="27">
        <f t="shared" si="11"/>
        <v>9.1996462300428863E-3</v>
      </c>
      <c r="N10" s="23">
        <f t="shared" si="0"/>
        <v>0.35425554693689265</v>
      </c>
      <c r="O10" s="24">
        <f t="shared" si="1"/>
        <v>23216.491524056197</v>
      </c>
    </row>
    <row r="11" spans="2:15" s="45" customFormat="1" x14ac:dyDescent="0.2">
      <c r="B11" s="43">
        <f t="shared" si="12"/>
        <v>1.5</v>
      </c>
      <c r="C11" s="44">
        <f t="shared" si="2"/>
        <v>2.8284271247461898</v>
      </c>
      <c r="D11" s="45">
        <f t="shared" si="3"/>
        <v>2</v>
      </c>
      <c r="E11" s="45">
        <f t="shared" si="4"/>
        <v>4</v>
      </c>
      <c r="F11" s="43">
        <f t="shared" si="5"/>
        <v>0.5</v>
      </c>
      <c r="G11" s="46">
        <f t="shared" si="6"/>
        <v>1</v>
      </c>
      <c r="H11" s="47">
        <f t="shared" si="7"/>
        <v>3</v>
      </c>
      <c r="I11" s="48">
        <f t="shared" si="8"/>
        <v>-0.17157287525381015</v>
      </c>
      <c r="J11" s="49">
        <f t="shared" si="9"/>
        <v>-6.066017177982138E-2</v>
      </c>
      <c r="K11" s="47">
        <f t="shared" si="13"/>
        <v>2.78125</v>
      </c>
      <c r="L11" s="48">
        <f t="shared" si="10"/>
        <v>4.7177124746189847E-2</v>
      </c>
      <c r="M11" s="49">
        <f t="shared" si="11"/>
        <v>1.6679632412457263E-2</v>
      </c>
      <c r="N11" s="50">
        <f t="shared" si="0"/>
        <v>0.41421356237309492</v>
      </c>
      <c r="O11" s="43">
        <f t="shared" si="1"/>
        <v>27145.900023683149</v>
      </c>
    </row>
    <row r="12" spans="2:15" x14ac:dyDescent="0.2">
      <c r="B12" s="24">
        <f t="shared" si="12"/>
        <v>1.5625</v>
      </c>
      <c r="C12" s="31">
        <f t="shared" si="2"/>
        <v>2.9536522918789987</v>
      </c>
      <c r="D12" s="22">
        <f t="shared" si="3"/>
        <v>2</v>
      </c>
      <c r="E12" s="22">
        <f t="shared" si="4"/>
        <v>4</v>
      </c>
      <c r="F12" s="24">
        <f t="shared" si="5"/>
        <v>0.5625</v>
      </c>
      <c r="G12" s="42">
        <f t="shared" si="6"/>
        <v>1.125</v>
      </c>
      <c r="H12" s="30">
        <f t="shared" si="7"/>
        <v>3.125</v>
      </c>
      <c r="I12" s="34">
        <f t="shared" si="8"/>
        <v>-0.17134770812100131</v>
      </c>
      <c r="J12" s="27">
        <f t="shared" si="9"/>
        <v>-5.8012146044447419E-2</v>
      </c>
      <c r="K12" s="30">
        <f t="shared" ref="K12:K18" si="14">D12+G12-(G12/8)+(G12/32)</f>
        <v>3.01953125</v>
      </c>
      <c r="L12" s="34">
        <f t="shared" si="10"/>
        <v>-6.5878958121001308E-2</v>
      </c>
      <c r="M12" s="27">
        <f t="shared" si="11"/>
        <v>-2.230423611544732E-2</v>
      </c>
      <c r="N12" s="23">
        <f t="shared" si="0"/>
        <v>0.47682614593949935</v>
      </c>
      <c r="O12" s="24">
        <f t="shared" si="1"/>
        <v>31249.278300291029</v>
      </c>
    </row>
    <row r="13" spans="2:15" x14ac:dyDescent="0.2">
      <c r="B13" s="24">
        <f t="shared" si="12"/>
        <v>1.625</v>
      </c>
      <c r="C13" s="31">
        <f t="shared" si="2"/>
        <v>3.0844216508158815</v>
      </c>
      <c r="D13" s="22">
        <f t="shared" si="3"/>
        <v>2</v>
      </c>
      <c r="E13" s="22">
        <f t="shared" si="4"/>
        <v>4</v>
      </c>
      <c r="F13" s="24">
        <f t="shared" si="5"/>
        <v>0.625</v>
      </c>
      <c r="G13" s="42">
        <f t="shared" si="6"/>
        <v>1.25</v>
      </c>
      <c r="H13" s="30">
        <f t="shared" si="7"/>
        <v>3.25</v>
      </c>
      <c r="I13" s="34">
        <f t="shared" si="8"/>
        <v>-0.16557834918411851</v>
      </c>
      <c r="J13" s="27">
        <f t="shared" si="9"/>
        <v>-5.3682138153945409E-2</v>
      </c>
      <c r="K13" s="30">
        <f t="shared" si="14"/>
        <v>3.1328125</v>
      </c>
      <c r="L13" s="34">
        <f t="shared" si="10"/>
        <v>-4.8390849184118512E-2</v>
      </c>
      <c r="M13" s="27">
        <f t="shared" si="11"/>
        <v>-1.5688791826279108E-2</v>
      </c>
      <c r="N13" s="23">
        <f t="shared" si="0"/>
        <v>0.54221082540794074</v>
      </c>
      <c r="O13" s="24">
        <f t="shared" si="1"/>
        <v>35534.328653934805</v>
      </c>
    </row>
    <row r="14" spans="2:15" x14ac:dyDescent="0.2">
      <c r="B14" s="24">
        <f t="shared" si="12"/>
        <v>1.6875</v>
      </c>
      <c r="C14" s="31">
        <f t="shared" si="2"/>
        <v>3.2209806638985086</v>
      </c>
      <c r="D14" s="22">
        <f t="shared" si="3"/>
        <v>2</v>
      </c>
      <c r="E14" s="22">
        <f t="shared" si="4"/>
        <v>4</v>
      </c>
      <c r="F14" s="24">
        <f t="shared" si="5"/>
        <v>0.6875</v>
      </c>
      <c r="G14" s="42">
        <f t="shared" si="6"/>
        <v>1.375</v>
      </c>
      <c r="H14" s="30">
        <f t="shared" si="7"/>
        <v>3.375</v>
      </c>
      <c r="I14" s="34">
        <f t="shared" si="8"/>
        <v>-0.15401933610149143</v>
      </c>
      <c r="J14" s="27">
        <f t="shared" si="9"/>
        <v>-4.7817528937002182E-2</v>
      </c>
      <c r="K14" s="30">
        <f t="shared" si="14"/>
        <v>3.24609375</v>
      </c>
      <c r="L14" s="34">
        <f t="shared" si="10"/>
        <v>-2.5113086101491433E-2</v>
      </c>
      <c r="M14" s="27">
        <f t="shared" si="11"/>
        <v>-7.7967205401027933E-3</v>
      </c>
      <c r="N14" s="23">
        <f t="shared" si="0"/>
        <v>0.61049033194925428</v>
      </c>
      <c r="O14" s="24">
        <f t="shared" si="1"/>
        <v>40009.094394626329</v>
      </c>
    </row>
    <row r="15" spans="2:15" x14ac:dyDescent="0.2">
      <c r="B15" s="24">
        <f t="shared" si="12"/>
        <v>1.75</v>
      </c>
      <c r="C15" s="31">
        <f t="shared" si="2"/>
        <v>3.363585661014858</v>
      </c>
      <c r="D15" s="22">
        <f t="shared" si="3"/>
        <v>2</v>
      </c>
      <c r="E15" s="22">
        <f t="shared" si="4"/>
        <v>4</v>
      </c>
      <c r="F15" s="24">
        <f t="shared" si="5"/>
        <v>0.75</v>
      </c>
      <c r="G15" s="42">
        <f t="shared" si="6"/>
        <v>1.5</v>
      </c>
      <c r="H15" s="30">
        <f t="shared" si="7"/>
        <v>3.5</v>
      </c>
      <c r="I15" s="34">
        <f t="shared" si="8"/>
        <v>-0.13641433898514199</v>
      </c>
      <c r="J15" s="27">
        <f t="shared" si="9"/>
        <v>-4.0556225627380982E-2</v>
      </c>
      <c r="K15" s="30">
        <f t="shared" si="14"/>
        <v>3.359375</v>
      </c>
      <c r="L15" s="34">
        <f t="shared" si="10"/>
        <v>4.2106610148580081E-3</v>
      </c>
      <c r="M15" s="27">
        <f t="shared" si="11"/>
        <v>1.2518370094334304E-3</v>
      </c>
      <c r="N15" s="23">
        <f t="shared" si="0"/>
        <v>0.681792830507429</v>
      </c>
      <c r="O15" s="24">
        <f t="shared" si="1"/>
        <v>44681.974940134867</v>
      </c>
    </row>
    <row r="16" spans="2:15" x14ac:dyDescent="0.2">
      <c r="B16" s="24">
        <f t="shared" si="12"/>
        <v>1.8125</v>
      </c>
      <c r="C16" s="31">
        <f t="shared" si="2"/>
        <v>3.5125043207465994</v>
      </c>
      <c r="D16" s="22">
        <f t="shared" si="3"/>
        <v>2</v>
      </c>
      <c r="E16" s="22">
        <f t="shared" si="4"/>
        <v>4</v>
      </c>
      <c r="F16" s="24">
        <f t="shared" si="5"/>
        <v>0.8125</v>
      </c>
      <c r="G16" s="42">
        <f t="shared" si="6"/>
        <v>1.625</v>
      </c>
      <c r="H16" s="30">
        <f t="shared" si="7"/>
        <v>3.625</v>
      </c>
      <c r="I16" s="34">
        <f t="shared" si="8"/>
        <v>-0.11249567925340065</v>
      </c>
      <c r="J16" s="27">
        <f t="shared" si="9"/>
        <v>-3.2027200248251696E-2</v>
      </c>
      <c r="K16" s="30">
        <f t="shared" si="14"/>
        <v>3.47265625</v>
      </c>
      <c r="L16" s="34">
        <f t="shared" si="10"/>
        <v>3.9848070746599351E-2</v>
      </c>
      <c r="M16" s="27">
        <f t="shared" si="11"/>
        <v>1.1344632520801983E-2</v>
      </c>
      <c r="N16" s="23">
        <f t="shared" si="0"/>
        <v>0.75625216037329968</v>
      </c>
      <c r="O16" s="24">
        <f t="shared" si="1"/>
        <v>49561.741582224568</v>
      </c>
    </row>
    <row r="17" spans="2:15" x14ac:dyDescent="0.2">
      <c r="B17" s="24">
        <f t="shared" si="12"/>
        <v>1.875</v>
      </c>
      <c r="C17" s="31">
        <f t="shared" si="2"/>
        <v>3.6680161728186849</v>
      </c>
      <c r="D17" s="22">
        <f t="shared" si="3"/>
        <v>2</v>
      </c>
      <c r="E17" s="22">
        <f t="shared" si="4"/>
        <v>4</v>
      </c>
      <c r="F17" s="24">
        <f t="shared" si="5"/>
        <v>0.875</v>
      </c>
      <c r="G17" s="42">
        <f t="shared" si="6"/>
        <v>1.75</v>
      </c>
      <c r="H17" s="30">
        <f t="shared" si="7"/>
        <v>3.75</v>
      </c>
      <c r="I17" s="34">
        <f t="shared" si="8"/>
        <v>-8.1983827181315139E-2</v>
      </c>
      <c r="J17" s="27">
        <f t="shared" si="9"/>
        <v>-2.2350999373679074E-2</v>
      </c>
      <c r="K17" s="30">
        <f t="shared" si="14"/>
        <v>3.5859375</v>
      </c>
      <c r="L17" s="34">
        <f t="shared" si="10"/>
        <v>8.2078672818684861E-2</v>
      </c>
      <c r="M17" s="27">
        <f t="shared" si="11"/>
        <v>2.2376856848919387E-2</v>
      </c>
      <c r="N17" s="23">
        <f t="shared" si="0"/>
        <v>0.83400808640934243</v>
      </c>
      <c r="O17" s="24">
        <f t="shared" si="1"/>
        <v>54657.553950922666</v>
      </c>
    </row>
    <row r="18" spans="2:15" x14ac:dyDescent="0.2">
      <c r="B18" s="24">
        <f t="shared" si="12"/>
        <v>1.9375</v>
      </c>
      <c r="C18" s="31">
        <f t="shared" si="2"/>
        <v>3.8304131227942948</v>
      </c>
      <c r="D18" s="22">
        <f t="shared" si="3"/>
        <v>2</v>
      </c>
      <c r="E18" s="22">
        <f t="shared" si="4"/>
        <v>4</v>
      </c>
      <c r="F18" s="24">
        <f t="shared" si="5"/>
        <v>0.9375</v>
      </c>
      <c r="G18" s="42">
        <f t="shared" si="6"/>
        <v>1.875</v>
      </c>
      <c r="H18" s="30">
        <f t="shared" si="7"/>
        <v>3.875</v>
      </c>
      <c r="I18" s="34">
        <f t="shared" si="8"/>
        <v>-4.45868772057052E-2</v>
      </c>
      <c r="J18" s="27">
        <f t="shared" si="9"/>
        <v>-1.1640226726557101E-2</v>
      </c>
      <c r="K18" s="30">
        <f t="shared" si="14"/>
        <v>3.69921875</v>
      </c>
      <c r="L18" s="34">
        <f t="shared" si="10"/>
        <v>0.1311943727942948</v>
      </c>
      <c r="M18" s="27">
        <f t="shared" si="11"/>
        <v>3.4250710977772603E-2</v>
      </c>
      <c r="N18" s="23">
        <f t="shared" si="0"/>
        <v>0.9152065613971474</v>
      </c>
      <c r="O18" s="24">
        <f t="shared" si="1"/>
        <v>59978.977207723452</v>
      </c>
    </row>
    <row r="19" spans="2:15" s="55" customFormat="1" x14ac:dyDescent="0.2">
      <c r="B19" s="53">
        <f t="shared" si="12"/>
        <v>2</v>
      </c>
      <c r="C19" s="54">
        <f t="shared" si="2"/>
        <v>4</v>
      </c>
      <c r="D19" s="55">
        <f t="shared" si="3"/>
        <v>4</v>
      </c>
      <c r="E19" s="55">
        <f t="shared" si="4"/>
        <v>8</v>
      </c>
      <c r="F19" s="53">
        <f t="shared" si="5"/>
        <v>0</v>
      </c>
      <c r="G19" s="56">
        <f t="shared" si="6"/>
        <v>0</v>
      </c>
      <c r="H19" s="57">
        <f t="shared" si="7"/>
        <v>4</v>
      </c>
      <c r="I19" s="58">
        <f t="shared" si="8"/>
        <v>0</v>
      </c>
      <c r="J19" s="59">
        <f t="shared" si="9"/>
        <v>0</v>
      </c>
      <c r="K19" s="57">
        <f t="shared" si="13"/>
        <v>4</v>
      </c>
      <c r="L19" s="58">
        <f t="shared" si="10"/>
        <v>0</v>
      </c>
      <c r="M19" s="59">
        <f t="shared" si="11"/>
        <v>0</v>
      </c>
      <c r="N19" s="60">
        <f t="shared" ref="N19:N34" si="15">(C19-C$19)/(E19-D19)</f>
        <v>0</v>
      </c>
      <c r="O19" s="61">
        <f t="shared" si="1"/>
        <v>0</v>
      </c>
    </row>
    <row r="20" spans="2:15" x14ac:dyDescent="0.2">
      <c r="B20" s="24">
        <f t="shared" si="12"/>
        <v>2.0625</v>
      </c>
      <c r="C20" s="31">
        <f t="shared" si="2"/>
        <v>4.177095129709655</v>
      </c>
      <c r="D20" s="22">
        <f t="shared" si="3"/>
        <v>4</v>
      </c>
      <c r="E20" s="22">
        <f t="shared" si="4"/>
        <v>8</v>
      </c>
      <c r="F20" s="24">
        <f t="shared" si="5"/>
        <v>6.25E-2</v>
      </c>
      <c r="G20" s="42">
        <f t="shared" si="6"/>
        <v>0.25</v>
      </c>
      <c r="H20" s="30">
        <f t="shared" si="7"/>
        <v>4.25</v>
      </c>
      <c r="I20" s="34">
        <f t="shared" si="8"/>
        <v>-7.2904870290344981E-2</v>
      </c>
      <c r="J20" s="27">
        <f t="shared" si="9"/>
        <v>-1.7453485742234584E-2</v>
      </c>
      <c r="K20" s="30">
        <f t="shared" si="13"/>
        <v>4.1953125</v>
      </c>
      <c r="L20" s="34">
        <f t="shared" si="10"/>
        <v>-1.8217370290344981E-2</v>
      </c>
      <c r="M20" s="27">
        <f t="shared" si="11"/>
        <v>-4.3612533889337704E-3</v>
      </c>
      <c r="N20" s="23">
        <f t="shared" si="15"/>
        <v>4.4273782427413755E-2</v>
      </c>
      <c r="O20" s="25">
        <f t="shared" si="1"/>
        <v>2901.5266051629878</v>
      </c>
    </row>
    <row r="21" spans="2:15" x14ac:dyDescent="0.2">
      <c r="B21" s="24">
        <f t="shared" si="12"/>
        <v>2.125</v>
      </c>
      <c r="C21" s="31">
        <f t="shared" si="2"/>
        <v>4.3620309306610308</v>
      </c>
      <c r="D21" s="22">
        <f t="shared" si="3"/>
        <v>4</v>
      </c>
      <c r="E21" s="22">
        <f t="shared" si="4"/>
        <v>8</v>
      </c>
      <c r="F21" s="24">
        <f t="shared" si="5"/>
        <v>0.125</v>
      </c>
      <c r="G21" s="42">
        <f t="shared" si="6"/>
        <v>0.5</v>
      </c>
      <c r="H21" s="30">
        <f t="shared" si="7"/>
        <v>4.5</v>
      </c>
      <c r="I21" s="34">
        <f t="shared" si="8"/>
        <v>-0.13796906933896924</v>
      </c>
      <c r="J21" s="27">
        <f t="shared" si="9"/>
        <v>-3.162954860525511E-2</v>
      </c>
      <c r="K21" s="30">
        <f t="shared" si="13"/>
        <v>4.390625</v>
      </c>
      <c r="L21" s="34">
        <f t="shared" si="10"/>
        <v>-2.8594069338969241E-2</v>
      </c>
      <c r="M21" s="27">
        <f t="shared" si="11"/>
        <v>-6.5552192988773787E-3</v>
      </c>
      <c r="N21" s="23">
        <f t="shared" si="15"/>
        <v>9.050773266525769E-2</v>
      </c>
      <c r="O21" s="25">
        <f t="shared" si="1"/>
        <v>5931.514767950328</v>
      </c>
    </row>
    <row r="22" spans="2:15" x14ac:dyDescent="0.2">
      <c r="B22" s="24">
        <f t="shared" si="12"/>
        <v>2.1875</v>
      </c>
      <c r="C22" s="31">
        <f t="shared" si="2"/>
        <v>4.5551545390267663</v>
      </c>
      <c r="D22" s="22">
        <f t="shared" si="3"/>
        <v>4</v>
      </c>
      <c r="E22" s="22">
        <f t="shared" si="4"/>
        <v>8</v>
      </c>
      <c r="F22" s="24">
        <f t="shared" si="5"/>
        <v>0.1875</v>
      </c>
      <c r="G22" s="42">
        <f t="shared" si="6"/>
        <v>0.75</v>
      </c>
      <c r="H22" s="30">
        <f t="shared" si="7"/>
        <v>4.75</v>
      </c>
      <c r="I22" s="34">
        <f t="shared" si="8"/>
        <v>-0.19484546097323374</v>
      </c>
      <c r="J22" s="27">
        <f t="shared" si="9"/>
        <v>-4.2774720221646648E-2</v>
      </c>
      <c r="K22" s="30">
        <f t="shared" si="13"/>
        <v>4.5859375</v>
      </c>
      <c r="L22" s="34">
        <f t="shared" si="10"/>
        <v>-3.0782960973233742E-2</v>
      </c>
      <c r="M22" s="27">
        <f t="shared" si="11"/>
        <v>-6.7578302139910907E-3</v>
      </c>
      <c r="N22" s="23">
        <f t="shared" si="15"/>
        <v>0.13878863475669156</v>
      </c>
      <c r="O22" s="25">
        <f t="shared" si="1"/>
        <v>9095.6519674145384</v>
      </c>
    </row>
    <row r="23" spans="2:15" x14ac:dyDescent="0.2">
      <c r="B23" s="24">
        <f t="shared" si="12"/>
        <v>2.25</v>
      </c>
      <c r="C23" s="31">
        <f t="shared" si="2"/>
        <v>4.7568284600108841</v>
      </c>
      <c r="D23" s="22">
        <f t="shared" si="3"/>
        <v>4</v>
      </c>
      <c r="E23" s="22">
        <f t="shared" si="4"/>
        <v>8</v>
      </c>
      <c r="F23" s="24">
        <f t="shared" si="5"/>
        <v>0.25</v>
      </c>
      <c r="G23" s="42">
        <f t="shared" si="6"/>
        <v>1</v>
      </c>
      <c r="H23" s="30">
        <f t="shared" si="7"/>
        <v>5</v>
      </c>
      <c r="I23" s="34">
        <f t="shared" si="8"/>
        <v>-0.24317153998911589</v>
      </c>
      <c r="J23" s="27">
        <f t="shared" si="9"/>
        <v>-5.1120519067143211E-2</v>
      </c>
      <c r="K23" s="30">
        <f t="shared" si="13"/>
        <v>4.78125</v>
      </c>
      <c r="L23" s="34">
        <f t="shared" si="10"/>
        <v>-2.4421539989115892E-2</v>
      </c>
      <c r="M23" s="27">
        <f t="shared" si="11"/>
        <v>-5.1339963579556981E-3</v>
      </c>
      <c r="N23" s="23">
        <f t="shared" si="15"/>
        <v>0.18920711500272103</v>
      </c>
      <c r="O23" s="25">
        <f t="shared" si="1"/>
        <v>12399.877488818325</v>
      </c>
    </row>
    <row r="24" spans="2:15" x14ac:dyDescent="0.2">
      <c r="B24" s="24">
        <f t="shared" si="12"/>
        <v>2.3125</v>
      </c>
      <c r="C24" s="31">
        <f t="shared" si="2"/>
        <v>4.9674312482939351</v>
      </c>
      <c r="D24" s="22">
        <f t="shared" si="3"/>
        <v>4</v>
      </c>
      <c r="E24" s="22">
        <f t="shared" si="4"/>
        <v>8</v>
      </c>
      <c r="F24" s="24">
        <f t="shared" si="5"/>
        <v>0.3125</v>
      </c>
      <c r="G24" s="42">
        <f t="shared" si="6"/>
        <v>1.25</v>
      </c>
      <c r="H24" s="30">
        <f t="shared" si="7"/>
        <v>5.25</v>
      </c>
      <c r="I24" s="34">
        <f t="shared" si="8"/>
        <v>-0.28256875170606488</v>
      </c>
      <c r="J24" s="27">
        <f t="shared" si="9"/>
        <v>-5.6884280341698366E-2</v>
      </c>
      <c r="K24" s="30">
        <f t="shared" si="13"/>
        <v>4.9765625</v>
      </c>
      <c r="L24" s="34">
        <f t="shared" si="10"/>
        <v>-9.1312517060648801E-3</v>
      </c>
      <c r="M24" s="27">
        <f t="shared" si="11"/>
        <v>-1.8382240739015783E-3</v>
      </c>
      <c r="N24" s="23">
        <f t="shared" si="15"/>
        <v>0.24185781207348378</v>
      </c>
      <c r="O24" s="25">
        <f t="shared" si="1"/>
        <v>15850.393572047833</v>
      </c>
    </row>
    <row r="25" spans="2:15" x14ac:dyDescent="0.2">
      <c r="B25" s="24">
        <f t="shared" si="12"/>
        <v>2.375</v>
      </c>
      <c r="C25" s="31">
        <f t="shared" si="2"/>
        <v>5.1873582186040386</v>
      </c>
      <c r="D25" s="22">
        <f t="shared" si="3"/>
        <v>4</v>
      </c>
      <c r="E25" s="22">
        <f t="shared" si="4"/>
        <v>8</v>
      </c>
      <c r="F25" s="24">
        <f t="shared" si="5"/>
        <v>0.375</v>
      </c>
      <c r="G25" s="42">
        <f t="shared" si="6"/>
        <v>1.5</v>
      </c>
      <c r="H25" s="30">
        <f t="shared" si="7"/>
        <v>5.5</v>
      </c>
      <c r="I25" s="34">
        <f t="shared" si="8"/>
        <v>-0.31264178139596144</v>
      </c>
      <c r="J25" s="27">
        <f t="shared" si="9"/>
        <v>-6.0269942467959338E-2</v>
      </c>
      <c r="K25" s="30">
        <f t="shared" si="13"/>
        <v>5.171875</v>
      </c>
      <c r="L25" s="34">
        <f t="shared" si="10"/>
        <v>1.5483218604038562E-2</v>
      </c>
      <c r="M25" s="27">
        <f t="shared" si="11"/>
        <v>2.9847984179132369E-3</v>
      </c>
      <c r="N25" s="23">
        <f t="shared" si="15"/>
        <v>0.29683955465100964</v>
      </c>
      <c r="O25" s="25">
        <f t="shared" si="1"/>
        <v>19453.677053608568</v>
      </c>
    </row>
    <row r="26" spans="2:15" x14ac:dyDescent="0.2">
      <c r="B26" s="24">
        <f t="shared" si="12"/>
        <v>2.4375</v>
      </c>
      <c r="C26" s="31">
        <f t="shared" si="2"/>
        <v>5.4170221877475706</v>
      </c>
      <c r="D26" s="22">
        <f t="shared" si="3"/>
        <v>4</v>
      </c>
      <c r="E26" s="22">
        <f t="shared" si="4"/>
        <v>8</v>
      </c>
      <c r="F26" s="24">
        <f t="shared" si="5"/>
        <v>0.4375</v>
      </c>
      <c r="G26" s="42">
        <f t="shared" si="6"/>
        <v>1.75</v>
      </c>
      <c r="H26" s="30">
        <f t="shared" si="7"/>
        <v>5.75</v>
      </c>
      <c r="I26" s="34">
        <f t="shared" si="8"/>
        <v>-0.33297781225242939</v>
      </c>
      <c r="J26" s="27">
        <f t="shared" si="9"/>
        <v>-6.146879239401519E-2</v>
      </c>
      <c r="K26" s="30">
        <f t="shared" si="13"/>
        <v>5.3671875</v>
      </c>
      <c r="L26" s="34">
        <f t="shared" si="10"/>
        <v>4.9834687747570605E-2</v>
      </c>
      <c r="M26" s="27">
        <f t="shared" si="11"/>
        <v>9.1996462300428863E-3</v>
      </c>
      <c r="N26" s="23">
        <f t="shared" si="15"/>
        <v>0.35425554693689265</v>
      </c>
      <c r="O26" s="25">
        <f t="shared" si="1"/>
        <v>23216.491524056197</v>
      </c>
    </row>
    <row r="27" spans="2:15" s="45" customFormat="1" x14ac:dyDescent="0.2">
      <c r="B27" s="43">
        <f t="shared" si="12"/>
        <v>2.5</v>
      </c>
      <c r="C27" s="44">
        <f t="shared" si="2"/>
        <v>5.6568542494923806</v>
      </c>
      <c r="D27" s="45">
        <f t="shared" si="3"/>
        <v>4</v>
      </c>
      <c r="E27" s="45">
        <f t="shared" si="4"/>
        <v>8</v>
      </c>
      <c r="F27" s="43">
        <f t="shared" si="5"/>
        <v>0.5</v>
      </c>
      <c r="G27" s="46">
        <f t="shared" si="6"/>
        <v>2</v>
      </c>
      <c r="H27" s="47">
        <f t="shared" si="7"/>
        <v>6</v>
      </c>
      <c r="I27" s="48">
        <f t="shared" si="8"/>
        <v>-0.34314575050761942</v>
      </c>
      <c r="J27" s="49">
        <f t="shared" si="9"/>
        <v>-6.0660171779821213E-2</v>
      </c>
      <c r="K27" s="47">
        <f t="shared" si="13"/>
        <v>5.5625</v>
      </c>
      <c r="L27" s="48">
        <f t="shared" si="10"/>
        <v>9.4354249492380582E-2</v>
      </c>
      <c r="M27" s="49">
        <f t="shared" si="11"/>
        <v>1.6679632412457415E-2</v>
      </c>
      <c r="N27" s="50">
        <f t="shared" si="15"/>
        <v>0.41421356237309515</v>
      </c>
      <c r="O27" s="51">
        <f t="shared" si="1"/>
        <v>27145.900023683163</v>
      </c>
    </row>
    <row r="28" spans="2:15" x14ac:dyDescent="0.2">
      <c r="B28" s="24">
        <f t="shared" si="12"/>
        <v>2.5625</v>
      </c>
      <c r="C28" s="31">
        <f t="shared" si="2"/>
        <v>5.9073045837579965</v>
      </c>
      <c r="D28" s="22">
        <f t="shared" si="3"/>
        <v>4</v>
      </c>
      <c r="E28" s="22">
        <f t="shared" si="4"/>
        <v>8</v>
      </c>
      <c r="F28" s="24">
        <f t="shared" si="5"/>
        <v>0.5625</v>
      </c>
      <c r="G28" s="42">
        <f t="shared" si="6"/>
        <v>2.25</v>
      </c>
      <c r="H28" s="30">
        <f t="shared" si="7"/>
        <v>6.25</v>
      </c>
      <c r="I28" s="34">
        <f t="shared" si="8"/>
        <v>-0.3426954162420035</v>
      </c>
      <c r="J28" s="27">
        <f t="shared" si="9"/>
        <v>-5.8012146044447578E-2</v>
      </c>
      <c r="K28" s="30">
        <f t="shared" si="13"/>
        <v>5.7578125</v>
      </c>
      <c r="L28" s="34">
        <f t="shared" si="10"/>
        <v>0.1494920837579965</v>
      </c>
      <c r="M28" s="27">
        <f t="shared" si="11"/>
        <v>2.5306310456552669E-2</v>
      </c>
      <c r="N28" s="23">
        <f t="shared" si="15"/>
        <v>0.47682614593949912</v>
      </c>
      <c r="O28" s="25">
        <f t="shared" si="1"/>
        <v>31249.278300291015</v>
      </c>
    </row>
    <row r="29" spans="2:15" x14ac:dyDescent="0.2">
      <c r="B29" s="24">
        <f t="shared" si="12"/>
        <v>2.625</v>
      </c>
      <c r="C29" s="31">
        <f t="shared" si="2"/>
        <v>6.168843301631763</v>
      </c>
      <c r="D29" s="22">
        <f t="shared" si="3"/>
        <v>4</v>
      </c>
      <c r="E29" s="22">
        <f t="shared" si="4"/>
        <v>8</v>
      </c>
      <c r="F29" s="24">
        <f t="shared" si="5"/>
        <v>0.625</v>
      </c>
      <c r="G29" s="42">
        <f t="shared" si="6"/>
        <v>2.5</v>
      </c>
      <c r="H29" s="30">
        <f t="shared" si="7"/>
        <v>6.5</v>
      </c>
      <c r="I29" s="34">
        <f t="shared" si="8"/>
        <v>-0.33115669836823702</v>
      </c>
      <c r="J29" s="27">
        <f t="shared" si="9"/>
        <v>-5.3682138153945409E-2</v>
      </c>
      <c r="K29" s="30">
        <f t="shared" si="13"/>
        <v>5.953125</v>
      </c>
      <c r="L29" s="34">
        <f t="shared" si="10"/>
        <v>0.21571830163176298</v>
      </c>
      <c r="M29" s="27">
        <f t="shared" si="11"/>
        <v>3.4969003277275958E-2</v>
      </c>
      <c r="N29" s="23">
        <f t="shared" si="15"/>
        <v>0.54221082540794074</v>
      </c>
      <c r="O29" s="25">
        <f t="shared" si="1"/>
        <v>35534.328653934805</v>
      </c>
    </row>
    <row r="30" spans="2:15" x14ac:dyDescent="0.2">
      <c r="B30" s="24">
        <f t="shared" si="12"/>
        <v>2.6875</v>
      </c>
      <c r="C30" s="31">
        <f t="shared" si="2"/>
        <v>6.4419613277970162</v>
      </c>
      <c r="D30" s="22">
        <f t="shared" si="3"/>
        <v>4</v>
      </c>
      <c r="E30" s="22">
        <f t="shared" si="4"/>
        <v>8</v>
      </c>
      <c r="F30" s="24">
        <f t="shared" si="5"/>
        <v>0.6875</v>
      </c>
      <c r="G30" s="42">
        <f t="shared" si="6"/>
        <v>2.75</v>
      </c>
      <c r="H30" s="30">
        <f t="shared" si="7"/>
        <v>6.75</v>
      </c>
      <c r="I30" s="34">
        <f t="shared" si="8"/>
        <v>-0.30803867220298375</v>
      </c>
      <c r="J30" s="27">
        <f t="shared" si="9"/>
        <v>-4.7817528937002328E-2</v>
      </c>
      <c r="K30" s="30">
        <f t="shared" si="13"/>
        <v>6.1484375</v>
      </c>
      <c r="L30" s="34">
        <f t="shared" si="10"/>
        <v>0.29352382779701625</v>
      </c>
      <c r="M30" s="27">
        <f t="shared" si="11"/>
        <v>4.5564357322429597E-2</v>
      </c>
      <c r="N30" s="23">
        <f t="shared" si="15"/>
        <v>0.61049033194925406</v>
      </c>
      <c r="O30" s="25">
        <f t="shared" si="1"/>
        <v>40009.094394626314</v>
      </c>
    </row>
    <row r="31" spans="2:15" x14ac:dyDescent="0.2">
      <c r="B31" s="24">
        <f t="shared" si="12"/>
        <v>2.75</v>
      </c>
      <c r="C31" s="31">
        <f t="shared" si="2"/>
        <v>6.7271713220297169</v>
      </c>
      <c r="D31" s="22">
        <f t="shared" si="3"/>
        <v>4</v>
      </c>
      <c r="E31" s="22">
        <f t="shared" si="4"/>
        <v>8</v>
      </c>
      <c r="F31" s="24">
        <f t="shared" si="5"/>
        <v>0.75</v>
      </c>
      <c r="G31" s="42">
        <f t="shared" si="6"/>
        <v>3</v>
      </c>
      <c r="H31" s="30">
        <f t="shared" si="7"/>
        <v>7</v>
      </c>
      <c r="I31" s="34">
        <f t="shared" si="8"/>
        <v>-0.2728286779702831</v>
      </c>
      <c r="J31" s="27">
        <f t="shared" si="9"/>
        <v>-4.055622562738085E-2</v>
      </c>
      <c r="K31" s="30">
        <f t="shared" si="13"/>
        <v>6.34375</v>
      </c>
      <c r="L31" s="34">
        <f t="shared" si="10"/>
        <v>0.3834213220297169</v>
      </c>
      <c r="M31" s="27">
        <f t="shared" si="11"/>
        <v>5.6995920525186108E-2</v>
      </c>
      <c r="N31" s="23">
        <f t="shared" si="15"/>
        <v>0.68179283050742923</v>
      </c>
      <c r="O31" s="25">
        <f t="shared" si="1"/>
        <v>44681.974940134882</v>
      </c>
    </row>
    <row r="32" spans="2:15" x14ac:dyDescent="0.2">
      <c r="B32" s="24">
        <f t="shared" si="12"/>
        <v>2.8125</v>
      </c>
      <c r="C32" s="31">
        <f t="shared" si="2"/>
        <v>7.0250086414931969</v>
      </c>
      <c r="D32" s="22">
        <f t="shared" si="3"/>
        <v>4</v>
      </c>
      <c r="E32" s="22">
        <f t="shared" si="4"/>
        <v>8</v>
      </c>
      <c r="F32" s="24">
        <f t="shared" si="5"/>
        <v>0.8125</v>
      </c>
      <c r="G32" s="42">
        <f t="shared" si="6"/>
        <v>3.25</v>
      </c>
      <c r="H32" s="30">
        <f t="shared" si="7"/>
        <v>7.25</v>
      </c>
      <c r="I32" s="34">
        <f t="shared" si="8"/>
        <v>-0.22499135850680307</v>
      </c>
      <c r="J32" s="27">
        <f t="shared" si="9"/>
        <v>-3.2027200248251959E-2</v>
      </c>
      <c r="K32" s="30">
        <f t="shared" si="13"/>
        <v>6.5390625</v>
      </c>
      <c r="L32" s="34">
        <f t="shared" si="10"/>
        <v>0.48594614149319693</v>
      </c>
      <c r="M32" s="27">
        <f t="shared" si="11"/>
        <v>6.9173742879539993E-2</v>
      </c>
      <c r="N32" s="23">
        <f t="shared" si="15"/>
        <v>0.75625216037329923</v>
      </c>
      <c r="O32" s="25">
        <f t="shared" si="1"/>
        <v>49561.741582224538</v>
      </c>
    </row>
    <row r="33" spans="2:15" x14ac:dyDescent="0.2">
      <c r="B33" s="24">
        <f t="shared" si="12"/>
        <v>2.875</v>
      </c>
      <c r="C33" s="31">
        <f t="shared" si="2"/>
        <v>7.3360323456373697</v>
      </c>
      <c r="D33" s="22">
        <f t="shared" si="3"/>
        <v>4</v>
      </c>
      <c r="E33" s="22">
        <f t="shared" si="4"/>
        <v>8</v>
      </c>
      <c r="F33" s="24">
        <f t="shared" si="5"/>
        <v>0.875</v>
      </c>
      <c r="G33" s="42">
        <f t="shared" si="6"/>
        <v>3.5</v>
      </c>
      <c r="H33" s="30">
        <f t="shared" si="7"/>
        <v>7.5</v>
      </c>
      <c r="I33" s="34">
        <f t="shared" si="8"/>
        <v>-0.16396765436263028</v>
      </c>
      <c r="J33" s="27">
        <f t="shared" si="9"/>
        <v>-2.2350999373679074E-2</v>
      </c>
      <c r="K33" s="30">
        <f t="shared" si="13"/>
        <v>6.734375</v>
      </c>
      <c r="L33" s="34">
        <f t="shared" si="10"/>
        <v>0.60165734563736972</v>
      </c>
      <c r="M33" s="27">
        <f t="shared" si="11"/>
        <v>8.2013998479050665E-2</v>
      </c>
      <c r="N33" s="23">
        <f t="shared" si="15"/>
        <v>0.83400808640934243</v>
      </c>
      <c r="O33" s="25">
        <f t="shared" si="1"/>
        <v>54657.553950922666</v>
      </c>
    </row>
    <row r="34" spans="2:15" x14ac:dyDescent="0.2">
      <c r="B34" s="24">
        <f t="shared" si="12"/>
        <v>2.9375</v>
      </c>
      <c r="C34" s="31">
        <f t="shared" si="2"/>
        <v>7.6608262455885905</v>
      </c>
      <c r="D34" s="22">
        <f t="shared" si="3"/>
        <v>4</v>
      </c>
      <c r="E34" s="22">
        <f t="shared" si="4"/>
        <v>8</v>
      </c>
      <c r="F34" s="24">
        <f t="shared" si="5"/>
        <v>0.9375</v>
      </c>
      <c r="G34" s="42">
        <f t="shared" si="6"/>
        <v>3.75</v>
      </c>
      <c r="H34" s="30">
        <f t="shared" si="7"/>
        <v>7.75</v>
      </c>
      <c r="I34" s="34">
        <f t="shared" si="8"/>
        <v>-8.9173754411409512E-2</v>
      </c>
      <c r="J34" s="27">
        <f t="shared" si="9"/>
        <v>-1.1640226726556985E-2</v>
      </c>
      <c r="K34" s="30">
        <f t="shared" si="13"/>
        <v>6.9296875</v>
      </c>
      <c r="L34" s="34">
        <f t="shared" si="10"/>
        <v>0.73113874558859049</v>
      </c>
      <c r="M34" s="27">
        <f t="shared" si="11"/>
        <v>9.5438627916878988E-2</v>
      </c>
      <c r="N34" s="23">
        <f t="shared" si="15"/>
        <v>0.91520656139714762</v>
      </c>
      <c r="O34" s="25">
        <f t="shared" si="1"/>
        <v>59978.977207723467</v>
      </c>
    </row>
    <row r="35" spans="2:15" s="55" customFormat="1" x14ac:dyDescent="0.2">
      <c r="B35" s="53">
        <f t="shared" si="12"/>
        <v>3</v>
      </c>
      <c r="C35" s="54">
        <f t="shared" si="2"/>
        <v>8</v>
      </c>
      <c r="D35" s="55">
        <f t="shared" si="3"/>
        <v>8</v>
      </c>
      <c r="E35" s="55">
        <f t="shared" si="4"/>
        <v>16</v>
      </c>
      <c r="F35" s="53">
        <f t="shared" si="5"/>
        <v>0</v>
      </c>
      <c r="G35" s="56">
        <f t="shared" si="6"/>
        <v>0</v>
      </c>
      <c r="H35" s="57">
        <f t="shared" si="7"/>
        <v>8</v>
      </c>
      <c r="I35" s="58">
        <f t="shared" si="8"/>
        <v>0</v>
      </c>
      <c r="J35" s="59">
        <f t="shared" si="9"/>
        <v>0</v>
      </c>
      <c r="K35" s="57">
        <f t="shared" si="13"/>
        <v>8</v>
      </c>
      <c r="L35" s="58">
        <f t="shared" si="10"/>
        <v>0</v>
      </c>
      <c r="M35" s="59">
        <f t="shared" si="11"/>
        <v>0</v>
      </c>
      <c r="N35" s="60"/>
    </row>
    <row r="36" spans="2:15" x14ac:dyDescent="0.2">
      <c r="B36" s="24">
        <f t="shared" si="12"/>
        <v>3.0625</v>
      </c>
      <c r="C36" s="31">
        <f t="shared" si="2"/>
        <v>8.35419025941931</v>
      </c>
      <c r="D36" s="22">
        <f t="shared" si="3"/>
        <v>8</v>
      </c>
      <c r="E36" s="22">
        <f t="shared" si="4"/>
        <v>16</v>
      </c>
      <c r="F36" s="24">
        <f t="shared" si="5"/>
        <v>6.25E-2</v>
      </c>
      <c r="G36" s="42">
        <f t="shared" si="6"/>
        <v>0.5</v>
      </c>
      <c r="H36" s="30">
        <f t="shared" si="7"/>
        <v>8.5</v>
      </c>
      <c r="I36" s="34">
        <f t="shared" si="8"/>
        <v>-0.14580974058068996</v>
      </c>
      <c r="J36" s="27">
        <f t="shared" si="9"/>
        <v>-1.7453485742234584E-2</v>
      </c>
      <c r="K36" s="30">
        <f t="shared" si="13"/>
        <v>8.390625</v>
      </c>
      <c r="L36" s="34">
        <f t="shared" si="10"/>
        <v>-3.6434740580689962E-2</v>
      </c>
      <c r="M36" s="27">
        <f t="shared" si="11"/>
        <v>-4.3612533889337704E-3</v>
      </c>
    </row>
    <row r="37" spans="2:15" x14ac:dyDescent="0.2">
      <c r="B37" s="24">
        <f t="shared" si="12"/>
        <v>3.125</v>
      </c>
      <c r="C37" s="31">
        <f t="shared" si="2"/>
        <v>8.7240618613220615</v>
      </c>
      <c r="D37" s="22">
        <f t="shared" si="3"/>
        <v>8</v>
      </c>
      <c r="E37" s="22">
        <f t="shared" si="4"/>
        <v>16</v>
      </c>
      <c r="F37" s="24">
        <f t="shared" si="5"/>
        <v>0.125</v>
      </c>
      <c r="G37" s="42">
        <f t="shared" si="6"/>
        <v>1</v>
      </c>
      <c r="H37" s="30">
        <f t="shared" si="7"/>
        <v>9</v>
      </c>
      <c r="I37" s="34">
        <f t="shared" si="8"/>
        <v>-0.27593813867793848</v>
      </c>
      <c r="J37" s="27">
        <f t="shared" si="9"/>
        <v>-3.162954860525511E-2</v>
      </c>
      <c r="K37" s="30">
        <f t="shared" si="13"/>
        <v>8.78125</v>
      </c>
      <c r="L37" s="34">
        <f t="shared" si="10"/>
        <v>-5.7188138677938483E-2</v>
      </c>
      <c r="M37" s="27">
        <f t="shared" si="11"/>
        <v>-6.5552192988773787E-3</v>
      </c>
    </row>
    <row r="38" spans="2:15" x14ac:dyDescent="0.2">
      <c r="B38" s="24">
        <f t="shared" si="12"/>
        <v>3.1875</v>
      </c>
      <c r="C38" s="31">
        <f t="shared" si="2"/>
        <v>9.1103090780535307</v>
      </c>
      <c r="D38" s="22">
        <f t="shared" si="3"/>
        <v>8</v>
      </c>
      <c r="E38" s="22">
        <f t="shared" si="4"/>
        <v>16</v>
      </c>
      <c r="F38" s="24">
        <f t="shared" si="5"/>
        <v>0.1875</v>
      </c>
      <c r="G38" s="42">
        <f t="shared" si="6"/>
        <v>1.5</v>
      </c>
      <c r="H38" s="30">
        <f t="shared" si="7"/>
        <v>9.5</v>
      </c>
      <c r="I38" s="34">
        <f t="shared" si="8"/>
        <v>-0.38969092194646926</v>
      </c>
      <c r="J38" s="27">
        <f t="shared" si="9"/>
        <v>-4.2774720221646856E-2</v>
      </c>
      <c r="K38" s="30">
        <f t="shared" si="13"/>
        <v>9.171875</v>
      </c>
      <c r="L38" s="34">
        <f t="shared" si="10"/>
        <v>-6.156592194646926E-2</v>
      </c>
      <c r="M38" s="27">
        <f t="shared" si="11"/>
        <v>-6.7578302139912876E-3</v>
      </c>
    </row>
    <row r="39" spans="2:15" x14ac:dyDescent="0.2">
      <c r="B39" s="24">
        <f t="shared" si="12"/>
        <v>3.25</v>
      </c>
      <c r="C39" s="31">
        <f t="shared" si="2"/>
        <v>9.5136569200217664</v>
      </c>
      <c r="D39" s="22">
        <f t="shared" si="3"/>
        <v>8</v>
      </c>
      <c r="E39" s="22">
        <f t="shared" si="4"/>
        <v>16</v>
      </c>
      <c r="F39" s="24">
        <f t="shared" si="5"/>
        <v>0.25</v>
      </c>
      <c r="G39" s="42">
        <f t="shared" si="6"/>
        <v>2</v>
      </c>
      <c r="H39" s="30">
        <f t="shared" si="7"/>
        <v>10</v>
      </c>
      <c r="I39" s="34">
        <f t="shared" si="8"/>
        <v>-0.48634307997823356</v>
      </c>
      <c r="J39" s="27">
        <f t="shared" si="9"/>
        <v>-5.1120519067143412E-2</v>
      </c>
      <c r="K39" s="30">
        <f t="shared" si="13"/>
        <v>9.5625</v>
      </c>
      <c r="L39" s="34">
        <f t="shared" si="10"/>
        <v>-4.8843079978233561E-2</v>
      </c>
      <c r="M39" s="27">
        <f t="shared" si="11"/>
        <v>-5.1339963579558863E-3</v>
      </c>
    </row>
    <row r="40" spans="2:15" x14ac:dyDescent="0.2">
      <c r="B40" s="24">
        <f t="shared" si="12"/>
        <v>3.3125</v>
      </c>
      <c r="C40" s="31">
        <f t="shared" si="2"/>
        <v>9.934862496587872</v>
      </c>
      <c r="D40" s="22">
        <f t="shared" si="3"/>
        <v>8</v>
      </c>
      <c r="E40" s="22">
        <f t="shared" si="4"/>
        <v>16</v>
      </c>
      <c r="F40" s="24">
        <f t="shared" si="5"/>
        <v>0.3125</v>
      </c>
      <c r="G40" s="42">
        <f t="shared" si="6"/>
        <v>2.5</v>
      </c>
      <c r="H40" s="30">
        <f t="shared" si="7"/>
        <v>10.5</v>
      </c>
      <c r="I40" s="34">
        <f t="shared" si="8"/>
        <v>-0.56513750341212798</v>
      </c>
      <c r="J40" s="27">
        <f t="shared" si="9"/>
        <v>-5.6884280341698179E-2</v>
      </c>
      <c r="K40" s="30">
        <f t="shared" si="13"/>
        <v>9.953125</v>
      </c>
      <c r="L40" s="34">
        <f t="shared" si="10"/>
        <v>-1.8262503412127984E-2</v>
      </c>
      <c r="M40" s="27">
        <f t="shared" si="11"/>
        <v>-1.8382240739013992E-3</v>
      </c>
    </row>
    <row r="41" spans="2:15" x14ac:dyDescent="0.2">
      <c r="B41" s="24">
        <f t="shared" si="12"/>
        <v>3.375</v>
      </c>
      <c r="C41" s="31">
        <f t="shared" si="2"/>
        <v>10.374716437208079</v>
      </c>
      <c r="D41" s="22">
        <f t="shared" si="3"/>
        <v>8</v>
      </c>
      <c r="E41" s="22">
        <f t="shared" si="4"/>
        <v>16</v>
      </c>
      <c r="F41" s="24">
        <f t="shared" si="5"/>
        <v>0.375</v>
      </c>
      <c r="G41" s="42">
        <f t="shared" si="6"/>
        <v>3</v>
      </c>
      <c r="H41" s="30">
        <f t="shared" si="7"/>
        <v>11</v>
      </c>
      <c r="I41" s="34">
        <f t="shared" si="8"/>
        <v>-0.6252835627919211</v>
      </c>
      <c r="J41" s="27">
        <f t="shared" si="9"/>
        <v>-6.0269942467959157E-2</v>
      </c>
      <c r="K41" s="30">
        <f>D41+G41-(G41/8)-(G41/16)-(G41/32)</f>
        <v>10.34375</v>
      </c>
      <c r="L41" s="34">
        <f t="shared" si="10"/>
        <v>3.0966437208078901E-2</v>
      </c>
      <c r="M41" s="27">
        <f t="shared" si="11"/>
        <v>2.9847984179134078E-3</v>
      </c>
    </row>
    <row r="42" spans="2:15" x14ac:dyDescent="0.2">
      <c r="B42" s="24">
        <f t="shared" si="12"/>
        <v>3.4375</v>
      </c>
      <c r="C42" s="31">
        <f t="shared" si="2"/>
        <v>10.834044375495139</v>
      </c>
      <c r="D42" s="22">
        <f t="shared" si="3"/>
        <v>8</v>
      </c>
      <c r="E42" s="22">
        <f t="shared" si="4"/>
        <v>16</v>
      </c>
      <c r="F42" s="24">
        <f t="shared" si="5"/>
        <v>0.4375</v>
      </c>
      <c r="G42" s="42">
        <f t="shared" si="6"/>
        <v>3.5</v>
      </c>
      <c r="H42" s="30">
        <f t="shared" si="7"/>
        <v>11.5</v>
      </c>
      <c r="I42" s="34">
        <f t="shared" si="8"/>
        <v>-0.66595562450486057</v>
      </c>
      <c r="J42" s="27">
        <f t="shared" si="9"/>
        <v>-6.1468792394015363E-2</v>
      </c>
      <c r="K42" s="30">
        <f t="shared" si="13"/>
        <v>10.734375</v>
      </c>
      <c r="L42" s="34">
        <f t="shared" si="10"/>
        <v>9.9669375495139434E-2</v>
      </c>
      <c r="M42" s="27">
        <f t="shared" si="11"/>
        <v>9.1996462300427233E-3</v>
      </c>
    </row>
    <row r="43" spans="2:15" s="45" customFormat="1" x14ac:dyDescent="0.2">
      <c r="B43" s="43">
        <f t="shared" si="12"/>
        <v>3.5</v>
      </c>
      <c r="C43" s="44">
        <f t="shared" si="2"/>
        <v>11.313708498984759</v>
      </c>
      <c r="D43" s="45">
        <f t="shared" si="3"/>
        <v>8</v>
      </c>
      <c r="E43" s="45">
        <f t="shared" si="4"/>
        <v>16</v>
      </c>
      <c r="F43" s="43">
        <f t="shared" si="5"/>
        <v>0.5</v>
      </c>
      <c r="G43" s="46">
        <f t="shared" si="6"/>
        <v>4</v>
      </c>
      <c r="H43" s="47">
        <f t="shared" si="7"/>
        <v>12</v>
      </c>
      <c r="I43" s="48">
        <f t="shared" si="8"/>
        <v>-0.68629150101524061</v>
      </c>
      <c r="J43" s="49">
        <f t="shared" si="9"/>
        <v>-6.066017177982138E-2</v>
      </c>
      <c r="K43" s="47">
        <f t="shared" si="13"/>
        <v>11.125</v>
      </c>
      <c r="L43" s="48">
        <f t="shared" si="10"/>
        <v>0.18870849898475939</v>
      </c>
      <c r="M43" s="49">
        <f t="shared" si="11"/>
        <v>1.6679632412457263E-2</v>
      </c>
      <c r="N43" s="50">
        <f>(C43-C35)/(E43-D43)</f>
        <v>0.41421356237309492</v>
      </c>
    </row>
    <row r="44" spans="2:15" x14ac:dyDescent="0.2">
      <c r="B44" s="24">
        <f t="shared" si="12"/>
        <v>3.5625</v>
      </c>
      <c r="C44" s="31">
        <f t="shared" si="2"/>
        <v>11.814609167515995</v>
      </c>
      <c r="D44" s="22">
        <f t="shared" si="3"/>
        <v>8</v>
      </c>
      <c r="E44" s="22">
        <f t="shared" si="4"/>
        <v>16</v>
      </c>
      <c r="F44" s="24">
        <f t="shared" si="5"/>
        <v>0.5625</v>
      </c>
      <c r="G44" s="42">
        <f t="shared" si="6"/>
        <v>4.5</v>
      </c>
      <c r="H44" s="30">
        <f t="shared" si="7"/>
        <v>12.5</v>
      </c>
      <c r="I44" s="34">
        <f t="shared" si="8"/>
        <v>-0.68539083248400523</v>
      </c>
      <c r="J44" s="27">
        <f t="shared" si="9"/>
        <v>-5.8012146044447419E-2</v>
      </c>
      <c r="K44" s="30">
        <f t="shared" si="13"/>
        <v>11.515625</v>
      </c>
      <c r="L44" s="34">
        <f t="shared" si="10"/>
        <v>0.29898416751599477</v>
      </c>
      <c r="M44" s="27">
        <f t="shared" si="11"/>
        <v>2.5306310456552815E-2</v>
      </c>
    </row>
    <row r="45" spans="2:15" x14ac:dyDescent="0.2">
      <c r="B45" s="24">
        <f t="shared" si="12"/>
        <v>3.625</v>
      </c>
      <c r="C45" s="31">
        <f t="shared" si="2"/>
        <v>12.337686603263528</v>
      </c>
      <c r="D45" s="22">
        <f t="shared" si="3"/>
        <v>8</v>
      </c>
      <c r="E45" s="22">
        <f t="shared" si="4"/>
        <v>16</v>
      </c>
      <c r="F45" s="24">
        <f t="shared" si="5"/>
        <v>0.625</v>
      </c>
      <c r="G45" s="42">
        <f t="shared" si="6"/>
        <v>5</v>
      </c>
      <c r="H45" s="30">
        <f t="shared" si="7"/>
        <v>13</v>
      </c>
      <c r="I45" s="34">
        <f t="shared" si="8"/>
        <v>-0.66231339673647227</v>
      </c>
      <c r="J45" s="27">
        <f t="shared" si="9"/>
        <v>-5.3682138153945257E-2</v>
      </c>
      <c r="K45" s="30">
        <f t="shared" si="13"/>
        <v>11.90625</v>
      </c>
      <c r="L45" s="34">
        <f t="shared" si="10"/>
        <v>0.43143660326352773</v>
      </c>
      <c r="M45" s="27">
        <f t="shared" si="11"/>
        <v>3.4969003277276096E-2</v>
      </c>
    </row>
    <row r="46" spans="2:15" x14ac:dyDescent="0.2">
      <c r="B46" s="24">
        <f t="shared" si="12"/>
        <v>3.6875</v>
      </c>
      <c r="C46" s="31">
        <f t="shared" si="2"/>
        <v>12.883922655594031</v>
      </c>
      <c r="D46" s="22">
        <f t="shared" si="3"/>
        <v>8</v>
      </c>
      <c r="E46" s="22">
        <f t="shared" si="4"/>
        <v>16</v>
      </c>
      <c r="F46" s="24">
        <f t="shared" si="5"/>
        <v>0.6875</v>
      </c>
      <c r="G46" s="42">
        <f t="shared" si="6"/>
        <v>5.5</v>
      </c>
      <c r="H46" s="30">
        <f t="shared" si="7"/>
        <v>13.5</v>
      </c>
      <c r="I46" s="34">
        <f t="shared" si="8"/>
        <v>-0.61607734440596928</v>
      </c>
      <c r="J46" s="27">
        <f t="shared" si="9"/>
        <v>-4.7817528937002474E-2</v>
      </c>
      <c r="K46" s="30">
        <f t="shared" si="13"/>
        <v>12.296875</v>
      </c>
      <c r="L46" s="34">
        <f t="shared" si="10"/>
        <v>0.58704765559403072</v>
      </c>
      <c r="M46" s="27">
        <f t="shared" si="11"/>
        <v>4.5564357322429465E-2</v>
      </c>
    </row>
    <row r="47" spans="2:15" x14ac:dyDescent="0.2">
      <c r="B47" s="24">
        <f t="shared" si="12"/>
        <v>3.75</v>
      </c>
      <c r="C47" s="31">
        <f t="shared" si="2"/>
        <v>13.454342644059432</v>
      </c>
      <c r="D47" s="22">
        <f t="shared" si="3"/>
        <v>8</v>
      </c>
      <c r="E47" s="22">
        <f t="shared" si="4"/>
        <v>16</v>
      </c>
      <c r="F47" s="24">
        <f t="shared" si="5"/>
        <v>0.75</v>
      </c>
      <c r="G47" s="42">
        <f t="shared" si="6"/>
        <v>6</v>
      </c>
      <c r="H47" s="30">
        <f t="shared" si="7"/>
        <v>14</v>
      </c>
      <c r="I47" s="34">
        <f t="shared" si="8"/>
        <v>-0.54565735594056797</v>
      </c>
      <c r="J47" s="27">
        <f t="shared" si="9"/>
        <v>-4.0556225627380982E-2</v>
      </c>
      <c r="K47" s="30">
        <f t="shared" si="13"/>
        <v>12.6875</v>
      </c>
      <c r="L47" s="34">
        <f t="shared" si="10"/>
        <v>0.76684264405943203</v>
      </c>
      <c r="M47" s="27">
        <f t="shared" si="11"/>
        <v>5.6995920525185984E-2</v>
      </c>
    </row>
    <row r="48" spans="2:15" x14ac:dyDescent="0.2">
      <c r="B48" s="24">
        <f t="shared" si="12"/>
        <v>3.8125</v>
      </c>
      <c r="C48" s="31">
        <f t="shared" si="2"/>
        <v>14.050017282986396</v>
      </c>
      <c r="D48" s="22">
        <f t="shared" si="3"/>
        <v>8</v>
      </c>
      <c r="E48" s="22">
        <f t="shared" si="4"/>
        <v>16</v>
      </c>
      <c r="F48" s="24">
        <f t="shared" si="5"/>
        <v>0.8125</v>
      </c>
      <c r="G48" s="42">
        <f t="shared" si="6"/>
        <v>6.5</v>
      </c>
      <c r="H48" s="30">
        <f t="shared" si="7"/>
        <v>14.5</v>
      </c>
      <c r="I48" s="34">
        <f t="shared" si="8"/>
        <v>-0.44998271701360437</v>
      </c>
      <c r="J48" s="27">
        <f t="shared" si="9"/>
        <v>-3.2027200248251828E-2</v>
      </c>
      <c r="K48" s="30">
        <f t="shared" si="13"/>
        <v>13.078125</v>
      </c>
      <c r="L48" s="34">
        <f t="shared" si="10"/>
        <v>0.97189228298639563</v>
      </c>
      <c r="M48" s="27">
        <f t="shared" si="11"/>
        <v>6.9173742879540104E-2</v>
      </c>
    </row>
    <row r="49" spans="2:13" x14ac:dyDescent="0.2">
      <c r="B49" s="24">
        <f t="shared" si="12"/>
        <v>3.875</v>
      </c>
      <c r="C49" s="31">
        <f t="shared" si="2"/>
        <v>14.672064691274741</v>
      </c>
      <c r="D49" s="22">
        <f t="shared" si="3"/>
        <v>8</v>
      </c>
      <c r="E49" s="22">
        <f t="shared" si="4"/>
        <v>16</v>
      </c>
      <c r="F49" s="24">
        <f t="shared" si="5"/>
        <v>0.875</v>
      </c>
      <c r="G49" s="42">
        <f t="shared" si="6"/>
        <v>7</v>
      </c>
      <c r="H49" s="30">
        <f t="shared" si="7"/>
        <v>15</v>
      </c>
      <c r="I49" s="34">
        <f t="shared" si="8"/>
        <v>-0.32793530872525878</v>
      </c>
      <c r="J49" s="27">
        <f t="shared" si="9"/>
        <v>-2.2350999373678949E-2</v>
      </c>
      <c r="K49" s="30">
        <f t="shared" si="13"/>
        <v>13.46875</v>
      </c>
      <c r="L49" s="34">
        <f t="shared" si="10"/>
        <v>1.2033146912747412</v>
      </c>
      <c r="M49" s="27">
        <f t="shared" si="11"/>
        <v>8.2013998479050776E-2</v>
      </c>
    </row>
    <row r="50" spans="2:13" x14ac:dyDescent="0.2">
      <c r="B50" s="24">
        <f t="shared" si="12"/>
        <v>3.9375</v>
      </c>
      <c r="C50" s="31">
        <f t="shared" si="2"/>
        <v>15.321652491177176</v>
      </c>
      <c r="D50" s="22">
        <f t="shared" si="3"/>
        <v>8</v>
      </c>
      <c r="E50" s="22">
        <f t="shared" si="4"/>
        <v>16</v>
      </c>
      <c r="F50" s="24">
        <f t="shared" si="5"/>
        <v>0.9375</v>
      </c>
      <c r="G50" s="42">
        <f t="shared" si="6"/>
        <v>7.5</v>
      </c>
      <c r="H50" s="30">
        <f t="shared" si="7"/>
        <v>15.5</v>
      </c>
      <c r="I50" s="34">
        <f t="shared" si="8"/>
        <v>-0.17834750882282435</v>
      </c>
      <c r="J50" s="27">
        <f t="shared" si="9"/>
        <v>-1.1640226726557337E-2</v>
      </c>
      <c r="K50" s="30">
        <f t="shared" si="13"/>
        <v>13.859375</v>
      </c>
      <c r="L50" s="34">
        <f t="shared" si="10"/>
        <v>1.4622774911771756</v>
      </c>
      <c r="M50" s="27">
        <f t="shared" si="11"/>
        <v>9.5438627916878668E-2</v>
      </c>
    </row>
    <row r="51" spans="2:13" s="55" customFormat="1" x14ac:dyDescent="0.2">
      <c r="B51" s="53">
        <f t="shared" si="12"/>
        <v>4</v>
      </c>
      <c r="C51" s="54">
        <f t="shared" si="2"/>
        <v>16</v>
      </c>
      <c r="D51" s="55">
        <f t="shared" si="3"/>
        <v>16</v>
      </c>
      <c r="E51" s="55">
        <f t="shared" si="4"/>
        <v>32</v>
      </c>
      <c r="F51" s="53">
        <f t="shared" si="5"/>
        <v>0</v>
      </c>
      <c r="G51" s="56">
        <f t="shared" si="6"/>
        <v>0</v>
      </c>
      <c r="H51" s="57">
        <f t="shared" si="7"/>
        <v>16</v>
      </c>
      <c r="I51" s="58">
        <f t="shared" si="8"/>
        <v>0</v>
      </c>
      <c r="J51" s="59">
        <f t="shared" si="9"/>
        <v>0</v>
      </c>
      <c r="K51" s="57">
        <f t="shared" si="13"/>
        <v>16</v>
      </c>
      <c r="L51" s="58">
        <f t="shared" si="10"/>
        <v>0</v>
      </c>
      <c r="M51" s="59">
        <f t="shared" si="11"/>
        <v>0</v>
      </c>
    </row>
    <row r="52" spans="2:13" x14ac:dyDescent="0.2">
      <c r="B52" s="24">
        <f t="shared" si="12"/>
        <v>4.0625</v>
      </c>
      <c r="C52" s="31">
        <f t="shared" si="2"/>
        <v>16.70838051883862</v>
      </c>
      <c r="D52" s="22">
        <f t="shared" si="3"/>
        <v>16</v>
      </c>
      <c r="E52" s="22">
        <f t="shared" si="4"/>
        <v>32</v>
      </c>
      <c r="F52" s="24">
        <f t="shared" si="5"/>
        <v>6.25E-2</v>
      </c>
      <c r="G52" s="42">
        <f t="shared" si="6"/>
        <v>1</v>
      </c>
      <c r="H52" s="30">
        <f t="shared" si="7"/>
        <v>17</v>
      </c>
      <c r="I52" s="34">
        <f t="shared" si="8"/>
        <v>-0.29161948116137992</v>
      </c>
      <c r="J52" s="27">
        <f t="shared" si="9"/>
        <v>-1.7453485742234584E-2</v>
      </c>
      <c r="K52" s="30">
        <f t="shared" si="13"/>
        <v>16.78125</v>
      </c>
      <c r="L52" s="34">
        <f t="shared" si="10"/>
        <v>-7.2869481161379923E-2</v>
      </c>
      <c r="M52" s="27">
        <f t="shared" si="11"/>
        <v>-4.3612533889337704E-3</v>
      </c>
    </row>
    <row r="53" spans="2:13" x14ac:dyDescent="0.2">
      <c r="B53" s="24">
        <f t="shared" si="12"/>
        <v>4.125</v>
      </c>
      <c r="C53" s="31">
        <f t="shared" si="2"/>
        <v>17.448123722644116</v>
      </c>
      <c r="D53" s="22">
        <f t="shared" si="3"/>
        <v>16</v>
      </c>
      <c r="E53" s="22">
        <f t="shared" si="4"/>
        <v>32</v>
      </c>
      <c r="F53" s="24">
        <f t="shared" si="5"/>
        <v>0.125</v>
      </c>
      <c r="G53" s="42">
        <f t="shared" si="6"/>
        <v>2</v>
      </c>
      <c r="H53" s="30">
        <f t="shared" si="7"/>
        <v>18</v>
      </c>
      <c r="I53" s="34">
        <f t="shared" si="8"/>
        <v>-0.55187627735588407</v>
      </c>
      <c r="J53" s="27">
        <f t="shared" si="9"/>
        <v>-3.1629548605255527E-2</v>
      </c>
      <c r="K53" s="30">
        <f t="shared" si="13"/>
        <v>17.5625</v>
      </c>
      <c r="L53" s="34">
        <f t="shared" si="10"/>
        <v>-0.11437627735588407</v>
      </c>
      <c r="M53" s="27">
        <f t="shared" si="11"/>
        <v>-6.5552192988777881E-3</v>
      </c>
    </row>
    <row r="54" spans="2:13" x14ac:dyDescent="0.2">
      <c r="B54" s="24">
        <f t="shared" si="12"/>
        <v>4.1875</v>
      </c>
      <c r="C54" s="31">
        <f t="shared" si="2"/>
        <v>18.220618156107061</v>
      </c>
      <c r="D54" s="22">
        <f t="shared" si="3"/>
        <v>16</v>
      </c>
      <c r="E54" s="22">
        <f t="shared" si="4"/>
        <v>32</v>
      </c>
      <c r="F54" s="24">
        <f t="shared" si="5"/>
        <v>0.1875</v>
      </c>
      <c r="G54" s="42">
        <f t="shared" si="6"/>
        <v>3</v>
      </c>
      <c r="H54" s="30">
        <f t="shared" si="7"/>
        <v>19</v>
      </c>
      <c r="I54" s="34">
        <f t="shared" si="8"/>
        <v>-0.77938184389293852</v>
      </c>
      <c r="J54" s="27">
        <f t="shared" si="9"/>
        <v>-4.2774720221646856E-2</v>
      </c>
      <c r="K54" s="30">
        <f t="shared" si="13"/>
        <v>18.34375</v>
      </c>
      <c r="L54" s="34">
        <f t="shared" si="10"/>
        <v>-0.12313184389293852</v>
      </c>
      <c r="M54" s="27">
        <f t="shared" si="11"/>
        <v>-6.7578302139912876E-3</v>
      </c>
    </row>
    <row r="55" spans="2:13" x14ac:dyDescent="0.2">
      <c r="B55" s="24">
        <f t="shared" si="12"/>
        <v>4.25</v>
      </c>
      <c r="C55" s="31">
        <f t="shared" si="2"/>
        <v>19.027313840043536</v>
      </c>
      <c r="D55" s="22">
        <f t="shared" si="3"/>
        <v>16</v>
      </c>
      <c r="E55" s="22">
        <f t="shared" si="4"/>
        <v>32</v>
      </c>
      <c r="F55" s="24">
        <f t="shared" si="5"/>
        <v>0.25</v>
      </c>
      <c r="G55" s="42">
        <f t="shared" si="6"/>
        <v>4</v>
      </c>
      <c r="H55" s="30">
        <f t="shared" si="7"/>
        <v>20</v>
      </c>
      <c r="I55" s="34">
        <f t="shared" si="8"/>
        <v>-0.97268615995646357</v>
      </c>
      <c r="J55" s="27">
        <f t="shared" si="9"/>
        <v>-5.1120519067143211E-2</v>
      </c>
      <c r="K55" s="30">
        <f t="shared" si="13"/>
        <v>19.125</v>
      </c>
      <c r="L55" s="34">
        <f t="shared" si="10"/>
        <v>-9.768615995646357E-2</v>
      </c>
      <c r="M55" s="27">
        <f t="shared" si="11"/>
        <v>-5.1339963579556981E-3</v>
      </c>
    </row>
    <row r="56" spans="2:13" x14ac:dyDescent="0.2">
      <c r="B56" s="24">
        <f t="shared" si="12"/>
        <v>4.3125</v>
      </c>
      <c r="C56" s="31">
        <f t="shared" si="2"/>
        <v>19.869724993175744</v>
      </c>
      <c r="D56" s="22">
        <f t="shared" si="3"/>
        <v>16</v>
      </c>
      <c r="E56" s="22">
        <f t="shared" si="4"/>
        <v>32</v>
      </c>
      <c r="F56" s="24">
        <f t="shared" si="5"/>
        <v>0.3125</v>
      </c>
      <c r="G56" s="42">
        <f t="shared" si="6"/>
        <v>5</v>
      </c>
      <c r="H56" s="30">
        <f t="shared" si="7"/>
        <v>21</v>
      </c>
      <c r="I56" s="34">
        <f t="shared" si="8"/>
        <v>-1.130275006824256</v>
      </c>
      <c r="J56" s="27">
        <f t="shared" si="9"/>
        <v>-5.6884280341698179E-2</v>
      </c>
      <c r="K56" s="30">
        <f t="shared" si="13"/>
        <v>19.90625</v>
      </c>
      <c r="L56" s="34">
        <f t="shared" si="10"/>
        <v>-3.6525006824255968E-2</v>
      </c>
      <c r="M56" s="27">
        <f t="shared" si="11"/>
        <v>-1.8382240739013992E-3</v>
      </c>
    </row>
    <row r="57" spans="2:13" x14ac:dyDescent="0.2">
      <c r="B57" s="24">
        <f t="shared" si="12"/>
        <v>4.375</v>
      </c>
      <c r="C57" s="31">
        <f t="shared" si="2"/>
        <v>20.749432874416147</v>
      </c>
      <c r="D57" s="22">
        <f t="shared" si="3"/>
        <v>16</v>
      </c>
      <c r="E57" s="22">
        <f t="shared" si="4"/>
        <v>32</v>
      </c>
      <c r="F57" s="24">
        <f t="shared" si="5"/>
        <v>0.375</v>
      </c>
      <c r="G57" s="42">
        <f t="shared" si="6"/>
        <v>6</v>
      </c>
      <c r="H57" s="30">
        <f t="shared" si="7"/>
        <v>22</v>
      </c>
      <c r="I57" s="34">
        <f t="shared" si="8"/>
        <v>-1.2505671255838529</v>
      </c>
      <c r="J57" s="27">
        <f t="shared" si="9"/>
        <v>-6.0269942467959699E-2</v>
      </c>
      <c r="K57" s="30">
        <f t="shared" si="13"/>
        <v>20.6875</v>
      </c>
      <c r="L57" s="34">
        <f t="shared" si="10"/>
        <v>6.1932874416147143E-2</v>
      </c>
      <c r="M57" s="27">
        <f t="shared" si="11"/>
        <v>2.9847984179128956E-3</v>
      </c>
    </row>
    <row r="58" spans="2:13" x14ac:dyDescent="0.2">
      <c r="B58" s="24">
        <f t="shared" si="12"/>
        <v>4.4375</v>
      </c>
      <c r="C58" s="31">
        <f t="shared" si="2"/>
        <v>21.668088750990279</v>
      </c>
      <c r="D58" s="22">
        <f t="shared" si="3"/>
        <v>16</v>
      </c>
      <c r="E58" s="22">
        <f t="shared" si="4"/>
        <v>32</v>
      </c>
      <c r="F58" s="24">
        <f t="shared" si="5"/>
        <v>0.4375</v>
      </c>
      <c r="G58" s="42">
        <f t="shared" si="6"/>
        <v>7</v>
      </c>
      <c r="H58" s="30">
        <f t="shared" si="7"/>
        <v>23</v>
      </c>
      <c r="I58" s="34">
        <f t="shared" si="8"/>
        <v>-1.3319112490097211</v>
      </c>
      <c r="J58" s="27">
        <f t="shared" si="9"/>
        <v>-6.1468792394015363E-2</v>
      </c>
      <c r="K58" s="30">
        <f t="shared" si="13"/>
        <v>21.46875</v>
      </c>
      <c r="L58" s="34">
        <f t="shared" si="10"/>
        <v>0.19933875099027887</v>
      </c>
      <c r="M58" s="27">
        <f t="shared" si="11"/>
        <v>9.1996462300427233E-3</v>
      </c>
    </row>
    <row r="59" spans="2:13" x14ac:dyDescent="0.2">
      <c r="B59" s="24">
        <f t="shared" si="12"/>
        <v>4.5</v>
      </c>
      <c r="C59" s="31">
        <f t="shared" si="2"/>
        <v>22.627416997969519</v>
      </c>
      <c r="D59" s="22">
        <f t="shared" si="3"/>
        <v>16</v>
      </c>
      <c r="E59" s="22">
        <f t="shared" si="4"/>
        <v>32</v>
      </c>
      <c r="F59" s="24">
        <f t="shared" si="5"/>
        <v>0.5</v>
      </c>
      <c r="G59" s="42">
        <f t="shared" si="6"/>
        <v>8</v>
      </c>
      <c r="H59" s="30">
        <f t="shared" si="7"/>
        <v>24</v>
      </c>
      <c r="I59" s="34">
        <f t="shared" si="8"/>
        <v>-1.3725830020304812</v>
      </c>
      <c r="J59" s="27">
        <f t="shared" si="9"/>
        <v>-6.066017177982138E-2</v>
      </c>
      <c r="K59" s="30">
        <f t="shared" si="13"/>
        <v>22.25</v>
      </c>
      <c r="L59" s="34">
        <f t="shared" si="10"/>
        <v>0.37741699796951877</v>
      </c>
      <c r="M59" s="27">
        <f t="shared" si="11"/>
        <v>1.6679632412457263E-2</v>
      </c>
    </row>
    <row r="60" spans="2:13" x14ac:dyDescent="0.2">
      <c r="B60" s="24">
        <f t="shared" si="12"/>
        <v>4.5625</v>
      </c>
      <c r="C60" s="31">
        <f t="shared" si="2"/>
        <v>23.62921833503199</v>
      </c>
      <c r="D60" s="22">
        <f t="shared" si="3"/>
        <v>16</v>
      </c>
      <c r="E60" s="22">
        <f t="shared" si="4"/>
        <v>32</v>
      </c>
      <c r="F60" s="24">
        <f t="shared" si="5"/>
        <v>0.5625</v>
      </c>
      <c r="G60" s="42">
        <f t="shared" si="6"/>
        <v>9</v>
      </c>
      <c r="H60" s="30">
        <f t="shared" si="7"/>
        <v>25</v>
      </c>
      <c r="I60" s="34">
        <f t="shared" si="8"/>
        <v>-1.3707816649680105</v>
      </c>
      <c r="J60" s="27">
        <f t="shared" si="9"/>
        <v>-5.8012146044447419E-2</v>
      </c>
      <c r="K60" s="30">
        <f t="shared" si="13"/>
        <v>23.03125</v>
      </c>
      <c r="L60" s="34">
        <f t="shared" si="10"/>
        <v>0.59796833503198954</v>
      </c>
      <c r="M60" s="27">
        <f t="shared" si="11"/>
        <v>2.5306310456552815E-2</v>
      </c>
    </row>
    <row r="61" spans="2:13" x14ac:dyDescent="0.2">
      <c r="B61" s="24">
        <f t="shared" si="12"/>
        <v>4.625</v>
      </c>
      <c r="C61" s="31">
        <f t="shared" si="2"/>
        <v>24.675373206527048</v>
      </c>
      <c r="D61" s="22">
        <f t="shared" si="3"/>
        <v>16</v>
      </c>
      <c r="E61" s="22">
        <f t="shared" si="4"/>
        <v>32</v>
      </c>
      <c r="F61" s="24">
        <f t="shared" si="5"/>
        <v>0.625</v>
      </c>
      <c r="G61" s="42">
        <f t="shared" si="6"/>
        <v>10</v>
      </c>
      <c r="H61" s="30">
        <f t="shared" si="7"/>
        <v>26</v>
      </c>
      <c r="I61" s="34">
        <f t="shared" si="8"/>
        <v>-1.3246267934729516</v>
      </c>
      <c r="J61" s="27">
        <f t="shared" si="9"/>
        <v>-5.3682138153945562E-2</v>
      </c>
      <c r="K61" s="30">
        <f t="shared" si="13"/>
        <v>23.8125</v>
      </c>
      <c r="L61" s="34">
        <f t="shared" si="10"/>
        <v>0.86287320652704835</v>
      </c>
      <c r="M61" s="27">
        <f t="shared" si="11"/>
        <v>3.4969003277275819E-2</v>
      </c>
    </row>
    <row r="62" spans="2:13" x14ac:dyDescent="0.2">
      <c r="B62" s="24">
        <f t="shared" si="12"/>
        <v>4.6875</v>
      </c>
      <c r="C62" s="31">
        <f t="shared" si="2"/>
        <v>25.767845311188065</v>
      </c>
      <c r="D62" s="22">
        <f t="shared" si="3"/>
        <v>16</v>
      </c>
      <c r="E62" s="22">
        <f t="shared" si="4"/>
        <v>32</v>
      </c>
      <c r="F62" s="24">
        <f t="shared" si="5"/>
        <v>0.6875</v>
      </c>
      <c r="G62" s="42">
        <f t="shared" si="6"/>
        <v>11</v>
      </c>
      <c r="H62" s="30">
        <f t="shared" si="7"/>
        <v>27</v>
      </c>
      <c r="I62" s="34">
        <f t="shared" si="8"/>
        <v>-1.232154688811935</v>
      </c>
      <c r="J62" s="27">
        <f t="shared" si="9"/>
        <v>-4.7817528937002328E-2</v>
      </c>
      <c r="K62" s="30">
        <f t="shared" si="13"/>
        <v>24.59375</v>
      </c>
      <c r="L62" s="34">
        <f t="shared" si="10"/>
        <v>1.174095311188065</v>
      </c>
      <c r="M62" s="27">
        <f t="shared" si="11"/>
        <v>4.5564357322429597E-2</v>
      </c>
    </row>
    <row r="63" spans="2:13" x14ac:dyDescent="0.2">
      <c r="B63" s="24">
        <f t="shared" si="12"/>
        <v>4.75</v>
      </c>
      <c r="C63" s="31">
        <f t="shared" si="2"/>
        <v>26.908685288118864</v>
      </c>
      <c r="D63" s="22">
        <f t="shared" si="3"/>
        <v>16</v>
      </c>
      <c r="E63" s="22">
        <f t="shared" si="4"/>
        <v>32</v>
      </c>
      <c r="F63" s="24">
        <f t="shared" si="5"/>
        <v>0.75</v>
      </c>
      <c r="G63" s="42">
        <f t="shared" si="6"/>
        <v>12</v>
      </c>
      <c r="H63" s="30">
        <f t="shared" si="7"/>
        <v>28</v>
      </c>
      <c r="I63" s="34">
        <f t="shared" si="8"/>
        <v>-1.0913147118811359</v>
      </c>
      <c r="J63" s="27">
        <f t="shared" si="9"/>
        <v>-4.0556225627380982E-2</v>
      </c>
      <c r="K63" s="30">
        <f t="shared" si="13"/>
        <v>25.375</v>
      </c>
      <c r="L63" s="34">
        <f t="shared" si="10"/>
        <v>1.5336852881188641</v>
      </c>
      <c r="M63" s="27">
        <f t="shared" si="11"/>
        <v>5.6995920525185984E-2</v>
      </c>
    </row>
    <row r="64" spans="2:13" x14ac:dyDescent="0.2">
      <c r="B64" s="24">
        <f t="shared" si="12"/>
        <v>4.8125</v>
      </c>
      <c r="C64" s="31">
        <f t="shared" si="2"/>
        <v>28.100034565972795</v>
      </c>
      <c r="D64" s="22">
        <f t="shared" si="3"/>
        <v>16</v>
      </c>
      <c r="E64" s="22">
        <f t="shared" si="4"/>
        <v>32</v>
      </c>
      <c r="F64" s="24">
        <f t="shared" si="5"/>
        <v>0.8125</v>
      </c>
      <c r="G64" s="42">
        <f t="shared" si="6"/>
        <v>13</v>
      </c>
      <c r="H64" s="30">
        <f t="shared" si="7"/>
        <v>29</v>
      </c>
      <c r="I64" s="34">
        <f t="shared" si="8"/>
        <v>-0.89996543402720519</v>
      </c>
      <c r="J64" s="27">
        <f t="shared" si="9"/>
        <v>-3.2027200248251696E-2</v>
      </c>
      <c r="K64" s="30">
        <f t="shared" si="13"/>
        <v>26.15625</v>
      </c>
      <c r="L64" s="34">
        <f t="shared" si="10"/>
        <v>1.9437845659727948</v>
      </c>
      <c r="M64" s="27">
        <f t="shared" si="11"/>
        <v>6.9173742879540229E-2</v>
      </c>
    </row>
    <row r="65" spans="2:13" x14ac:dyDescent="0.2">
      <c r="B65" s="24">
        <f t="shared" si="12"/>
        <v>4.875</v>
      </c>
      <c r="C65" s="31">
        <f t="shared" si="2"/>
        <v>29.344129382549472</v>
      </c>
      <c r="D65" s="22">
        <f t="shared" si="3"/>
        <v>16</v>
      </c>
      <c r="E65" s="22">
        <f t="shared" si="4"/>
        <v>32</v>
      </c>
      <c r="F65" s="24">
        <f t="shared" si="5"/>
        <v>0.875</v>
      </c>
      <c r="G65" s="42">
        <f t="shared" si="6"/>
        <v>14</v>
      </c>
      <c r="H65" s="30">
        <f t="shared" si="7"/>
        <v>30</v>
      </c>
      <c r="I65" s="34">
        <f t="shared" si="8"/>
        <v>-0.65587061745052821</v>
      </c>
      <c r="J65" s="27">
        <f t="shared" si="9"/>
        <v>-2.235099937367932E-2</v>
      </c>
      <c r="K65" s="30">
        <f t="shared" si="13"/>
        <v>26.9375</v>
      </c>
      <c r="L65" s="34">
        <f t="shared" si="10"/>
        <v>2.4066293825494718</v>
      </c>
      <c r="M65" s="27">
        <f t="shared" si="11"/>
        <v>8.2013998479050443E-2</v>
      </c>
    </row>
    <row r="66" spans="2:13" x14ac:dyDescent="0.2">
      <c r="B66" s="24">
        <f t="shared" si="12"/>
        <v>4.9375</v>
      </c>
      <c r="C66" s="31">
        <f t="shared" si="2"/>
        <v>30.643304982354351</v>
      </c>
      <c r="D66" s="22">
        <f t="shared" si="3"/>
        <v>16</v>
      </c>
      <c r="E66" s="22">
        <f t="shared" si="4"/>
        <v>32</v>
      </c>
      <c r="F66" s="24">
        <f t="shared" si="5"/>
        <v>0.9375</v>
      </c>
      <c r="G66" s="42">
        <f t="shared" si="6"/>
        <v>15</v>
      </c>
      <c r="H66" s="30">
        <f t="shared" si="7"/>
        <v>31</v>
      </c>
      <c r="I66" s="34">
        <f t="shared" si="8"/>
        <v>-0.3566950176456487</v>
      </c>
      <c r="J66" s="27">
        <f t="shared" si="9"/>
        <v>-1.1640226726557337E-2</v>
      </c>
      <c r="K66" s="30">
        <f t="shared" si="13"/>
        <v>27.71875</v>
      </c>
      <c r="L66" s="34">
        <f t="shared" si="10"/>
        <v>2.9245549823543513</v>
      </c>
      <c r="M66" s="27">
        <f t="shared" si="11"/>
        <v>9.5438627916878668E-2</v>
      </c>
    </row>
    <row r="67" spans="2:13" x14ac:dyDescent="0.2">
      <c r="B67" s="24">
        <f t="shared" si="12"/>
        <v>5</v>
      </c>
      <c r="C67" s="31">
        <f t="shared" si="2"/>
        <v>32</v>
      </c>
      <c r="D67" s="22">
        <f t="shared" si="3"/>
        <v>32</v>
      </c>
      <c r="E67" s="22">
        <f t="shared" si="4"/>
        <v>64</v>
      </c>
      <c r="F67" s="24">
        <f t="shared" si="5"/>
        <v>0</v>
      </c>
      <c r="G67" s="42">
        <f t="shared" si="6"/>
        <v>0</v>
      </c>
      <c r="H67" s="30">
        <f t="shared" si="7"/>
        <v>32</v>
      </c>
      <c r="I67" s="34">
        <f t="shared" si="8"/>
        <v>0</v>
      </c>
      <c r="J67" s="27">
        <f t="shared" si="9"/>
        <v>0</v>
      </c>
      <c r="K67" s="30">
        <f t="shared" si="13"/>
        <v>32</v>
      </c>
      <c r="L67" s="34">
        <f t="shared" si="10"/>
        <v>0</v>
      </c>
      <c r="M67" s="27">
        <f t="shared" si="11"/>
        <v>0</v>
      </c>
    </row>
    <row r="68" spans="2:13" x14ac:dyDescent="0.2">
      <c r="B68" s="24">
        <f t="shared" si="12"/>
        <v>5.0625</v>
      </c>
      <c r="C68" s="31">
        <f t="shared" ref="C68:C85" si="16">POWER(2,B68)</f>
        <v>33.416761037677233</v>
      </c>
      <c r="D68" s="22">
        <f t="shared" ref="D68:D85" si="17">POWER(2,INT(B68))</f>
        <v>32</v>
      </c>
      <c r="E68" s="22">
        <f t="shared" ref="E68:E85" si="18">POWER(2,INT(B68)+1)</f>
        <v>64</v>
      </c>
      <c r="F68" s="24">
        <f t="shared" ref="F68:F85" si="19">B68-INT(B68)</f>
        <v>6.25E-2</v>
      </c>
      <c r="G68" s="42">
        <f t="shared" ref="G68:G85" si="20">((E68-D68)*F68)</f>
        <v>2</v>
      </c>
      <c r="H68" s="30">
        <f t="shared" ref="H68:H85" si="21">D68+G68</f>
        <v>34</v>
      </c>
      <c r="I68" s="34">
        <f t="shared" ref="I68:I85" si="22">C68-H68</f>
        <v>-0.58323896232276695</v>
      </c>
      <c r="J68" s="27">
        <f t="shared" ref="J68:J85" si="23">I68/C68</f>
        <v>-1.7453485742234799E-2</v>
      </c>
      <c r="K68" s="30">
        <f t="shared" si="13"/>
        <v>33.5625</v>
      </c>
      <c r="L68" s="34">
        <f t="shared" ref="L68:L85" si="24">C68-K68</f>
        <v>-0.14573896232276695</v>
      </c>
      <c r="M68" s="27">
        <f t="shared" ref="M68:M85" si="25">L68/C68</f>
        <v>-4.3612533889339838E-3</v>
      </c>
    </row>
    <row r="69" spans="2:13" x14ac:dyDescent="0.2">
      <c r="B69" s="24">
        <f t="shared" ref="B69:B85" si="26">B68+C$1</f>
        <v>5.125</v>
      </c>
      <c r="C69" s="31">
        <f t="shared" si="16"/>
        <v>34.896247445288239</v>
      </c>
      <c r="D69" s="22">
        <f t="shared" si="17"/>
        <v>32</v>
      </c>
      <c r="E69" s="22">
        <f t="shared" si="18"/>
        <v>64</v>
      </c>
      <c r="F69" s="24">
        <f t="shared" si="19"/>
        <v>0.125</v>
      </c>
      <c r="G69" s="42">
        <f t="shared" si="20"/>
        <v>4</v>
      </c>
      <c r="H69" s="30">
        <f t="shared" si="21"/>
        <v>36</v>
      </c>
      <c r="I69" s="34">
        <f t="shared" si="22"/>
        <v>-1.103752554711761</v>
      </c>
      <c r="J69" s="27">
        <f t="shared" si="23"/>
        <v>-3.1629548605255318E-2</v>
      </c>
      <c r="K69" s="30">
        <f t="shared" ref="K69:K85" si="27">D69+G69-(G69/8)-(G69/16)-(G69/32)</f>
        <v>35.125</v>
      </c>
      <c r="L69" s="34">
        <f t="shared" si="24"/>
        <v>-0.22875255471176104</v>
      </c>
      <c r="M69" s="27">
        <f t="shared" si="25"/>
        <v>-6.5552192988775834E-3</v>
      </c>
    </row>
    <row r="70" spans="2:13" x14ac:dyDescent="0.2">
      <c r="B70" s="24">
        <f t="shared" si="26"/>
        <v>5.1875</v>
      </c>
      <c r="C70" s="31">
        <f t="shared" si="16"/>
        <v>36.44123631221413</v>
      </c>
      <c r="D70" s="22">
        <f t="shared" si="17"/>
        <v>32</v>
      </c>
      <c r="E70" s="22">
        <f t="shared" si="18"/>
        <v>64</v>
      </c>
      <c r="F70" s="24">
        <f t="shared" si="19"/>
        <v>0.1875</v>
      </c>
      <c r="G70" s="42">
        <f t="shared" si="20"/>
        <v>6</v>
      </c>
      <c r="H70" s="30">
        <f t="shared" si="21"/>
        <v>38</v>
      </c>
      <c r="I70" s="34">
        <f t="shared" si="22"/>
        <v>-1.5587636877858699</v>
      </c>
      <c r="J70" s="27">
        <f t="shared" si="23"/>
        <v>-4.2774720221646648E-2</v>
      </c>
      <c r="K70" s="30">
        <f t="shared" si="27"/>
        <v>36.6875</v>
      </c>
      <c r="L70" s="34">
        <f t="shared" si="24"/>
        <v>-0.24626368778586993</v>
      </c>
      <c r="M70" s="27">
        <f t="shared" si="25"/>
        <v>-6.7578302139910907E-3</v>
      </c>
    </row>
    <row r="71" spans="2:13" x14ac:dyDescent="0.2">
      <c r="B71" s="24">
        <f t="shared" si="26"/>
        <v>5.25</v>
      </c>
      <c r="C71" s="31">
        <f t="shared" si="16"/>
        <v>38.054627680087073</v>
      </c>
      <c r="D71" s="22">
        <f t="shared" si="17"/>
        <v>32</v>
      </c>
      <c r="E71" s="22">
        <f t="shared" si="18"/>
        <v>64</v>
      </c>
      <c r="F71" s="24">
        <f t="shared" si="19"/>
        <v>0.25</v>
      </c>
      <c r="G71" s="42">
        <f t="shared" si="20"/>
        <v>8</v>
      </c>
      <c r="H71" s="30">
        <f t="shared" si="21"/>
        <v>40</v>
      </c>
      <c r="I71" s="34">
        <f t="shared" si="22"/>
        <v>-1.9453723199129271</v>
      </c>
      <c r="J71" s="27">
        <f t="shared" si="23"/>
        <v>-5.1120519067143211E-2</v>
      </c>
      <c r="K71" s="30">
        <f t="shared" si="27"/>
        <v>38.25</v>
      </c>
      <c r="L71" s="34">
        <f t="shared" si="24"/>
        <v>-0.19537231991292714</v>
      </c>
      <c r="M71" s="27">
        <f t="shared" si="25"/>
        <v>-5.1339963579556981E-3</v>
      </c>
    </row>
    <row r="72" spans="2:13" x14ac:dyDescent="0.2">
      <c r="B72" s="24">
        <f t="shared" si="26"/>
        <v>5.3125</v>
      </c>
      <c r="C72" s="31">
        <f t="shared" si="16"/>
        <v>39.739449986351474</v>
      </c>
      <c r="D72" s="22">
        <f t="shared" si="17"/>
        <v>32</v>
      </c>
      <c r="E72" s="22">
        <f t="shared" si="18"/>
        <v>64</v>
      </c>
      <c r="F72" s="24">
        <f t="shared" si="19"/>
        <v>0.3125</v>
      </c>
      <c r="G72" s="42">
        <f t="shared" si="20"/>
        <v>10</v>
      </c>
      <c r="H72" s="30">
        <f t="shared" si="21"/>
        <v>42</v>
      </c>
      <c r="I72" s="34">
        <f t="shared" si="22"/>
        <v>-2.2605500136485261</v>
      </c>
      <c r="J72" s="27">
        <f t="shared" si="23"/>
        <v>-5.6884280341698561E-2</v>
      </c>
      <c r="K72" s="30">
        <f t="shared" si="27"/>
        <v>39.8125</v>
      </c>
      <c r="L72" s="34">
        <f t="shared" si="24"/>
        <v>-7.3050013648526146E-2</v>
      </c>
      <c r="M72" s="27">
        <f t="shared" si="25"/>
        <v>-1.8382240739017574E-3</v>
      </c>
    </row>
    <row r="73" spans="2:13" x14ac:dyDescent="0.2">
      <c r="B73" s="24">
        <f t="shared" si="26"/>
        <v>5.375</v>
      </c>
      <c r="C73" s="31">
        <f t="shared" si="16"/>
        <v>41.498865748832301</v>
      </c>
      <c r="D73" s="22">
        <f t="shared" si="17"/>
        <v>32</v>
      </c>
      <c r="E73" s="22">
        <f t="shared" si="18"/>
        <v>64</v>
      </c>
      <c r="F73" s="24">
        <f t="shared" si="19"/>
        <v>0.375</v>
      </c>
      <c r="G73" s="42">
        <f t="shared" si="20"/>
        <v>12</v>
      </c>
      <c r="H73" s="30">
        <f t="shared" si="21"/>
        <v>44</v>
      </c>
      <c r="I73" s="34">
        <f t="shared" si="22"/>
        <v>-2.5011342511676986</v>
      </c>
      <c r="J73" s="27">
        <f t="shared" si="23"/>
        <v>-6.0269942467959518E-2</v>
      </c>
      <c r="K73" s="30">
        <f t="shared" si="27"/>
        <v>41.375</v>
      </c>
      <c r="L73" s="34">
        <f t="shared" si="24"/>
        <v>0.12386574883230139</v>
      </c>
      <c r="M73" s="27">
        <f t="shared" si="25"/>
        <v>2.9847984179130664E-3</v>
      </c>
    </row>
    <row r="74" spans="2:13" x14ac:dyDescent="0.2">
      <c r="B74" s="24">
        <f t="shared" si="26"/>
        <v>5.4375</v>
      </c>
      <c r="C74" s="31">
        <f t="shared" si="16"/>
        <v>43.336177501980565</v>
      </c>
      <c r="D74" s="22">
        <f t="shared" si="17"/>
        <v>32</v>
      </c>
      <c r="E74" s="22">
        <f t="shared" si="18"/>
        <v>64</v>
      </c>
      <c r="F74" s="24">
        <f t="shared" si="19"/>
        <v>0.4375</v>
      </c>
      <c r="G74" s="42">
        <f t="shared" si="20"/>
        <v>14</v>
      </c>
      <c r="H74" s="30">
        <f t="shared" si="21"/>
        <v>46</v>
      </c>
      <c r="I74" s="34">
        <f t="shared" si="22"/>
        <v>-2.6638224980194352</v>
      </c>
      <c r="J74" s="27">
        <f t="shared" si="23"/>
        <v>-6.146879239401519E-2</v>
      </c>
      <c r="K74" s="30">
        <f t="shared" si="27"/>
        <v>42.9375</v>
      </c>
      <c r="L74" s="34">
        <f t="shared" si="24"/>
        <v>0.39867750198056484</v>
      </c>
      <c r="M74" s="27">
        <f t="shared" si="25"/>
        <v>9.1996462300428863E-3</v>
      </c>
    </row>
    <row r="75" spans="2:13" x14ac:dyDescent="0.2">
      <c r="B75" s="24">
        <f t="shared" si="26"/>
        <v>5.5</v>
      </c>
      <c r="C75" s="31">
        <f t="shared" si="16"/>
        <v>45.254833995939045</v>
      </c>
      <c r="D75" s="22">
        <f t="shared" si="17"/>
        <v>32</v>
      </c>
      <c r="E75" s="22">
        <f t="shared" si="18"/>
        <v>64</v>
      </c>
      <c r="F75" s="24">
        <f t="shared" si="19"/>
        <v>0.5</v>
      </c>
      <c r="G75" s="42">
        <f t="shared" si="20"/>
        <v>16</v>
      </c>
      <c r="H75" s="30">
        <f t="shared" si="21"/>
        <v>48</v>
      </c>
      <c r="I75" s="34">
        <f t="shared" si="22"/>
        <v>-2.7451660040609553</v>
      </c>
      <c r="J75" s="27">
        <f t="shared" si="23"/>
        <v>-6.0660171779821213E-2</v>
      </c>
      <c r="K75" s="30">
        <f t="shared" si="27"/>
        <v>44.5</v>
      </c>
      <c r="L75" s="34">
        <f t="shared" si="24"/>
        <v>0.75483399593904466</v>
      </c>
      <c r="M75" s="27">
        <f t="shared" si="25"/>
        <v>1.6679632412457415E-2</v>
      </c>
    </row>
    <row r="76" spans="2:13" x14ac:dyDescent="0.2">
      <c r="B76" s="24">
        <f t="shared" si="26"/>
        <v>5.5625</v>
      </c>
      <c r="C76" s="31">
        <f t="shared" si="16"/>
        <v>47.258436670063965</v>
      </c>
      <c r="D76" s="22">
        <f t="shared" si="17"/>
        <v>32</v>
      </c>
      <c r="E76" s="22">
        <f t="shared" si="18"/>
        <v>64</v>
      </c>
      <c r="F76" s="24">
        <f t="shared" si="19"/>
        <v>0.5625</v>
      </c>
      <c r="G76" s="42">
        <f t="shared" si="20"/>
        <v>18</v>
      </c>
      <c r="H76" s="30">
        <f t="shared" si="21"/>
        <v>50</v>
      </c>
      <c r="I76" s="34">
        <f t="shared" si="22"/>
        <v>-2.7415633299360351</v>
      </c>
      <c r="J76" s="27">
        <f t="shared" si="23"/>
        <v>-5.8012146044447738E-2</v>
      </c>
      <c r="K76" s="30">
        <f t="shared" si="27"/>
        <v>46.0625</v>
      </c>
      <c r="L76" s="34">
        <f t="shared" si="24"/>
        <v>1.1959366700639649</v>
      </c>
      <c r="M76" s="27">
        <f t="shared" si="25"/>
        <v>2.5306310456552523E-2</v>
      </c>
    </row>
    <row r="77" spans="2:13" x14ac:dyDescent="0.2">
      <c r="B77" s="24">
        <f t="shared" si="26"/>
        <v>5.625</v>
      </c>
      <c r="C77" s="31">
        <f t="shared" si="16"/>
        <v>49.350746413054097</v>
      </c>
      <c r="D77" s="22">
        <f t="shared" si="17"/>
        <v>32</v>
      </c>
      <c r="E77" s="22">
        <f t="shared" si="18"/>
        <v>64</v>
      </c>
      <c r="F77" s="24">
        <f t="shared" si="19"/>
        <v>0.625</v>
      </c>
      <c r="G77" s="42">
        <f t="shared" si="20"/>
        <v>20</v>
      </c>
      <c r="H77" s="30">
        <f t="shared" si="21"/>
        <v>52</v>
      </c>
      <c r="I77" s="34">
        <f t="shared" si="22"/>
        <v>-2.6492535869459033</v>
      </c>
      <c r="J77" s="27">
        <f t="shared" si="23"/>
        <v>-5.3682138153945562E-2</v>
      </c>
      <c r="K77" s="30">
        <f t="shared" si="27"/>
        <v>47.625</v>
      </c>
      <c r="L77" s="34">
        <f t="shared" si="24"/>
        <v>1.7257464130540967</v>
      </c>
      <c r="M77" s="27">
        <f t="shared" si="25"/>
        <v>3.4969003277275819E-2</v>
      </c>
    </row>
    <row r="78" spans="2:13" x14ac:dyDescent="0.2">
      <c r="B78" s="24">
        <f t="shared" si="26"/>
        <v>5.6875</v>
      </c>
      <c r="C78" s="31">
        <f t="shared" si="16"/>
        <v>51.535690622376137</v>
      </c>
      <c r="D78" s="22">
        <f t="shared" si="17"/>
        <v>32</v>
      </c>
      <c r="E78" s="22">
        <f t="shared" si="18"/>
        <v>64</v>
      </c>
      <c r="F78" s="24">
        <f t="shared" si="19"/>
        <v>0.6875</v>
      </c>
      <c r="G78" s="42">
        <f t="shared" si="20"/>
        <v>22</v>
      </c>
      <c r="H78" s="30">
        <f t="shared" si="21"/>
        <v>54</v>
      </c>
      <c r="I78" s="34">
        <f t="shared" si="22"/>
        <v>-2.4643093776238629</v>
      </c>
      <c r="J78" s="27">
        <f t="shared" si="23"/>
        <v>-4.7817528937002182E-2</v>
      </c>
      <c r="K78" s="30">
        <f t="shared" si="27"/>
        <v>49.1875</v>
      </c>
      <c r="L78" s="34">
        <f t="shared" si="24"/>
        <v>2.3481906223761371</v>
      </c>
      <c r="M78" s="27">
        <f t="shared" si="25"/>
        <v>4.5564357322429729E-2</v>
      </c>
    </row>
    <row r="79" spans="2:13" x14ac:dyDescent="0.2">
      <c r="B79" s="24">
        <f t="shared" si="26"/>
        <v>5.75</v>
      </c>
      <c r="C79" s="31">
        <f t="shared" si="16"/>
        <v>53.817370576237735</v>
      </c>
      <c r="D79" s="22">
        <f t="shared" si="17"/>
        <v>32</v>
      </c>
      <c r="E79" s="22">
        <f t="shared" si="18"/>
        <v>64</v>
      </c>
      <c r="F79" s="24">
        <f t="shared" si="19"/>
        <v>0.75</v>
      </c>
      <c r="G79" s="42">
        <f t="shared" si="20"/>
        <v>24</v>
      </c>
      <c r="H79" s="30">
        <f t="shared" si="21"/>
        <v>56</v>
      </c>
      <c r="I79" s="34">
        <f t="shared" si="22"/>
        <v>-2.1826294237622648</v>
      </c>
      <c r="J79" s="27">
        <f t="shared" si="23"/>
        <v>-4.055622562738085E-2</v>
      </c>
      <c r="K79" s="30">
        <f t="shared" si="27"/>
        <v>50.75</v>
      </c>
      <c r="L79" s="34">
        <f t="shared" si="24"/>
        <v>3.0673705762377352</v>
      </c>
      <c r="M79" s="27">
        <f t="shared" si="25"/>
        <v>5.6995920525186108E-2</v>
      </c>
    </row>
    <row r="80" spans="2:13" x14ac:dyDescent="0.2">
      <c r="B80" s="24">
        <f t="shared" si="26"/>
        <v>5.8125</v>
      </c>
      <c r="C80" s="31">
        <f t="shared" si="16"/>
        <v>56.200069131945597</v>
      </c>
      <c r="D80" s="22">
        <f t="shared" si="17"/>
        <v>32</v>
      </c>
      <c r="E80" s="22">
        <f t="shared" si="18"/>
        <v>64</v>
      </c>
      <c r="F80" s="24">
        <f t="shared" si="19"/>
        <v>0.8125</v>
      </c>
      <c r="G80" s="42">
        <f t="shared" si="20"/>
        <v>26</v>
      </c>
      <c r="H80" s="30">
        <f t="shared" si="21"/>
        <v>58</v>
      </c>
      <c r="I80" s="34">
        <f t="shared" si="22"/>
        <v>-1.7999308680544033</v>
      </c>
      <c r="J80" s="27">
        <f t="shared" si="23"/>
        <v>-3.2027200248251571E-2</v>
      </c>
      <c r="K80" s="30">
        <f t="shared" si="27"/>
        <v>52.3125</v>
      </c>
      <c r="L80" s="34">
        <f t="shared" si="24"/>
        <v>3.8875691319455967</v>
      </c>
      <c r="M80" s="27">
        <f t="shared" si="25"/>
        <v>6.917374287954034E-2</v>
      </c>
    </row>
    <row r="81" spans="2:13" x14ac:dyDescent="0.2">
      <c r="B81" s="24">
        <f t="shared" si="26"/>
        <v>5.875</v>
      </c>
      <c r="C81" s="31">
        <f t="shared" si="16"/>
        <v>58.688258765098979</v>
      </c>
      <c r="D81" s="22">
        <f t="shared" si="17"/>
        <v>32</v>
      </c>
      <c r="E81" s="22">
        <f t="shared" si="18"/>
        <v>64</v>
      </c>
      <c r="F81" s="24">
        <f t="shared" si="19"/>
        <v>0.875</v>
      </c>
      <c r="G81" s="42">
        <f t="shared" si="20"/>
        <v>28</v>
      </c>
      <c r="H81" s="30">
        <f t="shared" si="21"/>
        <v>60</v>
      </c>
      <c r="I81" s="34">
        <f t="shared" si="22"/>
        <v>-1.3117412349010209</v>
      </c>
      <c r="J81" s="27">
        <f t="shared" si="23"/>
        <v>-2.2350999373678702E-2</v>
      </c>
      <c r="K81" s="30">
        <f t="shared" si="27"/>
        <v>53.875</v>
      </c>
      <c r="L81" s="34">
        <f t="shared" si="24"/>
        <v>4.8132587650989791</v>
      </c>
      <c r="M81" s="27">
        <f t="shared" si="25"/>
        <v>8.2013998479050998E-2</v>
      </c>
    </row>
    <row r="82" spans="2:13" x14ac:dyDescent="0.2">
      <c r="B82" s="24">
        <f t="shared" si="26"/>
        <v>5.9375</v>
      </c>
      <c r="C82" s="31">
        <f t="shared" si="16"/>
        <v>61.286609964708681</v>
      </c>
      <c r="D82" s="22">
        <f t="shared" si="17"/>
        <v>32</v>
      </c>
      <c r="E82" s="22">
        <f t="shared" si="18"/>
        <v>64</v>
      </c>
      <c r="F82" s="24">
        <f t="shared" si="19"/>
        <v>0.9375</v>
      </c>
      <c r="G82" s="42">
        <f t="shared" si="20"/>
        <v>30</v>
      </c>
      <c r="H82" s="30">
        <f t="shared" si="21"/>
        <v>62</v>
      </c>
      <c r="I82" s="34">
        <f t="shared" si="22"/>
        <v>-0.71339003529131872</v>
      </c>
      <c r="J82" s="27">
        <f t="shared" si="23"/>
        <v>-1.1640226726557687E-2</v>
      </c>
      <c r="K82" s="30">
        <f t="shared" si="27"/>
        <v>55.4375</v>
      </c>
      <c r="L82" s="34">
        <f t="shared" si="24"/>
        <v>5.8491099647086813</v>
      </c>
      <c r="M82" s="27">
        <f t="shared" si="25"/>
        <v>9.5438627916878363E-2</v>
      </c>
    </row>
    <row r="83" spans="2:13" x14ac:dyDescent="0.2">
      <c r="B83" s="24">
        <f t="shared" si="26"/>
        <v>6</v>
      </c>
      <c r="C83" s="31">
        <f t="shared" si="16"/>
        <v>64</v>
      </c>
      <c r="D83" s="22">
        <f t="shared" si="17"/>
        <v>64</v>
      </c>
      <c r="E83" s="22">
        <f t="shared" si="18"/>
        <v>128</v>
      </c>
      <c r="F83" s="24">
        <f t="shared" si="19"/>
        <v>0</v>
      </c>
      <c r="G83" s="42">
        <f t="shared" si="20"/>
        <v>0</v>
      </c>
      <c r="H83" s="30">
        <f t="shared" si="21"/>
        <v>64</v>
      </c>
      <c r="I83" s="34">
        <f t="shared" si="22"/>
        <v>0</v>
      </c>
      <c r="J83" s="27">
        <f t="shared" si="23"/>
        <v>0</v>
      </c>
      <c r="K83" s="30">
        <f t="shared" si="27"/>
        <v>64</v>
      </c>
      <c r="L83" s="34">
        <f t="shared" si="24"/>
        <v>0</v>
      </c>
      <c r="M83" s="27">
        <f t="shared" si="25"/>
        <v>0</v>
      </c>
    </row>
    <row r="84" spans="2:13" x14ac:dyDescent="0.2">
      <c r="B84" s="24">
        <f t="shared" si="26"/>
        <v>6.0625</v>
      </c>
      <c r="C84" s="31">
        <f t="shared" si="16"/>
        <v>66.833522075354466</v>
      </c>
      <c r="D84" s="22">
        <f t="shared" si="17"/>
        <v>64</v>
      </c>
      <c r="E84" s="22">
        <f t="shared" si="18"/>
        <v>128</v>
      </c>
      <c r="F84" s="24">
        <f t="shared" si="19"/>
        <v>6.25E-2</v>
      </c>
      <c r="G84" s="42">
        <f t="shared" si="20"/>
        <v>4</v>
      </c>
      <c r="H84" s="30">
        <f t="shared" si="21"/>
        <v>68</v>
      </c>
      <c r="I84" s="34">
        <f t="shared" si="22"/>
        <v>-1.1664779246455339</v>
      </c>
      <c r="J84" s="27">
        <f t="shared" si="23"/>
        <v>-1.7453485742234799E-2</v>
      </c>
      <c r="K84" s="30">
        <f t="shared" si="27"/>
        <v>67.125</v>
      </c>
      <c r="L84" s="34">
        <f t="shared" si="24"/>
        <v>-0.2914779246455339</v>
      </c>
      <c r="M84" s="27">
        <f t="shared" si="25"/>
        <v>-4.3612533889339838E-3</v>
      </c>
    </row>
    <row r="85" spans="2:13" x14ac:dyDescent="0.2">
      <c r="B85" s="24">
        <f t="shared" si="26"/>
        <v>6.125</v>
      </c>
      <c r="C85" s="31">
        <f t="shared" si="16"/>
        <v>69.792494890576478</v>
      </c>
      <c r="D85" s="22">
        <f t="shared" si="17"/>
        <v>64</v>
      </c>
      <c r="E85" s="22">
        <f t="shared" si="18"/>
        <v>128</v>
      </c>
      <c r="F85" s="24">
        <f t="shared" si="19"/>
        <v>0.125</v>
      </c>
      <c r="G85" s="42">
        <f t="shared" si="20"/>
        <v>8</v>
      </c>
      <c r="H85" s="30">
        <f t="shared" si="21"/>
        <v>72</v>
      </c>
      <c r="I85" s="34">
        <f t="shared" si="22"/>
        <v>-2.2075051094235221</v>
      </c>
      <c r="J85" s="27">
        <f t="shared" si="23"/>
        <v>-3.1629548605255318E-2</v>
      </c>
      <c r="K85" s="30">
        <f t="shared" si="27"/>
        <v>70.25</v>
      </c>
      <c r="L85" s="34">
        <f t="shared" si="24"/>
        <v>-0.45750510942352207</v>
      </c>
      <c r="M85" s="27">
        <f t="shared" si="25"/>
        <v>-6.5552192988775834E-3</v>
      </c>
    </row>
    <row r="86" spans="2:13" x14ac:dyDescent="0.2">
      <c r="B86" s="24"/>
      <c r="F86" s="24"/>
      <c r="H86" s="30">
        <f t="shared" ref="H86" si="28">D86+G86-(G86/4)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7"/>
  <sheetViews>
    <sheetView workbookViewId="0">
      <selection activeCell="R111" sqref="R111"/>
    </sheetView>
  </sheetViews>
  <sheetFormatPr defaultRowHeight="12" x14ac:dyDescent="0.2"/>
  <cols>
    <col min="1" max="2" width="9.140625" style="22"/>
    <col min="3" max="3" width="9.140625" style="28"/>
    <col min="4" max="4" width="6.85546875" style="22" customWidth="1"/>
    <col min="5" max="5" width="7.7109375" style="22" customWidth="1"/>
    <col min="6" max="6" width="9.140625" style="22"/>
    <col min="7" max="7" width="9.140625" style="32"/>
    <col min="8" max="8" width="10.5703125" style="29" customWidth="1"/>
    <col min="9" max="9" width="9.140625" style="33"/>
    <col min="10" max="10" width="9.7109375" style="26" bestFit="1" customWidth="1"/>
    <col min="11" max="11" width="9.140625" style="29"/>
    <col min="12" max="12" width="9.140625" style="33"/>
    <col min="13" max="13" width="9.140625" style="26"/>
    <col min="14" max="16384" width="9.140625" style="22"/>
  </cols>
  <sheetData>
    <row r="1" spans="2:15" x14ac:dyDescent="0.2">
      <c r="B1" s="22" t="s">
        <v>50</v>
      </c>
      <c r="C1" s="28">
        <f>1/16</f>
        <v>6.25E-2</v>
      </c>
    </row>
    <row r="2" spans="2:15" s="41" customFormat="1" x14ac:dyDescent="0.2">
      <c r="B2" s="35" t="s">
        <v>41</v>
      </c>
      <c r="C2" s="36" t="s">
        <v>52</v>
      </c>
      <c r="D2" s="35" t="s">
        <v>54</v>
      </c>
      <c r="E2" s="35" t="s">
        <v>55</v>
      </c>
      <c r="F2" s="35" t="s">
        <v>46</v>
      </c>
      <c r="G2" s="37" t="s">
        <v>45</v>
      </c>
      <c r="H2" s="38" t="s">
        <v>53</v>
      </c>
      <c r="I2" s="39" t="s">
        <v>48</v>
      </c>
      <c r="J2" s="40" t="s">
        <v>49</v>
      </c>
      <c r="K2" s="38" t="s">
        <v>51</v>
      </c>
      <c r="L2" s="39" t="s">
        <v>48</v>
      </c>
      <c r="M2" s="40" t="s">
        <v>49</v>
      </c>
      <c r="O2" s="41">
        <v>65536</v>
      </c>
    </row>
    <row r="3" spans="2:15" x14ac:dyDescent="0.2">
      <c r="B3" s="24">
        <v>1</v>
      </c>
      <c r="C3" s="31">
        <f>LOG(B3,2)</f>
        <v>0</v>
      </c>
      <c r="D3" s="22">
        <f>INT(LOG(INT(B3),2))</f>
        <v>0</v>
      </c>
      <c r="E3" s="22">
        <f>D3+1</f>
        <v>1</v>
      </c>
      <c r="F3" s="24">
        <f>B3-INT(B3)</f>
        <v>0</v>
      </c>
      <c r="G3" s="42">
        <f>((E3-D3)*F3)</f>
        <v>0</v>
      </c>
      <c r="H3" s="30">
        <f>D3+G3</f>
        <v>0</v>
      </c>
      <c r="I3" s="34">
        <f>C3-H3</f>
        <v>0</v>
      </c>
      <c r="J3" s="27">
        <v>0</v>
      </c>
      <c r="K3" s="30">
        <f>D3+G3-(G3/8)-(G3/16)+(G3/64)</f>
        <v>0</v>
      </c>
      <c r="L3" s="34">
        <f>C3-K3</f>
        <v>0</v>
      </c>
      <c r="M3" s="27">
        <v>0</v>
      </c>
      <c r="N3" s="23">
        <f t="shared" ref="N3:N18" si="0">(C3-C$3)/(E3-D3)</f>
        <v>0</v>
      </c>
      <c r="O3" s="24">
        <f t="shared" ref="O3:O34" si="1">N3*O$2</f>
        <v>0</v>
      </c>
    </row>
    <row r="4" spans="2:15" x14ac:dyDescent="0.2">
      <c r="B4" s="24">
        <f>B3+C$1</f>
        <v>1.0625</v>
      </c>
      <c r="C4" s="31">
        <f t="shared" ref="C4:C67" si="2">LOG(B4,2)</f>
        <v>8.7462841250339401E-2</v>
      </c>
      <c r="D4" s="22">
        <f t="shared" ref="D4:D67" si="3">INT(LOG(INT(B4),2))</f>
        <v>0</v>
      </c>
      <c r="E4" s="22">
        <f t="shared" ref="E4:E67" si="4">D4+1</f>
        <v>1</v>
      </c>
      <c r="F4" s="24">
        <f t="shared" ref="F4:F67" si="5">B4-INT(B4)</f>
        <v>6.25E-2</v>
      </c>
      <c r="G4" s="42">
        <f t="shared" ref="G4:G67" si="6">((E4-D4)*F4)</f>
        <v>6.25E-2</v>
      </c>
      <c r="H4" s="30">
        <f t="shared" ref="H4:H67" si="7">D4+G4</f>
        <v>6.25E-2</v>
      </c>
      <c r="I4" s="34">
        <f t="shared" ref="I4:I67" si="8">C4-H4</f>
        <v>2.4962841250339401E-2</v>
      </c>
      <c r="J4" s="27">
        <f t="shared" ref="J4:J67" si="9">I4/C4</f>
        <v>0.28541082010919161</v>
      </c>
      <c r="K4" s="30">
        <f>D4+G4-(G4/8)-(G4/16)-(G4/32)</f>
        <v>4.8828125E-2</v>
      </c>
      <c r="L4" s="34">
        <f t="shared" ref="L4:L67" si="10">C4-K4</f>
        <v>3.8634716250339401E-2</v>
      </c>
      <c r="M4" s="27">
        <f t="shared" ref="M4:M67" si="11">L4/C4</f>
        <v>0.44172720321030595</v>
      </c>
      <c r="N4" s="23">
        <f t="shared" si="0"/>
        <v>8.7462841250339401E-2</v>
      </c>
      <c r="O4" s="24">
        <f t="shared" si="1"/>
        <v>5731.964764182243</v>
      </c>
    </row>
    <row r="5" spans="2:15" x14ac:dyDescent="0.2">
      <c r="B5" s="24">
        <f t="shared" ref="B5:B68" si="12">B4+C$1</f>
        <v>1.125</v>
      </c>
      <c r="C5" s="31">
        <f t="shared" si="2"/>
        <v>0.16992500144231237</v>
      </c>
      <c r="D5" s="22">
        <f t="shared" si="3"/>
        <v>0</v>
      </c>
      <c r="E5" s="22">
        <f t="shared" si="4"/>
        <v>1</v>
      </c>
      <c r="F5" s="24">
        <f t="shared" si="5"/>
        <v>0.125</v>
      </c>
      <c r="G5" s="42">
        <f t="shared" si="6"/>
        <v>0.125</v>
      </c>
      <c r="H5" s="30">
        <f t="shared" si="7"/>
        <v>0.125</v>
      </c>
      <c r="I5" s="34">
        <f t="shared" si="8"/>
        <v>4.4925001442312373E-2</v>
      </c>
      <c r="J5" s="27">
        <f t="shared" si="9"/>
        <v>0.26438135095478521</v>
      </c>
      <c r="K5" s="30">
        <f t="shared" ref="K5:K68" si="13">D5+G5-(G5/8)-(G5/16)-(G5/32)</f>
        <v>9.765625E-2</v>
      </c>
      <c r="L5" s="34">
        <f t="shared" si="10"/>
        <v>7.2268751442312373E-2</v>
      </c>
      <c r="M5" s="27">
        <f t="shared" si="11"/>
        <v>0.42529793043342595</v>
      </c>
      <c r="N5" s="23">
        <f t="shared" si="0"/>
        <v>0.16992500144231237</v>
      </c>
      <c r="O5" s="24">
        <f t="shared" si="1"/>
        <v>11136.204894523384</v>
      </c>
    </row>
    <row r="6" spans="2:15" x14ac:dyDescent="0.2">
      <c r="B6" s="24">
        <f t="shared" si="12"/>
        <v>1.1875</v>
      </c>
      <c r="C6" s="31">
        <f t="shared" si="2"/>
        <v>0.24792751344358552</v>
      </c>
      <c r="D6" s="22">
        <f t="shared" si="3"/>
        <v>0</v>
      </c>
      <c r="E6" s="22">
        <f t="shared" si="4"/>
        <v>1</v>
      </c>
      <c r="F6" s="24">
        <f t="shared" si="5"/>
        <v>0.1875</v>
      </c>
      <c r="G6" s="42">
        <f t="shared" si="6"/>
        <v>0.1875</v>
      </c>
      <c r="H6" s="30">
        <f t="shared" si="7"/>
        <v>0.1875</v>
      </c>
      <c r="I6" s="34">
        <f t="shared" si="8"/>
        <v>6.0427513443585518E-2</v>
      </c>
      <c r="J6" s="27">
        <f t="shared" si="9"/>
        <v>0.24373056706889229</v>
      </c>
      <c r="K6" s="30">
        <f t="shared" si="13"/>
        <v>0.146484375</v>
      </c>
      <c r="L6" s="34">
        <f t="shared" si="10"/>
        <v>0.10144313844358552</v>
      </c>
      <c r="M6" s="27">
        <f t="shared" si="11"/>
        <v>0.40916450552257211</v>
      </c>
      <c r="N6" s="23">
        <f t="shared" si="0"/>
        <v>0.24792751344358552</v>
      </c>
      <c r="O6" s="24">
        <f t="shared" si="1"/>
        <v>16248.17752103882</v>
      </c>
    </row>
    <row r="7" spans="2:15" x14ac:dyDescent="0.2">
      <c r="B7" s="24">
        <f t="shared" si="12"/>
        <v>1.25</v>
      </c>
      <c r="C7" s="31">
        <f t="shared" si="2"/>
        <v>0.32192809488736235</v>
      </c>
      <c r="D7" s="22">
        <f t="shared" si="3"/>
        <v>0</v>
      </c>
      <c r="E7" s="22">
        <f t="shared" si="4"/>
        <v>1</v>
      </c>
      <c r="F7" s="24">
        <f t="shared" si="5"/>
        <v>0.25</v>
      </c>
      <c r="G7" s="42">
        <f t="shared" si="6"/>
        <v>0.25</v>
      </c>
      <c r="H7" s="30">
        <f t="shared" si="7"/>
        <v>0.25</v>
      </c>
      <c r="I7" s="34">
        <f t="shared" si="8"/>
        <v>7.1928094887362348E-2</v>
      </c>
      <c r="J7" s="27">
        <f t="shared" si="9"/>
        <v>0.22342907012365254</v>
      </c>
      <c r="K7" s="30">
        <f t="shared" si="13"/>
        <v>0.1953125</v>
      </c>
      <c r="L7" s="34">
        <f t="shared" si="10"/>
        <v>0.12661559488736235</v>
      </c>
      <c r="M7" s="27">
        <f t="shared" si="11"/>
        <v>0.39330396103410353</v>
      </c>
      <c r="N7" s="23">
        <f t="shared" si="0"/>
        <v>0.32192809488736235</v>
      </c>
      <c r="O7" s="24">
        <f t="shared" si="1"/>
        <v>21097.879626538179</v>
      </c>
    </row>
    <row r="8" spans="2:15" x14ac:dyDescent="0.2">
      <c r="B8" s="24">
        <f t="shared" si="12"/>
        <v>1.3125</v>
      </c>
      <c r="C8" s="31">
        <f t="shared" si="2"/>
        <v>0.39231742277876031</v>
      </c>
      <c r="D8" s="22">
        <f t="shared" si="3"/>
        <v>0</v>
      </c>
      <c r="E8" s="22">
        <f t="shared" si="4"/>
        <v>1</v>
      </c>
      <c r="F8" s="24">
        <f t="shared" si="5"/>
        <v>0.3125</v>
      </c>
      <c r="G8" s="42">
        <f t="shared" si="6"/>
        <v>0.3125</v>
      </c>
      <c r="H8" s="30">
        <f t="shared" si="7"/>
        <v>0.3125</v>
      </c>
      <c r="I8" s="34">
        <f t="shared" si="8"/>
        <v>7.9817422778760305E-2</v>
      </c>
      <c r="J8" s="27">
        <f t="shared" si="9"/>
        <v>0.20345112947933433</v>
      </c>
      <c r="K8" s="30">
        <f t="shared" si="13"/>
        <v>0.244140625</v>
      </c>
      <c r="L8" s="34">
        <f t="shared" si="10"/>
        <v>0.14817679777876031</v>
      </c>
      <c r="M8" s="27">
        <f t="shared" si="11"/>
        <v>0.37769619490572992</v>
      </c>
      <c r="N8" s="23">
        <f t="shared" si="0"/>
        <v>0.39231742277876031</v>
      </c>
      <c r="O8" s="24">
        <f t="shared" si="1"/>
        <v>25710.914619228835</v>
      </c>
    </row>
    <row r="9" spans="2:15" x14ac:dyDescent="0.2">
      <c r="B9" s="24">
        <f t="shared" si="12"/>
        <v>1.375</v>
      </c>
      <c r="C9" s="31">
        <f t="shared" si="2"/>
        <v>0.45943161863729726</v>
      </c>
      <c r="D9" s="22">
        <f t="shared" si="3"/>
        <v>0</v>
      </c>
      <c r="E9" s="22">
        <f t="shared" si="4"/>
        <v>1</v>
      </c>
      <c r="F9" s="24">
        <f t="shared" si="5"/>
        <v>0.375</v>
      </c>
      <c r="G9" s="42">
        <f t="shared" si="6"/>
        <v>0.375</v>
      </c>
      <c r="H9" s="30">
        <f t="shared" si="7"/>
        <v>0.375</v>
      </c>
      <c r="I9" s="34">
        <f t="shared" si="8"/>
        <v>8.4431618637297257E-2</v>
      </c>
      <c r="J9" s="27">
        <f t="shared" si="9"/>
        <v>0.18377407042146268</v>
      </c>
      <c r="K9" s="30">
        <f t="shared" si="13"/>
        <v>0.29296875</v>
      </c>
      <c r="L9" s="34">
        <f t="shared" si="10"/>
        <v>0.16646286863729726</v>
      </c>
      <c r="M9" s="27">
        <f t="shared" si="11"/>
        <v>0.36232349251676771</v>
      </c>
      <c r="N9" s="23">
        <f t="shared" si="0"/>
        <v>0.45943161863729726</v>
      </c>
      <c r="O9" s="24">
        <f t="shared" si="1"/>
        <v>30109.310559013913</v>
      </c>
    </row>
    <row r="10" spans="2:15" x14ac:dyDescent="0.2">
      <c r="B10" s="24">
        <f t="shared" si="12"/>
        <v>1.4375</v>
      </c>
      <c r="C10" s="31">
        <f t="shared" si="2"/>
        <v>0.52356195605701294</v>
      </c>
      <c r="D10" s="22">
        <f t="shared" si="3"/>
        <v>0</v>
      </c>
      <c r="E10" s="22">
        <f t="shared" si="4"/>
        <v>1</v>
      </c>
      <c r="F10" s="24">
        <f t="shared" si="5"/>
        <v>0.4375</v>
      </c>
      <c r="G10" s="42">
        <f t="shared" si="6"/>
        <v>0.4375</v>
      </c>
      <c r="H10" s="30">
        <f t="shared" si="7"/>
        <v>0.4375</v>
      </c>
      <c r="I10" s="34">
        <f t="shared" si="8"/>
        <v>8.6061956057012945E-2</v>
      </c>
      <c r="J10" s="27">
        <f t="shared" si="9"/>
        <v>0.16437778769327022</v>
      </c>
      <c r="K10" s="30">
        <f t="shared" si="13"/>
        <v>0.341796875</v>
      </c>
      <c r="L10" s="34">
        <f t="shared" si="10"/>
        <v>0.18176508105701294</v>
      </c>
      <c r="M10" s="27">
        <f t="shared" si="11"/>
        <v>0.34717014663536738</v>
      </c>
      <c r="N10" s="23">
        <f t="shared" si="0"/>
        <v>0.52356195605701294</v>
      </c>
      <c r="O10" s="24">
        <f t="shared" si="1"/>
        <v>34312.1563521524</v>
      </c>
    </row>
    <row r="11" spans="2:15" s="45" customFormat="1" x14ac:dyDescent="0.2">
      <c r="B11" s="43">
        <f t="shared" si="12"/>
        <v>1.5</v>
      </c>
      <c r="C11" s="31">
        <f t="shared" si="2"/>
        <v>0.58496250072115619</v>
      </c>
      <c r="D11" s="22">
        <f t="shared" si="3"/>
        <v>0</v>
      </c>
      <c r="E11" s="22">
        <f t="shared" si="4"/>
        <v>1</v>
      </c>
      <c r="F11" s="43">
        <f t="shared" si="5"/>
        <v>0.5</v>
      </c>
      <c r="G11" s="46">
        <f t="shared" si="6"/>
        <v>0.5</v>
      </c>
      <c r="H11" s="47">
        <f t="shared" si="7"/>
        <v>0.5</v>
      </c>
      <c r="I11" s="48">
        <f t="shared" si="8"/>
        <v>8.4962500721156187E-2</v>
      </c>
      <c r="J11" s="49">
        <f t="shared" si="9"/>
        <v>0.14524435432427263</v>
      </c>
      <c r="K11" s="47">
        <f t="shared" si="13"/>
        <v>0.390625</v>
      </c>
      <c r="L11" s="48">
        <f t="shared" si="10"/>
        <v>0.19433750072115619</v>
      </c>
      <c r="M11" s="49">
        <f t="shared" si="11"/>
        <v>0.33222215181583797</v>
      </c>
      <c r="N11" s="50">
        <f t="shared" si="0"/>
        <v>0.58496250072115619</v>
      </c>
      <c r="O11" s="43">
        <f t="shared" si="1"/>
        <v>38336.102447261692</v>
      </c>
    </row>
    <row r="12" spans="2:15" x14ac:dyDescent="0.2">
      <c r="B12" s="24">
        <f t="shared" si="12"/>
        <v>1.5625</v>
      </c>
      <c r="C12" s="31">
        <f t="shared" si="2"/>
        <v>0.6438561897747247</v>
      </c>
      <c r="D12" s="22">
        <f t="shared" si="3"/>
        <v>0</v>
      </c>
      <c r="E12" s="22">
        <f t="shared" si="4"/>
        <v>1</v>
      </c>
      <c r="F12" s="24">
        <f t="shared" si="5"/>
        <v>0.5625</v>
      </c>
      <c r="G12" s="42">
        <f t="shared" si="6"/>
        <v>0.5625</v>
      </c>
      <c r="H12" s="30">
        <f t="shared" si="7"/>
        <v>0.5625</v>
      </c>
      <c r="I12" s="34">
        <f t="shared" si="8"/>
        <v>8.1356189774724696E-2</v>
      </c>
      <c r="J12" s="27">
        <f t="shared" si="9"/>
        <v>0.12635770388910911</v>
      </c>
      <c r="K12" s="30">
        <f t="shared" si="13"/>
        <v>0.439453125</v>
      </c>
      <c r="L12" s="34">
        <f t="shared" si="10"/>
        <v>0.2044030647747247</v>
      </c>
      <c r="M12" s="27">
        <f t="shared" si="11"/>
        <v>0.31746695616336651</v>
      </c>
      <c r="N12" s="23">
        <f t="shared" si="0"/>
        <v>0.6438561897747247</v>
      </c>
      <c r="O12" s="24">
        <f t="shared" si="1"/>
        <v>42195.759253076358</v>
      </c>
    </row>
    <row r="13" spans="2:15" x14ac:dyDescent="0.2">
      <c r="B13" s="24">
        <f t="shared" si="12"/>
        <v>1.625</v>
      </c>
      <c r="C13" s="31">
        <f t="shared" si="2"/>
        <v>0.70043971814109218</v>
      </c>
      <c r="D13" s="22">
        <f t="shared" si="3"/>
        <v>0</v>
      </c>
      <c r="E13" s="22">
        <f t="shared" si="4"/>
        <v>1</v>
      </c>
      <c r="F13" s="24">
        <f t="shared" si="5"/>
        <v>0.625</v>
      </c>
      <c r="G13" s="42">
        <f t="shared" si="6"/>
        <v>0.625</v>
      </c>
      <c r="H13" s="30">
        <f t="shared" si="7"/>
        <v>0.625</v>
      </c>
      <c r="I13" s="34">
        <f t="shared" si="8"/>
        <v>7.5439718141092182E-2</v>
      </c>
      <c r="J13" s="27">
        <f t="shared" si="9"/>
        <v>0.10770337002205246</v>
      </c>
      <c r="K13" s="30">
        <f t="shared" si="13"/>
        <v>0.48828125</v>
      </c>
      <c r="L13" s="34">
        <f t="shared" si="10"/>
        <v>0.21215846814109218</v>
      </c>
      <c r="M13" s="27">
        <f t="shared" si="11"/>
        <v>0.30289325782972848</v>
      </c>
      <c r="N13" s="23">
        <f t="shared" si="0"/>
        <v>0.70043971814109218</v>
      </c>
      <c r="O13" s="24">
        <f t="shared" si="1"/>
        <v>45904.017368094617</v>
      </c>
    </row>
    <row r="14" spans="2:15" x14ac:dyDescent="0.2">
      <c r="B14" s="24">
        <f t="shared" si="12"/>
        <v>1.6875</v>
      </c>
      <c r="C14" s="31">
        <f t="shared" si="2"/>
        <v>0.75488750216346867</v>
      </c>
      <c r="D14" s="22">
        <f t="shared" si="3"/>
        <v>0</v>
      </c>
      <c r="E14" s="22">
        <f t="shared" si="4"/>
        <v>1</v>
      </c>
      <c r="F14" s="24">
        <f t="shared" si="5"/>
        <v>0.6875</v>
      </c>
      <c r="G14" s="42">
        <f t="shared" si="6"/>
        <v>0.6875</v>
      </c>
      <c r="H14" s="30">
        <f t="shared" si="7"/>
        <v>0.6875</v>
      </c>
      <c r="I14" s="34">
        <f t="shared" si="8"/>
        <v>6.7387502163468671E-2</v>
      </c>
      <c r="J14" s="27">
        <f t="shared" si="9"/>
        <v>8.9268271060707144E-2</v>
      </c>
      <c r="K14" s="30">
        <f t="shared" si="13"/>
        <v>0.537109375</v>
      </c>
      <c r="L14" s="34">
        <f t="shared" si="10"/>
        <v>0.21777812716346867</v>
      </c>
      <c r="M14" s="27">
        <f t="shared" si="11"/>
        <v>0.28849083676617748</v>
      </c>
      <c r="N14" s="23">
        <f t="shared" si="0"/>
        <v>0.75488750216346867</v>
      </c>
      <c r="O14" s="24">
        <f t="shared" si="1"/>
        <v>49472.307341785083</v>
      </c>
    </row>
    <row r="15" spans="2:15" x14ac:dyDescent="0.2">
      <c r="B15" s="24">
        <f t="shared" si="12"/>
        <v>1.75</v>
      </c>
      <c r="C15" s="31">
        <f t="shared" si="2"/>
        <v>0.80735492205760406</v>
      </c>
      <c r="D15" s="22">
        <f t="shared" si="3"/>
        <v>0</v>
      </c>
      <c r="E15" s="22">
        <f t="shared" si="4"/>
        <v>1</v>
      </c>
      <c r="F15" s="24">
        <f t="shared" si="5"/>
        <v>0.75</v>
      </c>
      <c r="G15" s="42">
        <f t="shared" si="6"/>
        <v>0.75</v>
      </c>
      <c r="H15" s="30">
        <f t="shared" si="7"/>
        <v>0.75</v>
      </c>
      <c r="I15" s="34">
        <f t="shared" si="8"/>
        <v>5.7354922057604063E-2</v>
      </c>
      <c r="J15" s="27">
        <f t="shared" si="9"/>
        <v>7.1040530614999875E-2</v>
      </c>
      <c r="K15" s="30">
        <f t="shared" si="13"/>
        <v>0.5859375</v>
      </c>
      <c r="L15" s="34">
        <f t="shared" si="10"/>
        <v>0.22141742205760406</v>
      </c>
      <c r="M15" s="27">
        <f t="shared" si="11"/>
        <v>0.27425041454296867</v>
      </c>
      <c r="N15" s="23">
        <f t="shared" si="0"/>
        <v>0.80735492205760406</v>
      </c>
      <c r="O15" s="24">
        <f t="shared" si="1"/>
        <v>52910.81217196714</v>
      </c>
    </row>
    <row r="16" spans="2:15" x14ac:dyDescent="0.2">
      <c r="B16" s="24">
        <f t="shared" si="12"/>
        <v>1.8125</v>
      </c>
      <c r="C16" s="31">
        <f t="shared" si="2"/>
        <v>0.85798099512757209</v>
      </c>
      <c r="D16" s="22">
        <f t="shared" si="3"/>
        <v>0</v>
      </c>
      <c r="E16" s="22">
        <f t="shared" si="4"/>
        <v>1</v>
      </c>
      <c r="F16" s="24">
        <f t="shared" si="5"/>
        <v>0.8125</v>
      </c>
      <c r="G16" s="42">
        <f t="shared" si="6"/>
        <v>0.8125</v>
      </c>
      <c r="H16" s="30">
        <f t="shared" si="7"/>
        <v>0.8125</v>
      </c>
      <c r="I16" s="34">
        <f t="shared" si="8"/>
        <v>4.5480995127572088E-2</v>
      </c>
      <c r="J16" s="27">
        <f t="shared" si="9"/>
        <v>5.3009326996584089E-2</v>
      </c>
      <c r="K16" s="30">
        <f t="shared" si="13"/>
        <v>0.634765625</v>
      </c>
      <c r="L16" s="34">
        <f t="shared" si="10"/>
        <v>0.22321537012757209</v>
      </c>
      <c r="M16" s="27">
        <f t="shared" si="11"/>
        <v>0.26016353671608133</v>
      </c>
      <c r="N16" s="23">
        <f t="shared" si="0"/>
        <v>0.85798099512757209</v>
      </c>
      <c r="O16" s="24">
        <f t="shared" si="1"/>
        <v>56228.642496680564</v>
      </c>
    </row>
    <row r="17" spans="2:15" x14ac:dyDescent="0.2">
      <c r="B17" s="24">
        <f t="shared" si="12"/>
        <v>1.875</v>
      </c>
      <c r="C17" s="31">
        <f t="shared" si="2"/>
        <v>0.90689059560851848</v>
      </c>
      <c r="D17" s="22">
        <f t="shared" si="3"/>
        <v>0</v>
      </c>
      <c r="E17" s="22">
        <f t="shared" si="4"/>
        <v>1</v>
      </c>
      <c r="F17" s="24">
        <f t="shared" si="5"/>
        <v>0.875</v>
      </c>
      <c r="G17" s="42">
        <f t="shared" si="6"/>
        <v>0.875</v>
      </c>
      <c r="H17" s="30">
        <f t="shared" si="7"/>
        <v>0.875</v>
      </c>
      <c r="I17" s="34">
        <f t="shared" si="8"/>
        <v>3.1890595608518479E-2</v>
      </c>
      <c r="J17" s="27">
        <f t="shared" si="9"/>
        <v>3.5164766029049041E-2</v>
      </c>
      <c r="K17" s="30">
        <f t="shared" si="13"/>
        <v>0.68359375</v>
      </c>
      <c r="L17" s="34">
        <f t="shared" si="10"/>
        <v>0.22329684560851848</v>
      </c>
      <c r="M17" s="27">
        <f t="shared" si="11"/>
        <v>0.24622247346019457</v>
      </c>
      <c r="N17" s="23">
        <f t="shared" si="0"/>
        <v>0.90689059560851848</v>
      </c>
      <c r="O17" s="24">
        <f t="shared" si="1"/>
        <v>59433.982073799867</v>
      </c>
    </row>
    <row r="18" spans="2:15" x14ac:dyDescent="0.2">
      <c r="B18" s="24">
        <f t="shared" si="12"/>
        <v>1.9375</v>
      </c>
      <c r="C18" s="31">
        <f t="shared" si="2"/>
        <v>0.95419631038687525</v>
      </c>
      <c r="D18" s="22">
        <f t="shared" si="3"/>
        <v>0</v>
      </c>
      <c r="E18" s="22">
        <f t="shared" si="4"/>
        <v>1</v>
      </c>
      <c r="F18" s="24">
        <f t="shared" si="5"/>
        <v>0.9375</v>
      </c>
      <c r="G18" s="42">
        <f t="shared" si="6"/>
        <v>0.9375</v>
      </c>
      <c r="H18" s="30">
        <f t="shared" si="7"/>
        <v>0.9375</v>
      </c>
      <c r="I18" s="34">
        <f t="shared" si="8"/>
        <v>1.6696310386875246E-2</v>
      </c>
      <c r="J18" s="27">
        <f t="shared" si="9"/>
        <v>1.7497772947901873E-2</v>
      </c>
      <c r="K18" s="30">
        <f t="shared" si="13"/>
        <v>0.732421875</v>
      </c>
      <c r="L18" s="34">
        <f t="shared" si="10"/>
        <v>0.22177443538687525</v>
      </c>
      <c r="M18" s="27">
        <f t="shared" si="11"/>
        <v>0.23242013511554835</v>
      </c>
      <c r="N18" s="23">
        <f t="shared" si="0"/>
        <v>0.95419631038687525</v>
      </c>
      <c r="O18" s="24">
        <f t="shared" si="1"/>
        <v>62534.209397514256</v>
      </c>
    </row>
    <row r="19" spans="2:15" x14ac:dyDescent="0.2">
      <c r="B19" s="24">
        <f t="shared" si="12"/>
        <v>2</v>
      </c>
      <c r="C19" s="31">
        <f t="shared" si="2"/>
        <v>1</v>
      </c>
      <c r="D19" s="22">
        <f t="shared" si="3"/>
        <v>1</v>
      </c>
      <c r="E19" s="22">
        <f t="shared" si="4"/>
        <v>2</v>
      </c>
      <c r="F19" s="24">
        <f t="shared" si="5"/>
        <v>0</v>
      </c>
      <c r="G19" s="42">
        <f t="shared" si="6"/>
        <v>0</v>
      </c>
      <c r="H19" s="30">
        <f t="shared" si="7"/>
        <v>1</v>
      </c>
      <c r="I19" s="34">
        <f t="shared" si="8"/>
        <v>0</v>
      </c>
      <c r="J19" s="27">
        <f t="shared" si="9"/>
        <v>0</v>
      </c>
      <c r="K19" s="30">
        <f t="shared" si="13"/>
        <v>1</v>
      </c>
      <c r="L19" s="34">
        <f t="shared" si="10"/>
        <v>0</v>
      </c>
      <c r="M19" s="27">
        <f t="shared" si="11"/>
        <v>0</v>
      </c>
      <c r="N19" s="23">
        <f t="shared" ref="N19:N34" si="14">(C19-C$19)/(E19-D19)</f>
        <v>0</v>
      </c>
      <c r="O19" s="25">
        <f t="shared" si="1"/>
        <v>0</v>
      </c>
    </row>
    <row r="20" spans="2:15" x14ac:dyDescent="0.2">
      <c r="B20" s="24">
        <f t="shared" si="12"/>
        <v>2.0625</v>
      </c>
      <c r="C20" s="31">
        <f t="shared" si="2"/>
        <v>1.0443941193584534</v>
      </c>
      <c r="D20" s="22">
        <f t="shared" si="3"/>
        <v>1</v>
      </c>
      <c r="E20" s="22">
        <f t="shared" si="4"/>
        <v>2</v>
      </c>
      <c r="F20" s="24">
        <f t="shared" si="5"/>
        <v>6.25E-2</v>
      </c>
      <c r="G20" s="42">
        <f t="shared" si="6"/>
        <v>6.25E-2</v>
      </c>
      <c r="H20" s="30">
        <f t="shared" si="7"/>
        <v>1.0625</v>
      </c>
      <c r="I20" s="34">
        <f t="shared" si="8"/>
        <v>-1.8105880641546612E-2</v>
      </c>
      <c r="J20" s="27">
        <f t="shared" si="9"/>
        <v>-1.7336252958479532E-2</v>
      </c>
      <c r="K20" s="30">
        <f t="shared" si="13"/>
        <v>1.048828125</v>
      </c>
      <c r="L20" s="34">
        <f t="shared" si="10"/>
        <v>-4.4340056415466123E-3</v>
      </c>
      <c r="M20" s="27">
        <f t="shared" si="11"/>
        <v>-4.2455291152638016E-3</v>
      </c>
      <c r="N20" s="23">
        <f t="shared" si="14"/>
        <v>4.4394119358453388E-2</v>
      </c>
      <c r="O20" s="25">
        <f t="shared" si="1"/>
        <v>2909.4130062756012</v>
      </c>
    </row>
    <row r="21" spans="2:15" x14ac:dyDescent="0.2">
      <c r="B21" s="24">
        <f t="shared" si="12"/>
        <v>2.125</v>
      </c>
      <c r="C21" s="31">
        <f t="shared" si="2"/>
        <v>1.0874628412503395</v>
      </c>
      <c r="D21" s="22">
        <f t="shared" si="3"/>
        <v>1</v>
      </c>
      <c r="E21" s="22">
        <f t="shared" si="4"/>
        <v>2</v>
      </c>
      <c r="F21" s="24">
        <f t="shared" si="5"/>
        <v>0.125</v>
      </c>
      <c r="G21" s="42">
        <f t="shared" si="6"/>
        <v>0.125</v>
      </c>
      <c r="H21" s="30">
        <f t="shared" si="7"/>
        <v>1.125</v>
      </c>
      <c r="I21" s="34">
        <f t="shared" si="8"/>
        <v>-3.753715874966046E-2</v>
      </c>
      <c r="J21" s="27">
        <f t="shared" si="9"/>
        <v>-3.451810703389286E-2</v>
      </c>
      <c r="K21" s="30">
        <f t="shared" si="13"/>
        <v>1.09765625</v>
      </c>
      <c r="L21" s="34">
        <f t="shared" si="10"/>
        <v>-1.019340874966046E-2</v>
      </c>
      <c r="M21" s="27">
        <f t="shared" si="11"/>
        <v>-9.3735697101524091E-3</v>
      </c>
      <c r="N21" s="23">
        <f t="shared" si="14"/>
        <v>8.746284125033954E-2</v>
      </c>
      <c r="O21" s="25">
        <f t="shared" si="1"/>
        <v>5731.9647641822521</v>
      </c>
    </row>
    <row r="22" spans="2:15" x14ac:dyDescent="0.2">
      <c r="B22" s="24">
        <f t="shared" si="12"/>
        <v>2.1875</v>
      </c>
      <c r="C22" s="31">
        <f t="shared" si="2"/>
        <v>1.1292830169449666</v>
      </c>
      <c r="D22" s="22">
        <f t="shared" si="3"/>
        <v>1</v>
      </c>
      <c r="E22" s="22">
        <f t="shared" si="4"/>
        <v>2</v>
      </c>
      <c r="F22" s="24">
        <f t="shared" si="5"/>
        <v>0.1875</v>
      </c>
      <c r="G22" s="42">
        <f t="shared" si="6"/>
        <v>0.1875</v>
      </c>
      <c r="H22" s="30">
        <f t="shared" si="7"/>
        <v>1.1875</v>
      </c>
      <c r="I22" s="34">
        <f t="shared" si="8"/>
        <v>-5.8216983055033422E-2</v>
      </c>
      <c r="J22" s="27">
        <f t="shared" si="9"/>
        <v>-5.1552163790195837E-2</v>
      </c>
      <c r="K22" s="30">
        <f t="shared" si="13"/>
        <v>1.146484375</v>
      </c>
      <c r="L22" s="34">
        <f t="shared" si="10"/>
        <v>-1.7201358055033422E-2</v>
      </c>
      <c r="M22" s="27">
        <f t="shared" si="11"/>
        <v>-1.5232105501389735E-2</v>
      </c>
      <c r="N22" s="23">
        <f t="shared" si="14"/>
        <v>0.12928301694496658</v>
      </c>
      <c r="O22" s="25">
        <f t="shared" si="1"/>
        <v>8472.6917985053296</v>
      </c>
    </row>
    <row r="23" spans="2:15" x14ac:dyDescent="0.2">
      <c r="B23" s="24">
        <f t="shared" si="12"/>
        <v>2.25</v>
      </c>
      <c r="C23" s="31">
        <f t="shared" si="2"/>
        <v>1.1699250014423124</v>
      </c>
      <c r="D23" s="22">
        <f t="shared" si="3"/>
        <v>1</v>
      </c>
      <c r="E23" s="22">
        <f t="shared" si="4"/>
        <v>2</v>
      </c>
      <c r="F23" s="24">
        <f t="shared" si="5"/>
        <v>0.25</v>
      </c>
      <c r="G23" s="42">
        <f t="shared" si="6"/>
        <v>0.25</v>
      </c>
      <c r="H23" s="30">
        <f t="shared" si="7"/>
        <v>1.25</v>
      </c>
      <c r="I23" s="34">
        <f t="shared" si="8"/>
        <v>-8.0074998557687627E-2</v>
      </c>
      <c r="J23" s="27">
        <f t="shared" si="9"/>
        <v>-6.8444557094659228E-2</v>
      </c>
      <c r="K23" s="30">
        <f t="shared" si="13"/>
        <v>1.1953125</v>
      </c>
      <c r="L23" s="34">
        <f t="shared" si="10"/>
        <v>-2.5387498557687627E-2</v>
      </c>
      <c r="M23" s="27">
        <f t="shared" si="11"/>
        <v>-2.1700107721767885E-2</v>
      </c>
      <c r="N23" s="23">
        <f t="shared" si="14"/>
        <v>0.16992500144231237</v>
      </c>
      <c r="O23" s="25">
        <f t="shared" si="1"/>
        <v>11136.204894523384</v>
      </c>
    </row>
    <row r="24" spans="2:15" x14ac:dyDescent="0.2">
      <c r="B24" s="24">
        <f t="shared" si="12"/>
        <v>2.3125</v>
      </c>
      <c r="C24" s="31">
        <f t="shared" si="2"/>
        <v>1.2094533656289499</v>
      </c>
      <c r="D24" s="22">
        <f t="shared" si="3"/>
        <v>1</v>
      </c>
      <c r="E24" s="22">
        <f t="shared" si="4"/>
        <v>2</v>
      </c>
      <c r="F24" s="24">
        <f t="shared" si="5"/>
        <v>0.3125</v>
      </c>
      <c r="G24" s="42">
        <f t="shared" si="6"/>
        <v>0.3125</v>
      </c>
      <c r="H24" s="30">
        <f t="shared" si="7"/>
        <v>1.3125</v>
      </c>
      <c r="I24" s="34">
        <f t="shared" si="8"/>
        <v>-0.10304663437105011</v>
      </c>
      <c r="J24" s="27">
        <f t="shared" si="9"/>
        <v>-8.520099848369346E-2</v>
      </c>
      <c r="K24" s="30">
        <f t="shared" si="13"/>
        <v>1.244140625</v>
      </c>
      <c r="L24" s="34">
        <f t="shared" si="10"/>
        <v>-3.4687259371050105E-2</v>
      </c>
      <c r="M24" s="27">
        <f t="shared" si="11"/>
        <v>-2.8680113146001086E-2</v>
      </c>
      <c r="N24" s="23">
        <f t="shared" si="14"/>
        <v>0.20945336562894989</v>
      </c>
      <c r="O24" s="25">
        <f t="shared" si="1"/>
        <v>13726.73576985886</v>
      </c>
    </row>
    <row r="25" spans="2:15" x14ac:dyDescent="0.2">
      <c r="B25" s="24">
        <f t="shared" si="12"/>
        <v>2.375</v>
      </c>
      <c r="C25" s="31">
        <f t="shared" si="2"/>
        <v>1.2479275134435854</v>
      </c>
      <c r="D25" s="22">
        <f t="shared" si="3"/>
        <v>1</v>
      </c>
      <c r="E25" s="22">
        <f t="shared" si="4"/>
        <v>2</v>
      </c>
      <c r="F25" s="24">
        <f t="shared" si="5"/>
        <v>0.375</v>
      </c>
      <c r="G25" s="42">
        <f t="shared" si="6"/>
        <v>0.375</v>
      </c>
      <c r="H25" s="30">
        <f t="shared" si="7"/>
        <v>1.375</v>
      </c>
      <c r="I25" s="34">
        <f t="shared" si="8"/>
        <v>-0.12707248655641457</v>
      </c>
      <c r="J25" s="27">
        <f t="shared" si="9"/>
        <v>-0.10182681701260454</v>
      </c>
      <c r="K25" s="30">
        <f t="shared" si="13"/>
        <v>1.29296875</v>
      </c>
      <c r="L25" s="34">
        <f t="shared" si="10"/>
        <v>-4.5041236556414566E-2</v>
      </c>
      <c r="M25" s="27">
        <f t="shared" si="11"/>
        <v>-3.6092830770375291E-2</v>
      </c>
      <c r="N25" s="23">
        <f t="shared" si="14"/>
        <v>0.24792751344358543</v>
      </c>
      <c r="O25" s="25">
        <f t="shared" si="1"/>
        <v>16248.177521038815</v>
      </c>
    </row>
    <row r="26" spans="2:15" x14ac:dyDescent="0.2">
      <c r="B26" s="24">
        <f t="shared" si="12"/>
        <v>2.4375</v>
      </c>
      <c r="C26" s="31">
        <f t="shared" si="2"/>
        <v>1.2854022188622483</v>
      </c>
      <c r="D26" s="22">
        <f t="shared" si="3"/>
        <v>1</v>
      </c>
      <c r="E26" s="22">
        <f t="shared" si="4"/>
        <v>2</v>
      </c>
      <c r="F26" s="24">
        <f t="shared" si="5"/>
        <v>0.4375</v>
      </c>
      <c r="G26" s="42">
        <f t="shared" si="6"/>
        <v>0.4375</v>
      </c>
      <c r="H26" s="30">
        <f t="shared" si="7"/>
        <v>1.4375</v>
      </c>
      <c r="I26" s="34">
        <f t="shared" si="8"/>
        <v>-0.15209778113775174</v>
      </c>
      <c r="J26" s="27">
        <f t="shared" si="9"/>
        <v>-0.11832699438809005</v>
      </c>
      <c r="K26" s="30">
        <f t="shared" si="13"/>
        <v>1.341796875</v>
      </c>
      <c r="L26" s="34">
        <f t="shared" si="10"/>
        <v>-5.6394656137751742E-2</v>
      </c>
      <c r="M26" s="27">
        <f t="shared" si="11"/>
        <v>-4.3873159163882965E-2</v>
      </c>
      <c r="N26" s="23">
        <f t="shared" si="14"/>
        <v>0.28540221886224826</v>
      </c>
      <c r="O26" s="25">
        <f t="shared" si="1"/>
        <v>18704.119815356302</v>
      </c>
    </row>
    <row r="27" spans="2:15" s="45" customFormat="1" x14ac:dyDescent="0.2">
      <c r="B27" s="43">
        <f t="shared" si="12"/>
        <v>2.5</v>
      </c>
      <c r="C27" s="31">
        <f t="shared" si="2"/>
        <v>1.3219280948873624</v>
      </c>
      <c r="D27" s="22">
        <f t="shared" si="3"/>
        <v>1</v>
      </c>
      <c r="E27" s="22">
        <f t="shared" si="4"/>
        <v>2</v>
      </c>
      <c r="F27" s="43">
        <f t="shared" si="5"/>
        <v>0.5</v>
      </c>
      <c r="G27" s="46">
        <f t="shared" si="6"/>
        <v>0.5</v>
      </c>
      <c r="H27" s="47">
        <f t="shared" si="7"/>
        <v>1.5</v>
      </c>
      <c r="I27" s="48">
        <f t="shared" si="8"/>
        <v>-0.1780719051126376</v>
      </c>
      <c r="J27" s="49">
        <f t="shared" si="9"/>
        <v>-0.13470619604904499</v>
      </c>
      <c r="K27" s="47">
        <f t="shared" si="13"/>
        <v>1.390625</v>
      </c>
      <c r="L27" s="48">
        <f t="shared" si="10"/>
        <v>-6.8696905112637596E-2</v>
      </c>
      <c r="M27" s="49">
        <f t="shared" si="11"/>
        <v>-5.1967202587135462E-2</v>
      </c>
      <c r="N27" s="50">
        <f t="shared" si="14"/>
        <v>0.3219280948873624</v>
      </c>
      <c r="O27" s="51">
        <f t="shared" si="1"/>
        <v>21097.879626538182</v>
      </c>
    </row>
    <row r="28" spans="2:15" x14ac:dyDescent="0.2">
      <c r="B28" s="24">
        <f t="shared" si="12"/>
        <v>2.5625</v>
      </c>
      <c r="C28" s="31">
        <f t="shared" si="2"/>
        <v>1.3575520046180838</v>
      </c>
      <c r="D28" s="22">
        <f t="shared" si="3"/>
        <v>1</v>
      </c>
      <c r="E28" s="22">
        <f t="shared" si="4"/>
        <v>2</v>
      </c>
      <c r="F28" s="24">
        <f t="shared" si="5"/>
        <v>0.5625</v>
      </c>
      <c r="G28" s="42">
        <f t="shared" si="6"/>
        <v>0.5625</v>
      </c>
      <c r="H28" s="30">
        <f t="shared" si="7"/>
        <v>1.5625</v>
      </c>
      <c r="I28" s="34">
        <f t="shared" si="8"/>
        <v>-0.20494799538191621</v>
      </c>
      <c r="J28" s="27">
        <f t="shared" si="9"/>
        <v>-0.15096879875299779</v>
      </c>
      <c r="K28" s="30">
        <f t="shared" si="13"/>
        <v>1.439453125</v>
      </c>
      <c r="L28" s="34">
        <f t="shared" si="10"/>
        <v>-8.1901120381916215E-2</v>
      </c>
      <c r="M28" s="27">
        <f t="shared" si="11"/>
        <v>-6.0330005851199214E-2</v>
      </c>
      <c r="N28" s="23">
        <f t="shared" si="14"/>
        <v>0.35755200461808379</v>
      </c>
      <c r="O28" s="25">
        <f t="shared" si="1"/>
        <v>23432.528174650739</v>
      </c>
    </row>
    <row r="29" spans="2:15" x14ac:dyDescent="0.2">
      <c r="B29" s="24">
        <f t="shared" si="12"/>
        <v>2.625</v>
      </c>
      <c r="C29" s="31">
        <f t="shared" si="2"/>
        <v>1.3923174227787602</v>
      </c>
      <c r="D29" s="22">
        <f t="shared" si="3"/>
        <v>1</v>
      </c>
      <c r="E29" s="22">
        <f t="shared" si="4"/>
        <v>2</v>
      </c>
      <c r="F29" s="24">
        <f t="shared" si="5"/>
        <v>0.625</v>
      </c>
      <c r="G29" s="42">
        <f t="shared" si="6"/>
        <v>0.625</v>
      </c>
      <c r="H29" s="30">
        <f t="shared" si="7"/>
        <v>1.625</v>
      </c>
      <c r="I29" s="34">
        <f t="shared" si="8"/>
        <v>-0.23268257722123975</v>
      </c>
      <c r="J29" s="27">
        <f t="shared" si="9"/>
        <v>-0.16711891513707869</v>
      </c>
      <c r="K29" s="30">
        <f t="shared" si="13"/>
        <v>1.48828125</v>
      </c>
      <c r="L29" s="34">
        <f t="shared" si="10"/>
        <v>-9.596382722123975E-2</v>
      </c>
      <c r="M29" s="27">
        <f t="shared" si="11"/>
        <v>-6.8923814103911019E-2</v>
      </c>
      <c r="N29" s="23">
        <f t="shared" si="14"/>
        <v>0.39231742277876025</v>
      </c>
      <c r="O29" s="25">
        <f t="shared" si="1"/>
        <v>25710.914619228832</v>
      </c>
    </row>
    <row r="30" spans="2:15" x14ac:dyDescent="0.2">
      <c r="B30" s="24">
        <f t="shared" si="12"/>
        <v>2.6875</v>
      </c>
      <c r="C30" s="31">
        <f t="shared" si="2"/>
        <v>1.4262647547020981</v>
      </c>
      <c r="D30" s="22">
        <f t="shared" si="3"/>
        <v>1</v>
      </c>
      <c r="E30" s="22">
        <f t="shared" si="4"/>
        <v>2</v>
      </c>
      <c r="F30" s="24">
        <f t="shared" si="5"/>
        <v>0.6875</v>
      </c>
      <c r="G30" s="42">
        <f t="shared" si="6"/>
        <v>0.6875</v>
      </c>
      <c r="H30" s="30">
        <f t="shared" si="7"/>
        <v>1.6875</v>
      </c>
      <c r="I30" s="34">
        <f t="shared" si="8"/>
        <v>-0.26123524529790187</v>
      </c>
      <c r="J30" s="27">
        <f t="shared" si="9"/>
        <v>-0.1831604156498039</v>
      </c>
      <c r="K30" s="30">
        <f t="shared" si="13"/>
        <v>1.537109375</v>
      </c>
      <c r="L30" s="34">
        <f t="shared" si="10"/>
        <v>-0.11084462029790187</v>
      </c>
      <c r="M30" s="27">
        <f t="shared" si="11"/>
        <v>-7.7716721199532018E-2</v>
      </c>
      <c r="N30" s="23">
        <f t="shared" si="14"/>
        <v>0.42626475470209813</v>
      </c>
      <c r="O30" s="25">
        <f t="shared" si="1"/>
        <v>27935.686964156703</v>
      </c>
    </row>
    <row r="31" spans="2:15" x14ac:dyDescent="0.2">
      <c r="B31" s="24">
        <f t="shared" si="12"/>
        <v>2.75</v>
      </c>
      <c r="C31" s="31">
        <f t="shared" si="2"/>
        <v>1.4594316186372973</v>
      </c>
      <c r="D31" s="22">
        <f t="shared" si="3"/>
        <v>1</v>
      </c>
      <c r="E31" s="22">
        <f t="shared" si="4"/>
        <v>2</v>
      </c>
      <c r="F31" s="24">
        <f t="shared" si="5"/>
        <v>0.75</v>
      </c>
      <c r="G31" s="42">
        <f t="shared" si="6"/>
        <v>0.75</v>
      </c>
      <c r="H31" s="30">
        <f t="shared" si="7"/>
        <v>1.75</v>
      </c>
      <c r="I31" s="34">
        <f t="shared" si="8"/>
        <v>-0.29056838136270269</v>
      </c>
      <c r="J31" s="27">
        <f t="shared" si="9"/>
        <v>-0.19909694819001703</v>
      </c>
      <c r="K31" s="30">
        <f t="shared" si="13"/>
        <v>1.5859375</v>
      </c>
      <c r="L31" s="34">
        <f t="shared" si="10"/>
        <v>-0.12650588136270269</v>
      </c>
      <c r="M31" s="27">
        <f t="shared" si="11"/>
        <v>-8.6681609297202936E-2</v>
      </c>
      <c r="N31" s="23">
        <f t="shared" si="14"/>
        <v>0.45943161863729731</v>
      </c>
      <c r="O31" s="25">
        <f t="shared" si="1"/>
        <v>30109.310559013917</v>
      </c>
    </row>
    <row r="32" spans="2:15" x14ac:dyDescent="0.2">
      <c r="B32" s="24">
        <f t="shared" si="12"/>
        <v>2.8125</v>
      </c>
      <c r="C32" s="31">
        <f t="shared" si="2"/>
        <v>1.4918530963296748</v>
      </c>
      <c r="D32" s="22">
        <f t="shared" si="3"/>
        <v>1</v>
      </c>
      <c r="E32" s="22">
        <f t="shared" si="4"/>
        <v>2</v>
      </c>
      <c r="F32" s="24">
        <f t="shared" si="5"/>
        <v>0.8125</v>
      </c>
      <c r="G32" s="42">
        <f t="shared" si="6"/>
        <v>0.8125</v>
      </c>
      <c r="H32" s="30">
        <f t="shared" si="7"/>
        <v>1.8125</v>
      </c>
      <c r="I32" s="34">
        <f t="shared" si="8"/>
        <v>-0.32064690367032522</v>
      </c>
      <c r="J32" s="27">
        <f t="shared" si="9"/>
        <v>-0.21493195573960694</v>
      </c>
      <c r="K32" s="30">
        <f t="shared" si="13"/>
        <v>1.634765625</v>
      </c>
      <c r="L32" s="34">
        <f t="shared" si="10"/>
        <v>-0.14291252867032522</v>
      </c>
      <c r="M32" s="27">
        <f t="shared" si="11"/>
        <v>-9.5795309217727373E-2</v>
      </c>
      <c r="N32" s="23">
        <f t="shared" si="14"/>
        <v>0.49185309632967478</v>
      </c>
      <c r="O32" s="25">
        <f t="shared" si="1"/>
        <v>32234.084521061566</v>
      </c>
    </row>
    <row r="33" spans="2:15" x14ac:dyDescent="0.2">
      <c r="B33" s="24">
        <f t="shared" si="12"/>
        <v>2.875</v>
      </c>
      <c r="C33" s="31">
        <f t="shared" si="2"/>
        <v>1.5235619560570128</v>
      </c>
      <c r="D33" s="22">
        <f t="shared" si="3"/>
        <v>1</v>
      </c>
      <c r="E33" s="22">
        <f t="shared" si="4"/>
        <v>2</v>
      </c>
      <c r="F33" s="24">
        <f t="shared" si="5"/>
        <v>0.875</v>
      </c>
      <c r="G33" s="42">
        <f t="shared" si="6"/>
        <v>0.875</v>
      </c>
      <c r="H33" s="30">
        <f t="shared" si="7"/>
        <v>1.875</v>
      </c>
      <c r="I33" s="34">
        <f t="shared" si="8"/>
        <v>-0.35143804394298717</v>
      </c>
      <c r="J33" s="27">
        <f t="shared" si="9"/>
        <v>-0.23066869223520839</v>
      </c>
      <c r="K33" s="30">
        <f t="shared" si="13"/>
        <v>1.68359375</v>
      </c>
      <c r="L33" s="34">
        <f t="shared" si="10"/>
        <v>-0.16003179394298717</v>
      </c>
      <c r="M33" s="27">
        <f t="shared" si="11"/>
        <v>-0.10503792990286419</v>
      </c>
      <c r="N33" s="23">
        <f t="shared" si="14"/>
        <v>0.52356195605701283</v>
      </c>
      <c r="O33" s="25">
        <f t="shared" si="1"/>
        <v>34312.156352152393</v>
      </c>
    </row>
    <row r="34" spans="2:15" x14ac:dyDescent="0.2">
      <c r="B34" s="24">
        <f t="shared" si="12"/>
        <v>2.9375</v>
      </c>
      <c r="C34" s="31">
        <f t="shared" si="2"/>
        <v>1.5545888516776374</v>
      </c>
      <c r="D34" s="22">
        <f t="shared" si="3"/>
        <v>1</v>
      </c>
      <c r="E34" s="22">
        <f t="shared" si="4"/>
        <v>2</v>
      </c>
      <c r="F34" s="24">
        <f t="shared" si="5"/>
        <v>0.9375</v>
      </c>
      <c r="G34" s="42">
        <f t="shared" si="6"/>
        <v>0.9375</v>
      </c>
      <c r="H34" s="30">
        <f t="shared" si="7"/>
        <v>1.9375</v>
      </c>
      <c r="I34" s="34">
        <f t="shared" si="8"/>
        <v>-0.38291114832236262</v>
      </c>
      <c r="J34" s="27">
        <f t="shared" si="9"/>
        <v>-0.24631023688941509</v>
      </c>
      <c r="K34" s="30">
        <f t="shared" si="13"/>
        <v>1.732421875</v>
      </c>
      <c r="L34" s="34">
        <f t="shared" si="10"/>
        <v>-0.17783302332236262</v>
      </c>
      <c r="M34" s="27">
        <f t="shared" si="11"/>
        <v>-0.11439231867027336</v>
      </c>
      <c r="N34" s="23">
        <f t="shared" si="14"/>
        <v>0.55458885167763738</v>
      </c>
      <c r="O34" s="25">
        <f t="shared" si="1"/>
        <v>36345.534983545644</v>
      </c>
    </row>
    <row r="35" spans="2:15" x14ac:dyDescent="0.2">
      <c r="B35" s="24">
        <f t="shared" si="12"/>
        <v>3</v>
      </c>
      <c r="C35" s="31">
        <f t="shared" si="2"/>
        <v>1.5849625007211563</v>
      </c>
      <c r="D35" s="22">
        <f t="shared" si="3"/>
        <v>1</v>
      </c>
      <c r="E35" s="22">
        <f t="shared" si="4"/>
        <v>2</v>
      </c>
      <c r="F35" s="24">
        <f t="shared" si="5"/>
        <v>0</v>
      </c>
      <c r="G35" s="42">
        <f t="shared" si="6"/>
        <v>0</v>
      </c>
      <c r="H35" s="30">
        <f t="shared" si="7"/>
        <v>1</v>
      </c>
      <c r="I35" s="34">
        <f t="shared" si="8"/>
        <v>0.5849625007211563</v>
      </c>
      <c r="J35" s="27">
        <f t="shared" si="9"/>
        <v>0.36907024642854264</v>
      </c>
      <c r="K35" s="30">
        <f t="shared" si="13"/>
        <v>1</v>
      </c>
      <c r="L35" s="34">
        <f t="shared" si="10"/>
        <v>0.5849625007211563</v>
      </c>
      <c r="M35" s="27">
        <f t="shared" si="11"/>
        <v>0.36907024642854264</v>
      </c>
      <c r="N35" s="23"/>
    </row>
    <row r="36" spans="2:15" x14ac:dyDescent="0.2">
      <c r="B36" s="24">
        <f t="shared" si="12"/>
        <v>3.0625</v>
      </c>
      <c r="C36" s="31">
        <f t="shared" si="2"/>
        <v>1.6147098441152081</v>
      </c>
      <c r="D36" s="22">
        <f t="shared" si="3"/>
        <v>1</v>
      </c>
      <c r="E36" s="22">
        <f t="shared" si="4"/>
        <v>2</v>
      </c>
      <c r="F36" s="24">
        <f t="shared" si="5"/>
        <v>6.25E-2</v>
      </c>
      <c r="G36" s="42">
        <f t="shared" si="6"/>
        <v>6.25E-2</v>
      </c>
      <c r="H36" s="30">
        <f t="shared" si="7"/>
        <v>1.0625</v>
      </c>
      <c r="I36" s="34">
        <f t="shared" si="8"/>
        <v>0.55220984411520813</v>
      </c>
      <c r="J36" s="27">
        <f t="shared" si="9"/>
        <v>0.34198704251895823</v>
      </c>
      <c r="K36" s="30">
        <f t="shared" si="13"/>
        <v>1.048828125</v>
      </c>
      <c r="L36" s="34">
        <f t="shared" si="10"/>
        <v>0.56588171911520813</v>
      </c>
      <c r="M36" s="27">
        <f t="shared" si="11"/>
        <v>0.35045412101595697</v>
      </c>
    </row>
    <row r="37" spans="2:15" x14ac:dyDescent="0.2">
      <c r="B37" s="24">
        <f t="shared" si="12"/>
        <v>3.125</v>
      </c>
      <c r="C37" s="31">
        <f t="shared" si="2"/>
        <v>1.6438561897747248</v>
      </c>
      <c r="D37" s="22">
        <f t="shared" si="3"/>
        <v>1</v>
      </c>
      <c r="E37" s="22">
        <f t="shared" si="4"/>
        <v>2</v>
      </c>
      <c r="F37" s="24">
        <f t="shared" si="5"/>
        <v>0.125</v>
      </c>
      <c r="G37" s="42">
        <f t="shared" si="6"/>
        <v>0.125</v>
      </c>
      <c r="H37" s="30">
        <f t="shared" si="7"/>
        <v>1.125</v>
      </c>
      <c r="I37" s="34">
        <f t="shared" si="8"/>
        <v>0.51885618977472481</v>
      </c>
      <c r="J37" s="27">
        <f t="shared" si="9"/>
        <v>0.31563356515135865</v>
      </c>
      <c r="K37" s="30">
        <f t="shared" si="13"/>
        <v>1.09765625</v>
      </c>
      <c r="L37" s="34">
        <f t="shared" si="10"/>
        <v>0.54619993977472481</v>
      </c>
      <c r="M37" s="27">
        <f t="shared" si="11"/>
        <v>0.33226747155392983</v>
      </c>
    </row>
    <row r="38" spans="2:15" x14ac:dyDescent="0.2">
      <c r="B38" s="24">
        <f t="shared" si="12"/>
        <v>3.1875</v>
      </c>
      <c r="C38" s="31">
        <f t="shared" si="2"/>
        <v>1.6724253419714956</v>
      </c>
      <c r="D38" s="22">
        <f t="shared" si="3"/>
        <v>1</v>
      </c>
      <c r="E38" s="22">
        <f t="shared" si="4"/>
        <v>2</v>
      </c>
      <c r="F38" s="24">
        <f t="shared" si="5"/>
        <v>0.1875</v>
      </c>
      <c r="G38" s="42">
        <f t="shared" si="6"/>
        <v>0.1875</v>
      </c>
      <c r="H38" s="30">
        <f t="shared" si="7"/>
        <v>1.1875</v>
      </c>
      <c r="I38" s="34">
        <f t="shared" si="8"/>
        <v>0.48492534197149562</v>
      </c>
      <c r="J38" s="27">
        <f t="shared" si="9"/>
        <v>0.28995335684154</v>
      </c>
      <c r="K38" s="30">
        <f t="shared" si="13"/>
        <v>1.146484375</v>
      </c>
      <c r="L38" s="34">
        <f t="shared" si="10"/>
        <v>0.52594096697149562</v>
      </c>
      <c r="M38" s="27">
        <f t="shared" si="11"/>
        <v>0.31447799418747363</v>
      </c>
    </row>
    <row r="39" spans="2:15" x14ac:dyDescent="0.2">
      <c r="B39" s="24">
        <f t="shared" si="12"/>
        <v>3.25</v>
      </c>
      <c r="C39" s="31">
        <f t="shared" si="2"/>
        <v>1.7004397181410922</v>
      </c>
      <c r="D39" s="22">
        <f t="shared" si="3"/>
        <v>1</v>
      </c>
      <c r="E39" s="22">
        <f t="shared" si="4"/>
        <v>2</v>
      </c>
      <c r="F39" s="24">
        <f t="shared" si="5"/>
        <v>0.25</v>
      </c>
      <c r="G39" s="42">
        <f t="shared" si="6"/>
        <v>0.25</v>
      </c>
      <c r="H39" s="30">
        <f t="shared" si="7"/>
        <v>1.25</v>
      </c>
      <c r="I39" s="34">
        <f t="shared" si="8"/>
        <v>0.45043971814109218</v>
      </c>
      <c r="J39" s="27">
        <f t="shared" si="9"/>
        <v>0.26489602267906887</v>
      </c>
      <c r="K39" s="30">
        <f t="shared" si="13"/>
        <v>1.1953125</v>
      </c>
      <c r="L39" s="34">
        <f t="shared" si="10"/>
        <v>0.50512721814109218</v>
      </c>
      <c r="M39" s="27">
        <f t="shared" si="11"/>
        <v>0.2970568216868596</v>
      </c>
    </row>
    <row r="40" spans="2:15" x14ac:dyDescent="0.2">
      <c r="B40" s="24">
        <f t="shared" si="12"/>
        <v>3.3125</v>
      </c>
      <c r="C40" s="31">
        <f t="shared" si="2"/>
        <v>1.7279204545631992</v>
      </c>
      <c r="D40" s="22">
        <f t="shared" si="3"/>
        <v>1</v>
      </c>
      <c r="E40" s="22">
        <f t="shared" si="4"/>
        <v>2</v>
      </c>
      <c r="F40" s="24">
        <f t="shared" si="5"/>
        <v>0.3125</v>
      </c>
      <c r="G40" s="42">
        <f t="shared" si="6"/>
        <v>0.3125</v>
      </c>
      <c r="H40" s="30">
        <f t="shared" si="7"/>
        <v>1.3125</v>
      </c>
      <c r="I40" s="34">
        <f t="shared" si="8"/>
        <v>0.4154204545631992</v>
      </c>
      <c r="J40" s="27">
        <f t="shared" si="9"/>
        <v>0.24041642279662306</v>
      </c>
      <c r="K40" s="30">
        <f t="shared" si="13"/>
        <v>1.244140625</v>
      </c>
      <c r="L40" s="34">
        <f t="shared" si="10"/>
        <v>0.4837798295631992</v>
      </c>
      <c r="M40" s="27">
        <f t="shared" si="11"/>
        <v>0.27997806744263226</v>
      </c>
    </row>
    <row r="41" spans="2:15" x14ac:dyDescent="0.2">
      <c r="B41" s="24">
        <f t="shared" si="12"/>
        <v>3.375</v>
      </c>
      <c r="C41" s="31">
        <f t="shared" si="2"/>
        <v>1.7548875021634687</v>
      </c>
      <c r="D41" s="22">
        <f t="shared" si="3"/>
        <v>1</v>
      </c>
      <c r="E41" s="22">
        <f t="shared" si="4"/>
        <v>2</v>
      </c>
      <c r="F41" s="24">
        <f t="shared" si="5"/>
        <v>0.375</v>
      </c>
      <c r="G41" s="42">
        <f t="shared" si="6"/>
        <v>0.375</v>
      </c>
      <c r="H41" s="30">
        <f t="shared" si="7"/>
        <v>1.375</v>
      </c>
      <c r="I41" s="34">
        <f t="shared" si="8"/>
        <v>0.37988750216346867</v>
      </c>
      <c r="J41" s="27">
        <f t="shared" si="9"/>
        <v>0.2164739914639166</v>
      </c>
      <c r="K41" s="30">
        <f t="shared" si="13"/>
        <v>1.29296875</v>
      </c>
      <c r="L41" s="34">
        <f t="shared" si="10"/>
        <v>0.46191875216346867</v>
      </c>
      <c r="M41" s="27">
        <f t="shared" si="11"/>
        <v>0.26321844083680795</v>
      </c>
    </row>
    <row r="42" spans="2:15" x14ac:dyDescent="0.2">
      <c r="B42" s="24">
        <f t="shared" si="12"/>
        <v>3.4375</v>
      </c>
      <c r="C42" s="31">
        <f t="shared" si="2"/>
        <v>1.7813597135246595</v>
      </c>
      <c r="D42" s="22">
        <f t="shared" si="3"/>
        <v>1</v>
      </c>
      <c r="E42" s="22">
        <f t="shared" si="4"/>
        <v>2</v>
      </c>
      <c r="F42" s="24">
        <f t="shared" si="5"/>
        <v>0.4375</v>
      </c>
      <c r="G42" s="42">
        <f t="shared" si="6"/>
        <v>0.4375</v>
      </c>
      <c r="H42" s="30">
        <f t="shared" si="7"/>
        <v>1.4375</v>
      </c>
      <c r="I42" s="34">
        <f t="shared" si="8"/>
        <v>0.34385971352465949</v>
      </c>
      <c r="J42" s="27">
        <f t="shared" si="9"/>
        <v>0.19303216016055896</v>
      </c>
      <c r="K42" s="30">
        <f t="shared" si="13"/>
        <v>1.341796875</v>
      </c>
      <c r="L42" s="34">
        <f t="shared" si="10"/>
        <v>0.43956283852465949</v>
      </c>
      <c r="M42" s="27">
        <f t="shared" si="11"/>
        <v>0.2467569212368261</v>
      </c>
    </row>
    <row r="43" spans="2:15" x14ac:dyDescent="0.2">
      <c r="B43" s="24">
        <f t="shared" si="12"/>
        <v>3.5</v>
      </c>
      <c r="C43" s="31">
        <f t="shared" si="2"/>
        <v>1.8073549220576042</v>
      </c>
      <c r="D43" s="22">
        <f t="shared" si="3"/>
        <v>1</v>
      </c>
      <c r="E43" s="22">
        <f t="shared" si="4"/>
        <v>2</v>
      </c>
      <c r="F43" s="24">
        <f t="shared" si="5"/>
        <v>0.5</v>
      </c>
      <c r="G43" s="42">
        <f t="shared" si="6"/>
        <v>0.5</v>
      </c>
      <c r="H43" s="30">
        <f t="shared" si="7"/>
        <v>1.5</v>
      </c>
      <c r="I43" s="34">
        <f t="shared" si="8"/>
        <v>0.30735492205760417</v>
      </c>
      <c r="J43" s="27">
        <f t="shared" si="9"/>
        <v>0.17005786650233171</v>
      </c>
      <c r="K43" s="30">
        <f t="shared" si="13"/>
        <v>1.390625</v>
      </c>
      <c r="L43" s="34">
        <f t="shared" si="10"/>
        <v>0.41672992205760417</v>
      </c>
      <c r="M43" s="27">
        <f t="shared" si="11"/>
        <v>0.23057448040320336</v>
      </c>
      <c r="N43" s="23">
        <f>(C43-C35)/(E43-D43)</f>
        <v>0.22239242133644788</v>
      </c>
    </row>
    <row r="44" spans="2:15" x14ac:dyDescent="0.2">
      <c r="B44" s="24">
        <f t="shared" si="12"/>
        <v>3.5625</v>
      </c>
      <c r="C44" s="31">
        <f t="shared" si="2"/>
        <v>1.8328900141647417</v>
      </c>
      <c r="D44" s="22">
        <f t="shared" si="3"/>
        <v>1</v>
      </c>
      <c r="E44" s="22">
        <f t="shared" si="4"/>
        <v>2</v>
      </c>
      <c r="F44" s="24">
        <f t="shared" si="5"/>
        <v>0.5625</v>
      </c>
      <c r="G44" s="42">
        <f t="shared" si="6"/>
        <v>0.5625</v>
      </c>
      <c r="H44" s="30">
        <f t="shared" si="7"/>
        <v>1.5625</v>
      </c>
      <c r="I44" s="34">
        <f t="shared" si="8"/>
        <v>0.27039001416474173</v>
      </c>
      <c r="J44" s="27">
        <f t="shared" si="9"/>
        <v>0.14752113442440243</v>
      </c>
      <c r="K44" s="30">
        <f t="shared" si="13"/>
        <v>1.439453125</v>
      </c>
      <c r="L44" s="34">
        <f t="shared" si="10"/>
        <v>0.39343688916474173</v>
      </c>
      <c r="M44" s="27">
        <f t="shared" si="11"/>
        <v>0.21465384508848073</v>
      </c>
    </row>
    <row r="45" spans="2:15" x14ac:dyDescent="0.2">
      <c r="B45" s="24">
        <f t="shared" si="12"/>
        <v>3.625</v>
      </c>
      <c r="C45" s="31">
        <f t="shared" si="2"/>
        <v>1.8579809951275723</v>
      </c>
      <c r="D45" s="22">
        <f t="shared" si="3"/>
        <v>1</v>
      </c>
      <c r="E45" s="22">
        <f t="shared" si="4"/>
        <v>2</v>
      </c>
      <c r="F45" s="24">
        <f t="shared" si="5"/>
        <v>0.625</v>
      </c>
      <c r="G45" s="42">
        <f t="shared" si="6"/>
        <v>0.625</v>
      </c>
      <c r="H45" s="30">
        <f t="shared" si="7"/>
        <v>1.625</v>
      </c>
      <c r="I45" s="34">
        <f t="shared" si="8"/>
        <v>0.23298099512757231</v>
      </c>
      <c r="J45" s="27">
        <f t="shared" si="9"/>
        <v>0.12539471379876813</v>
      </c>
      <c r="K45" s="30">
        <f t="shared" si="13"/>
        <v>1.48828125</v>
      </c>
      <c r="L45" s="34">
        <f t="shared" si="10"/>
        <v>0.36969974512757231</v>
      </c>
      <c r="M45" s="27">
        <f t="shared" si="11"/>
        <v>0.19897929316666021</v>
      </c>
    </row>
    <row r="46" spans="2:15" x14ac:dyDescent="0.2">
      <c r="B46" s="24">
        <f t="shared" si="12"/>
        <v>3.6875</v>
      </c>
      <c r="C46" s="31">
        <f t="shared" si="2"/>
        <v>1.8826430493618411</v>
      </c>
      <c r="D46" s="22">
        <f t="shared" si="3"/>
        <v>1</v>
      </c>
      <c r="E46" s="22">
        <f t="shared" si="4"/>
        <v>2</v>
      </c>
      <c r="F46" s="24">
        <f t="shared" si="5"/>
        <v>0.6875</v>
      </c>
      <c r="G46" s="42">
        <f t="shared" si="6"/>
        <v>0.6875</v>
      </c>
      <c r="H46" s="30">
        <f t="shared" si="7"/>
        <v>1.6875</v>
      </c>
      <c r="I46" s="34">
        <f t="shared" si="8"/>
        <v>0.19514304936184113</v>
      </c>
      <c r="J46" s="27">
        <f t="shared" si="9"/>
        <v>0.1036537698572168</v>
      </c>
      <c r="K46" s="30">
        <f t="shared" si="13"/>
        <v>1.537109375</v>
      </c>
      <c r="L46" s="34">
        <f t="shared" si="10"/>
        <v>0.34553367436184113</v>
      </c>
      <c r="M46" s="27">
        <f t="shared" si="11"/>
        <v>0.18353647786762686</v>
      </c>
    </row>
    <row r="47" spans="2:15" x14ac:dyDescent="0.2">
      <c r="B47" s="24">
        <f t="shared" si="12"/>
        <v>3.75</v>
      </c>
      <c r="C47" s="31">
        <f t="shared" si="2"/>
        <v>1.9068905956085187</v>
      </c>
      <c r="D47" s="22">
        <f t="shared" si="3"/>
        <v>1</v>
      </c>
      <c r="E47" s="22">
        <f t="shared" si="4"/>
        <v>2</v>
      </c>
      <c r="F47" s="24">
        <f t="shared" si="5"/>
        <v>0.75</v>
      </c>
      <c r="G47" s="42">
        <f t="shared" si="6"/>
        <v>0.75</v>
      </c>
      <c r="H47" s="30">
        <f t="shared" si="7"/>
        <v>1.75</v>
      </c>
      <c r="I47" s="34">
        <f t="shared" si="8"/>
        <v>0.1568905956085187</v>
      </c>
      <c r="J47" s="27">
        <f t="shared" si="9"/>
        <v>8.2275614537000982E-2</v>
      </c>
      <c r="K47" s="30">
        <f t="shared" si="13"/>
        <v>1.5859375</v>
      </c>
      <c r="L47" s="34">
        <f t="shared" si="10"/>
        <v>0.3209530956085187</v>
      </c>
      <c r="M47" s="27">
        <f t="shared" si="11"/>
        <v>0.16831227567415713</v>
      </c>
    </row>
    <row r="48" spans="2:15" x14ac:dyDescent="0.2">
      <c r="B48" s="24">
        <f t="shared" si="12"/>
        <v>3.8125</v>
      </c>
      <c r="C48" s="31">
        <f t="shared" si="2"/>
        <v>1.9307373375628862</v>
      </c>
      <c r="D48" s="22">
        <f t="shared" si="3"/>
        <v>1</v>
      </c>
      <c r="E48" s="22">
        <f t="shared" si="4"/>
        <v>2</v>
      </c>
      <c r="F48" s="24">
        <f t="shared" si="5"/>
        <v>0.8125</v>
      </c>
      <c r="G48" s="42">
        <f t="shared" si="6"/>
        <v>0.8125</v>
      </c>
      <c r="H48" s="30">
        <f t="shared" si="7"/>
        <v>1.8125</v>
      </c>
      <c r="I48" s="34">
        <f t="shared" si="8"/>
        <v>0.11823733756288624</v>
      </c>
      <c r="J48" s="27">
        <f t="shared" si="9"/>
        <v>6.1239473263687852E-2</v>
      </c>
      <c r="K48" s="30">
        <f t="shared" si="13"/>
        <v>1.634765625</v>
      </c>
      <c r="L48" s="34">
        <f t="shared" si="10"/>
        <v>0.29597171256288624</v>
      </c>
      <c r="M48" s="27">
        <f t="shared" si="11"/>
        <v>0.15329465422597707</v>
      </c>
    </row>
    <row r="49" spans="2:13" x14ac:dyDescent="0.2">
      <c r="B49" s="24">
        <f t="shared" si="12"/>
        <v>3.875</v>
      </c>
      <c r="C49" s="31">
        <f t="shared" si="2"/>
        <v>1.9541963103868754</v>
      </c>
      <c r="D49" s="22">
        <f t="shared" si="3"/>
        <v>1</v>
      </c>
      <c r="E49" s="22">
        <f t="shared" si="4"/>
        <v>2</v>
      </c>
      <c r="F49" s="24">
        <f t="shared" si="5"/>
        <v>0.875</v>
      </c>
      <c r="G49" s="42">
        <f t="shared" si="6"/>
        <v>0.875</v>
      </c>
      <c r="H49" s="30">
        <f t="shared" si="7"/>
        <v>1.875</v>
      </c>
      <c r="I49" s="34">
        <f t="shared" si="8"/>
        <v>7.9196310386875357E-2</v>
      </c>
      <c r="J49" s="27">
        <f t="shared" si="9"/>
        <v>4.052628181003818E-2</v>
      </c>
      <c r="K49" s="30">
        <f t="shared" si="13"/>
        <v>1.68359375</v>
      </c>
      <c r="L49" s="34">
        <f t="shared" si="10"/>
        <v>0.27060256038687536</v>
      </c>
      <c r="M49" s="27">
        <f t="shared" si="11"/>
        <v>0.13847255720859677</v>
      </c>
    </row>
    <row r="50" spans="2:13" x14ac:dyDescent="0.2">
      <c r="B50" s="24">
        <f t="shared" si="12"/>
        <v>3.9375</v>
      </c>
      <c r="C50" s="31">
        <f t="shared" si="2"/>
        <v>1.9772799234999165</v>
      </c>
      <c r="D50" s="22">
        <f t="shared" si="3"/>
        <v>1</v>
      </c>
      <c r="E50" s="22">
        <f t="shared" si="4"/>
        <v>2</v>
      </c>
      <c r="F50" s="24">
        <f t="shared" si="5"/>
        <v>0.9375</v>
      </c>
      <c r="G50" s="42">
        <f t="shared" si="6"/>
        <v>0.9375</v>
      </c>
      <c r="H50" s="30">
        <f t="shared" si="7"/>
        <v>1.9375</v>
      </c>
      <c r="I50" s="34">
        <f t="shared" si="8"/>
        <v>3.9779923499916547E-2</v>
      </c>
      <c r="J50" s="27">
        <f t="shared" si="9"/>
        <v>2.0118508779224061E-2</v>
      </c>
      <c r="K50" s="30">
        <f t="shared" si="13"/>
        <v>1.732421875</v>
      </c>
      <c r="L50" s="34">
        <f t="shared" si="10"/>
        <v>0.24485804849991655</v>
      </c>
      <c r="M50" s="27">
        <f t="shared" si="11"/>
        <v>0.123835803716907</v>
      </c>
    </row>
    <row r="51" spans="2:13" x14ac:dyDescent="0.2">
      <c r="B51" s="24">
        <f t="shared" si="12"/>
        <v>4</v>
      </c>
      <c r="C51" s="31">
        <f t="shared" si="2"/>
        <v>2</v>
      </c>
      <c r="D51" s="22">
        <f t="shared" si="3"/>
        <v>2</v>
      </c>
      <c r="E51" s="22">
        <f t="shared" si="4"/>
        <v>3</v>
      </c>
      <c r="F51" s="24">
        <f t="shared" si="5"/>
        <v>0</v>
      </c>
      <c r="G51" s="42">
        <f t="shared" si="6"/>
        <v>0</v>
      </c>
      <c r="H51" s="30">
        <f t="shared" si="7"/>
        <v>2</v>
      </c>
      <c r="I51" s="34">
        <f t="shared" si="8"/>
        <v>0</v>
      </c>
      <c r="J51" s="27">
        <f t="shared" si="9"/>
        <v>0</v>
      </c>
      <c r="K51" s="30">
        <f t="shared" si="13"/>
        <v>2</v>
      </c>
      <c r="L51" s="34">
        <f t="shared" si="10"/>
        <v>0</v>
      </c>
      <c r="M51" s="27">
        <f t="shared" si="11"/>
        <v>0</v>
      </c>
    </row>
    <row r="52" spans="2:13" x14ac:dyDescent="0.2">
      <c r="B52" s="24">
        <f t="shared" si="12"/>
        <v>4.0625</v>
      </c>
      <c r="C52" s="31">
        <f t="shared" si="2"/>
        <v>2.0223678130284544</v>
      </c>
      <c r="D52" s="22">
        <f t="shared" si="3"/>
        <v>2</v>
      </c>
      <c r="E52" s="22">
        <f t="shared" si="4"/>
        <v>3</v>
      </c>
      <c r="F52" s="24">
        <f t="shared" si="5"/>
        <v>6.25E-2</v>
      </c>
      <c r="G52" s="42">
        <f t="shared" si="6"/>
        <v>6.25E-2</v>
      </c>
      <c r="H52" s="30">
        <f t="shared" si="7"/>
        <v>2.0625</v>
      </c>
      <c r="I52" s="34">
        <f t="shared" si="8"/>
        <v>-4.0132186971545636E-2</v>
      </c>
      <c r="J52" s="27">
        <f t="shared" si="9"/>
        <v>-1.9844158274774214E-2</v>
      </c>
      <c r="K52" s="30">
        <f t="shared" si="13"/>
        <v>2.048828125</v>
      </c>
      <c r="L52" s="34">
        <f t="shared" si="10"/>
        <v>-2.6460311971545636E-2</v>
      </c>
      <c r="M52" s="27">
        <f t="shared" si="11"/>
        <v>-1.3083827680149766E-2</v>
      </c>
    </row>
    <row r="53" spans="2:13" x14ac:dyDescent="0.2">
      <c r="B53" s="24">
        <f t="shared" si="12"/>
        <v>4.125</v>
      </c>
      <c r="C53" s="31">
        <f t="shared" si="2"/>
        <v>2.0443941193584534</v>
      </c>
      <c r="D53" s="22">
        <f t="shared" si="3"/>
        <v>2</v>
      </c>
      <c r="E53" s="22">
        <f t="shared" si="4"/>
        <v>3</v>
      </c>
      <c r="F53" s="24">
        <f t="shared" si="5"/>
        <v>0.125</v>
      </c>
      <c r="G53" s="42">
        <f t="shared" si="6"/>
        <v>0.125</v>
      </c>
      <c r="H53" s="30">
        <f t="shared" si="7"/>
        <v>2.125</v>
      </c>
      <c r="I53" s="34">
        <f t="shared" si="8"/>
        <v>-8.0605880641546612E-2</v>
      </c>
      <c r="J53" s="27">
        <f t="shared" si="9"/>
        <v>-3.9427759979490336E-2</v>
      </c>
      <c r="K53" s="30">
        <f t="shared" si="13"/>
        <v>2.09765625</v>
      </c>
      <c r="L53" s="34">
        <f t="shared" si="10"/>
        <v>-5.3262130641546612E-2</v>
      </c>
      <c r="M53" s="27">
        <f t="shared" si="11"/>
        <v>-2.6052770420930717E-2</v>
      </c>
    </row>
    <row r="54" spans="2:13" x14ac:dyDescent="0.2">
      <c r="B54" s="24">
        <f t="shared" si="12"/>
        <v>4.1875</v>
      </c>
      <c r="C54" s="31">
        <f t="shared" si="2"/>
        <v>2.0660891904577725</v>
      </c>
      <c r="D54" s="22">
        <f t="shared" si="3"/>
        <v>2</v>
      </c>
      <c r="E54" s="22">
        <f t="shared" si="4"/>
        <v>3</v>
      </c>
      <c r="F54" s="24">
        <f t="shared" si="5"/>
        <v>0.1875</v>
      </c>
      <c r="G54" s="42">
        <f t="shared" si="6"/>
        <v>0.1875</v>
      </c>
      <c r="H54" s="30">
        <f t="shared" si="7"/>
        <v>2.1875</v>
      </c>
      <c r="I54" s="34">
        <f t="shared" si="8"/>
        <v>-0.12141080954222749</v>
      </c>
      <c r="J54" s="27">
        <f t="shared" si="9"/>
        <v>-5.876358586210266E-2</v>
      </c>
      <c r="K54" s="30">
        <f t="shared" si="13"/>
        <v>2.146484375</v>
      </c>
      <c r="L54" s="34">
        <f t="shared" si="10"/>
        <v>-8.0395184542227494E-2</v>
      </c>
      <c r="M54" s="27">
        <f t="shared" si="11"/>
        <v>-3.8911768627188238E-2</v>
      </c>
    </row>
    <row r="55" spans="2:13" x14ac:dyDescent="0.2">
      <c r="B55" s="24">
        <f t="shared" si="12"/>
        <v>4.25</v>
      </c>
      <c r="C55" s="31">
        <f t="shared" si="2"/>
        <v>2.0874628412503395</v>
      </c>
      <c r="D55" s="22">
        <f t="shared" si="3"/>
        <v>2</v>
      </c>
      <c r="E55" s="22">
        <f t="shared" si="4"/>
        <v>3</v>
      </c>
      <c r="F55" s="24">
        <f t="shared" si="5"/>
        <v>0.25</v>
      </c>
      <c r="G55" s="42">
        <f t="shared" si="6"/>
        <v>0.25</v>
      </c>
      <c r="H55" s="30">
        <f t="shared" si="7"/>
        <v>2.25</v>
      </c>
      <c r="I55" s="34">
        <f t="shared" si="8"/>
        <v>-0.16253715874966046</v>
      </c>
      <c r="J55" s="27">
        <f t="shared" si="9"/>
        <v>-7.786349799276171E-2</v>
      </c>
      <c r="K55" s="30">
        <f t="shared" si="13"/>
        <v>2.1953125</v>
      </c>
      <c r="L55" s="34">
        <f t="shared" si="10"/>
        <v>-0.10784965874966046</v>
      </c>
      <c r="M55" s="27">
        <f t="shared" si="11"/>
        <v>-5.1665426860993194E-2</v>
      </c>
    </row>
    <row r="56" spans="2:13" x14ac:dyDescent="0.2">
      <c r="B56" s="24">
        <f t="shared" si="12"/>
        <v>4.3125</v>
      </c>
      <c r="C56" s="31">
        <f t="shared" si="2"/>
        <v>2.1085244567781691</v>
      </c>
      <c r="D56" s="22">
        <f t="shared" si="3"/>
        <v>2</v>
      </c>
      <c r="E56" s="22">
        <f t="shared" si="4"/>
        <v>3</v>
      </c>
      <c r="F56" s="24">
        <f t="shared" si="5"/>
        <v>0.3125</v>
      </c>
      <c r="G56" s="42">
        <f t="shared" si="6"/>
        <v>0.3125</v>
      </c>
      <c r="H56" s="30">
        <f t="shared" si="7"/>
        <v>2.3125</v>
      </c>
      <c r="I56" s="34">
        <f t="shared" si="8"/>
        <v>-0.20397554322183087</v>
      </c>
      <c r="J56" s="27">
        <f t="shared" si="9"/>
        <v>-9.6738523741624519E-2</v>
      </c>
      <c r="K56" s="30">
        <f t="shared" si="13"/>
        <v>2.244140625</v>
      </c>
      <c r="L56" s="34">
        <f t="shared" si="10"/>
        <v>-0.13561616822183087</v>
      </c>
      <c r="M56" s="27">
        <f t="shared" si="11"/>
        <v>-6.431804373237042E-2</v>
      </c>
    </row>
    <row r="57" spans="2:13" x14ac:dyDescent="0.2">
      <c r="B57" s="24">
        <f t="shared" si="12"/>
        <v>4.375</v>
      </c>
      <c r="C57" s="31">
        <f t="shared" si="2"/>
        <v>2.1292830169449664</v>
      </c>
      <c r="D57" s="22">
        <f t="shared" si="3"/>
        <v>2</v>
      </c>
      <c r="E57" s="22">
        <f t="shared" si="4"/>
        <v>3</v>
      </c>
      <c r="F57" s="24">
        <f t="shared" si="5"/>
        <v>0.375</v>
      </c>
      <c r="G57" s="42">
        <f t="shared" si="6"/>
        <v>0.375</v>
      </c>
      <c r="H57" s="30">
        <f t="shared" si="7"/>
        <v>2.375</v>
      </c>
      <c r="I57" s="34">
        <f t="shared" si="8"/>
        <v>-0.24571698305503364</v>
      </c>
      <c r="J57" s="27">
        <f t="shared" si="9"/>
        <v>-0.11539893057879232</v>
      </c>
      <c r="K57" s="30">
        <f t="shared" si="13"/>
        <v>2.29296875</v>
      </c>
      <c r="L57" s="34">
        <f t="shared" si="10"/>
        <v>-0.16368573305503364</v>
      </c>
      <c r="M57" s="27">
        <f t="shared" si="11"/>
        <v>-7.6873638568669564E-2</v>
      </c>
    </row>
    <row r="58" spans="2:13" x14ac:dyDescent="0.2">
      <c r="B58" s="24">
        <f t="shared" si="12"/>
        <v>4.4375</v>
      </c>
      <c r="C58" s="31">
        <f t="shared" si="2"/>
        <v>2.1497471195046818</v>
      </c>
      <c r="D58" s="22">
        <f t="shared" si="3"/>
        <v>2</v>
      </c>
      <c r="E58" s="22">
        <f t="shared" si="4"/>
        <v>3</v>
      </c>
      <c r="F58" s="24">
        <f t="shared" si="5"/>
        <v>0.4375</v>
      </c>
      <c r="G58" s="42">
        <f t="shared" si="6"/>
        <v>0.4375</v>
      </c>
      <c r="H58" s="30">
        <f t="shared" si="7"/>
        <v>2.4375</v>
      </c>
      <c r="I58" s="34">
        <f t="shared" si="8"/>
        <v>-0.28775288049531822</v>
      </c>
      <c r="J58" s="27">
        <f t="shared" si="9"/>
        <v>-0.1338542928535793</v>
      </c>
      <c r="K58" s="30">
        <f t="shared" si="13"/>
        <v>2.341796875</v>
      </c>
      <c r="L58" s="34">
        <f t="shared" si="10"/>
        <v>-0.19204975549531822</v>
      </c>
      <c r="M58" s="27">
        <f t="shared" si="11"/>
        <v>-8.9335975265578196E-2</v>
      </c>
    </row>
    <row r="59" spans="2:13" x14ac:dyDescent="0.2">
      <c r="B59" s="24">
        <f t="shared" si="12"/>
        <v>4.5</v>
      </c>
      <c r="C59" s="31">
        <f t="shared" si="2"/>
        <v>2.1699250014423126</v>
      </c>
      <c r="D59" s="22">
        <f t="shared" si="3"/>
        <v>2</v>
      </c>
      <c r="E59" s="22">
        <f t="shared" si="4"/>
        <v>3</v>
      </c>
      <c r="F59" s="24">
        <f t="shared" si="5"/>
        <v>0.5</v>
      </c>
      <c r="G59" s="42">
        <f t="shared" si="6"/>
        <v>0.5</v>
      </c>
      <c r="H59" s="30">
        <f t="shared" si="7"/>
        <v>2.5</v>
      </c>
      <c r="I59" s="34">
        <f t="shared" si="8"/>
        <v>-0.3300749985576874</v>
      </c>
      <c r="J59" s="27">
        <f t="shared" si="9"/>
        <v>-0.15211355154592537</v>
      </c>
      <c r="K59" s="30">
        <f t="shared" si="13"/>
        <v>2.390625</v>
      </c>
      <c r="L59" s="34">
        <f t="shared" si="10"/>
        <v>-0.2206999985576874</v>
      </c>
      <c r="M59" s="27">
        <f t="shared" si="11"/>
        <v>-0.10170858366579114</v>
      </c>
    </row>
    <row r="60" spans="2:13" x14ac:dyDescent="0.2">
      <c r="B60" s="24">
        <f t="shared" si="12"/>
        <v>4.5625</v>
      </c>
      <c r="C60" s="31">
        <f t="shared" si="2"/>
        <v>2.1898245588800171</v>
      </c>
      <c r="D60" s="22">
        <f t="shared" si="3"/>
        <v>2</v>
      </c>
      <c r="E60" s="22">
        <f t="shared" si="4"/>
        <v>3</v>
      </c>
      <c r="F60" s="24">
        <f t="shared" si="5"/>
        <v>0.5625</v>
      </c>
      <c r="G60" s="42">
        <f t="shared" si="6"/>
        <v>0.5625</v>
      </c>
      <c r="H60" s="30">
        <f t="shared" si="7"/>
        <v>2.5625</v>
      </c>
      <c r="I60" s="34">
        <f t="shared" si="8"/>
        <v>-0.37267544111998285</v>
      </c>
      <c r="J60" s="27">
        <f t="shared" si="9"/>
        <v>-0.17018506784424192</v>
      </c>
      <c r="K60" s="30">
        <f t="shared" si="13"/>
        <v>2.439453125</v>
      </c>
      <c r="L60" s="34">
        <f t="shared" si="10"/>
        <v>-0.24962856611998285</v>
      </c>
      <c r="M60" s="27">
        <f t="shared" si="11"/>
        <v>-0.11399477876330652</v>
      </c>
    </row>
    <row r="61" spans="2:13" x14ac:dyDescent="0.2">
      <c r="B61" s="24">
        <f t="shared" si="12"/>
        <v>4.625</v>
      </c>
      <c r="C61" s="31">
        <f t="shared" si="2"/>
        <v>2.2094533656289501</v>
      </c>
      <c r="D61" s="22">
        <f t="shared" si="3"/>
        <v>2</v>
      </c>
      <c r="E61" s="22">
        <f t="shared" si="4"/>
        <v>3</v>
      </c>
      <c r="F61" s="24">
        <f t="shared" si="5"/>
        <v>0.625</v>
      </c>
      <c r="G61" s="42">
        <f t="shared" si="6"/>
        <v>0.625</v>
      </c>
      <c r="H61" s="30">
        <f t="shared" si="7"/>
        <v>2.625</v>
      </c>
      <c r="I61" s="34">
        <f t="shared" si="8"/>
        <v>-0.41554663437104988</v>
      </c>
      <c r="J61" s="27">
        <f t="shared" si="9"/>
        <v>-0.18807667128686331</v>
      </c>
      <c r="K61" s="30">
        <f t="shared" si="13"/>
        <v>2.48828125</v>
      </c>
      <c r="L61" s="34">
        <f t="shared" si="10"/>
        <v>-0.27882788437104988</v>
      </c>
      <c r="M61" s="27">
        <f t="shared" si="11"/>
        <v>-0.12619767799067252</v>
      </c>
    </row>
    <row r="62" spans="2:13" x14ac:dyDescent="0.2">
      <c r="B62" s="24">
        <f t="shared" si="12"/>
        <v>4.6875</v>
      </c>
      <c r="C62" s="31">
        <f t="shared" si="2"/>
        <v>2.2288186904958809</v>
      </c>
      <c r="D62" s="22">
        <f t="shared" si="3"/>
        <v>2</v>
      </c>
      <c r="E62" s="22">
        <f t="shared" si="4"/>
        <v>3</v>
      </c>
      <c r="F62" s="24">
        <f t="shared" si="5"/>
        <v>0.6875</v>
      </c>
      <c r="G62" s="42">
        <f t="shared" si="6"/>
        <v>0.6875</v>
      </c>
      <c r="H62" s="30">
        <f t="shared" si="7"/>
        <v>2.6875</v>
      </c>
      <c r="I62" s="34">
        <f t="shared" si="8"/>
        <v>-0.45868130950411912</v>
      </c>
      <c r="J62" s="27">
        <f t="shared" si="9"/>
        <v>-0.20579570310497933</v>
      </c>
      <c r="K62" s="30">
        <f t="shared" si="13"/>
        <v>2.537109375</v>
      </c>
      <c r="L62" s="34">
        <f t="shared" si="10"/>
        <v>-0.30829068450411912</v>
      </c>
      <c r="M62" s="27">
        <f t="shared" si="11"/>
        <v>-0.13832021681204082</v>
      </c>
    </row>
    <row r="63" spans="2:13" x14ac:dyDescent="0.2">
      <c r="B63" s="24">
        <f t="shared" si="12"/>
        <v>4.75</v>
      </c>
      <c r="C63" s="31">
        <f t="shared" si="2"/>
        <v>2.2479275134435857</v>
      </c>
      <c r="D63" s="22">
        <f t="shared" si="3"/>
        <v>2</v>
      </c>
      <c r="E63" s="22">
        <f t="shared" si="4"/>
        <v>3</v>
      </c>
      <c r="F63" s="24">
        <f t="shared" si="5"/>
        <v>0.75</v>
      </c>
      <c r="G63" s="42">
        <f t="shared" si="6"/>
        <v>0.75</v>
      </c>
      <c r="H63" s="30">
        <f t="shared" si="7"/>
        <v>2.75</v>
      </c>
      <c r="I63" s="34">
        <f t="shared" si="8"/>
        <v>-0.50207248655641434</v>
      </c>
      <c r="J63" s="27">
        <f t="shared" si="9"/>
        <v>-0.2233490553204239</v>
      </c>
      <c r="K63" s="30">
        <f t="shared" si="13"/>
        <v>2.5859375</v>
      </c>
      <c r="L63" s="34">
        <f t="shared" si="10"/>
        <v>-0.33800998655641434</v>
      </c>
      <c r="M63" s="27">
        <f t="shared" si="11"/>
        <v>-0.15036516281551224</v>
      </c>
    </row>
    <row r="64" spans="2:13" x14ac:dyDescent="0.2">
      <c r="B64" s="24">
        <f t="shared" si="12"/>
        <v>4.8125</v>
      </c>
      <c r="C64" s="31">
        <f t="shared" si="2"/>
        <v>2.2667865406949015</v>
      </c>
      <c r="D64" s="22">
        <f t="shared" si="3"/>
        <v>2</v>
      </c>
      <c r="E64" s="22">
        <f t="shared" si="4"/>
        <v>3</v>
      </c>
      <c r="F64" s="24">
        <f t="shared" si="5"/>
        <v>0.8125</v>
      </c>
      <c r="G64" s="42">
        <f t="shared" si="6"/>
        <v>0.8125</v>
      </c>
      <c r="H64" s="30">
        <f t="shared" si="7"/>
        <v>2.8125</v>
      </c>
      <c r="I64" s="34">
        <f t="shared" si="8"/>
        <v>-0.54571345930509851</v>
      </c>
      <c r="J64" s="27">
        <f t="shared" si="9"/>
        <v>-0.24074320607965394</v>
      </c>
      <c r="K64" s="30">
        <f t="shared" si="13"/>
        <v>2.634765625</v>
      </c>
      <c r="L64" s="34">
        <f t="shared" si="10"/>
        <v>-0.36797908430509851</v>
      </c>
      <c r="M64" s="27">
        <f t="shared" si="11"/>
        <v>-0.16233512847323137</v>
      </c>
    </row>
    <row r="65" spans="2:13" x14ac:dyDescent="0.2">
      <c r="B65" s="24">
        <f t="shared" si="12"/>
        <v>4.875</v>
      </c>
      <c r="C65" s="31">
        <f t="shared" si="2"/>
        <v>2.2854022188622487</v>
      </c>
      <c r="D65" s="22">
        <f t="shared" si="3"/>
        <v>2</v>
      </c>
      <c r="E65" s="22">
        <f t="shared" si="4"/>
        <v>3</v>
      </c>
      <c r="F65" s="24">
        <f t="shared" si="5"/>
        <v>0.875</v>
      </c>
      <c r="G65" s="42">
        <f t="shared" si="6"/>
        <v>0.875</v>
      </c>
      <c r="H65" s="30">
        <f t="shared" si="7"/>
        <v>2.875</v>
      </c>
      <c r="I65" s="34">
        <f t="shared" si="8"/>
        <v>-0.5895977811377513</v>
      </c>
      <c r="J65" s="27">
        <f t="shared" si="9"/>
        <v>-0.25798425164357863</v>
      </c>
      <c r="K65" s="30">
        <f t="shared" si="13"/>
        <v>2.68359375</v>
      </c>
      <c r="L65" s="34">
        <f t="shared" si="10"/>
        <v>-0.3981915311377513</v>
      </c>
      <c r="M65" s="27">
        <f t="shared" si="11"/>
        <v>-0.1742325827162208</v>
      </c>
    </row>
    <row r="66" spans="2:13" x14ac:dyDescent="0.2">
      <c r="B66" s="24">
        <f t="shared" si="12"/>
        <v>4.9375</v>
      </c>
      <c r="C66" s="31">
        <f t="shared" si="2"/>
        <v>2.3037807481771031</v>
      </c>
      <c r="D66" s="22">
        <f t="shared" si="3"/>
        <v>2</v>
      </c>
      <c r="E66" s="22">
        <f t="shared" si="4"/>
        <v>3</v>
      </c>
      <c r="F66" s="24">
        <f t="shared" si="5"/>
        <v>0.9375</v>
      </c>
      <c r="G66" s="42">
        <f t="shared" si="6"/>
        <v>0.9375</v>
      </c>
      <c r="H66" s="30">
        <f t="shared" si="7"/>
        <v>2.9375</v>
      </c>
      <c r="I66" s="34">
        <f t="shared" si="8"/>
        <v>-0.6337192518228969</v>
      </c>
      <c r="J66" s="27">
        <f t="shared" si="9"/>
        <v>-0.27507793540003128</v>
      </c>
      <c r="K66" s="30">
        <f t="shared" si="13"/>
        <v>2.732421875</v>
      </c>
      <c r="L66" s="34">
        <f t="shared" si="10"/>
        <v>-0.4286411268228969</v>
      </c>
      <c r="M66" s="27">
        <f t="shared" si="11"/>
        <v>-0.18605986145255568</v>
      </c>
    </row>
    <row r="67" spans="2:13" x14ac:dyDescent="0.2">
      <c r="B67" s="24">
        <f t="shared" si="12"/>
        <v>5</v>
      </c>
      <c r="C67" s="31">
        <f t="shared" si="2"/>
        <v>2.3219280948873622</v>
      </c>
      <c r="D67" s="22">
        <f t="shared" si="3"/>
        <v>2</v>
      </c>
      <c r="E67" s="22">
        <f t="shared" si="4"/>
        <v>3</v>
      </c>
      <c r="F67" s="24">
        <f t="shared" si="5"/>
        <v>0</v>
      </c>
      <c r="G67" s="42">
        <f t="shared" si="6"/>
        <v>0</v>
      </c>
      <c r="H67" s="30">
        <f t="shared" si="7"/>
        <v>2</v>
      </c>
      <c r="I67" s="34">
        <f t="shared" si="8"/>
        <v>0.32192809488736218</v>
      </c>
      <c r="J67" s="27">
        <f t="shared" si="9"/>
        <v>0.13864688385321383</v>
      </c>
      <c r="K67" s="30">
        <f t="shared" si="13"/>
        <v>2</v>
      </c>
      <c r="L67" s="34">
        <f t="shared" si="10"/>
        <v>0.32192809488736218</v>
      </c>
      <c r="M67" s="27">
        <f t="shared" si="11"/>
        <v>0.13864688385321383</v>
      </c>
    </row>
    <row r="68" spans="2:13" x14ac:dyDescent="0.2">
      <c r="B68" s="24">
        <f t="shared" si="12"/>
        <v>5.0625</v>
      </c>
      <c r="C68" s="31">
        <f t="shared" ref="C68:C93" si="15">LOG(B68,2)</f>
        <v>2.3398500028846247</v>
      </c>
      <c r="D68" s="22">
        <f t="shared" ref="D68:D93" si="16">INT(LOG(INT(B68),2))</f>
        <v>2</v>
      </c>
      <c r="E68" s="22">
        <f t="shared" ref="E68:E93" si="17">D68+1</f>
        <v>3</v>
      </c>
      <c r="F68" s="24">
        <f t="shared" ref="F68:F93" si="18">B68-INT(B68)</f>
        <v>6.25E-2</v>
      </c>
      <c r="G68" s="42">
        <f t="shared" ref="G68:G93" si="19">((E68-D68)*F68)</f>
        <v>6.25E-2</v>
      </c>
      <c r="H68" s="30">
        <f t="shared" ref="H68:H93" si="20">D68+G68</f>
        <v>2.0625</v>
      </c>
      <c r="I68" s="34">
        <f t="shared" ref="I68:I93" si="21">C68-H68</f>
        <v>0.27735000288462475</v>
      </c>
      <c r="J68" s="27">
        <f t="shared" ref="J68:J93" si="22">I68/C68</f>
        <v>0.11853324039690614</v>
      </c>
      <c r="K68" s="30">
        <f t="shared" si="13"/>
        <v>2.048828125</v>
      </c>
      <c r="L68" s="34">
        <f t="shared" ref="L68:L93" si="23">C68-K68</f>
        <v>0.29102187788462475</v>
      </c>
      <c r="M68" s="27">
        <f t="shared" ref="M68:M93" si="24">L68/C68</f>
        <v>0.12437629656851755</v>
      </c>
    </row>
    <row r="69" spans="2:13" x14ac:dyDescent="0.2">
      <c r="B69" s="24">
        <f t="shared" ref="B69:B94" si="25">B68+C$1</f>
        <v>5.125</v>
      </c>
      <c r="C69" s="31">
        <f t="shared" si="15"/>
        <v>2.3575520046180838</v>
      </c>
      <c r="D69" s="22">
        <f t="shared" si="16"/>
        <v>2</v>
      </c>
      <c r="E69" s="22">
        <f t="shared" si="17"/>
        <v>3</v>
      </c>
      <c r="F69" s="24">
        <f t="shared" si="18"/>
        <v>0.125</v>
      </c>
      <c r="G69" s="42">
        <f t="shared" si="19"/>
        <v>0.125</v>
      </c>
      <c r="H69" s="30">
        <f t="shared" si="20"/>
        <v>2.125</v>
      </c>
      <c r="I69" s="34">
        <f t="shared" si="21"/>
        <v>0.23255200461808379</v>
      </c>
      <c r="J69" s="27">
        <f t="shared" si="22"/>
        <v>9.8641304269237742E-2</v>
      </c>
      <c r="K69" s="30">
        <f t="shared" ref="K69:K94" si="26">D69+G69-(G69/8)-(G69/16)-(G69/32)</f>
        <v>2.09765625</v>
      </c>
      <c r="L69" s="34">
        <f t="shared" si="23"/>
        <v>0.25989575461808379</v>
      </c>
      <c r="M69" s="27">
        <f t="shared" si="24"/>
        <v>0.1102396698393027</v>
      </c>
    </row>
    <row r="70" spans="2:13" x14ac:dyDescent="0.2">
      <c r="B70" s="24">
        <f t="shared" si="25"/>
        <v>5.1875</v>
      </c>
      <c r="C70" s="31">
        <f t="shared" si="15"/>
        <v>2.375039431346925</v>
      </c>
      <c r="D70" s="22">
        <f t="shared" si="16"/>
        <v>2</v>
      </c>
      <c r="E70" s="22">
        <f t="shared" si="17"/>
        <v>3</v>
      </c>
      <c r="F70" s="24">
        <f t="shared" si="18"/>
        <v>0.1875</v>
      </c>
      <c r="G70" s="42">
        <f t="shared" si="19"/>
        <v>0.1875</v>
      </c>
      <c r="H70" s="30">
        <f t="shared" si="20"/>
        <v>2.1875</v>
      </c>
      <c r="I70" s="34">
        <f t="shared" si="21"/>
        <v>0.18753943134692497</v>
      </c>
      <c r="J70" s="27">
        <f t="shared" si="22"/>
        <v>7.8962660102265408E-2</v>
      </c>
      <c r="K70" s="30">
        <f t="shared" si="26"/>
        <v>2.146484375</v>
      </c>
      <c r="L70" s="34">
        <f t="shared" si="23"/>
        <v>0.22855505634692497</v>
      </c>
      <c r="M70" s="27">
        <f t="shared" si="24"/>
        <v>9.623211022534793E-2</v>
      </c>
    </row>
    <row r="71" spans="2:13" x14ac:dyDescent="0.2">
      <c r="B71" s="24">
        <f t="shared" si="25"/>
        <v>5.25</v>
      </c>
      <c r="C71" s="31">
        <f t="shared" si="15"/>
        <v>2.3923174227787602</v>
      </c>
      <c r="D71" s="22">
        <f t="shared" si="16"/>
        <v>2</v>
      </c>
      <c r="E71" s="22">
        <f t="shared" si="17"/>
        <v>3</v>
      </c>
      <c r="F71" s="24">
        <f t="shared" si="18"/>
        <v>0.25</v>
      </c>
      <c r="G71" s="42">
        <f t="shared" si="19"/>
        <v>0.25</v>
      </c>
      <c r="H71" s="30">
        <f t="shared" si="20"/>
        <v>2.25</v>
      </c>
      <c r="I71" s="34">
        <f t="shared" si="21"/>
        <v>0.14231742277876025</v>
      </c>
      <c r="J71" s="27">
        <f t="shared" si="22"/>
        <v>5.9489355979129889E-2</v>
      </c>
      <c r="K71" s="30">
        <f t="shared" si="26"/>
        <v>2.1953125</v>
      </c>
      <c r="L71" s="34">
        <f t="shared" si="23"/>
        <v>0.19700492277876025</v>
      </c>
      <c r="M71" s="27">
        <f t="shared" si="24"/>
        <v>8.2348989687970484E-2</v>
      </c>
    </row>
    <row r="72" spans="2:13" x14ac:dyDescent="0.2">
      <c r="B72" s="24">
        <f t="shared" si="25"/>
        <v>5.3125</v>
      </c>
      <c r="C72" s="31">
        <f t="shared" si="15"/>
        <v>2.4093909361377022</v>
      </c>
      <c r="D72" s="22">
        <f t="shared" si="16"/>
        <v>2</v>
      </c>
      <c r="E72" s="22">
        <f t="shared" si="17"/>
        <v>3</v>
      </c>
      <c r="F72" s="24">
        <f t="shared" si="18"/>
        <v>0.3125</v>
      </c>
      <c r="G72" s="42">
        <f t="shared" si="19"/>
        <v>0.3125</v>
      </c>
      <c r="H72" s="30">
        <f t="shared" si="20"/>
        <v>2.3125</v>
      </c>
      <c r="I72" s="34">
        <f t="shared" si="21"/>
        <v>9.6890936137702166E-2</v>
      </c>
      <c r="J72" s="27">
        <f t="shared" si="22"/>
        <v>4.0213870934959234E-2</v>
      </c>
      <c r="K72" s="30">
        <f t="shared" si="26"/>
        <v>2.244140625</v>
      </c>
      <c r="L72" s="34">
        <f t="shared" si="23"/>
        <v>0.16525031113770217</v>
      </c>
      <c r="M72" s="27">
        <f t="shared" si="24"/>
        <v>6.8585927115091358E-2</v>
      </c>
    </row>
    <row r="73" spans="2:13" x14ac:dyDescent="0.2">
      <c r="B73" s="24">
        <f t="shared" si="25"/>
        <v>5.375</v>
      </c>
      <c r="C73" s="31">
        <f t="shared" si="15"/>
        <v>2.4262647547020979</v>
      </c>
      <c r="D73" s="22">
        <f t="shared" si="16"/>
        <v>2</v>
      </c>
      <c r="E73" s="22">
        <f t="shared" si="17"/>
        <v>3</v>
      </c>
      <c r="F73" s="24">
        <f t="shared" si="18"/>
        <v>0.375</v>
      </c>
      <c r="G73" s="42">
        <f t="shared" si="19"/>
        <v>0.375</v>
      </c>
      <c r="H73" s="30">
        <f t="shared" si="20"/>
        <v>2.375</v>
      </c>
      <c r="I73" s="34">
        <f t="shared" si="21"/>
        <v>5.1264754702097903E-2</v>
      </c>
      <c r="J73" s="27">
        <f t="shared" si="22"/>
        <v>2.112908519268018E-2</v>
      </c>
      <c r="K73" s="30">
        <f t="shared" si="26"/>
        <v>2.29296875</v>
      </c>
      <c r="L73" s="34">
        <f t="shared" si="23"/>
        <v>0.1332960047020979</v>
      </c>
      <c r="M73" s="27">
        <f t="shared" si="24"/>
        <v>5.4938771394906688E-2</v>
      </c>
    </row>
    <row r="74" spans="2:13" x14ac:dyDescent="0.2">
      <c r="B74" s="24">
        <f t="shared" si="25"/>
        <v>5.4375</v>
      </c>
      <c r="C74" s="31">
        <f t="shared" si="15"/>
        <v>2.4429434958487284</v>
      </c>
      <c r="D74" s="22">
        <f t="shared" si="16"/>
        <v>2</v>
      </c>
      <c r="E74" s="22">
        <f t="shared" si="17"/>
        <v>3</v>
      </c>
      <c r="F74" s="24">
        <f t="shared" si="18"/>
        <v>0.4375</v>
      </c>
      <c r="G74" s="42">
        <f t="shared" si="19"/>
        <v>0.4375</v>
      </c>
      <c r="H74" s="30">
        <f t="shared" si="20"/>
        <v>2.4375</v>
      </c>
      <c r="I74" s="34">
        <f t="shared" si="21"/>
        <v>5.4434958487283858E-3</v>
      </c>
      <c r="J74" s="27">
        <f t="shared" si="22"/>
        <v>2.2282528670755047E-3</v>
      </c>
      <c r="K74" s="30">
        <f t="shared" si="26"/>
        <v>2.341796875</v>
      </c>
      <c r="L74" s="34">
        <f t="shared" si="23"/>
        <v>0.10114662084872839</v>
      </c>
      <c r="M74" s="27">
        <f t="shared" si="24"/>
        <v>4.1403585887518857E-2</v>
      </c>
    </row>
    <row r="75" spans="2:13" x14ac:dyDescent="0.2">
      <c r="B75" s="24">
        <f t="shared" si="25"/>
        <v>5.5</v>
      </c>
      <c r="C75" s="31">
        <f t="shared" si="15"/>
        <v>2.4594316186372973</v>
      </c>
      <c r="D75" s="22">
        <f t="shared" si="16"/>
        <v>2</v>
      </c>
      <c r="E75" s="22">
        <f t="shared" si="17"/>
        <v>3</v>
      </c>
      <c r="F75" s="24">
        <f t="shared" si="18"/>
        <v>0.5</v>
      </c>
      <c r="G75" s="42">
        <f t="shared" si="19"/>
        <v>0.5</v>
      </c>
      <c r="H75" s="30">
        <f t="shared" si="20"/>
        <v>2.5</v>
      </c>
      <c r="I75" s="34">
        <f t="shared" si="21"/>
        <v>-4.0568381362702688E-2</v>
      </c>
      <c r="J75" s="27">
        <f t="shared" si="22"/>
        <v>-1.6495023100166737E-2</v>
      </c>
      <c r="K75" s="30">
        <f t="shared" si="26"/>
        <v>2.390625</v>
      </c>
      <c r="L75" s="34">
        <f t="shared" si="23"/>
        <v>6.8806618637297312E-2</v>
      </c>
      <c r="M75" s="27">
        <f t="shared" si="24"/>
        <v>2.7976634160465558E-2</v>
      </c>
    </row>
    <row r="76" spans="2:13" x14ac:dyDescent="0.2">
      <c r="B76" s="24">
        <f t="shared" si="25"/>
        <v>5.5625</v>
      </c>
      <c r="C76" s="31">
        <f t="shared" si="15"/>
        <v>2.4757334309663976</v>
      </c>
      <c r="D76" s="22">
        <f t="shared" si="16"/>
        <v>2</v>
      </c>
      <c r="E76" s="22">
        <f t="shared" si="17"/>
        <v>3</v>
      </c>
      <c r="F76" s="24">
        <f t="shared" si="18"/>
        <v>0.5625</v>
      </c>
      <c r="G76" s="42">
        <f t="shared" si="19"/>
        <v>0.5625</v>
      </c>
      <c r="H76" s="30">
        <f t="shared" si="20"/>
        <v>2.5625</v>
      </c>
      <c r="I76" s="34">
        <f t="shared" si="21"/>
        <v>-8.6766569033602359E-2</v>
      </c>
      <c r="J76" s="27">
        <f t="shared" si="22"/>
        <v>-3.5046813985839018E-2</v>
      </c>
      <c r="K76" s="30">
        <f t="shared" si="26"/>
        <v>2.439453125</v>
      </c>
      <c r="L76" s="34">
        <f t="shared" si="23"/>
        <v>3.6280305966397641E-2</v>
      </c>
      <c r="M76" s="27">
        <f t="shared" si="24"/>
        <v>1.4654366868663924E-2</v>
      </c>
    </row>
    <row r="77" spans="2:13" x14ac:dyDescent="0.2">
      <c r="B77" s="24">
        <f t="shared" si="25"/>
        <v>5.625</v>
      </c>
      <c r="C77" s="31">
        <f t="shared" si="15"/>
        <v>2.4918530963296748</v>
      </c>
      <c r="D77" s="22">
        <f t="shared" si="16"/>
        <v>2</v>
      </c>
      <c r="E77" s="22">
        <f t="shared" si="17"/>
        <v>3</v>
      </c>
      <c r="F77" s="24">
        <f t="shared" si="18"/>
        <v>0.625</v>
      </c>
      <c r="G77" s="42">
        <f t="shared" si="19"/>
        <v>0.625</v>
      </c>
      <c r="H77" s="30">
        <f t="shared" si="20"/>
        <v>2.625</v>
      </c>
      <c r="I77" s="34">
        <f t="shared" si="21"/>
        <v>-0.13314690367032522</v>
      </c>
      <c r="J77" s="27">
        <f t="shared" si="22"/>
        <v>-5.3432886499786565E-2</v>
      </c>
      <c r="K77" s="30">
        <f t="shared" si="26"/>
        <v>2.48828125</v>
      </c>
      <c r="L77" s="34">
        <f t="shared" si="23"/>
        <v>3.5718463296747771E-3</v>
      </c>
      <c r="M77" s="27">
        <f t="shared" si="24"/>
        <v>1.4334096720773214E-3</v>
      </c>
    </row>
    <row r="78" spans="2:13" x14ac:dyDescent="0.2">
      <c r="B78" s="24">
        <f t="shared" si="25"/>
        <v>5.6875</v>
      </c>
      <c r="C78" s="31">
        <f t="shared" si="15"/>
        <v>2.5077946401986964</v>
      </c>
      <c r="D78" s="22">
        <f t="shared" si="16"/>
        <v>2</v>
      </c>
      <c r="E78" s="22">
        <f t="shared" si="17"/>
        <v>3</v>
      </c>
      <c r="F78" s="24">
        <f t="shared" si="18"/>
        <v>0.6875</v>
      </c>
      <c r="G78" s="42">
        <f t="shared" si="19"/>
        <v>0.6875</v>
      </c>
      <c r="H78" s="30">
        <f t="shared" si="20"/>
        <v>2.6875</v>
      </c>
      <c r="I78" s="34">
        <f t="shared" si="21"/>
        <v>-0.17970535980130364</v>
      </c>
      <c r="J78" s="27">
        <f t="shared" si="22"/>
        <v>-7.1658722337434019E-2</v>
      </c>
      <c r="K78" s="30">
        <f t="shared" si="26"/>
        <v>2.537109375</v>
      </c>
      <c r="L78" s="34">
        <f t="shared" si="23"/>
        <v>-2.9314734801303644E-2</v>
      </c>
      <c r="M78" s="27">
        <f t="shared" si="24"/>
        <v>-1.1689447904307265E-2</v>
      </c>
    </row>
    <row r="79" spans="2:13" x14ac:dyDescent="0.2">
      <c r="B79" s="24">
        <f t="shared" si="25"/>
        <v>5.75</v>
      </c>
      <c r="C79" s="31">
        <f t="shared" si="15"/>
        <v>2.5235619560570131</v>
      </c>
      <c r="D79" s="22">
        <f t="shared" si="16"/>
        <v>2</v>
      </c>
      <c r="E79" s="22">
        <f t="shared" si="17"/>
        <v>3</v>
      </c>
      <c r="F79" s="24">
        <f t="shared" si="18"/>
        <v>0.75</v>
      </c>
      <c r="G79" s="42">
        <f t="shared" si="19"/>
        <v>0.75</v>
      </c>
      <c r="H79" s="30">
        <f t="shared" si="20"/>
        <v>2.75</v>
      </c>
      <c r="I79" s="34">
        <f t="shared" si="21"/>
        <v>-0.22643804394298694</v>
      </c>
      <c r="J79" s="27">
        <f t="shared" si="22"/>
        <v>-8.9729536221408779E-2</v>
      </c>
      <c r="K79" s="30">
        <f t="shared" si="26"/>
        <v>2.5859375</v>
      </c>
      <c r="L79" s="34">
        <f t="shared" si="23"/>
        <v>-6.2375543942986944E-2</v>
      </c>
      <c r="M79" s="27">
        <f t="shared" si="24"/>
        <v>-2.4717262753654278E-2</v>
      </c>
    </row>
    <row r="80" spans="2:13" x14ac:dyDescent="0.2">
      <c r="B80" s="24">
        <f t="shared" si="25"/>
        <v>5.8125</v>
      </c>
      <c r="C80" s="31">
        <f t="shared" si="15"/>
        <v>2.5391588111080314</v>
      </c>
      <c r="D80" s="22">
        <f t="shared" si="16"/>
        <v>2</v>
      </c>
      <c r="E80" s="22">
        <f t="shared" si="17"/>
        <v>3</v>
      </c>
      <c r="F80" s="24">
        <f t="shared" si="18"/>
        <v>0.8125</v>
      </c>
      <c r="G80" s="42">
        <f t="shared" si="19"/>
        <v>0.8125</v>
      </c>
      <c r="H80" s="30">
        <f t="shared" si="20"/>
        <v>2.8125</v>
      </c>
      <c r="I80" s="34">
        <f t="shared" si="21"/>
        <v>-0.27334118889196857</v>
      </c>
      <c r="J80" s="27">
        <f t="shared" si="22"/>
        <v>-0.10765029256783221</v>
      </c>
      <c r="K80" s="30">
        <f t="shared" si="26"/>
        <v>2.634765625</v>
      </c>
      <c r="L80" s="34">
        <f t="shared" si="23"/>
        <v>-9.5606813891968567E-2</v>
      </c>
      <c r="M80" s="27">
        <f t="shared" si="24"/>
        <v>-3.7652947690281692E-2</v>
      </c>
    </row>
    <row r="81" spans="2:13" x14ac:dyDescent="0.2">
      <c r="B81" s="24">
        <f t="shared" si="25"/>
        <v>5.875</v>
      </c>
      <c r="C81" s="31">
        <f t="shared" si="15"/>
        <v>2.5545888516776376</v>
      </c>
      <c r="D81" s="22">
        <f t="shared" si="16"/>
        <v>2</v>
      </c>
      <c r="E81" s="22">
        <f t="shared" si="17"/>
        <v>3</v>
      </c>
      <c r="F81" s="24">
        <f t="shared" si="18"/>
        <v>0.875</v>
      </c>
      <c r="G81" s="42">
        <f t="shared" si="19"/>
        <v>0.875</v>
      </c>
      <c r="H81" s="30">
        <f t="shared" si="20"/>
        <v>2.875</v>
      </c>
      <c r="I81" s="34">
        <f t="shared" si="21"/>
        <v>-0.32041114832236239</v>
      </c>
      <c r="J81" s="27">
        <f t="shared" si="22"/>
        <v>-0.12542572089905721</v>
      </c>
      <c r="K81" s="30">
        <f t="shared" si="26"/>
        <v>2.68359375</v>
      </c>
      <c r="L81" s="34">
        <f t="shared" si="23"/>
        <v>-0.12900489832236239</v>
      </c>
      <c r="M81" s="27">
        <f t="shared" si="24"/>
        <v>-5.0499280241375399E-2</v>
      </c>
    </row>
    <row r="82" spans="2:13" x14ac:dyDescent="0.2">
      <c r="B82" s="24">
        <f t="shared" si="25"/>
        <v>5.9375</v>
      </c>
      <c r="C82" s="31">
        <f t="shared" si="15"/>
        <v>2.5698556083309478</v>
      </c>
      <c r="D82" s="22">
        <f t="shared" si="16"/>
        <v>2</v>
      </c>
      <c r="E82" s="22">
        <f t="shared" si="17"/>
        <v>3</v>
      </c>
      <c r="F82" s="24">
        <f t="shared" si="18"/>
        <v>0.9375</v>
      </c>
      <c r="G82" s="42">
        <f t="shared" si="19"/>
        <v>0.9375</v>
      </c>
      <c r="H82" s="30">
        <f t="shared" si="20"/>
        <v>2.9375</v>
      </c>
      <c r="I82" s="34">
        <f t="shared" si="21"/>
        <v>-0.36764439166905216</v>
      </c>
      <c r="J82" s="27">
        <f t="shared" si="22"/>
        <v>-0.14306033011240943</v>
      </c>
      <c r="K82" s="30">
        <f t="shared" si="26"/>
        <v>2.732421875</v>
      </c>
      <c r="L82" s="34">
        <f t="shared" si="23"/>
        <v>-0.16256626666905216</v>
      </c>
      <c r="M82" s="27">
        <f t="shared" si="24"/>
        <v>-6.3258910789402129E-2</v>
      </c>
    </row>
    <row r="83" spans="2:13" x14ac:dyDescent="0.2">
      <c r="B83" s="24">
        <f t="shared" si="25"/>
        <v>6</v>
      </c>
      <c r="C83" s="31">
        <f t="shared" si="15"/>
        <v>2.5849625007211561</v>
      </c>
      <c r="D83" s="22">
        <f t="shared" si="16"/>
        <v>2</v>
      </c>
      <c r="E83" s="22">
        <f t="shared" si="17"/>
        <v>3</v>
      </c>
      <c r="F83" s="24">
        <f t="shared" si="18"/>
        <v>0</v>
      </c>
      <c r="G83" s="42">
        <f t="shared" si="19"/>
        <v>0</v>
      </c>
      <c r="H83" s="30">
        <f t="shared" si="20"/>
        <v>2</v>
      </c>
      <c r="I83" s="34">
        <f t="shared" si="21"/>
        <v>0.58496250072115608</v>
      </c>
      <c r="J83" s="27">
        <f t="shared" si="22"/>
        <v>0.2262943855309168</v>
      </c>
      <c r="K83" s="30">
        <f t="shared" si="26"/>
        <v>2</v>
      </c>
      <c r="L83" s="34">
        <f t="shared" si="23"/>
        <v>0.58496250072115608</v>
      </c>
      <c r="M83" s="27">
        <f t="shared" si="24"/>
        <v>0.2262943855309168</v>
      </c>
    </row>
    <row r="84" spans="2:13" x14ac:dyDescent="0.2">
      <c r="B84" s="24">
        <f t="shared" si="25"/>
        <v>6.0625</v>
      </c>
      <c r="C84" s="31">
        <f t="shared" si="15"/>
        <v>2.5999128421871278</v>
      </c>
      <c r="D84" s="22">
        <f t="shared" si="16"/>
        <v>2</v>
      </c>
      <c r="E84" s="22">
        <f t="shared" si="17"/>
        <v>3</v>
      </c>
      <c r="F84" s="24">
        <f t="shared" si="18"/>
        <v>6.25E-2</v>
      </c>
      <c r="G84" s="42">
        <f t="shared" si="19"/>
        <v>6.25E-2</v>
      </c>
      <c r="H84" s="30">
        <f t="shared" si="20"/>
        <v>2.0625</v>
      </c>
      <c r="I84" s="34">
        <f t="shared" si="21"/>
        <v>0.53741284218712781</v>
      </c>
      <c r="J84" s="27">
        <f t="shared" si="22"/>
        <v>0.20670417618116743</v>
      </c>
      <c r="K84" s="30">
        <f t="shared" si="26"/>
        <v>2.048828125</v>
      </c>
      <c r="L84" s="34">
        <f t="shared" si="23"/>
        <v>0.55108471718712781</v>
      </c>
      <c r="M84" s="27">
        <f t="shared" si="24"/>
        <v>0.21196276592239074</v>
      </c>
    </row>
    <row r="85" spans="2:13" x14ac:dyDescent="0.2">
      <c r="B85" s="24">
        <f t="shared" si="25"/>
        <v>6.125</v>
      </c>
      <c r="C85" s="31">
        <f t="shared" si="15"/>
        <v>2.6147098441152083</v>
      </c>
      <c r="D85" s="22">
        <f t="shared" si="16"/>
        <v>2</v>
      </c>
      <c r="E85" s="22">
        <f t="shared" si="17"/>
        <v>3</v>
      </c>
      <c r="F85" s="24">
        <f t="shared" si="18"/>
        <v>0.125</v>
      </c>
      <c r="G85" s="42">
        <f t="shared" si="19"/>
        <v>0.125</v>
      </c>
      <c r="H85" s="30">
        <f t="shared" si="20"/>
        <v>2.125</v>
      </c>
      <c r="I85" s="34">
        <f t="shared" si="21"/>
        <v>0.48970984411520835</v>
      </c>
      <c r="J85" s="27">
        <f t="shared" si="22"/>
        <v>0.18729032026913917</v>
      </c>
      <c r="K85" s="30">
        <f t="shared" si="26"/>
        <v>2.09765625</v>
      </c>
      <c r="L85" s="34">
        <f t="shared" si="23"/>
        <v>0.51705359411520835</v>
      </c>
      <c r="M85" s="27">
        <f t="shared" si="24"/>
        <v>0.1977479815892054</v>
      </c>
    </row>
    <row r="86" spans="2:13" x14ac:dyDescent="0.2">
      <c r="B86" s="24">
        <f t="shared" si="25"/>
        <v>6.1875</v>
      </c>
      <c r="C86" s="31">
        <f t="shared" si="15"/>
        <v>2.6293566200796095</v>
      </c>
      <c r="D86" s="22">
        <f t="shared" si="16"/>
        <v>2</v>
      </c>
      <c r="E86" s="22">
        <f t="shared" si="17"/>
        <v>3</v>
      </c>
      <c r="F86" s="24">
        <f t="shared" si="18"/>
        <v>0.1875</v>
      </c>
      <c r="G86" s="42">
        <f t="shared" si="19"/>
        <v>0.1875</v>
      </c>
      <c r="H86" s="30">
        <f t="shared" si="20"/>
        <v>2.1875</v>
      </c>
      <c r="I86" s="34">
        <f t="shared" si="21"/>
        <v>0.44185662007960946</v>
      </c>
      <c r="J86" s="27">
        <f t="shared" si="22"/>
        <v>0.16804742905746703</v>
      </c>
      <c r="K86" s="30">
        <f t="shared" si="26"/>
        <v>2.146484375</v>
      </c>
      <c r="L86" s="34">
        <f t="shared" si="23"/>
        <v>0.48287224507960946</v>
      </c>
      <c r="M86" s="27">
        <f t="shared" si="24"/>
        <v>0.18364653976263953</v>
      </c>
    </row>
    <row r="87" spans="2:13" x14ac:dyDescent="0.2">
      <c r="B87" s="24">
        <f t="shared" si="25"/>
        <v>6.25</v>
      </c>
      <c r="C87" s="31">
        <f t="shared" si="15"/>
        <v>2.6438561897747248</v>
      </c>
      <c r="D87" s="22">
        <f t="shared" si="16"/>
        <v>2</v>
      </c>
      <c r="E87" s="22">
        <f t="shared" si="17"/>
        <v>3</v>
      </c>
      <c r="F87" s="24">
        <f t="shared" si="18"/>
        <v>0.25</v>
      </c>
      <c r="G87" s="42">
        <f t="shared" si="19"/>
        <v>0.25</v>
      </c>
      <c r="H87" s="30">
        <f t="shared" si="20"/>
        <v>2.25</v>
      </c>
      <c r="I87" s="34">
        <f t="shared" si="21"/>
        <v>0.39385618977472481</v>
      </c>
      <c r="J87" s="27">
        <f t="shared" si="22"/>
        <v>0.14897035296321626</v>
      </c>
      <c r="K87" s="30">
        <f t="shared" si="26"/>
        <v>2.1953125</v>
      </c>
      <c r="L87" s="34">
        <f t="shared" si="23"/>
        <v>0.44854368977472481</v>
      </c>
      <c r="M87" s="27">
        <f t="shared" si="24"/>
        <v>0.16965510132869363</v>
      </c>
    </row>
    <row r="88" spans="2:13" x14ac:dyDescent="0.2">
      <c r="B88" s="24">
        <f t="shared" si="25"/>
        <v>6.3125</v>
      </c>
      <c r="C88" s="31">
        <f t="shared" si="15"/>
        <v>2.6582114827517951</v>
      </c>
      <c r="D88" s="22">
        <f t="shared" si="16"/>
        <v>2</v>
      </c>
      <c r="E88" s="22">
        <f t="shared" si="17"/>
        <v>3</v>
      </c>
      <c r="F88" s="24">
        <f t="shared" si="18"/>
        <v>0.3125</v>
      </c>
      <c r="G88" s="42">
        <f t="shared" si="19"/>
        <v>0.3125</v>
      </c>
      <c r="H88" s="30">
        <f t="shared" si="20"/>
        <v>2.3125</v>
      </c>
      <c r="I88" s="34">
        <f t="shared" si="21"/>
        <v>0.34571148275179509</v>
      </c>
      <c r="J88" s="27">
        <f t="shared" si="22"/>
        <v>0.13005416799791741</v>
      </c>
      <c r="K88" s="30">
        <f t="shared" si="26"/>
        <v>2.244140625</v>
      </c>
      <c r="L88" s="34">
        <f t="shared" si="23"/>
        <v>0.41407085775179509</v>
      </c>
      <c r="M88" s="27">
        <f t="shared" si="24"/>
        <v>0.15577047215338438</v>
      </c>
    </row>
    <row r="89" spans="2:13" x14ac:dyDescent="0.2">
      <c r="B89" s="24">
        <f t="shared" si="25"/>
        <v>6.375</v>
      </c>
      <c r="C89" s="31">
        <f t="shared" si="15"/>
        <v>2.6724253419714956</v>
      </c>
      <c r="D89" s="22">
        <f t="shared" si="16"/>
        <v>2</v>
      </c>
      <c r="E89" s="22">
        <f t="shared" si="17"/>
        <v>3</v>
      </c>
      <c r="F89" s="24">
        <f t="shared" si="18"/>
        <v>0.375</v>
      </c>
      <c r="G89" s="42">
        <f t="shared" si="19"/>
        <v>0.375</v>
      </c>
      <c r="H89" s="30">
        <f t="shared" si="20"/>
        <v>2.375</v>
      </c>
      <c r="I89" s="34">
        <f t="shared" si="21"/>
        <v>0.29742534197149562</v>
      </c>
      <c r="J89" s="27">
        <f t="shared" si="22"/>
        <v>0.11129416313350765</v>
      </c>
      <c r="K89" s="30">
        <f t="shared" si="26"/>
        <v>2.29296875</v>
      </c>
      <c r="L89" s="34">
        <f t="shared" si="23"/>
        <v>0.37945659197149562</v>
      </c>
      <c r="M89" s="27">
        <f t="shared" si="24"/>
        <v>0.14198959499896216</v>
      </c>
    </row>
    <row r="90" spans="2:13" x14ac:dyDescent="0.2">
      <c r="B90" s="24">
        <f t="shared" si="25"/>
        <v>6.4375</v>
      </c>
      <c r="C90" s="31">
        <f t="shared" si="15"/>
        <v>2.6865005271832185</v>
      </c>
      <c r="D90" s="22">
        <f t="shared" si="16"/>
        <v>2</v>
      </c>
      <c r="E90" s="22">
        <f t="shared" si="17"/>
        <v>3</v>
      </c>
      <c r="F90" s="24">
        <f t="shared" si="18"/>
        <v>0.4375</v>
      </c>
      <c r="G90" s="42">
        <f t="shared" si="19"/>
        <v>0.4375</v>
      </c>
      <c r="H90" s="30">
        <f t="shared" si="20"/>
        <v>2.4375</v>
      </c>
      <c r="I90" s="34">
        <f t="shared" si="21"/>
        <v>0.24900052718321852</v>
      </c>
      <c r="J90" s="27">
        <f t="shared" si="22"/>
        <v>9.2685828520679372E-2</v>
      </c>
      <c r="K90" s="30">
        <f t="shared" si="26"/>
        <v>2.341796875</v>
      </c>
      <c r="L90" s="34">
        <f t="shared" si="23"/>
        <v>0.34470365218321852</v>
      </c>
      <c r="M90" s="27">
        <f t="shared" si="24"/>
        <v>0.12830954198421038</v>
      </c>
    </row>
    <row r="91" spans="2:13" x14ac:dyDescent="0.2">
      <c r="B91" s="24">
        <f t="shared" si="25"/>
        <v>6.5</v>
      </c>
      <c r="C91" s="31">
        <f t="shared" si="15"/>
        <v>2.7004397181410922</v>
      </c>
      <c r="D91" s="22">
        <f t="shared" si="16"/>
        <v>2</v>
      </c>
      <c r="E91" s="22">
        <f t="shared" si="17"/>
        <v>3</v>
      </c>
      <c r="F91" s="24">
        <f t="shared" si="18"/>
        <v>0.5</v>
      </c>
      <c r="G91" s="42">
        <f t="shared" si="19"/>
        <v>0.5</v>
      </c>
      <c r="H91" s="30">
        <f t="shared" si="20"/>
        <v>2.5</v>
      </c>
      <c r="I91" s="34">
        <f t="shared" si="21"/>
        <v>0.20043971814109218</v>
      </c>
      <c r="J91" s="27">
        <f t="shared" si="22"/>
        <v>7.4224844492758874E-2</v>
      </c>
      <c r="K91" s="30">
        <f t="shared" si="26"/>
        <v>2.390625</v>
      </c>
      <c r="L91" s="34">
        <f t="shared" si="23"/>
        <v>0.30981471814109218</v>
      </c>
      <c r="M91" s="27">
        <f t="shared" si="24"/>
        <v>0.11472750754620067</v>
      </c>
    </row>
    <row r="92" spans="2:13" x14ac:dyDescent="0.2">
      <c r="B92" s="24">
        <f t="shared" si="25"/>
        <v>6.5625</v>
      </c>
      <c r="C92" s="31">
        <f t="shared" si="15"/>
        <v>2.7142455176661229</v>
      </c>
      <c r="D92" s="22">
        <f t="shared" si="16"/>
        <v>2</v>
      </c>
      <c r="E92" s="22">
        <f t="shared" si="17"/>
        <v>3</v>
      </c>
      <c r="F92" s="24">
        <f t="shared" si="18"/>
        <v>0.5625</v>
      </c>
      <c r="G92" s="42">
        <f t="shared" si="19"/>
        <v>0.5625</v>
      </c>
      <c r="H92" s="30">
        <f t="shared" si="20"/>
        <v>2.5625</v>
      </c>
      <c r="I92" s="34">
        <f t="shared" si="21"/>
        <v>0.15174551766612288</v>
      </c>
      <c r="J92" s="27">
        <f t="shared" si="22"/>
        <v>5.5907071294200056E-2</v>
      </c>
      <c r="K92" s="30">
        <f t="shared" si="26"/>
        <v>2.439453125</v>
      </c>
      <c r="L92" s="34">
        <f t="shared" si="23"/>
        <v>0.27479239266612288</v>
      </c>
      <c r="M92" s="27">
        <f t="shared" si="24"/>
        <v>0.10124080186467674</v>
      </c>
    </row>
    <row r="93" spans="2:13" x14ac:dyDescent="0.2">
      <c r="B93" s="24">
        <f t="shared" si="25"/>
        <v>6.625</v>
      </c>
      <c r="C93" s="31">
        <f t="shared" si="15"/>
        <v>2.7279204545631992</v>
      </c>
      <c r="D93" s="22">
        <f t="shared" si="16"/>
        <v>2</v>
      </c>
      <c r="E93" s="22">
        <f t="shared" si="17"/>
        <v>3</v>
      </c>
      <c r="F93" s="24">
        <f t="shared" si="18"/>
        <v>0.625</v>
      </c>
      <c r="G93" s="42">
        <f t="shared" si="19"/>
        <v>0.625</v>
      </c>
      <c r="H93" s="30">
        <f t="shared" si="20"/>
        <v>2.625</v>
      </c>
      <c r="I93" s="34">
        <f t="shared" si="21"/>
        <v>0.1029204545631992</v>
      </c>
      <c r="J93" s="27">
        <f t="shared" si="22"/>
        <v>3.7728539478134843E-2</v>
      </c>
      <c r="K93" s="30">
        <f t="shared" si="26"/>
        <v>2.48828125</v>
      </c>
      <c r="L93" s="34">
        <f t="shared" si="23"/>
        <v>0.2396392045631992</v>
      </c>
      <c r="M93" s="27">
        <f t="shared" si="24"/>
        <v>8.7846844713648647E-2</v>
      </c>
    </row>
    <row r="94" spans="2:13" x14ac:dyDescent="0.2">
      <c r="B94" s="24">
        <f t="shared" si="25"/>
        <v>6.6875</v>
      </c>
      <c r="C94" s="31">
        <f t="shared" ref="C94:C137" si="27">LOG(B94,2)</f>
        <v>2.7414669864011469</v>
      </c>
      <c r="D94" s="22">
        <f t="shared" ref="D94:D137" si="28">INT(LOG(INT(B94),2))</f>
        <v>2</v>
      </c>
      <c r="E94" s="22">
        <f t="shared" ref="E94:E137" si="29">D94+1</f>
        <v>3</v>
      </c>
      <c r="F94" s="24">
        <f t="shared" ref="F94:F137" si="30">B94-INT(B94)</f>
        <v>0.6875</v>
      </c>
      <c r="G94" s="42">
        <f t="shared" ref="G94:G137" si="31">((E94-D94)*F94)</f>
        <v>0.6875</v>
      </c>
      <c r="H94" s="30">
        <f t="shared" ref="H94:H137" si="32">D94+G94</f>
        <v>2.6875</v>
      </c>
      <c r="I94" s="34">
        <f t="shared" ref="I94:I137" si="33">C94-H94</f>
        <v>5.3966986401146944E-2</v>
      </c>
      <c r="J94" s="27">
        <f t="shared" ref="J94:J137" si="34">I94/C94</f>
        <v>1.9685440922267664E-2</v>
      </c>
      <c r="K94" s="30">
        <f t="shared" si="26"/>
        <v>2.537109375</v>
      </c>
      <c r="L94" s="34">
        <f t="shared" ref="L94:L137" si="35">C94-K94</f>
        <v>0.20435761140114694</v>
      </c>
      <c r="M94" s="27">
        <f t="shared" ref="M94:M137" si="36">L94/C94</f>
        <v>7.4543159707867512E-2</v>
      </c>
    </row>
    <row r="95" spans="2:13" x14ac:dyDescent="0.2">
      <c r="B95" s="24">
        <f t="shared" ref="B95:B137" si="37">B94+C$1</f>
        <v>6.75</v>
      </c>
      <c r="C95" s="31">
        <f t="shared" si="27"/>
        <v>2.7548875021634687</v>
      </c>
      <c r="D95" s="22">
        <f t="shared" si="28"/>
        <v>2</v>
      </c>
      <c r="E95" s="22">
        <f t="shared" si="29"/>
        <v>3</v>
      </c>
      <c r="F95" s="24">
        <f t="shared" si="30"/>
        <v>0.75</v>
      </c>
      <c r="G95" s="42">
        <f t="shared" si="31"/>
        <v>0.75</v>
      </c>
      <c r="H95" s="30">
        <f t="shared" si="32"/>
        <v>2.75</v>
      </c>
      <c r="I95" s="34">
        <f t="shared" si="33"/>
        <v>4.8875021634686711E-3</v>
      </c>
      <c r="J95" s="27">
        <f t="shared" si="34"/>
        <v>1.7741204167612715E-3</v>
      </c>
      <c r="K95" s="30">
        <f t="shared" ref="K95:K137" si="38">D95+G95-(G95/8)-(G95/16)-(G95/32)</f>
        <v>2.5859375</v>
      </c>
      <c r="L95" s="34">
        <f t="shared" si="35"/>
        <v>0.16895000216346867</v>
      </c>
      <c r="M95" s="27">
        <f t="shared" si="36"/>
        <v>6.1327368914624945E-2</v>
      </c>
    </row>
    <row r="96" spans="2:13" x14ac:dyDescent="0.2">
      <c r="B96" s="24">
        <f t="shared" si="37"/>
        <v>6.8125</v>
      </c>
      <c r="C96" s="31">
        <f t="shared" si="27"/>
        <v>2.7681843247769264</v>
      </c>
      <c r="D96" s="22">
        <f t="shared" si="28"/>
        <v>2</v>
      </c>
      <c r="E96" s="22">
        <f t="shared" si="29"/>
        <v>3</v>
      </c>
      <c r="F96" s="24">
        <f t="shared" si="30"/>
        <v>0.8125</v>
      </c>
      <c r="G96" s="42">
        <f t="shared" si="31"/>
        <v>0.8125</v>
      </c>
      <c r="H96" s="30">
        <f t="shared" si="32"/>
        <v>2.8125</v>
      </c>
      <c r="I96" s="34">
        <f t="shared" si="33"/>
        <v>-4.4315675223073558E-2</v>
      </c>
      <c r="J96" s="27">
        <f t="shared" si="34"/>
        <v>-1.6008932218285258E-2</v>
      </c>
      <c r="K96" s="30">
        <f t="shared" si="38"/>
        <v>2.634765625</v>
      </c>
      <c r="L96" s="34">
        <f t="shared" si="35"/>
        <v>0.13341869977692644</v>
      </c>
      <c r="M96" s="27">
        <f t="shared" si="36"/>
        <v>4.8197187803842488E-2</v>
      </c>
    </row>
    <row r="97" spans="2:13" x14ac:dyDescent="0.2">
      <c r="B97" s="24">
        <f t="shared" si="37"/>
        <v>6.875</v>
      </c>
      <c r="C97" s="31">
        <f t="shared" si="27"/>
        <v>2.7813597135246595</v>
      </c>
      <c r="D97" s="22">
        <f t="shared" si="28"/>
        <v>2</v>
      </c>
      <c r="E97" s="22">
        <f t="shared" si="29"/>
        <v>3</v>
      </c>
      <c r="F97" s="24">
        <f t="shared" si="30"/>
        <v>0.875</v>
      </c>
      <c r="G97" s="42">
        <f t="shared" si="31"/>
        <v>0.875</v>
      </c>
      <c r="H97" s="30">
        <f t="shared" si="32"/>
        <v>2.875</v>
      </c>
      <c r="I97" s="34">
        <f t="shared" si="33"/>
        <v>-9.3640286475340506E-2</v>
      </c>
      <c r="J97" s="27">
        <f t="shared" si="34"/>
        <v>-3.3667089524596398E-2</v>
      </c>
      <c r="K97" s="30">
        <f t="shared" si="38"/>
        <v>2.68359375</v>
      </c>
      <c r="L97" s="34">
        <f t="shared" si="35"/>
        <v>9.7765963524659494E-2</v>
      </c>
      <c r="M97" s="27">
        <f t="shared" si="36"/>
        <v>3.5150420511687874E-2</v>
      </c>
    </row>
    <row r="98" spans="2:13" x14ac:dyDescent="0.2">
      <c r="B98" s="24">
        <f t="shared" si="37"/>
        <v>6.9375</v>
      </c>
      <c r="C98" s="31">
        <f t="shared" si="27"/>
        <v>2.7944158663501062</v>
      </c>
      <c r="D98" s="22">
        <f t="shared" si="28"/>
        <v>2</v>
      </c>
      <c r="E98" s="22">
        <f t="shared" si="29"/>
        <v>3</v>
      </c>
      <c r="F98" s="24">
        <f t="shared" si="30"/>
        <v>0.9375</v>
      </c>
      <c r="G98" s="42">
        <f t="shared" si="31"/>
        <v>0.9375</v>
      </c>
      <c r="H98" s="30">
        <f t="shared" si="32"/>
        <v>2.9375</v>
      </c>
      <c r="I98" s="34">
        <f t="shared" si="33"/>
        <v>-0.14308413364989381</v>
      </c>
      <c r="J98" s="27">
        <f t="shared" si="34"/>
        <v>-5.1203593342311463E-2</v>
      </c>
      <c r="K98" s="30">
        <f t="shared" si="38"/>
        <v>2.732421875</v>
      </c>
      <c r="L98" s="34">
        <f t="shared" si="35"/>
        <v>6.1993991350106192E-2</v>
      </c>
      <c r="M98" s="27">
        <f t="shared" si="36"/>
        <v>2.2184955395017466E-2</v>
      </c>
    </row>
    <row r="99" spans="2:13" x14ac:dyDescent="0.2">
      <c r="B99" s="24">
        <f t="shared" si="37"/>
        <v>7</v>
      </c>
      <c r="C99" s="31">
        <f t="shared" si="27"/>
        <v>2.8073549220576042</v>
      </c>
      <c r="D99" s="22">
        <f t="shared" si="28"/>
        <v>2</v>
      </c>
      <c r="E99" s="22">
        <f t="shared" si="29"/>
        <v>3</v>
      </c>
      <c r="F99" s="24">
        <f t="shared" si="30"/>
        <v>0</v>
      </c>
      <c r="G99" s="42">
        <f t="shared" si="31"/>
        <v>0</v>
      </c>
      <c r="H99" s="30">
        <f t="shared" si="32"/>
        <v>2</v>
      </c>
      <c r="I99" s="34">
        <f t="shared" si="33"/>
        <v>0.80735492205760417</v>
      </c>
      <c r="J99" s="27">
        <f t="shared" si="34"/>
        <v>0.28758562578395569</v>
      </c>
      <c r="K99" s="30">
        <f t="shared" si="38"/>
        <v>2</v>
      </c>
      <c r="L99" s="34">
        <f t="shared" si="35"/>
        <v>0.80735492205760417</v>
      </c>
      <c r="M99" s="27">
        <f t="shared" si="36"/>
        <v>0.28758562578395569</v>
      </c>
    </row>
    <row r="100" spans="2:13" x14ac:dyDescent="0.2">
      <c r="B100" s="24">
        <f t="shared" si="37"/>
        <v>7.0625</v>
      </c>
      <c r="C100" s="31">
        <f t="shared" si="27"/>
        <v>2.8201789624151878</v>
      </c>
      <c r="D100" s="22">
        <f t="shared" si="28"/>
        <v>2</v>
      </c>
      <c r="E100" s="22">
        <f t="shared" si="29"/>
        <v>3</v>
      </c>
      <c r="F100" s="24">
        <f t="shared" si="30"/>
        <v>6.25E-2</v>
      </c>
      <c r="G100" s="42">
        <f t="shared" si="31"/>
        <v>6.25E-2</v>
      </c>
      <c r="H100" s="30">
        <f t="shared" si="32"/>
        <v>2.0625</v>
      </c>
      <c r="I100" s="34">
        <f t="shared" si="33"/>
        <v>0.75767896241518784</v>
      </c>
      <c r="J100" s="27">
        <f t="shared" si="34"/>
        <v>0.26866343324762454</v>
      </c>
      <c r="K100" s="30">
        <f t="shared" si="38"/>
        <v>2.048828125</v>
      </c>
      <c r="L100" s="34">
        <f t="shared" si="35"/>
        <v>0.77135083741518784</v>
      </c>
      <c r="M100" s="27">
        <f t="shared" si="36"/>
        <v>0.273511308216627</v>
      </c>
    </row>
    <row r="101" spans="2:13" x14ac:dyDescent="0.2">
      <c r="B101" s="24">
        <f t="shared" si="37"/>
        <v>7.125</v>
      </c>
      <c r="C101" s="31">
        <f t="shared" si="27"/>
        <v>2.8328900141647417</v>
      </c>
      <c r="D101" s="22">
        <f t="shared" si="28"/>
        <v>2</v>
      </c>
      <c r="E101" s="22">
        <f t="shared" si="29"/>
        <v>3</v>
      </c>
      <c r="F101" s="24">
        <f t="shared" si="30"/>
        <v>0.125</v>
      </c>
      <c r="G101" s="42">
        <f t="shared" si="31"/>
        <v>0.125</v>
      </c>
      <c r="H101" s="30">
        <f t="shared" si="32"/>
        <v>2.125</v>
      </c>
      <c r="I101" s="34">
        <f t="shared" si="33"/>
        <v>0.70789001416474173</v>
      </c>
      <c r="J101" s="27">
        <f t="shared" si="34"/>
        <v>0.24988263244433026</v>
      </c>
      <c r="K101" s="30">
        <f t="shared" si="38"/>
        <v>2.09765625</v>
      </c>
      <c r="L101" s="34">
        <f t="shared" si="35"/>
        <v>0.73523376416474173</v>
      </c>
      <c r="M101" s="27">
        <f t="shared" si="36"/>
        <v>0.25953487798273045</v>
      </c>
    </row>
    <row r="102" spans="2:13" x14ac:dyDescent="0.2">
      <c r="B102" s="24">
        <f t="shared" si="37"/>
        <v>7.1875</v>
      </c>
      <c r="C102" s="31">
        <f t="shared" si="27"/>
        <v>2.8454900509443752</v>
      </c>
      <c r="D102" s="22">
        <f t="shared" si="28"/>
        <v>2</v>
      </c>
      <c r="E102" s="22">
        <f t="shared" si="29"/>
        <v>3</v>
      </c>
      <c r="F102" s="24">
        <f t="shared" si="30"/>
        <v>0.1875</v>
      </c>
      <c r="G102" s="42">
        <f t="shared" si="31"/>
        <v>0.1875</v>
      </c>
      <c r="H102" s="30">
        <f t="shared" si="32"/>
        <v>2.1875</v>
      </c>
      <c r="I102" s="34">
        <f t="shared" si="33"/>
        <v>0.65799005094437524</v>
      </c>
      <c r="J102" s="27">
        <f t="shared" si="34"/>
        <v>0.23123962451599445</v>
      </c>
      <c r="K102" s="30">
        <f t="shared" si="38"/>
        <v>2.146484375</v>
      </c>
      <c r="L102" s="34">
        <f t="shared" si="35"/>
        <v>0.69900567594437524</v>
      </c>
      <c r="M102" s="27">
        <f t="shared" si="36"/>
        <v>0.24565388155631954</v>
      </c>
    </row>
    <row r="103" spans="2:13" x14ac:dyDescent="0.2">
      <c r="B103" s="24">
        <f t="shared" si="37"/>
        <v>7.25</v>
      </c>
      <c r="C103" s="31">
        <f t="shared" si="27"/>
        <v>2.8579809951275723</v>
      </c>
      <c r="D103" s="22">
        <f t="shared" si="28"/>
        <v>2</v>
      </c>
      <c r="E103" s="22">
        <f t="shared" si="29"/>
        <v>3</v>
      </c>
      <c r="F103" s="24">
        <f t="shared" si="30"/>
        <v>0.25</v>
      </c>
      <c r="G103" s="42">
        <f t="shared" si="31"/>
        <v>0.25</v>
      </c>
      <c r="H103" s="30">
        <f t="shared" si="32"/>
        <v>2.25</v>
      </c>
      <c r="I103" s="34">
        <f t="shared" si="33"/>
        <v>0.60798099512757231</v>
      </c>
      <c r="J103" s="27">
        <f t="shared" si="34"/>
        <v>0.21273094403499829</v>
      </c>
      <c r="K103" s="30">
        <f t="shared" si="38"/>
        <v>2.1953125</v>
      </c>
      <c r="L103" s="34">
        <f t="shared" si="35"/>
        <v>0.66266849512757231</v>
      </c>
      <c r="M103" s="27">
        <f t="shared" si="36"/>
        <v>0.23186595581192543</v>
      </c>
    </row>
    <row r="104" spans="2:13" x14ac:dyDescent="0.2">
      <c r="B104" s="24">
        <f t="shared" si="37"/>
        <v>7.3125</v>
      </c>
      <c r="C104" s="31">
        <f t="shared" si="27"/>
        <v>2.8703647195834048</v>
      </c>
      <c r="D104" s="22">
        <f t="shared" si="28"/>
        <v>2</v>
      </c>
      <c r="E104" s="22">
        <f t="shared" si="29"/>
        <v>3</v>
      </c>
      <c r="F104" s="24">
        <f t="shared" si="30"/>
        <v>0.3125</v>
      </c>
      <c r="G104" s="42">
        <f t="shared" si="31"/>
        <v>0.3125</v>
      </c>
      <c r="H104" s="30">
        <f t="shared" si="32"/>
        <v>2.3125</v>
      </c>
      <c r="I104" s="34">
        <f t="shared" si="33"/>
        <v>0.55786471958340478</v>
      </c>
      <c r="J104" s="27">
        <f t="shared" si="34"/>
        <v>0.19435325266413231</v>
      </c>
      <c r="K104" s="30">
        <f t="shared" si="38"/>
        <v>2.244140625</v>
      </c>
      <c r="L104" s="34">
        <f t="shared" si="35"/>
        <v>0.62622409458340478</v>
      </c>
      <c r="M104" s="27">
        <f t="shared" si="36"/>
        <v>0.21816882374247301</v>
      </c>
    </row>
    <row r="105" spans="2:13" x14ac:dyDescent="0.2">
      <c r="B105" s="24">
        <f t="shared" si="37"/>
        <v>7.375</v>
      </c>
      <c r="C105" s="31">
        <f t="shared" si="27"/>
        <v>2.8826430493618411</v>
      </c>
      <c r="D105" s="22">
        <f t="shared" si="28"/>
        <v>2</v>
      </c>
      <c r="E105" s="22">
        <f t="shared" si="29"/>
        <v>3</v>
      </c>
      <c r="F105" s="24">
        <f t="shared" si="30"/>
        <v>0.375</v>
      </c>
      <c r="G105" s="42">
        <f t="shared" si="31"/>
        <v>0.375</v>
      </c>
      <c r="H105" s="30">
        <f t="shared" si="32"/>
        <v>2.375</v>
      </c>
      <c r="I105" s="34">
        <f t="shared" si="33"/>
        <v>0.50764304936184113</v>
      </c>
      <c r="J105" s="27">
        <f t="shared" si="34"/>
        <v>0.17610333318036828</v>
      </c>
      <c r="K105" s="30">
        <f t="shared" si="38"/>
        <v>2.29296875</v>
      </c>
      <c r="L105" s="34">
        <f t="shared" si="35"/>
        <v>0.58967429936184113</v>
      </c>
      <c r="M105" s="27">
        <f t="shared" si="36"/>
        <v>0.20456029042249371</v>
      </c>
    </row>
    <row r="106" spans="2:13" x14ac:dyDescent="0.2">
      <c r="B106" s="24">
        <f t="shared" si="37"/>
        <v>7.4375</v>
      </c>
      <c r="C106" s="31">
        <f t="shared" si="27"/>
        <v>2.8948177633079433</v>
      </c>
      <c r="D106" s="22">
        <f t="shared" si="28"/>
        <v>2</v>
      </c>
      <c r="E106" s="22">
        <f t="shared" si="29"/>
        <v>3</v>
      </c>
      <c r="F106" s="24">
        <f t="shared" si="30"/>
        <v>0.4375</v>
      </c>
      <c r="G106" s="42">
        <f t="shared" si="31"/>
        <v>0.4375</v>
      </c>
      <c r="H106" s="30">
        <f t="shared" si="32"/>
        <v>2.4375</v>
      </c>
      <c r="I106" s="34">
        <f t="shared" si="33"/>
        <v>0.45731776330794327</v>
      </c>
      <c r="J106" s="27">
        <f t="shared" si="34"/>
        <v>0.15797808383812068</v>
      </c>
      <c r="K106" s="30">
        <f t="shared" si="38"/>
        <v>2.341796875</v>
      </c>
      <c r="L106" s="34">
        <f t="shared" si="35"/>
        <v>0.55302088830794327</v>
      </c>
      <c r="M106" s="27">
        <f t="shared" si="36"/>
        <v>0.19103823920024576</v>
      </c>
    </row>
    <row r="107" spans="2:13" x14ac:dyDescent="0.2">
      <c r="B107" s="24">
        <f t="shared" si="37"/>
        <v>7.5</v>
      </c>
      <c r="C107" s="31">
        <f t="shared" si="27"/>
        <v>2.9068905956085187</v>
      </c>
      <c r="D107" s="22">
        <f t="shared" si="28"/>
        <v>2</v>
      </c>
      <c r="E107" s="22">
        <f t="shared" si="29"/>
        <v>3</v>
      </c>
      <c r="F107" s="24">
        <f t="shared" si="30"/>
        <v>0.5</v>
      </c>
      <c r="G107" s="42">
        <f t="shared" si="31"/>
        <v>0.5</v>
      </c>
      <c r="H107" s="30">
        <f t="shared" si="32"/>
        <v>2.5</v>
      </c>
      <c r="I107" s="34">
        <f t="shared" si="33"/>
        <v>0.4068905956085187</v>
      </c>
      <c r="J107" s="27">
        <f t="shared" si="34"/>
        <v>0.13997451304951558</v>
      </c>
      <c r="K107" s="30">
        <f t="shared" si="38"/>
        <v>2.390625</v>
      </c>
      <c r="L107" s="34">
        <f t="shared" si="35"/>
        <v>0.5162655956085187</v>
      </c>
      <c r="M107" s="27">
        <f t="shared" si="36"/>
        <v>0.17760062810359928</v>
      </c>
    </row>
    <row r="108" spans="2:13" x14ac:dyDescent="0.2">
      <c r="B108" s="24">
        <f t="shared" si="37"/>
        <v>7.5625</v>
      </c>
      <c r="C108" s="31">
        <f t="shared" si="27"/>
        <v>2.9188632372745946</v>
      </c>
      <c r="D108" s="22">
        <f t="shared" si="28"/>
        <v>2</v>
      </c>
      <c r="E108" s="22">
        <f t="shared" si="29"/>
        <v>3</v>
      </c>
      <c r="F108" s="24">
        <f t="shared" si="30"/>
        <v>0.5625</v>
      </c>
      <c r="G108" s="42">
        <f t="shared" si="31"/>
        <v>0.5625</v>
      </c>
      <c r="H108" s="30">
        <f t="shared" si="32"/>
        <v>2.5625</v>
      </c>
      <c r="I108" s="34">
        <f t="shared" si="33"/>
        <v>0.35636323727459462</v>
      </c>
      <c r="J108" s="27">
        <f t="shared" si="34"/>
        <v>0.12208973436088039</v>
      </c>
      <c r="K108" s="30">
        <f t="shared" si="38"/>
        <v>2.439453125</v>
      </c>
      <c r="L108" s="34">
        <f t="shared" si="35"/>
        <v>0.47941011227459462</v>
      </c>
      <c r="M108" s="27">
        <f t="shared" si="36"/>
        <v>0.16424548644568568</v>
      </c>
    </row>
    <row r="109" spans="2:13" x14ac:dyDescent="0.2">
      <c r="B109" s="24">
        <f t="shared" si="37"/>
        <v>7.625</v>
      </c>
      <c r="C109" s="31">
        <f t="shared" si="27"/>
        <v>2.9307373375628862</v>
      </c>
      <c r="D109" s="22">
        <f t="shared" si="28"/>
        <v>2</v>
      </c>
      <c r="E109" s="22">
        <f t="shared" si="29"/>
        <v>3</v>
      </c>
      <c r="F109" s="24">
        <f t="shared" si="30"/>
        <v>0.625</v>
      </c>
      <c r="G109" s="42">
        <f t="shared" si="31"/>
        <v>0.625</v>
      </c>
      <c r="H109" s="30">
        <f t="shared" si="32"/>
        <v>2.625</v>
      </c>
      <c r="I109" s="34">
        <f t="shared" si="33"/>
        <v>0.30573733756288624</v>
      </c>
      <c r="J109" s="27">
        <f t="shared" si="34"/>
        <v>0.10432096170621974</v>
      </c>
      <c r="K109" s="30">
        <f t="shared" si="38"/>
        <v>2.48828125</v>
      </c>
      <c r="L109" s="34">
        <f t="shared" si="35"/>
        <v>0.44245608756288624</v>
      </c>
      <c r="M109" s="27">
        <f t="shared" si="36"/>
        <v>0.15097091161735413</v>
      </c>
    </row>
    <row r="110" spans="2:13" x14ac:dyDescent="0.2">
      <c r="B110" s="24">
        <f t="shared" si="37"/>
        <v>7.6875</v>
      </c>
      <c r="C110" s="31">
        <f t="shared" si="27"/>
        <v>2.9425145053392403</v>
      </c>
      <c r="D110" s="22">
        <f t="shared" si="28"/>
        <v>2</v>
      </c>
      <c r="E110" s="22">
        <f t="shared" si="29"/>
        <v>3</v>
      </c>
      <c r="F110" s="24">
        <f t="shared" si="30"/>
        <v>0.6875</v>
      </c>
      <c r="G110" s="42">
        <f t="shared" si="31"/>
        <v>0.6875</v>
      </c>
      <c r="H110" s="30">
        <f t="shared" si="32"/>
        <v>2.6875</v>
      </c>
      <c r="I110" s="34">
        <f t="shared" si="33"/>
        <v>0.2550145053392403</v>
      </c>
      <c r="J110" s="27">
        <f t="shared" si="34"/>
        <v>8.6665504919861011E-2</v>
      </c>
      <c r="K110" s="30">
        <f t="shared" si="38"/>
        <v>2.537109375</v>
      </c>
      <c r="L110" s="34">
        <f t="shared" si="35"/>
        <v>0.4054051303392403</v>
      </c>
      <c r="M110" s="27">
        <f t="shared" si="36"/>
        <v>0.13777506605443274</v>
      </c>
    </row>
    <row r="111" spans="2:13" x14ac:dyDescent="0.2">
      <c r="B111" s="24">
        <f t="shared" si="37"/>
        <v>7.75</v>
      </c>
      <c r="C111" s="31">
        <f t="shared" si="27"/>
        <v>2.9541963103868749</v>
      </c>
      <c r="D111" s="22">
        <f t="shared" si="28"/>
        <v>2</v>
      </c>
      <c r="E111" s="22">
        <f t="shared" si="29"/>
        <v>3</v>
      </c>
      <c r="F111" s="24">
        <f t="shared" si="30"/>
        <v>0.75</v>
      </c>
      <c r="G111" s="42">
        <f t="shared" si="31"/>
        <v>0.75</v>
      </c>
      <c r="H111" s="30">
        <f t="shared" si="32"/>
        <v>2.75</v>
      </c>
      <c r="I111" s="34">
        <f t="shared" si="33"/>
        <v>0.20419631038687491</v>
      </c>
      <c r="J111" s="27">
        <f t="shared" si="34"/>
        <v>6.9120765491760369E-2</v>
      </c>
      <c r="K111" s="30">
        <f t="shared" si="38"/>
        <v>2.5859375</v>
      </c>
      <c r="L111" s="34">
        <f t="shared" si="35"/>
        <v>0.36825881038687491</v>
      </c>
      <c r="M111" s="27">
        <f t="shared" si="36"/>
        <v>0.12465617436867239</v>
      </c>
    </row>
    <row r="112" spans="2:13" x14ac:dyDescent="0.2">
      <c r="B112" s="24">
        <f t="shared" si="37"/>
        <v>7.8125</v>
      </c>
      <c r="C112" s="31">
        <f t="shared" si="27"/>
        <v>2.965784284662087</v>
      </c>
      <c r="D112" s="22">
        <f t="shared" si="28"/>
        <v>2</v>
      </c>
      <c r="E112" s="22">
        <f t="shared" si="29"/>
        <v>3</v>
      </c>
      <c r="F112" s="24">
        <f t="shared" si="30"/>
        <v>0.8125</v>
      </c>
      <c r="G112" s="42">
        <f t="shared" si="31"/>
        <v>0.8125</v>
      </c>
      <c r="H112" s="30">
        <f t="shared" si="32"/>
        <v>2.8125</v>
      </c>
      <c r="I112" s="34">
        <f t="shared" si="33"/>
        <v>0.15328428466208699</v>
      </c>
      <c r="J112" s="27">
        <f t="shared" si="34"/>
        <v>5.1684232550160594E-2</v>
      </c>
      <c r="K112" s="30">
        <f t="shared" si="38"/>
        <v>2.634765625</v>
      </c>
      <c r="L112" s="34">
        <f t="shared" si="35"/>
        <v>0.33101865966208699</v>
      </c>
      <c r="M112" s="27">
        <f t="shared" si="36"/>
        <v>0.11161252063206016</v>
      </c>
    </row>
    <row r="113" spans="2:13" x14ac:dyDescent="0.2">
      <c r="B113" s="24">
        <f t="shared" si="37"/>
        <v>7.875</v>
      </c>
      <c r="C113" s="31">
        <f t="shared" si="27"/>
        <v>2.9772799234999168</v>
      </c>
      <c r="D113" s="22">
        <f t="shared" si="28"/>
        <v>2</v>
      </c>
      <c r="E113" s="22">
        <f t="shared" si="29"/>
        <v>3</v>
      </c>
      <c r="F113" s="24">
        <f t="shared" si="30"/>
        <v>0.875</v>
      </c>
      <c r="G113" s="42">
        <f t="shared" si="31"/>
        <v>0.875</v>
      </c>
      <c r="H113" s="30">
        <f t="shared" si="32"/>
        <v>2.875</v>
      </c>
      <c r="I113" s="34">
        <f t="shared" si="33"/>
        <v>0.10227992349991677</v>
      </c>
      <c r="J113" s="27">
        <f t="shared" si="34"/>
        <v>3.4353479057381495E-2</v>
      </c>
      <c r="K113" s="30">
        <f t="shared" si="38"/>
        <v>2.68359375</v>
      </c>
      <c r="L113" s="34">
        <f t="shared" si="35"/>
        <v>0.29368617349991677</v>
      </c>
      <c r="M113" s="27">
        <f t="shared" si="36"/>
        <v>9.8642445804919959E-2</v>
      </c>
    </row>
    <row r="114" spans="2:13" x14ac:dyDescent="0.2">
      <c r="B114" s="24">
        <f t="shared" si="37"/>
        <v>7.9375</v>
      </c>
      <c r="C114" s="31">
        <f t="shared" si="27"/>
        <v>2.9886846867721659</v>
      </c>
      <c r="D114" s="22">
        <f t="shared" si="28"/>
        <v>2</v>
      </c>
      <c r="E114" s="22">
        <f t="shared" si="29"/>
        <v>3</v>
      </c>
      <c r="F114" s="24">
        <f t="shared" si="30"/>
        <v>0.9375</v>
      </c>
      <c r="G114" s="42">
        <f t="shared" si="31"/>
        <v>0.9375</v>
      </c>
      <c r="H114" s="30">
        <f t="shared" si="32"/>
        <v>2.9375</v>
      </c>
      <c r="I114" s="34">
        <f t="shared" si="33"/>
        <v>5.1184686772165922E-2</v>
      </c>
      <c r="J114" s="27">
        <f t="shared" si="34"/>
        <v>1.7126158205550388E-2</v>
      </c>
      <c r="K114" s="30">
        <f t="shared" si="38"/>
        <v>2.732421875</v>
      </c>
      <c r="L114" s="34">
        <f t="shared" si="35"/>
        <v>0.25626281177216592</v>
      </c>
      <c r="M114" s="27">
        <f t="shared" si="36"/>
        <v>8.5744345298912894E-2</v>
      </c>
    </row>
    <row r="115" spans="2:13" x14ac:dyDescent="0.2">
      <c r="B115" s="24">
        <f t="shared" si="37"/>
        <v>8</v>
      </c>
      <c r="C115" s="31">
        <f t="shared" si="27"/>
        <v>3</v>
      </c>
      <c r="D115" s="22">
        <f t="shared" si="28"/>
        <v>3</v>
      </c>
      <c r="E115" s="22">
        <f t="shared" si="29"/>
        <v>4</v>
      </c>
      <c r="F115" s="24">
        <f t="shared" si="30"/>
        <v>0</v>
      </c>
      <c r="G115" s="42">
        <f t="shared" si="31"/>
        <v>0</v>
      </c>
      <c r="H115" s="30">
        <f t="shared" si="32"/>
        <v>3</v>
      </c>
      <c r="I115" s="34">
        <f t="shared" si="33"/>
        <v>0</v>
      </c>
      <c r="J115" s="27">
        <f t="shared" si="34"/>
        <v>0</v>
      </c>
      <c r="K115" s="30">
        <f t="shared" si="38"/>
        <v>3</v>
      </c>
      <c r="L115" s="34">
        <f t="shared" si="35"/>
        <v>0</v>
      </c>
      <c r="M115" s="27">
        <f t="shared" si="36"/>
        <v>0</v>
      </c>
    </row>
    <row r="116" spans="2:13" x14ac:dyDescent="0.2">
      <c r="B116" s="24">
        <f t="shared" si="37"/>
        <v>8.0625</v>
      </c>
      <c r="C116" s="31">
        <f t="shared" si="27"/>
        <v>3.011227255423254</v>
      </c>
      <c r="D116" s="22">
        <f t="shared" si="28"/>
        <v>3</v>
      </c>
      <c r="E116" s="22">
        <f t="shared" si="29"/>
        <v>4</v>
      </c>
      <c r="F116" s="24">
        <f t="shared" si="30"/>
        <v>6.25E-2</v>
      </c>
      <c r="G116" s="42">
        <f t="shared" si="31"/>
        <v>6.25E-2</v>
      </c>
      <c r="H116" s="30">
        <f t="shared" si="32"/>
        <v>3.0625</v>
      </c>
      <c r="I116" s="34">
        <f t="shared" si="33"/>
        <v>-5.1272744576746021E-2</v>
      </c>
      <c r="J116" s="27">
        <f t="shared" si="34"/>
        <v>-1.7027191981077893E-2</v>
      </c>
      <c r="K116" s="30">
        <f t="shared" si="38"/>
        <v>3.048828125</v>
      </c>
      <c r="L116" s="34">
        <f t="shared" si="35"/>
        <v>-3.7600869576746021E-2</v>
      </c>
      <c r="M116" s="27">
        <f t="shared" si="36"/>
        <v>-1.2486892016876652E-2</v>
      </c>
    </row>
    <row r="117" spans="2:13" x14ac:dyDescent="0.2">
      <c r="B117" s="24">
        <f t="shared" si="37"/>
        <v>8.125</v>
      </c>
      <c r="C117" s="31">
        <f t="shared" si="27"/>
        <v>3.0223678130284544</v>
      </c>
      <c r="D117" s="22">
        <f t="shared" si="28"/>
        <v>3</v>
      </c>
      <c r="E117" s="22">
        <f t="shared" si="29"/>
        <v>4</v>
      </c>
      <c r="F117" s="24">
        <f t="shared" si="30"/>
        <v>0.125</v>
      </c>
      <c r="G117" s="42">
        <f t="shared" si="31"/>
        <v>0.125</v>
      </c>
      <c r="H117" s="30">
        <f t="shared" si="32"/>
        <v>3.125</v>
      </c>
      <c r="I117" s="34">
        <f t="shared" si="33"/>
        <v>-0.10263218697154564</v>
      </c>
      <c r="J117" s="27">
        <f t="shared" si="34"/>
        <v>-3.3957543661341058E-2</v>
      </c>
      <c r="K117" s="30">
        <f t="shared" si="38"/>
        <v>3.09765625</v>
      </c>
      <c r="L117" s="34">
        <f t="shared" si="35"/>
        <v>-7.5288436971545636E-2</v>
      </c>
      <c r="M117" s="27">
        <f t="shared" si="36"/>
        <v>-2.4910415154304328E-2</v>
      </c>
    </row>
    <row r="118" spans="2:13" x14ac:dyDescent="0.2">
      <c r="B118" s="24">
        <f t="shared" si="37"/>
        <v>8.1875</v>
      </c>
      <c r="C118" s="31">
        <f t="shared" si="27"/>
        <v>3.0334230015374506</v>
      </c>
      <c r="D118" s="22">
        <f t="shared" si="28"/>
        <v>3</v>
      </c>
      <c r="E118" s="22">
        <f t="shared" si="29"/>
        <v>4</v>
      </c>
      <c r="F118" s="24">
        <f t="shared" si="30"/>
        <v>0.1875</v>
      </c>
      <c r="G118" s="42">
        <f t="shared" si="31"/>
        <v>0.1875</v>
      </c>
      <c r="H118" s="30">
        <f t="shared" si="32"/>
        <v>3.1875</v>
      </c>
      <c r="I118" s="34">
        <f t="shared" si="33"/>
        <v>-0.15407699846254941</v>
      </c>
      <c r="J118" s="27">
        <f t="shared" si="34"/>
        <v>-5.0793113385260644E-2</v>
      </c>
      <c r="K118" s="30">
        <f t="shared" si="38"/>
        <v>3.146484375</v>
      </c>
      <c r="L118" s="34">
        <f t="shared" si="35"/>
        <v>-0.11306137346254941</v>
      </c>
      <c r="M118" s="27">
        <f t="shared" si="36"/>
        <v>-3.7271878470376781E-2</v>
      </c>
    </row>
    <row r="119" spans="2:13" x14ac:dyDescent="0.2">
      <c r="B119" s="24">
        <f t="shared" si="37"/>
        <v>8.25</v>
      </c>
      <c r="C119" s="31">
        <f t="shared" si="27"/>
        <v>3.0443941193584534</v>
      </c>
      <c r="D119" s="22">
        <f t="shared" si="28"/>
        <v>3</v>
      </c>
      <c r="E119" s="22">
        <f t="shared" si="29"/>
        <v>4</v>
      </c>
      <c r="F119" s="24">
        <f t="shared" si="30"/>
        <v>0.25</v>
      </c>
      <c r="G119" s="42">
        <f t="shared" si="31"/>
        <v>0.25</v>
      </c>
      <c r="H119" s="30">
        <f t="shared" si="32"/>
        <v>3.25</v>
      </c>
      <c r="I119" s="34">
        <f t="shared" si="33"/>
        <v>-0.20560588064154661</v>
      </c>
      <c r="J119" s="27">
        <f t="shared" si="34"/>
        <v>-6.7535894690558013E-2</v>
      </c>
      <c r="K119" s="30">
        <f t="shared" si="38"/>
        <v>3.1953125</v>
      </c>
      <c r="L119" s="34">
        <f t="shared" si="35"/>
        <v>-0.15091838064154661</v>
      </c>
      <c r="M119" s="27">
        <f t="shared" si="36"/>
        <v>-4.9572550308745737E-2</v>
      </c>
    </row>
    <row r="120" spans="2:13" x14ac:dyDescent="0.2">
      <c r="B120" s="24">
        <f t="shared" si="37"/>
        <v>8.3125</v>
      </c>
      <c r="C120" s="31">
        <f t="shared" si="27"/>
        <v>3.0552824355011898</v>
      </c>
      <c r="D120" s="22">
        <f t="shared" si="28"/>
        <v>3</v>
      </c>
      <c r="E120" s="22">
        <f t="shared" si="29"/>
        <v>4</v>
      </c>
      <c r="F120" s="24">
        <f t="shared" si="30"/>
        <v>0.3125</v>
      </c>
      <c r="G120" s="42">
        <f t="shared" si="31"/>
        <v>0.3125</v>
      </c>
      <c r="H120" s="30">
        <f t="shared" si="32"/>
        <v>3.3125</v>
      </c>
      <c r="I120" s="34">
        <f t="shared" si="33"/>
        <v>-0.25721756449881017</v>
      </c>
      <c r="J120" s="27">
        <f t="shared" si="34"/>
        <v>-8.418781894270802E-2</v>
      </c>
      <c r="K120" s="30">
        <f t="shared" si="38"/>
        <v>3.244140625</v>
      </c>
      <c r="L120" s="34">
        <f t="shared" si="35"/>
        <v>-0.18885818949881017</v>
      </c>
      <c r="M120" s="27">
        <f t="shared" si="36"/>
        <v>-6.1813659943300722E-2</v>
      </c>
    </row>
    <row r="121" spans="2:13" x14ac:dyDescent="0.2">
      <c r="B121" s="24">
        <f t="shared" si="37"/>
        <v>8.375</v>
      </c>
      <c r="C121" s="31">
        <f t="shared" si="27"/>
        <v>3.0660891904577725</v>
      </c>
      <c r="D121" s="22">
        <f t="shared" si="28"/>
        <v>3</v>
      </c>
      <c r="E121" s="22">
        <f t="shared" si="29"/>
        <v>4</v>
      </c>
      <c r="F121" s="24">
        <f t="shared" si="30"/>
        <v>0.375</v>
      </c>
      <c r="G121" s="42">
        <f t="shared" si="31"/>
        <v>0.375</v>
      </c>
      <c r="H121" s="30">
        <f t="shared" si="32"/>
        <v>3.375</v>
      </c>
      <c r="I121" s="34">
        <f t="shared" si="33"/>
        <v>-0.30891080954222749</v>
      </c>
      <c r="J121" s="27">
        <f t="shared" si="34"/>
        <v>-0.10075075783953517</v>
      </c>
      <c r="K121" s="30">
        <f t="shared" si="38"/>
        <v>3.29296875</v>
      </c>
      <c r="L121" s="34">
        <f t="shared" si="35"/>
        <v>-0.22687955954222749</v>
      </c>
      <c r="M121" s="27">
        <f t="shared" si="36"/>
        <v>-7.3996399142046476E-2</v>
      </c>
    </row>
    <row r="122" spans="2:13" x14ac:dyDescent="0.2">
      <c r="B122" s="24">
        <f t="shared" si="37"/>
        <v>8.4375</v>
      </c>
      <c r="C122" s="31">
        <f t="shared" si="27"/>
        <v>3.0768155970508309</v>
      </c>
      <c r="D122" s="22">
        <f t="shared" si="28"/>
        <v>3</v>
      </c>
      <c r="E122" s="22">
        <f t="shared" si="29"/>
        <v>4</v>
      </c>
      <c r="F122" s="24">
        <f t="shared" si="30"/>
        <v>0.4375</v>
      </c>
      <c r="G122" s="42">
        <f t="shared" si="31"/>
        <v>0.4375</v>
      </c>
      <c r="H122" s="30">
        <f t="shared" si="32"/>
        <v>3.4375</v>
      </c>
      <c r="I122" s="34">
        <f t="shared" si="33"/>
        <v>-0.36068440294916915</v>
      </c>
      <c r="J122" s="27">
        <f t="shared" si="34"/>
        <v>-0.11722652579338522</v>
      </c>
      <c r="K122" s="30">
        <f t="shared" si="38"/>
        <v>3.341796875</v>
      </c>
      <c r="L122" s="34">
        <f t="shared" si="35"/>
        <v>-0.26498127794916915</v>
      </c>
      <c r="M122" s="27">
        <f t="shared" si="36"/>
        <v>-8.6121923654819368E-2</v>
      </c>
    </row>
    <row r="123" spans="2:13" x14ac:dyDescent="0.2">
      <c r="B123" s="24">
        <f t="shared" si="37"/>
        <v>8.5</v>
      </c>
      <c r="C123" s="31">
        <f t="shared" si="27"/>
        <v>3.0874628412503395</v>
      </c>
      <c r="D123" s="22">
        <f t="shared" si="28"/>
        <v>3</v>
      </c>
      <c r="E123" s="22">
        <f t="shared" si="29"/>
        <v>4</v>
      </c>
      <c r="F123" s="24">
        <f t="shared" si="30"/>
        <v>0.5</v>
      </c>
      <c r="G123" s="42">
        <f t="shared" si="31"/>
        <v>0.5</v>
      </c>
      <c r="H123" s="30">
        <f t="shared" si="32"/>
        <v>3.5</v>
      </c>
      <c r="I123" s="34">
        <f t="shared" si="33"/>
        <v>-0.41253715874966046</v>
      </c>
      <c r="J123" s="27">
        <f t="shared" si="34"/>
        <v>-0.13361688219787415</v>
      </c>
      <c r="K123" s="30">
        <f t="shared" si="38"/>
        <v>3.390625</v>
      </c>
      <c r="L123" s="34">
        <f t="shared" si="35"/>
        <v>-0.30316215874966046</v>
      </c>
      <c r="M123" s="27">
        <f t="shared" si="36"/>
        <v>-9.8191354629190597E-2</v>
      </c>
    </row>
    <row r="124" spans="2:13" x14ac:dyDescent="0.2">
      <c r="B124" s="24">
        <f t="shared" si="37"/>
        <v>8.5625</v>
      </c>
      <c r="C124" s="31">
        <f t="shared" si="27"/>
        <v>3.0980320829605263</v>
      </c>
      <c r="D124" s="22">
        <f t="shared" si="28"/>
        <v>3</v>
      </c>
      <c r="E124" s="22">
        <f t="shared" si="29"/>
        <v>4</v>
      </c>
      <c r="F124" s="24">
        <f t="shared" si="30"/>
        <v>0.5625</v>
      </c>
      <c r="G124" s="42">
        <f t="shared" si="31"/>
        <v>0.5625</v>
      </c>
      <c r="H124" s="30">
        <f t="shared" si="32"/>
        <v>3.5625</v>
      </c>
      <c r="I124" s="34">
        <f t="shared" si="33"/>
        <v>-0.46446791703947365</v>
      </c>
      <c r="J124" s="27">
        <f t="shared" si="34"/>
        <v>-0.14992353358575328</v>
      </c>
      <c r="K124" s="30">
        <f t="shared" si="38"/>
        <v>3.439453125</v>
      </c>
      <c r="L124" s="34">
        <f t="shared" si="35"/>
        <v>-0.34142104203947365</v>
      </c>
      <c r="M124" s="27">
        <f t="shared" si="36"/>
        <v>-0.11020577995861378</v>
      </c>
    </row>
    <row r="125" spans="2:13" x14ac:dyDescent="0.2">
      <c r="B125" s="24">
        <f t="shared" si="37"/>
        <v>8.625</v>
      </c>
      <c r="C125" s="31">
        <f t="shared" si="27"/>
        <v>3.1085244567781691</v>
      </c>
      <c r="D125" s="22">
        <f t="shared" si="28"/>
        <v>3</v>
      </c>
      <c r="E125" s="22">
        <f t="shared" si="29"/>
        <v>4</v>
      </c>
      <c r="F125" s="24">
        <f t="shared" si="30"/>
        <v>0.625</v>
      </c>
      <c r="G125" s="42">
        <f t="shared" si="31"/>
        <v>0.625</v>
      </c>
      <c r="H125" s="30">
        <f t="shared" si="32"/>
        <v>3.625</v>
      </c>
      <c r="I125" s="34">
        <f t="shared" si="33"/>
        <v>-0.51647554322183087</v>
      </c>
      <c r="J125" s="27">
        <f t="shared" si="34"/>
        <v>-0.16614813568400619</v>
      </c>
      <c r="K125" s="30">
        <f t="shared" si="38"/>
        <v>3.48828125</v>
      </c>
      <c r="L125" s="34">
        <f t="shared" si="35"/>
        <v>-0.37975679322183087</v>
      </c>
      <c r="M125" s="27">
        <f t="shared" si="36"/>
        <v>-0.12216625556661372</v>
      </c>
    </row>
    <row r="126" spans="2:13" x14ac:dyDescent="0.2">
      <c r="B126" s="24">
        <f t="shared" si="37"/>
        <v>8.6875</v>
      </c>
      <c r="C126" s="31">
        <f t="shared" si="27"/>
        <v>3.1189410727235072</v>
      </c>
      <c r="D126" s="22">
        <f t="shared" si="28"/>
        <v>3</v>
      </c>
      <c r="E126" s="22">
        <f t="shared" si="29"/>
        <v>4</v>
      </c>
      <c r="F126" s="24">
        <f t="shared" si="30"/>
        <v>0.6875</v>
      </c>
      <c r="G126" s="42">
        <f t="shared" si="31"/>
        <v>0.6875</v>
      </c>
      <c r="H126" s="30">
        <f t="shared" si="32"/>
        <v>3.6875</v>
      </c>
      <c r="I126" s="34">
        <f t="shared" si="33"/>
        <v>-0.56855892727649282</v>
      </c>
      <c r="J126" s="27">
        <f t="shared" si="34"/>
        <v>-0.18229229537190916</v>
      </c>
      <c r="K126" s="30">
        <f t="shared" si="38"/>
        <v>3.537109375</v>
      </c>
      <c r="L126" s="34">
        <f t="shared" si="35"/>
        <v>-0.41816830227649282</v>
      </c>
      <c r="M126" s="27">
        <f t="shared" si="36"/>
        <v>-0.13407380663057603</v>
      </c>
    </row>
    <row r="127" spans="2:13" x14ac:dyDescent="0.2">
      <c r="B127" s="24">
        <f t="shared" si="37"/>
        <v>8.75</v>
      </c>
      <c r="C127" s="31">
        <f t="shared" si="27"/>
        <v>3.1292830169449668</v>
      </c>
      <c r="D127" s="22">
        <f t="shared" si="28"/>
        <v>3</v>
      </c>
      <c r="E127" s="22">
        <f t="shared" si="29"/>
        <v>4</v>
      </c>
      <c r="F127" s="24">
        <f t="shared" si="30"/>
        <v>0.75</v>
      </c>
      <c r="G127" s="42">
        <f t="shared" si="31"/>
        <v>0.75</v>
      </c>
      <c r="H127" s="30">
        <f t="shared" si="32"/>
        <v>3.75</v>
      </c>
      <c r="I127" s="34">
        <f t="shared" si="33"/>
        <v>-0.6207169830550332</v>
      </c>
      <c r="J127" s="27">
        <f t="shared" si="34"/>
        <v>-0.19835757254740805</v>
      </c>
      <c r="K127" s="30">
        <f t="shared" si="38"/>
        <v>3.5859375</v>
      </c>
      <c r="L127" s="34">
        <f t="shared" si="35"/>
        <v>-0.4566544830550332</v>
      </c>
      <c r="M127" s="27">
        <f t="shared" si="36"/>
        <v>-0.14592942874845896</v>
      </c>
    </row>
    <row r="128" spans="2:13" x14ac:dyDescent="0.2">
      <c r="B128" s="24">
        <f t="shared" si="37"/>
        <v>8.8125</v>
      </c>
      <c r="C128" s="31">
        <f t="shared" si="27"/>
        <v>3.1395513523987932</v>
      </c>
      <c r="D128" s="22">
        <f t="shared" si="28"/>
        <v>3</v>
      </c>
      <c r="E128" s="22">
        <f t="shared" si="29"/>
        <v>4</v>
      </c>
      <c r="F128" s="24">
        <f t="shared" si="30"/>
        <v>0.8125</v>
      </c>
      <c r="G128" s="42">
        <f t="shared" si="31"/>
        <v>0.8125</v>
      </c>
      <c r="H128" s="30">
        <f t="shared" si="32"/>
        <v>3.8125</v>
      </c>
      <c r="I128" s="34">
        <f t="shared" si="33"/>
        <v>-0.67294864760120676</v>
      </c>
      <c r="J128" s="27">
        <f t="shared" si="34"/>
        <v>-0.21434548190684516</v>
      </c>
      <c r="K128" s="30">
        <f t="shared" si="38"/>
        <v>3.634765625</v>
      </c>
      <c r="L128" s="34">
        <f t="shared" si="35"/>
        <v>-0.49521427260120676</v>
      </c>
      <c r="M128" s="27">
        <f t="shared" si="36"/>
        <v>-0.15773408905155678</v>
      </c>
    </row>
    <row r="129" spans="2:13" x14ac:dyDescent="0.2">
      <c r="B129" s="24">
        <f t="shared" si="37"/>
        <v>8.875</v>
      </c>
      <c r="C129" s="31">
        <f t="shared" si="27"/>
        <v>3.1497471195046827</v>
      </c>
      <c r="D129" s="22">
        <f t="shared" si="28"/>
        <v>3</v>
      </c>
      <c r="E129" s="22">
        <f t="shared" si="29"/>
        <v>4</v>
      </c>
      <c r="F129" s="24">
        <f t="shared" si="30"/>
        <v>0.875</v>
      </c>
      <c r="G129" s="42">
        <f t="shared" si="31"/>
        <v>0.875</v>
      </c>
      <c r="H129" s="30">
        <f t="shared" si="32"/>
        <v>3.875</v>
      </c>
      <c r="I129" s="34">
        <f t="shared" si="33"/>
        <v>-0.72525288049531733</v>
      </c>
      <c r="J129" s="27">
        <f t="shared" si="34"/>
        <v>-0.23025749464273432</v>
      </c>
      <c r="K129" s="30">
        <f t="shared" si="38"/>
        <v>3.68359375</v>
      </c>
      <c r="L129" s="34">
        <f t="shared" si="35"/>
        <v>-0.53384663049531733</v>
      </c>
      <c r="M129" s="27">
        <f t="shared" si="36"/>
        <v>-0.1694887272662283</v>
      </c>
    </row>
    <row r="130" spans="2:13" x14ac:dyDescent="0.2">
      <c r="B130" s="24">
        <f t="shared" si="37"/>
        <v>8.9375</v>
      </c>
      <c r="C130" s="31">
        <f t="shared" si="27"/>
        <v>3.1598713367783899</v>
      </c>
      <c r="D130" s="22">
        <f t="shared" si="28"/>
        <v>3</v>
      </c>
      <c r="E130" s="22">
        <f t="shared" si="29"/>
        <v>4</v>
      </c>
      <c r="F130" s="24">
        <f t="shared" si="30"/>
        <v>0.9375</v>
      </c>
      <c r="G130" s="42">
        <f t="shared" si="31"/>
        <v>0.9375</v>
      </c>
      <c r="H130" s="30">
        <f t="shared" si="32"/>
        <v>3.9375</v>
      </c>
      <c r="I130" s="34">
        <f t="shared" si="33"/>
        <v>-0.77762866322161006</v>
      </c>
      <c r="J130" s="27">
        <f t="shared" si="34"/>
        <v>-0.24609504006401486</v>
      </c>
      <c r="K130" s="30">
        <f t="shared" si="38"/>
        <v>3.732421875</v>
      </c>
      <c r="L130" s="34">
        <f t="shared" si="35"/>
        <v>-0.57255053822161006</v>
      </c>
      <c r="M130" s="27">
        <f t="shared" si="36"/>
        <v>-0.18119425672734743</v>
      </c>
    </row>
    <row r="131" spans="2:13" x14ac:dyDescent="0.2">
      <c r="B131" s="24">
        <f t="shared" si="37"/>
        <v>9</v>
      </c>
      <c r="C131" s="31">
        <f t="shared" si="27"/>
        <v>3.1699250014423126</v>
      </c>
      <c r="D131" s="22">
        <f t="shared" si="28"/>
        <v>3</v>
      </c>
      <c r="E131" s="22">
        <f t="shared" si="29"/>
        <v>4</v>
      </c>
      <c r="F131" s="24">
        <f t="shared" si="30"/>
        <v>0</v>
      </c>
      <c r="G131" s="42">
        <f t="shared" si="31"/>
        <v>0</v>
      </c>
      <c r="H131" s="30">
        <f t="shared" si="32"/>
        <v>3</v>
      </c>
      <c r="I131" s="34">
        <f t="shared" si="33"/>
        <v>0.1699250014423126</v>
      </c>
      <c r="J131" s="27">
        <f t="shared" si="34"/>
        <v>5.3605369642813913E-2</v>
      </c>
      <c r="K131" s="30">
        <f t="shared" si="38"/>
        <v>3</v>
      </c>
      <c r="L131" s="34">
        <f t="shared" si="35"/>
        <v>0.1699250014423126</v>
      </c>
      <c r="M131" s="27">
        <f t="shared" si="36"/>
        <v>5.3605369642813913E-2</v>
      </c>
    </row>
    <row r="132" spans="2:13" x14ac:dyDescent="0.2">
      <c r="B132" s="24">
        <f t="shared" si="37"/>
        <v>9.0625</v>
      </c>
      <c r="C132" s="31">
        <f t="shared" si="27"/>
        <v>3.1799090900149345</v>
      </c>
      <c r="D132" s="22">
        <f t="shared" si="28"/>
        <v>3</v>
      </c>
      <c r="E132" s="22">
        <f t="shared" si="29"/>
        <v>4</v>
      </c>
      <c r="F132" s="24">
        <f t="shared" si="30"/>
        <v>6.25E-2</v>
      </c>
      <c r="G132" s="42">
        <f t="shared" si="31"/>
        <v>6.25E-2</v>
      </c>
      <c r="H132" s="30">
        <f t="shared" si="32"/>
        <v>3.0625</v>
      </c>
      <c r="I132" s="34">
        <f t="shared" si="33"/>
        <v>0.11740909001493449</v>
      </c>
      <c r="J132" s="27">
        <f t="shared" si="34"/>
        <v>3.6922153021167997E-2</v>
      </c>
      <c r="K132" s="30">
        <f t="shared" si="38"/>
        <v>3.048828125</v>
      </c>
      <c r="L132" s="34">
        <f t="shared" si="35"/>
        <v>0.13108096501493449</v>
      </c>
      <c r="M132" s="27">
        <f t="shared" si="36"/>
        <v>4.1221607695180643E-2</v>
      </c>
    </row>
    <row r="133" spans="2:13" x14ac:dyDescent="0.2">
      <c r="B133" s="24">
        <f t="shared" si="37"/>
        <v>9.125</v>
      </c>
      <c r="C133" s="31">
        <f t="shared" si="27"/>
        <v>3.1898245588800171</v>
      </c>
      <c r="D133" s="22">
        <f t="shared" si="28"/>
        <v>3</v>
      </c>
      <c r="E133" s="22">
        <f t="shared" si="29"/>
        <v>4</v>
      </c>
      <c r="F133" s="24">
        <f t="shared" si="30"/>
        <v>0.125</v>
      </c>
      <c r="G133" s="42">
        <f t="shared" si="31"/>
        <v>0.125</v>
      </c>
      <c r="H133" s="30">
        <f t="shared" si="32"/>
        <v>3.125</v>
      </c>
      <c r="I133" s="34">
        <f t="shared" si="33"/>
        <v>6.4824558880017147E-2</v>
      </c>
      <c r="J133" s="27">
        <f t="shared" si="34"/>
        <v>2.032229600200262E-2</v>
      </c>
      <c r="K133" s="30">
        <f t="shared" si="38"/>
        <v>3.09765625</v>
      </c>
      <c r="L133" s="34">
        <f t="shared" si="35"/>
        <v>9.2168308880017147E-2</v>
      </c>
      <c r="M133" s="27">
        <f t="shared" si="36"/>
        <v>2.8894475911985098E-2</v>
      </c>
    </row>
    <row r="134" spans="2:13" x14ac:dyDescent="0.2">
      <c r="B134" s="24">
        <f t="shared" si="37"/>
        <v>9.1875</v>
      </c>
      <c r="C134" s="31">
        <f t="shared" si="27"/>
        <v>3.1996723448363644</v>
      </c>
      <c r="D134" s="22">
        <f t="shared" si="28"/>
        <v>3</v>
      </c>
      <c r="E134" s="22">
        <f t="shared" si="29"/>
        <v>4</v>
      </c>
      <c r="F134" s="24">
        <f t="shared" si="30"/>
        <v>0.1875</v>
      </c>
      <c r="G134" s="42">
        <f t="shared" si="31"/>
        <v>0.1875</v>
      </c>
      <c r="H134" s="30">
        <f t="shared" si="32"/>
        <v>3.1875</v>
      </c>
      <c r="I134" s="34">
        <f t="shared" si="33"/>
        <v>1.2172344836364424E-2</v>
      </c>
      <c r="J134" s="27">
        <f t="shared" si="34"/>
        <v>3.804247286759899E-3</v>
      </c>
      <c r="K134" s="30">
        <f t="shared" si="38"/>
        <v>3.146484375</v>
      </c>
      <c r="L134" s="34">
        <f t="shared" si="35"/>
        <v>5.3187969836364424E-2</v>
      </c>
      <c r="M134" s="27">
        <f t="shared" si="36"/>
        <v>1.6622942634172914E-2</v>
      </c>
    </row>
    <row r="135" spans="2:13" x14ac:dyDescent="0.2">
      <c r="B135" s="24">
        <f t="shared" si="37"/>
        <v>9.25</v>
      </c>
      <c r="C135" s="31">
        <f t="shared" si="27"/>
        <v>3.2094533656289501</v>
      </c>
      <c r="D135" s="22">
        <f t="shared" si="28"/>
        <v>3</v>
      </c>
      <c r="E135" s="22">
        <f t="shared" si="29"/>
        <v>4</v>
      </c>
      <c r="F135" s="24">
        <f t="shared" si="30"/>
        <v>0.25</v>
      </c>
      <c r="G135" s="42">
        <f t="shared" si="31"/>
        <v>0.25</v>
      </c>
      <c r="H135" s="30">
        <f t="shared" si="32"/>
        <v>3.25</v>
      </c>
      <c r="I135" s="34">
        <f t="shared" si="33"/>
        <v>-4.0546634371049883E-2</v>
      </c>
      <c r="J135" s="27">
        <f t="shared" si="34"/>
        <v>-1.263350164401097E-2</v>
      </c>
      <c r="K135" s="30">
        <f t="shared" si="38"/>
        <v>3.1953125</v>
      </c>
      <c r="L135" s="34">
        <f t="shared" si="35"/>
        <v>1.4140865628950117E-2</v>
      </c>
      <c r="M135" s="27">
        <f t="shared" si="36"/>
        <v>4.4060043932680603E-3</v>
      </c>
    </row>
    <row r="136" spans="2:13" x14ac:dyDescent="0.2">
      <c r="B136" s="24">
        <f t="shared" si="37"/>
        <v>9.3125</v>
      </c>
      <c r="C136" s="31">
        <f t="shared" si="27"/>
        <v>3.2191685204621621</v>
      </c>
      <c r="D136" s="22">
        <f t="shared" si="28"/>
        <v>3</v>
      </c>
      <c r="E136" s="22">
        <f t="shared" si="29"/>
        <v>4</v>
      </c>
      <c r="F136" s="24">
        <f t="shared" si="30"/>
        <v>0.3125</v>
      </c>
      <c r="G136" s="42">
        <f t="shared" si="31"/>
        <v>0.3125</v>
      </c>
      <c r="H136" s="30">
        <f t="shared" si="32"/>
        <v>3.3125</v>
      </c>
      <c r="I136" s="34">
        <f t="shared" si="33"/>
        <v>-9.3331479537837936E-2</v>
      </c>
      <c r="J136" s="27">
        <f t="shared" si="34"/>
        <v>-2.8992418055963948E-2</v>
      </c>
      <c r="K136" s="30">
        <f t="shared" si="38"/>
        <v>3.244140625</v>
      </c>
      <c r="L136" s="34">
        <f t="shared" si="35"/>
        <v>-2.4972104537837936E-2</v>
      </c>
      <c r="M136" s="27">
        <f t="shared" si="36"/>
        <v>-7.7573150890071453E-3</v>
      </c>
    </row>
    <row r="137" spans="2:13" x14ac:dyDescent="0.2">
      <c r="B137" s="24">
        <f t="shared" si="37"/>
        <v>9.375</v>
      </c>
      <c r="C137" s="31">
        <f t="shared" si="27"/>
        <v>3.2288186904958809</v>
      </c>
      <c r="D137" s="22">
        <f t="shared" si="28"/>
        <v>3</v>
      </c>
      <c r="E137" s="22">
        <f t="shared" si="29"/>
        <v>4</v>
      </c>
      <c r="F137" s="24">
        <f t="shared" si="30"/>
        <v>0.375</v>
      </c>
      <c r="G137" s="42">
        <f t="shared" si="31"/>
        <v>0.375</v>
      </c>
      <c r="H137" s="30">
        <f t="shared" si="32"/>
        <v>3.375</v>
      </c>
      <c r="I137" s="34">
        <f t="shared" si="33"/>
        <v>-0.14618130950411912</v>
      </c>
      <c r="J137" s="27">
        <f t="shared" si="34"/>
        <v>-4.5273929420195667E-2</v>
      </c>
      <c r="K137" s="30">
        <f t="shared" si="38"/>
        <v>3.29296875</v>
      </c>
      <c r="L137" s="34">
        <f t="shared" si="35"/>
        <v>-6.4150059504119117E-2</v>
      </c>
      <c r="M137" s="27">
        <f t="shared" si="36"/>
        <v>-1.9867965857899246E-2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15" sqref="G15"/>
    </sheetView>
  </sheetViews>
  <sheetFormatPr defaultRowHeight="15" x14ac:dyDescent="0.25"/>
  <cols>
    <col min="4" max="4" width="21.5703125" customWidth="1"/>
    <col min="5" max="5" width="20.7109375" customWidth="1"/>
  </cols>
  <sheetData>
    <row r="1" spans="1:5" x14ac:dyDescent="0.25">
      <c r="A1" t="s">
        <v>21</v>
      </c>
    </row>
    <row r="2" spans="1:5" x14ac:dyDescent="0.25">
      <c r="C2" t="s">
        <v>56</v>
      </c>
      <c r="D2" t="s">
        <v>57</v>
      </c>
      <c r="E2">
        <v>3.3219280948900001</v>
      </c>
    </row>
    <row r="3" spans="1:5" x14ac:dyDescent="0.25">
      <c r="B3" s="52">
        <v>1</v>
      </c>
      <c r="C3" s="52">
        <f>EXP(B3)</f>
        <v>2.7182818284590451</v>
      </c>
      <c r="D3" s="52">
        <f>POWER(2,1.44269504089*B3)</f>
        <v>2.7182818284609978</v>
      </c>
      <c r="E3">
        <f>POWER(2,B3*E2)</f>
        <v>10.00000000001828</v>
      </c>
    </row>
    <row r="4" spans="1:5" x14ac:dyDescent="0.25">
      <c r="B4" s="52">
        <f>B3+0.1</f>
        <v>1.1000000000000001</v>
      </c>
      <c r="C4" s="52">
        <f t="shared" ref="C4:C36" si="0">EXP(B4)</f>
        <v>3.0041660239464334</v>
      </c>
      <c r="D4" s="52">
        <f t="shared" ref="D4:D36" si="1">POWER(2,1.44269504089*B4)</f>
        <v>3.0041660239488075</v>
      </c>
      <c r="E4">
        <f>POWER(2,B4*E$3)</f>
        <v>2048.0000000285472</v>
      </c>
    </row>
    <row r="5" spans="1:5" x14ac:dyDescent="0.25">
      <c r="B5" s="52">
        <f t="shared" ref="B5:B36" si="2">B4+0.1</f>
        <v>1.2000000000000002</v>
      </c>
      <c r="C5" s="52">
        <f t="shared" si="0"/>
        <v>3.3201169227365481</v>
      </c>
      <c r="D5" s="52">
        <f t="shared" si="1"/>
        <v>3.3201169227394098</v>
      </c>
      <c r="E5">
        <f t="shared" ref="E5:E36" si="3">POWER(2,B5*E$3)</f>
        <v>4096.0000000622867</v>
      </c>
    </row>
    <row r="6" spans="1:5" x14ac:dyDescent="0.25">
      <c r="B6" s="52">
        <f t="shared" si="2"/>
        <v>1.3000000000000003</v>
      </c>
      <c r="C6" s="52">
        <f t="shared" si="0"/>
        <v>3.6692966676192453</v>
      </c>
      <c r="D6" s="52">
        <f t="shared" si="1"/>
        <v>3.6692966676226719</v>
      </c>
      <c r="E6">
        <f t="shared" si="3"/>
        <v>8192.000000134949</v>
      </c>
    </row>
    <row r="7" spans="1:5" x14ac:dyDescent="0.25">
      <c r="B7" s="52">
        <f t="shared" si="2"/>
        <v>1.4000000000000004</v>
      </c>
      <c r="C7" s="52">
        <f t="shared" si="0"/>
        <v>4.0551999668446763</v>
      </c>
      <c r="D7" s="52">
        <f t="shared" si="1"/>
        <v>4.0551999668487539</v>
      </c>
      <c r="E7">
        <f t="shared" si="3"/>
        <v>16384.000000290682</v>
      </c>
    </row>
    <row r="8" spans="1:5" x14ac:dyDescent="0.25">
      <c r="B8" s="52">
        <f t="shared" si="2"/>
        <v>1.5000000000000004</v>
      </c>
      <c r="C8" s="52">
        <f t="shared" si="0"/>
        <v>4.4816890703380672</v>
      </c>
      <c r="D8" s="52">
        <f t="shared" si="1"/>
        <v>4.4816890703428962</v>
      </c>
      <c r="E8">
        <f t="shared" si="3"/>
        <v>32768.000000622924</v>
      </c>
    </row>
    <row r="9" spans="1:5" x14ac:dyDescent="0.25">
      <c r="B9" s="52">
        <f t="shared" si="2"/>
        <v>1.6000000000000005</v>
      </c>
      <c r="C9" s="52">
        <f t="shared" si="0"/>
        <v>4.9530324243951176</v>
      </c>
      <c r="D9" s="52">
        <f t="shared" si="1"/>
        <v>4.9530324244008108</v>
      </c>
      <c r="E9">
        <f t="shared" si="3"/>
        <v>65536.000001328852</v>
      </c>
    </row>
    <row r="10" spans="1:5" x14ac:dyDescent="0.25">
      <c r="B10" s="52">
        <f t="shared" si="2"/>
        <v>1.7000000000000006</v>
      </c>
      <c r="C10" s="52">
        <f t="shared" si="0"/>
        <v>5.4739473917272035</v>
      </c>
      <c r="D10" s="52">
        <f t="shared" si="1"/>
        <v>5.4739473917338879</v>
      </c>
      <c r="E10">
        <f t="shared" si="3"/>
        <v>131072.00000282397</v>
      </c>
    </row>
    <row r="11" spans="1:5" x14ac:dyDescent="0.25">
      <c r="B11" s="52">
        <f t="shared" si="2"/>
        <v>1.8000000000000007</v>
      </c>
      <c r="C11" s="52">
        <f t="shared" si="0"/>
        <v>6.0496474644129501</v>
      </c>
      <c r="D11" s="52">
        <f t="shared" si="1"/>
        <v>6.0496474644207741</v>
      </c>
      <c r="E11">
        <f t="shared" si="3"/>
        <v>262144.00000598043</v>
      </c>
    </row>
    <row r="12" spans="1:5" x14ac:dyDescent="0.25">
      <c r="B12" s="52">
        <f t="shared" si="2"/>
        <v>1.9000000000000008</v>
      </c>
      <c r="C12" s="52">
        <f t="shared" si="0"/>
        <v>6.6858944422792748</v>
      </c>
      <c r="D12" s="52">
        <f t="shared" si="1"/>
        <v>6.6858944422884008</v>
      </c>
      <c r="E12">
        <f t="shared" si="3"/>
        <v>524288.00001262501</v>
      </c>
    </row>
    <row r="13" spans="1:5" x14ac:dyDescent="0.25">
      <c r="B13" s="52">
        <f t="shared" si="2"/>
        <v>2.0000000000000009</v>
      </c>
      <c r="C13" s="52">
        <f t="shared" si="0"/>
        <v>7.3890560989306566</v>
      </c>
      <c r="D13" s="52">
        <f t="shared" si="1"/>
        <v>7.3890560989412721</v>
      </c>
      <c r="E13">
        <f t="shared" si="3"/>
        <v>1048576.0000265799</v>
      </c>
    </row>
    <row r="14" spans="1:5" x14ac:dyDescent="0.25">
      <c r="B14" s="52">
        <f t="shared" si="2"/>
        <v>2.100000000000001</v>
      </c>
      <c r="C14" s="52">
        <f t="shared" si="0"/>
        <v>8.1661699125676588</v>
      </c>
      <c r="D14" s="52">
        <f t="shared" si="1"/>
        <v>8.1661699125799778</v>
      </c>
      <c r="E14">
        <f t="shared" si="3"/>
        <v>2097152.000055816</v>
      </c>
    </row>
    <row r="15" spans="1:5" x14ac:dyDescent="0.25">
      <c r="B15" s="52">
        <f t="shared" si="2"/>
        <v>2.2000000000000011</v>
      </c>
      <c r="C15" s="52">
        <f t="shared" si="0"/>
        <v>9.0250134994341309</v>
      </c>
      <c r="D15" s="52">
        <f t="shared" si="1"/>
        <v>9.025013499448395</v>
      </c>
      <c r="E15">
        <f t="shared" si="3"/>
        <v>4194304.0001169527</v>
      </c>
    </row>
    <row r="16" spans="1:5" x14ac:dyDescent="0.25">
      <c r="B16" s="52">
        <f t="shared" si="2"/>
        <v>2.3000000000000012</v>
      </c>
      <c r="C16" s="52">
        <f t="shared" si="0"/>
        <v>9.9741824548147324</v>
      </c>
      <c r="D16" s="52">
        <f t="shared" si="1"/>
        <v>9.9741824548312135</v>
      </c>
      <c r="E16">
        <f t="shared" si="3"/>
        <v>8388608.0002445448</v>
      </c>
    </row>
    <row r="17" spans="2:5" x14ac:dyDescent="0.25">
      <c r="B17" s="52">
        <f t="shared" si="2"/>
        <v>2.4000000000000012</v>
      </c>
      <c r="C17" s="52">
        <f t="shared" si="0"/>
        <v>11.023176380641615</v>
      </c>
      <c r="D17" s="52">
        <f t="shared" si="1"/>
        <v>11.023176380660619</v>
      </c>
      <c r="E17">
        <f t="shared" si="3"/>
        <v>16777216.000510368</v>
      </c>
    </row>
    <row r="18" spans="2:5" x14ac:dyDescent="0.25">
      <c r="B18" s="52">
        <f t="shared" si="2"/>
        <v>2.5000000000000013</v>
      </c>
      <c r="C18" s="52">
        <f t="shared" si="0"/>
        <v>12.182493960703489</v>
      </c>
      <c r="D18" s="52">
        <f t="shared" si="1"/>
        <v>12.182493960725369</v>
      </c>
      <c r="E18">
        <f t="shared" si="3"/>
        <v>33554432.001063243</v>
      </c>
    </row>
    <row r="19" spans="2:5" x14ac:dyDescent="0.25">
      <c r="B19" s="52">
        <f t="shared" si="2"/>
        <v>2.6000000000000014</v>
      </c>
      <c r="C19" s="52">
        <f t="shared" si="0"/>
        <v>13.463738035001709</v>
      </c>
      <c r="D19" s="52">
        <f t="shared" si="1"/>
        <v>13.463738035026857</v>
      </c>
      <c r="E19">
        <f t="shared" si="3"/>
        <v>67108864.002211481</v>
      </c>
    </row>
    <row r="20" spans="2:5" x14ac:dyDescent="0.25">
      <c r="B20" s="52">
        <f t="shared" si="2"/>
        <v>2.7000000000000015</v>
      </c>
      <c r="C20" s="52">
        <f t="shared" si="0"/>
        <v>14.879731724872856</v>
      </c>
      <c r="D20" s="52">
        <f t="shared" si="1"/>
        <v>14.87973172490172</v>
      </c>
      <c r="E20">
        <f t="shared" si="3"/>
        <v>134217728.00459298</v>
      </c>
    </row>
    <row r="21" spans="2:5" x14ac:dyDescent="0.25">
      <c r="B21" s="52">
        <f t="shared" si="2"/>
        <v>2.8000000000000016</v>
      </c>
      <c r="C21" s="52">
        <f t="shared" si="0"/>
        <v>16.444646771097077</v>
      </c>
      <c r="D21" s="52">
        <f t="shared" si="1"/>
        <v>16.444646771130159</v>
      </c>
      <c r="E21">
        <f t="shared" si="3"/>
        <v>268435456.00952691</v>
      </c>
    </row>
    <row r="22" spans="2:5" x14ac:dyDescent="0.25">
      <c r="B22" s="52">
        <f t="shared" si="2"/>
        <v>2.9000000000000017</v>
      </c>
      <c r="C22" s="52">
        <f t="shared" si="0"/>
        <v>18.174145369443092</v>
      </c>
      <c r="D22" s="52">
        <f t="shared" si="1"/>
        <v>18.174145369480961</v>
      </c>
      <c r="E22">
        <f t="shared" si="3"/>
        <v>536870912.01973379</v>
      </c>
    </row>
    <row r="23" spans="2:5" x14ac:dyDescent="0.25">
      <c r="B23" s="52">
        <f t="shared" si="2"/>
        <v>3.0000000000000018</v>
      </c>
      <c r="C23" s="52">
        <f t="shared" si="0"/>
        <v>20.085536923187703</v>
      </c>
      <c r="D23" s="52">
        <f t="shared" si="1"/>
        <v>20.08553692323099</v>
      </c>
      <c r="E23">
        <f t="shared" si="3"/>
        <v>1073741824.0408316</v>
      </c>
    </row>
    <row r="24" spans="2:5" x14ac:dyDescent="0.25">
      <c r="B24" s="52">
        <f t="shared" si="2"/>
        <v>3.1000000000000019</v>
      </c>
      <c r="C24" s="52">
        <f t="shared" si="0"/>
        <v>22.197951281441675</v>
      </c>
      <c r="D24" s="52">
        <f t="shared" si="1"/>
        <v>22.197951281491111</v>
      </c>
      <c r="E24">
        <f t="shared" si="3"/>
        <v>2147483648.0843754</v>
      </c>
    </row>
    <row r="25" spans="2:5" x14ac:dyDescent="0.25">
      <c r="B25" s="52">
        <f t="shared" si="2"/>
        <v>3.200000000000002</v>
      </c>
      <c r="C25" s="52">
        <f t="shared" si="0"/>
        <v>24.532530197109395</v>
      </c>
      <c r="D25" s="52">
        <f t="shared" si="1"/>
        <v>24.532530197165798</v>
      </c>
      <c r="E25">
        <f t="shared" si="3"/>
        <v>4294967296.174222</v>
      </c>
    </row>
    <row r="26" spans="2:5" x14ac:dyDescent="0.25">
      <c r="B26" s="52">
        <f t="shared" si="2"/>
        <v>3.300000000000002</v>
      </c>
      <c r="C26" s="52">
        <f t="shared" si="0"/>
        <v>27.112638920657943</v>
      </c>
      <c r="D26" s="52">
        <f t="shared" si="1"/>
        <v>27.112638920722226</v>
      </c>
      <c r="E26">
        <f t="shared" si="3"/>
        <v>8589934592.359293</v>
      </c>
    </row>
    <row r="27" spans="2:5" x14ac:dyDescent="0.25">
      <c r="B27" s="52">
        <f t="shared" si="2"/>
        <v>3.4000000000000021</v>
      </c>
      <c r="C27" s="52">
        <f t="shared" si="0"/>
        <v>29.964100047397078</v>
      </c>
      <c r="D27" s="52">
        <f t="shared" si="1"/>
        <v>29.964100047470279</v>
      </c>
      <c r="E27">
        <f t="shared" si="3"/>
        <v>17179869184.740345</v>
      </c>
    </row>
    <row r="28" spans="2:5" x14ac:dyDescent="0.25">
      <c r="B28" s="52">
        <f t="shared" si="2"/>
        <v>3.5000000000000022</v>
      </c>
      <c r="C28" s="52">
        <f t="shared" si="0"/>
        <v>33.11545195869239</v>
      </c>
      <c r="D28" s="52">
        <f t="shared" si="1"/>
        <v>33.115451958775637</v>
      </c>
      <c r="E28">
        <f t="shared" si="3"/>
        <v>34359738369.524338</v>
      </c>
    </row>
    <row r="29" spans="2:5" x14ac:dyDescent="0.25">
      <c r="B29" s="52">
        <f t="shared" si="2"/>
        <v>3.6000000000000023</v>
      </c>
      <c r="C29" s="52">
        <f t="shared" si="0"/>
        <v>36.598234443678074</v>
      </c>
      <c r="D29" s="52">
        <f t="shared" si="1"/>
        <v>36.598234443772732</v>
      </c>
      <c r="E29">
        <f t="shared" si="3"/>
        <v>68719476739.135712</v>
      </c>
    </row>
    <row r="30" spans="2:5" x14ac:dyDescent="0.25">
      <c r="B30" s="52">
        <f t="shared" si="2"/>
        <v>3.7000000000000024</v>
      </c>
      <c r="C30" s="52">
        <f t="shared" si="0"/>
        <v>40.447304360067484</v>
      </c>
      <c r="D30" s="52">
        <f t="shared" si="1"/>
        <v>40.447304360175011</v>
      </c>
      <c r="E30">
        <f t="shared" si="3"/>
        <v>137438953478.44601</v>
      </c>
    </row>
    <row r="31" spans="2:5" x14ac:dyDescent="0.25">
      <c r="B31" s="52">
        <f t="shared" si="2"/>
        <v>3.8000000000000025</v>
      </c>
      <c r="C31" s="52">
        <f t="shared" si="0"/>
        <v>44.701184493300936</v>
      </c>
      <c r="D31" s="52">
        <f t="shared" si="1"/>
        <v>44.701184493422979</v>
      </c>
      <c r="E31">
        <f t="shared" si="3"/>
        <v>274877906957.24017</v>
      </c>
    </row>
    <row r="32" spans="2:5" x14ac:dyDescent="0.25">
      <c r="B32" s="52">
        <f t="shared" si="2"/>
        <v>3.9000000000000026</v>
      </c>
      <c r="C32" s="52">
        <f t="shared" si="0"/>
        <v>49.402449105530302</v>
      </c>
      <c r="D32" s="52">
        <f t="shared" si="1"/>
        <v>49.402449105668737</v>
      </c>
      <c r="E32">
        <f t="shared" si="3"/>
        <v>549755813915.17664</v>
      </c>
    </row>
    <row r="33" spans="2:5" x14ac:dyDescent="0.25">
      <c r="B33" s="52">
        <f t="shared" si="2"/>
        <v>4.0000000000000027</v>
      </c>
      <c r="C33" s="52">
        <f t="shared" si="0"/>
        <v>54.598150033144385</v>
      </c>
      <c r="D33" s="52">
        <f t="shared" si="1"/>
        <v>54.598150033301259</v>
      </c>
      <c r="E33">
        <f t="shared" si="3"/>
        <v>1099511627831.75</v>
      </c>
    </row>
    <row r="34" spans="2:5" x14ac:dyDescent="0.25">
      <c r="B34" s="52">
        <f t="shared" si="2"/>
        <v>4.1000000000000023</v>
      </c>
      <c r="C34" s="52">
        <f t="shared" si="0"/>
        <v>60.340287597362106</v>
      </c>
      <c r="D34" s="52">
        <f t="shared" si="1"/>
        <v>60.34028759753982</v>
      </c>
      <c r="E34">
        <f t="shared" si="3"/>
        <v>2199023255666.2773</v>
      </c>
    </row>
    <row r="35" spans="2:5" x14ac:dyDescent="0.25">
      <c r="B35" s="52">
        <f t="shared" si="2"/>
        <v>4.200000000000002</v>
      </c>
      <c r="C35" s="52">
        <f t="shared" si="0"/>
        <v>66.686331040925268</v>
      </c>
      <c r="D35" s="52">
        <f t="shared" si="1"/>
        <v>66.686331041126479</v>
      </c>
      <c r="E35">
        <f t="shared" si="3"/>
        <v>4398046511338.1104</v>
      </c>
    </row>
    <row r="36" spans="2:5" x14ac:dyDescent="0.25">
      <c r="B36" s="52">
        <f t="shared" si="2"/>
        <v>4.3000000000000016</v>
      </c>
      <c r="C36" s="52">
        <f t="shared" si="0"/>
        <v>73.699793699595915</v>
      </c>
      <c r="D36" s="52">
        <f t="shared" si="1"/>
        <v>73.699793699823573</v>
      </c>
      <c r="E36">
        <f t="shared" si="3"/>
        <v>8796093022687.3613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workbookViewId="0">
      <selection activeCell="J31" sqref="J31"/>
    </sheetView>
  </sheetViews>
  <sheetFormatPr defaultRowHeight="11.25" x14ac:dyDescent="0.2"/>
  <cols>
    <col min="1" max="1" width="9.140625" style="3"/>
    <col min="2" max="2" width="20" style="3" customWidth="1"/>
    <col min="3" max="3" width="15.28515625" style="3" customWidth="1"/>
    <col min="4" max="4" width="13.5703125" style="3" customWidth="1"/>
    <col min="5" max="5" width="19" style="3" customWidth="1"/>
    <col min="6" max="6" width="12.28515625" style="3" customWidth="1"/>
    <col min="7" max="7" width="7.5703125" style="3" customWidth="1"/>
    <col min="8" max="8" width="18" style="3" customWidth="1"/>
    <col min="9" max="9" width="16.140625" style="3" customWidth="1"/>
    <col min="10" max="10" width="20.7109375" style="3" customWidth="1"/>
    <col min="11" max="16384" width="9.140625" style="3"/>
  </cols>
  <sheetData>
    <row r="2" spans="1:10" x14ac:dyDescent="0.2">
      <c r="A2" s="63" t="s">
        <v>6</v>
      </c>
      <c r="B2" s="63"/>
      <c r="C2" s="63"/>
      <c r="D2" s="63"/>
      <c r="E2" s="74">
        <v>3.141592653589</v>
      </c>
    </row>
    <row r="4" spans="1:10" x14ac:dyDescent="0.2">
      <c r="A4" s="2" t="s">
        <v>0</v>
      </c>
      <c r="B4" s="2" t="s">
        <v>5</v>
      </c>
      <c r="C4" s="2" t="s">
        <v>2</v>
      </c>
      <c r="D4" s="2" t="s">
        <v>1</v>
      </c>
      <c r="E4" s="62" t="s">
        <v>7</v>
      </c>
      <c r="F4" s="2" t="s">
        <v>3</v>
      </c>
      <c r="G4" s="2" t="s">
        <v>0</v>
      </c>
      <c r="H4" s="62" t="s">
        <v>4</v>
      </c>
      <c r="I4" s="62" t="s">
        <v>12</v>
      </c>
      <c r="J4" s="71" t="s">
        <v>15</v>
      </c>
    </row>
    <row r="5" spans="1:10" x14ac:dyDescent="0.2">
      <c r="A5" s="2">
        <v>16</v>
      </c>
      <c r="B5" s="4">
        <f>POWER(2,A5)</f>
        <v>65536</v>
      </c>
      <c r="C5" s="2">
        <v>0</v>
      </c>
      <c r="D5" s="2">
        <f>B5*C5</f>
        <v>0</v>
      </c>
      <c r="E5" s="4">
        <f>$E$2-D5</f>
        <v>3.141592653589</v>
      </c>
      <c r="F5" s="11">
        <f>(E5/$E$2)</f>
        <v>1</v>
      </c>
      <c r="G5" s="2">
        <v>16</v>
      </c>
      <c r="H5" s="3">
        <v>0</v>
      </c>
      <c r="I5" s="2">
        <v>0</v>
      </c>
      <c r="J5" s="71">
        <v>0</v>
      </c>
    </row>
    <row r="6" spans="1:10" x14ac:dyDescent="0.2">
      <c r="A6" s="2">
        <f>A5-1</f>
        <v>15</v>
      </c>
      <c r="B6" s="4">
        <f t="shared" ref="B6:B37" si="0">POWER(2,A6)</f>
        <v>32768</v>
      </c>
      <c r="C6" s="2">
        <v>0</v>
      </c>
      <c r="D6" s="5">
        <f>(B6*C6)+D5</f>
        <v>0</v>
      </c>
      <c r="E6" s="4">
        <f t="shared" ref="E6:E37" si="1">$E$2-D6</f>
        <v>3.141592653589</v>
      </c>
      <c r="F6" s="11">
        <f t="shared" ref="F6:F37" si="2">(E6/$E$2)</f>
        <v>1</v>
      </c>
      <c r="G6" s="2">
        <f>G5-1</f>
        <v>15</v>
      </c>
      <c r="H6" s="3">
        <v>0</v>
      </c>
      <c r="I6" s="2">
        <v>0</v>
      </c>
      <c r="J6" s="71">
        <v>0</v>
      </c>
    </row>
    <row r="7" spans="1:10" x14ac:dyDescent="0.2">
      <c r="A7" s="2">
        <f>A6-1</f>
        <v>14</v>
      </c>
      <c r="B7" s="4">
        <f t="shared" si="0"/>
        <v>16384</v>
      </c>
      <c r="C7" s="2">
        <v>0</v>
      </c>
      <c r="D7" s="5">
        <f t="shared" ref="D7:D37" si="3">(B7*C7)+D6</f>
        <v>0</v>
      </c>
      <c r="E7" s="4">
        <f t="shared" si="1"/>
        <v>3.141592653589</v>
      </c>
      <c r="F7" s="11">
        <f t="shared" si="2"/>
        <v>1</v>
      </c>
      <c r="G7" s="2">
        <f>G6-1</f>
        <v>14</v>
      </c>
      <c r="H7" s="3">
        <v>0</v>
      </c>
      <c r="I7" s="2">
        <v>0</v>
      </c>
      <c r="J7" s="71">
        <v>0</v>
      </c>
    </row>
    <row r="8" spans="1:10" x14ac:dyDescent="0.2">
      <c r="A8" s="2">
        <f t="shared" ref="A8:A37" si="4">A7-1</f>
        <v>13</v>
      </c>
      <c r="B8" s="4">
        <f t="shared" si="0"/>
        <v>8192</v>
      </c>
      <c r="C8" s="2">
        <v>0</v>
      </c>
      <c r="D8" s="5">
        <f t="shared" si="3"/>
        <v>0</v>
      </c>
      <c r="E8" s="4">
        <f t="shared" si="1"/>
        <v>3.141592653589</v>
      </c>
      <c r="F8" s="11">
        <f t="shared" si="2"/>
        <v>1</v>
      </c>
      <c r="G8" s="2">
        <f t="shared" ref="G8:G37" si="5">G7-1</f>
        <v>13</v>
      </c>
      <c r="H8" s="3">
        <v>0</v>
      </c>
      <c r="I8" s="2">
        <v>0</v>
      </c>
      <c r="J8" s="71">
        <v>0</v>
      </c>
    </row>
    <row r="9" spans="1:10" x14ac:dyDescent="0.2">
      <c r="A9" s="2">
        <f t="shared" si="4"/>
        <v>12</v>
      </c>
      <c r="B9" s="4">
        <f t="shared" si="0"/>
        <v>4096</v>
      </c>
      <c r="C9" s="2">
        <v>0</v>
      </c>
      <c r="D9" s="5">
        <f t="shared" si="3"/>
        <v>0</v>
      </c>
      <c r="E9" s="4">
        <f t="shared" si="1"/>
        <v>3.141592653589</v>
      </c>
      <c r="F9" s="11">
        <f t="shared" si="2"/>
        <v>1</v>
      </c>
      <c r="G9" s="2">
        <f t="shared" si="5"/>
        <v>12</v>
      </c>
      <c r="H9" s="3">
        <v>0</v>
      </c>
      <c r="I9" s="2">
        <v>0</v>
      </c>
      <c r="J9" s="71">
        <v>0</v>
      </c>
    </row>
    <row r="10" spans="1:10" x14ac:dyDescent="0.2">
      <c r="A10" s="2">
        <f t="shared" si="4"/>
        <v>11</v>
      </c>
      <c r="B10" s="4">
        <f t="shared" si="0"/>
        <v>2048</v>
      </c>
      <c r="C10" s="2">
        <v>0</v>
      </c>
      <c r="D10" s="5">
        <f t="shared" si="3"/>
        <v>0</v>
      </c>
      <c r="E10" s="4">
        <f t="shared" si="1"/>
        <v>3.141592653589</v>
      </c>
      <c r="F10" s="11">
        <f t="shared" si="2"/>
        <v>1</v>
      </c>
      <c r="G10" s="2">
        <f t="shared" si="5"/>
        <v>11</v>
      </c>
      <c r="H10" s="3">
        <v>0</v>
      </c>
      <c r="I10" s="2">
        <v>0</v>
      </c>
      <c r="J10" s="71">
        <v>0</v>
      </c>
    </row>
    <row r="11" spans="1:10" x14ac:dyDescent="0.2">
      <c r="A11" s="2">
        <f t="shared" si="4"/>
        <v>10</v>
      </c>
      <c r="B11" s="4">
        <f t="shared" si="0"/>
        <v>1024</v>
      </c>
      <c r="C11" s="2">
        <v>0</v>
      </c>
      <c r="D11" s="5">
        <f t="shared" si="3"/>
        <v>0</v>
      </c>
      <c r="E11" s="4">
        <f t="shared" si="1"/>
        <v>3.141592653589</v>
      </c>
      <c r="F11" s="11">
        <f t="shared" si="2"/>
        <v>1</v>
      </c>
      <c r="G11" s="2">
        <f t="shared" si="5"/>
        <v>10</v>
      </c>
      <c r="H11" s="3">
        <v>0</v>
      </c>
      <c r="I11" s="2">
        <v>0</v>
      </c>
      <c r="J11" s="71">
        <v>0</v>
      </c>
    </row>
    <row r="12" spans="1:10" x14ac:dyDescent="0.2">
      <c r="A12" s="2">
        <f t="shared" si="4"/>
        <v>9</v>
      </c>
      <c r="B12" s="4">
        <f t="shared" si="0"/>
        <v>512</v>
      </c>
      <c r="C12" s="2">
        <v>0</v>
      </c>
      <c r="D12" s="5">
        <f t="shared" si="3"/>
        <v>0</v>
      </c>
      <c r="E12" s="4">
        <f t="shared" si="1"/>
        <v>3.141592653589</v>
      </c>
      <c r="F12" s="11">
        <f t="shared" si="2"/>
        <v>1</v>
      </c>
      <c r="G12" s="2">
        <f t="shared" si="5"/>
        <v>9</v>
      </c>
      <c r="H12" s="3">
        <v>0</v>
      </c>
      <c r="I12" s="2">
        <v>0</v>
      </c>
      <c r="J12" s="71">
        <v>0</v>
      </c>
    </row>
    <row r="13" spans="1:10" x14ac:dyDescent="0.2">
      <c r="A13" s="2">
        <f t="shared" si="4"/>
        <v>8</v>
      </c>
      <c r="B13" s="4">
        <f t="shared" si="0"/>
        <v>256</v>
      </c>
      <c r="C13" s="2">
        <v>0</v>
      </c>
      <c r="D13" s="5">
        <f t="shared" si="3"/>
        <v>0</v>
      </c>
      <c r="E13" s="4">
        <f t="shared" si="1"/>
        <v>3.141592653589</v>
      </c>
      <c r="F13" s="11">
        <f t="shared" si="2"/>
        <v>1</v>
      </c>
      <c r="G13" s="2">
        <f t="shared" si="5"/>
        <v>8</v>
      </c>
      <c r="H13" s="3">
        <v>0</v>
      </c>
      <c r="I13" s="2">
        <v>0</v>
      </c>
      <c r="J13" s="71">
        <v>0</v>
      </c>
    </row>
    <row r="14" spans="1:10" x14ac:dyDescent="0.2">
      <c r="A14" s="2">
        <f t="shared" si="4"/>
        <v>7</v>
      </c>
      <c r="B14" s="4">
        <f t="shared" si="0"/>
        <v>128</v>
      </c>
      <c r="C14" s="2">
        <v>0</v>
      </c>
      <c r="D14" s="5">
        <f t="shared" si="3"/>
        <v>0</v>
      </c>
      <c r="E14" s="4">
        <f t="shared" si="1"/>
        <v>3.141592653589</v>
      </c>
      <c r="F14" s="11">
        <f t="shared" si="2"/>
        <v>1</v>
      </c>
      <c r="G14" s="2">
        <f t="shared" si="5"/>
        <v>7</v>
      </c>
      <c r="H14" s="3">
        <v>0</v>
      </c>
      <c r="I14" s="2">
        <v>0</v>
      </c>
      <c r="J14" s="71">
        <v>0</v>
      </c>
    </row>
    <row r="15" spans="1:10" x14ac:dyDescent="0.2">
      <c r="A15" s="2">
        <f t="shared" si="4"/>
        <v>6</v>
      </c>
      <c r="B15" s="4">
        <f t="shared" si="0"/>
        <v>64</v>
      </c>
      <c r="C15" s="2">
        <v>0</v>
      </c>
      <c r="D15" s="5">
        <f t="shared" si="3"/>
        <v>0</v>
      </c>
      <c r="E15" s="4">
        <f t="shared" si="1"/>
        <v>3.141592653589</v>
      </c>
      <c r="F15" s="11">
        <f t="shared" si="2"/>
        <v>1</v>
      </c>
      <c r="G15" s="2">
        <f t="shared" si="5"/>
        <v>6</v>
      </c>
      <c r="H15" s="3">
        <v>0</v>
      </c>
      <c r="I15" s="2">
        <v>0</v>
      </c>
      <c r="J15" s="71">
        <v>0</v>
      </c>
    </row>
    <row r="16" spans="1:10" x14ac:dyDescent="0.2">
      <c r="A16" s="2">
        <f t="shared" si="4"/>
        <v>5</v>
      </c>
      <c r="B16" s="4">
        <f t="shared" si="0"/>
        <v>32</v>
      </c>
      <c r="C16" s="2">
        <v>0</v>
      </c>
      <c r="D16" s="5">
        <f t="shared" si="3"/>
        <v>0</v>
      </c>
      <c r="E16" s="4">
        <f t="shared" si="1"/>
        <v>3.141592653589</v>
      </c>
      <c r="F16" s="11">
        <f t="shared" si="2"/>
        <v>1</v>
      </c>
      <c r="G16" s="2">
        <f t="shared" si="5"/>
        <v>5</v>
      </c>
      <c r="H16" s="3">
        <v>0</v>
      </c>
      <c r="I16" s="2">
        <v>0</v>
      </c>
      <c r="J16" s="71">
        <v>0</v>
      </c>
    </row>
    <row r="17" spans="1:10" x14ac:dyDescent="0.2">
      <c r="A17" s="2">
        <f t="shared" si="4"/>
        <v>4</v>
      </c>
      <c r="B17" s="4">
        <f t="shared" si="0"/>
        <v>16</v>
      </c>
      <c r="C17" s="2">
        <v>0</v>
      </c>
      <c r="D17" s="5">
        <f t="shared" si="3"/>
        <v>0</v>
      </c>
      <c r="E17" s="4">
        <f t="shared" si="1"/>
        <v>3.141592653589</v>
      </c>
      <c r="F17" s="11">
        <f t="shared" si="2"/>
        <v>1</v>
      </c>
      <c r="G17" s="2">
        <f t="shared" si="5"/>
        <v>4</v>
      </c>
      <c r="H17" s="3">
        <v>0</v>
      </c>
      <c r="I17" s="2">
        <v>0</v>
      </c>
      <c r="J17" s="71">
        <v>0</v>
      </c>
    </row>
    <row r="18" spans="1:10" x14ac:dyDescent="0.2">
      <c r="A18" s="2">
        <f t="shared" si="4"/>
        <v>3</v>
      </c>
      <c r="B18" s="4">
        <f t="shared" si="0"/>
        <v>8</v>
      </c>
      <c r="C18" s="2">
        <v>0</v>
      </c>
      <c r="D18" s="5">
        <f t="shared" si="3"/>
        <v>0</v>
      </c>
      <c r="E18" s="4">
        <f t="shared" si="1"/>
        <v>3.141592653589</v>
      </c>
      <c r="F18" s="11">
        <f t="shared" si="2"/>
        <v>1</v>
      </c>
      <c r="G18" s="2">
        <f t="shared" si="5"/>
        <v>3</v>
      </c>
      <c r="H18" s="3">
        <v>0</v>
      </c>
      <c r="I18" s="2">
        <v>0</v>
      </c>
      <c r="J18" s="71">
        <v>0</v>
      </c>
    </row>
    <row r="19" spans="1:10" x14ac:dyDescent="0.2">
      <c r="A19" s="2">
        <f t="shared" si="4"/>
        <v>2</v>
      </c>
      <c r="B19" s="4">
        <f t="shared" si="0"/>
        <v>4</v>
      </c>
      <c r="C19" s="2">
        <v>0</v>
      </c>
      <c r="D19" s="5">
        <f t="shared" si="3"/>
        <v>0</v>
      </c>
      <c r="E19" s="4">
        <f t="shared" si="1"/>
        <v>3.141592653589</v>
      </c>
      <c r="F19" s="11">
        <f t="shared" si="2"/>
        <v>1</v>
      </c>
      <c r="G19" s="2">
        <f t="shared" si="5"/>
        <v>2</v>
      </c>
      <c r="H19" s="3">
        <v>1</v>
      </c>
      <c r="I19" s="2">
        <v>1</v>
      </c>
      <c r="J19" s="71">
        <v>0</v>
      </c>
    </row>
    <row r="20" spans="1:10" x14ac:dyDescent="0.2">
      <c r="A20" s="2">
        <f t="shared" si="4"/>
        <v>1</v>
      </c>
      <c r="B20" s="4">
        <f t="shared" si="0"/>
        <v>2</v>
      </c>
      <c r="C20" s="2">
        <v>1</v>
      </c>
      <c r="D20" s="5">
        <f t="shared" si="3"/>
        <v>2</v>
      </c>
      <c r="E20" s="4">
        <f t="shared" si="1"/>
        <v>1.141592653589</v>
      </c>
      <c r="F20" s="11">
        <f t="shared" si="2"/>
        <v>0.36338022763225791</v>
      </c>
      <c r="G20" s="2">
        <f t="shared" si="5"/>
        <v>1</v>
      </c>
      <c r="H20" s="3">
        <v>0</v>
      </c>
      <c r="I20" s="2">
        <v>0</v>
      </c>
      <c r="J20" s="71">
        <v>1</v>
      </c>
    </row>
    <row r="21" spans="1:10" x14ac:dyDescent="0.2">
      <c r="A21" s="2">
        <f t="shared" si="4"/>
        <v>0</v>
      </c>
      <c r="B21" s="4">
        <f t="shared" si="0"/>
        <v>1</v>
      </c>
      <c r="C21" s="2">
        <v>1</v>
      </c>
      <c r="D21" s="5">
        <f t="shared" si="3"/>
        <v>3</v>
      </c>
      <c r="E21" s="4">
        <f t="shared" si="1"/>
        <v>0.14159265358899997</v>
      </c>
      <c r="F21" s="11">
        <f t="shared" si="2"/>
        <v>4.5070341448386862E-2</v>
      </c>
      <c r="G21" s="2">
        <f t="shared" si="5"/>
        <v>0</v>
      </c>
      <c r="H21" s="3">
        <v>-1</v>
      </c>
      <c r="I21" s="2">
        <v>-1</v>
      </c>
      <c r="J21" s="71">
        <v>1</v>
      </c>
    </row>
    <row r="22" spans="1:10" x14ac:dyDescent="0.2">
      <c r="A22" s="2">
        <f t="shared" si="4"/>
        <v>-1</v>
      </c>
      <c r="B22" s="4">
        <f t="shared" si="0"/>
        <v>0.5</v>
      </c>
      <c r="C22" s="2">
        <v>0</v>
      </c>
      <c r="D22" s="5">
        <f t="shared" si="3"/>
        <v>3</v>
      </c>
      <c r="E22" s="4">
        <f t="shared" si="1"/>
        <v>0.14159265358899997</v>
      </c>
      <c r="F22" s="11">
        <f t="shared" si="2"/>
        <v>4.5070341448386862E-2</v>
      </c>
      <c r="G22" s="2">
        <f t="shared" si="5"/>
        <v>-1</v>
      </c>
      <c r="H22" s="3">
        <v>0</v>
      </c>
      <c r="I22" s="2">
        <v>0</v>
      </c>
      <c r="J22" s="71">
        <v>0</v>
      </c>
    </row>
    <row r="23" spans="1:10" x14ac:dyDescent="0.2">
      <c r="A23" s="2">
        <f t="shared" si="4"/>
        <v>-2</v>
      </c>
      <c r="B23" s="4">
        <f t="shared" si="0"/>
        <v>0.25</v>
      </c>
      <c r="C23" s="2">
        <v>0</v>
      </c>
      <c r="D23" s="5">
        <f t="shared" si="3"/>
        <v>3</v>
      </c>
      <c r="E23" s="4">
        <f t="shared" si="1"/>
        <v>0.14159265358899997</v>
      </c>
      <c r="F23" s="11">
        <f t="shared" si="2"/>
        <v>4.5070341448386862E-2</v>
      </c>
      <c r="G23" s="2">
        <f t="shared" si="5"/>
        <v>-2</v>
      </c>
      <c r="H23" s="3">
        <v>0</v>
      </c>
      <c r="I23" s="2">
        <v>0</v>
      </c>
      <c r="J23" s="71">
        <v>0</v>
      </c>
    </row>
    <row r="24" spans="1:10" x14ac:dyDescent="0.2">
      <c r="A24" s="2">
        <f t="shared" si="4"/>
        <v>-3</v>
      </c>
      <c r="B24" s="4">
        <f t="shared" si="0"/>
        <v>0.125</v>
      </c>
      <c r="C24" s="2">
        <v>1</v>
      </c>
      <c r="D24" s="5">
        <f t="shared" si="3"/>
        <v>3.125</v>
      </c>
      <c r="E24" s="4">
        <f t="shared" si="1"/>
        <v>1.6592653588999973E-2</v>
      </c>
      <c r="F24" s="11">
        <f t="shared" si="2"/>
        <v>5.2816056754029809E-3</v>
      </c>
      <c r="G24" s="2">
        <f t="shared" si="5"/>
        <v>-3</v>
      </c>
      <c r="H24" s="3">
        <v>1</v>
      </c>
      <c r="I24" s="2">
        <v>1</v>
      </c>
      <c r="J24" s="71">
        <v>1</v>
      </c>
    </row>
    <row r="25" spans="1:10" x14ac:dyDescent="0.2">
      <c r="A25" s="2">
        <f t="shared" si="4"/>
        <v>-4</v>
      </c>
      <c r="B25" s="4">
        <f t="shared" si="0"/>
        <v>6.25E-2</v>
      </c>
      <c r="C25" s="2">
        <v>0</v>
      </c>
      <c r="D25" s="5">
        <f t="shared" si="3"/>
        <v>3.125</v>
      </c>
      <c r="E25" s="4">
        <f t="shared" si="1"/>
        <v>1.6592653588999973E-2</v>
      </c>
      <c r="F25" s="11">
        <f t="shared" si="2"/>
        <v>5.2816056754029809E-3</v>
      </c>
      <c r="G25" s="2">
        <f t="shared" si="5"/>
        <v>-4</v>
      </c>
      <c r="H25" s="3">
        <v>0</v>
      </c>
      <c r="I25" s="2">
        <v>0</v>
      </c>
      <c r="J25" s="71">
        <v>0</v>
      </c>
    </row>
    <row r="26" spans="1:10" x14ac:dyDescent="0.2">
      <c r="A26" s="2">
        <f t="shared" si="4"/>
        <v>-5</v>
      </c>
      <c r="B26" s="4">
        <f t="shared" si="0"/>
        <v>3.125E-2</v>
      </c>
      <c r="C26" s="2">
        <v>0</v>
      </c>
      <c r="D26" s="5">
        <f t="shared" si="3"/>
        <v>3.125</v>
      </c>
      <c r="E26" s="4">
        <f t="shared" si="1"/>
        <v>1.6592653588999973E-2</v>
      </c>
      <c r="F26" s="11">
        <f t="shared" si="2"/>
        <v>5.2816056754029809E-3</v>
      </c>
      <c r="G26" s="2">
        <f t="shared" si="5"/>
        <v>-5</v>
      </c>
      <c r="H26" s="3">
        <v>0</v>
      </c>
      <c r="I26" s="2">
        <v>0</v>
      </c>
      <c r="J26" s="71">
        <v>0</v>
      </c>
    </row>
    <row r="27" spans="1:10" x14ac:dyDescent="0.2">
      <c r="A27" s="2">
        <f t="shared" si="4"/>
        <v>-6</v>
      </c>
      <c r="B27" s="4">
        <f t="shared" si="0"/>
        <v>1.5625E-2</v>
      </c>
      <c r="C27" s="2">
        <v>1</v>
      </c>
      <c r="D27" s="5">
        <f t="shared" si="3"/>
        <v>3.140625</v>
      </c>
      <c r="E27" s="4">
        <f t="shared" si="1"/>
        <v>9.6765358899997267E-4</v>
      </c>
      <c r="F27" s="11">
        <f t="shared" si="2"/>
        <v>3.0801370377999565E-4</v>
      </c>
      <c r="G27" s="2">
        <f t="shared" si="5"/>
        <v>-6</v>
      </c>
      <c r="H27" s="3">
        <v>1</v>
      </c>
      <c r="I27" s="2">
        <v>1</v>
      </c>
      <c r="J27" s="71">
        <v>1</v>
      </c>
    </row>
    <row r="28" spans="1:10" ht="12" x14ac:dyDescent="0.2">
      <c r="A28" s="2">
        <f t="shared" si="4"/>
        <v>-7</v>
      </c>
      <c r="B28" s="4">
        <f t="shared" si="0"/>
        <v>7.8125E-3</v>
      </c>
      <c r="C28" s="1">
        <v>0</v>
      </c>
      <c r="D28" s="5">
        <f t="shared" si="3"/>
        <v>3.140625</v>
      </c>
      <c r="E28" s="4">
        <f t="shared" si="1"/>
        <v>9.6765358899997267E-4</v>
      </c>
      <c r="F28" s="11">
        <f t="shared" si="2"/>
        <v>3.0801370377999565E-4</v>
      </c>
      <c r="G28" s="2">
        <f t="shared" si="5"/>
        <v>-7</v>
      </c>
      <c r="H28" s="3">
        <v>0</v>
      </c>
      <c r="I28" s="1">
        <v>0</v>
      </c>
      <c r="J28" s="71">
        <v>0</v>
      </c>
    </row>
    <row r="29" spans="1:10" ht="12" x14ac:dyDescent="0.2">
      <c r="A29" s="2">
        <f t="shared" si="4"/>
        <v>-8</v>
      </c>
      <c r="B29" s="4">
        <f t="shared" si="0"/>
        <v>3.90625E-3</v>
      </c>
      <c r="C29" s="1">
        <v>0</v>
      </c>
      <c r="D29" s="5">
        <f t="shared" si="3"/>
        <v>3.140625</v>
      </c>
      <c r="E29" s="4">
        <f t="shared" si="1"/>
        <v>9.6765358899997267E-4</v>
      </c>
      <c r="F29" s="11">
        <f t="shared" si="2"/>
        <v>3.0801370377999565E-4</v>
      </c>
      <c r="G29" s="2">
        <f t="shared" si="5"/>
        <v>-8</v>
      </c>
      <c r="H29" s="3">
        <v>0</v>
      </c>
      <c r="I29" s="1">
        <v>0</v>
      </c>
      <c r="J29" s="71">
        <v>0</v>
      </c>
    </row>
    <row r="30" spans="1:10" ht="12" x14ac:dyDescent="0.2">
      <c r="A30" s="2">
        <f t="shared" si="4"/>
        <v>-9</v>
      </c>
      <c r="B30" s="4">
        <f t="shared" si="0"/>
        <v>1.953125E-3</v>
      </c>
      <c r="C30" s="1">
        <v>0</v>
      </c>
      <c r="D30" s="5">
        <f t="shared" si="3"/>
        <v>3.140625</v>
      </c>
      <c r="E30" s="4">
        <f t="shared" si="1"/>
        <v>9.6765358899997267E-4</v>
      </c>
      <c r="F30" s="11">
        <f t="shared" si="2"/>
        <v>3.0801370377999565E-4</v>
      </c>
      <c r="G30" s="2">
        <f t="shared" si="5"/>
        <v>-9</v>
      </c>
      <c r="H30" s="3">
        <v>0</v>
      </c>
      <c r="I30" s="1">
        <v>0</v>
      </c>
      <c r="J30" s="71">
        <v>0</v>
      </c>
    </row>
    <row r="31" spans="1:10" ht="12" x14ac:dyDescent="0.2">
      <c r="A31" s="2">
        <f t="shared" si="4"/>
        <v>-10</v>
      </c>
      <c r="B31" s="4">
        <f t="shared" si="0"/>
        <v>9.765625E-4</v>
      </c>
      <c r="C31" s="1">
        <v>1</v>
      </c>
      <c r="D31" s="5">
        <f t="shared" si="3"/>
        <v>3.1416015625</v>
      </c>
      <c r="E31" s="4">
        <f t="shared" si="1"/>
        <v>-8.9089110000273308E-6</v>
      </c>
      <c r="F31" s="11">
        <f t="shared" si="2"/>
        <v>-2.8357944464409365E-6</v>
      </c>
      <c r="G31" s="2">
        <f t="shared" si="5"/>
        <v>-10</v>
      </c>
      <c r="H31" s="3">
        <v>1</v>
      </c>
      <c r="I31" s="1">
        <v>1</v>
      </c>
      <c r="J31" s="71">
        <v>1</v>
      </c>
    </row>
    <row r="32" spans="1:10" x14ac:dyDescent="0.2">
      <c r="A32" s="2">
        <f t="shared" si="4"/>
        <v>-11</v>
      </c>
      <c r="B32" s="4">
        <f t="shared" si="0"/>
        <v>4.8828125E-4</v>
      </c>
      <c r="C32" s="2">
        <v>0</v>
      </c>
      <c r="D32" s="5">
        <f t="shared" si="3"/>
        <v>3.1416015625</v>
      </c>
      <c r="E32" s="4">
        <f t="shared" si="1"/>
        <v>-8.9089110000273308E-6</v>
      </c>
      <c r="F32" s="11">
        <f t="shared" si="2"/>
        <v>-2.8357944464409365E-6</v>
      </c>
      <c r="G32" s="2">
        <f t="shared" si="5"/>
        <v>-11</v>
      </c>
      <c r="H32" s="3">
        <v>0</v>
      </c>
      <c r="I32" s="2">
        <v>0</v>
      </c>
      <c r="J32" s="71">
        <v>0</v>
      </c>
    </row>
    <row r="33" spans="1:10" x14ac:dyDescent="0.2">
      <c r="A33" s="2">
        <f t="shared" si="4"/>
        <v>-12</v>
      </c>
      <c r="B33" s="4">
        <f t="shared" si="0"/>
        <v>2.44140625E-4</v>
      </c>
      <c r="C33" s="2">
        <v>0</v>
      </c>
      <c r="D33" s="5">
        <f t="shared" si="3"/>
        <v>3.1416015625</v>
      </c>
      <c r="E33" s="4">
        <f t="shared" si="1"/>
        <v>-8.9089110000273308E-6</v>
      </c>
      <c r="F33" s="11">
        <f t="shared" si="2"/>
        <v>-2.8357944464409365E-6</v>
      </c>
      <c r="G33" s="2">
        <f t="shared" si="5"/>
        <v>-12</v>
      </c>
      <c r="H33" s="3">
        <v>0</v>
      </c>
      <c r="I33" s="2">
        <v>0</v>
      </c>
      <c r="J33" s="71">
        <v>0</v>
      </c>
    </row>
    <row r="34" spans="1:10" x14ac:dyDescent="0.2">
      <c r="A34" s="2">
        <f t="shared" si="4"/>
        <v>-13</v>
      </c>
      <c r="B34" s="4">
        <f t="shared" si="0"/>
        <v>1.220703125E-4</v>
      </c>
      <c r="C34" s="2">
        <v>0</v>
      </c>
      <c r="D34" s="5">
        <f t="shared" si="3"/>
        <v>3.1416015625</v>
      </c>
      <c r="E34" s="4">
        <f t="shared" si="1"/>
        <v>-8.9089110000273308E-6</v>
      </c>
      <c r="F34" s="11">
        <f t="shared" si="2"/>
        <v>-2.8357944464409365E-6</v>
      </c>
      <c r="G34" s="2">
        <f t="shared" si="5"/>
        <v>-13</v>
      </c>
      <c r="H34" s="3">
        <v>0</v>
      </c>
      <c r="I34" s="2">
        <v>0</v>
      </c>
      <c r="J34" s="71">
        <v>0</v>
      </c>
    </row>
    <row r="35" spans="1:10" x14ac:dyDescent="0.2">
      <c r="A35" s="2">
        <f t="shared" si="4"/>
        <v>-14</v>
      </c>
      <c r="B35" s="4">
        <f t="shared" si="0"/>
        <v>6.103515625E-5</v>
      </c>
      <c r="C35" s="2">
        <v>0</v>
      </c>
      <c r="D35" s="5">
        <f t="shared" si="3"/>
        <v>3.1416015625</v>
      </c>
      <c r="E35" s="4">
        <f t="shared" si="1"/>
        <v>-8.9089110000273308E-6</v>
      </c>
      <c r="F35" s="11">
        <f t="shared" si="2"/>
        <v>-2.8357944464409365E-6</v>
      </c>
      <c r="G35" s="2">
        <f t="shared" si="5"/>
        <v>-14</v>
      </c>
      <c r="H35" s="3">
        <v>0</v>
      </c>
      <c r="I35" s="2">
        <v>0</v>
      </c>
      <c r="J35" s="71">
        <v>0</v>
      </c>
    </row>
    <row r="36" spans="1:10" x14ac:dyDescent="0.2">
      <c r="A36" s="2">
        <f t="shared" si="4"/>
        <v>-15</v>
      </c>
      <c r="B36" s="4">
        <f t="shared" si="0"/>
        <v>3.0517578125E-5</v>
      </c>
      <c r="C36" s="2">
        <v>0</v>
      </c>
      <c r="D36" s="5">
        <f t="shared" si="3"/>
        <v>3.1416015625</v>
      </c>
      <c r="E36" s="4">
        <f t="shared" si="1"/>
        <v>-8.9089110000273308E-6</v>
      </c>
      <c r="F36" s="11">
        <f t="shared" si="2"/>
        <v>-2.8357944464409365E-6</v>
      </c>
      <c r="G36" s="2">
        <f t="shared" si="5"/>
        <v>-15</v>
      </c>
      <c r="H36" s="3">
        <v>0</v>
      </c>
      <c r="I36" s="2">
        <v>0</v>
      </c>
      <c r="J36" s="71">
        <v>0</v>
      </c>
    </row>
    <row r="37" spans="1:10" x14ac:dyDescent="0.2">
      <c r="A37" s="2">
        <f t="shared" si="4"/>
        <v>-16</v>
      </c>
      <c r="B37" s="4">
        <f t="shared" si="0"/>
        <v>1.52587890625E-5</v>
      </c>
      <c r="C37" s="2">
        <v>0</v>
      </c>
      <c r="D37" s="5">
        <f t="shared" si="3"/>
        <v>3.1416015625</v>
      </c>
      <c r="E37" s="4">
        <f t="shared" si="1"/>
        <v>-8.9089110000273308E-6</v>
      </c>
      <c r="F37" s="11">
        <f t="shared" si="2"/>
        <v>-2.8357944464409365E-6</v>
      </c>
      <c r="G37" s="2">
        <f t="shared" si="5"/>
        <v>-16</v>
      </c>
      <c r="H37" s="3">
        <v>-1</v>
      </c>
      <c r="I37" s="2">
        <v>0</v>
      </c>
      <c r="J37" s="71">
        <v>0</v>
      </c>
    </row>
    <row r="38" spans="1:10" x14ac:dyDescent="0.2">
      <c r="B38" s="3" t="s">
        <v>11</v>
      </c>
      <c r="C38" s="7">
        <f>E2</f>
        <v>3.141592653589</v>
      </c>
      <c r="H38" s="15">
        <v>3.141592653589</v>
      </c>
      <c r="I38" s="15">
        <v>3.141592653589</v>
      </c>
      <c r="J38" s="75">
        <v>3.141592653589</v>
      </c>
    </row>
    <row r="39" spans="1:10" x14ac:dyDescent="0.2">
      <c r="B39" s="3" t="s">
        <v>8</v>
      </c>
      <c r="C39" s="3">
        <f>33-COUNTIF(C5:C37,0)</f>
        <v>5</v>
      </c>
      <c r="H39" s="3">
        <v>6</v>
      </c>
      <c r="I39" s="3">
        <v>5</v>
      </c>
      <c r="J39" s="71">
        <v>5</v>
      </c>
    </row>
    <row r="40" spans="1:10" x14ac:dyDescent="0.2">
      <c r="B40" s="3" t="s">
        <v>9</v>
      </c>
      <c r="C40" s="7">
        <f>E37</f>
        <v>-8.9089110000273308E-6</v>
      </c>
      <c r="H40" s="3">
        <v>6.3498780624726692E-6</v>
      </c>
      <c r="I40" s="7">
        <v>-8.9089110000273308E-6</v>
      </c>
      <c r="J40" s="72">
        <v>-8.9089110000273308E-6</v>
      </c>
    </row>
    <row r="41" spans="1:10" x14ac:dyDescent="0.2">
      <c r="B41" s="3" t="s">
        <v>10</v>
      </c>
      <c r="C41" s="9">
        <f>F37</f>
        <v>-2.8357944464409365E-6</v>
      </c>
      <c r="H41" s="10">
        <v>2.0212289633471348E-6</v>
      </c>
      <c r="I41" s="9">
        <v>-2.8357944464409365E-6</v>
      </c>
      <c r="J41" s="72">
        <v>-2.8357944464409365E-6</v>
      </c>
    </row>
    <row r="42" spans="1:10" x14ac:dyDescent="0.2">
      <c r="J42" s="66"/>
    </row>
  </sheetData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radians</vt:lpstr>
      <vt:lpstr>invradians</vt:lpstr>
      <vt:lpstr>tan</vt:lpstr>
      <vt:lpstr>CONSTs</vt:lpstr>
      <vt:lpstr>Sheet1</vt:lpstr>
      <vt:lpstr>pow2</vt:lpstr>
      <vt:lpstr>log2</vt:lpstr>
      <vt:lpstr>exp</vt:lpstr>
      <vt:lpstr>pi</vt:lpstr>
      <vt:lpstr>inv_pi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2014-01-11T21:37:09Z</dcterms:created>
  <dcterms:modified xsi:type="dcterms:W3CDTF">2015-09-25T23:10:52Z</dcterms:modified>
</cp:coreProperties>
</file>