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C891B3C-738A-4B34-927B-911CB7FA3A59}" xr6:coauthVersionLast="47" xr6:coauthVersionMax="47" xr10:uidLastSave="{00000000-0000-0000-0000-000000000000}"/>
  <bookViews>
    <workbookView xWindow="-120" yWindow="-120" windowWidth="20730" windowHeight="11760" activeTab="2" xr2:uid="{AA3C1E50-38F1-6644-B051-514CE6CAA6A2}"/>
  </bookViews>
  <sheets>
    <sheet name="Analyze" sheetId="8" r:id="rId1"/>
    <sheet name="Data" sheetId="1" r:id="rId2"/>
    <sheet name="Dashboard" sheetId="6" r:id="rId3"/>
  </sheets>
  <definedNames>
    <definedName name="Slicer_Region">#N/A</definedName>
    <definedName name="Slicer_Years__Invoice_Dat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6" l="1"/>
  <c r="H15" i="6"/>
  <c r="I15" i="6"/>
  <c r="J15" i="6"/>
  <c r="H16" i="6"/>
  <c r="I16" i="6"/>
  <c r="J16" i="6"/>
  <c r="H17" i="6"/>
  <c r="I17" i="6"/>
  <c r="J17" i="6"/>
  <c r="H18" i="6"/>
  <c r="I18" i="6"/>
  <c r="J18" i="6"/>
  <c r="H19" i="6"/>
  <c r="I19" i="6"/>
  <c r="J19" i="6"/>
  <c r="H20" i="6"/>
  <c r="I20" i="6"/>
  <c r="J20" i="6"/>
  <c r="I21" i="6"/>
  <c r="J21" i="6"/>
  <c r="E17" i="6"/>
  <c r="C16" i="6"/>
  <c r="D16" i="6"/>
  <c r="E16" i="6"/>
  <c r="C17" i="6"/>
  <c r="D17" i="6"/>
  <c r="C18" i="6"/>
  <c r="D18" i="6"/>
  <c r="E18" i="6"/>
  <c r="C19" i="6"/>
  <c r="D19" i="6"/>
  <c r="E19" i="6"/>
  <c r="C20" i="6"/>
  <c r="D20" i="6"/>
  <c r="E20" i="6"/>
  <c r="D21" i="6"/>
  <c r="E21" i="6"/>
  <c r="D15" i="6"/>
  <c r="E15" i="6"/>
  <c r="C15" i="6"/>
  <c r="F28" i="8"/>
  <c r="G28" i="8"/>
  <c r="H28" i="8"/>
  <c r="F29" i="8"/>
  <c r="G29" i="8"/>
  <c r="H29" i="8"/>
  <c r="F30" i="8"/>
  <c r="G30" i="8"/>
  <c r="H30" i="8"/>
  <c r="E31" i="8"/>
  <c r="F31" i="8"/>
  <c r="G31" i="8"/>
  <c r="H31" i="8"/>
  <c r="F32" i="8"/>
  <c r="G32" i="8"/>
  <c r="H32" i="8"/>
  <c r="F33" i="8"/>
  <c r="G33" i="8"/>
  <c r="H33" i="8"/>
  <c r="F34" i="8"/>
  <c r="G34" i="8"/>
  <c r="H34" i="8"/>
  <c r="F27" i="8"/>
  <c r="G27" i="8"/>
  <c r="H27" i="8"/>
  <c r="E27" i="8"/>
  <c r="K20" i="6" l="1"/>
  <c r="K18" i="6"/>
  <c r="K16" i="6"/>
  <c r="F15" i="6"/>
  <c r="F21" i="6"/>
  <c r="F20" i="6"/>
  <c r="F18" i="6"/>
  <c r="F16" i="6"/>
  <c r="K19" i="6"/>
  <c r="K17" i="6"/>
  <c r="K15" i="6"/>
  <c r="F19" i="6"/>
  <c r="F17" i="6"/>
  <c r="K21" i="6" l="1"/>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<sst xmlns="http://schemas.openxmlformats.org/spreadsheetml/2006/main" count="48311" uniqueCount="155">
  <si>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</si>
  <si>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</si>
  <si>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</si>
  <si>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</si>
  <si>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</si>
  <si>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</si>
  <si>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</si>
  <si>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</si>
  <si>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</si>
  <si>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</si>
  <si>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</si>
  <si>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</si>
  <si>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</si>
  <si>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</si>
  <si>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</si>
  <si>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</si>
  <si>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</si>
  <si>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</si>
  <si>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</si>
  <si>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</si>
  <si>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</si>
  <si>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</si>
  <si>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</si>
  <si>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</si>
  <si>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</si>
  <si>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</si>
  <si>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</si>
  <si>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</si>
  <si>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</si>
  <si>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</si>
  <si>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</si>
  <si>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</si>
  <si>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</si>
  <si>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</si>
  <si>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</si>
  <si>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</si>
  <si>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</si>
  <si>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</si>
  <si>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</si>
  <si>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</si>
  <si>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</si>
  <si>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</si>
  <si>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</si>
  <si>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</si>
  <si>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</si>
  <si>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</si>
  <si>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</si>
  <si>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</si>
  <si>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</si>
  <si>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</si>
  <si>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</si>
  <si>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</si>
  <si>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</si>
  <si>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</si>
  <si>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</si>
  <si>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</si>
  <si>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</si>
  <si>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</si>
  <si>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</si>
  <si>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</si>
  <si>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</si>
  <si>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</si>
  <si>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</si>
  <si>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</si>
  <si>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</si>
  <si>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</si>
  <si>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</si>
  <si>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</si>
  <si>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</si>
  <si>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</si>
  <si>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</si>
  <si>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</si>
  <si>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</si>
  <si>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</si>
  <si>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</si>
  <si>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</si>
  <si>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</si>
  <si>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</si>
  <si>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</si>
  <si>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</si>
  <si>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</si>
  <si>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</si>
  <si>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</si>
  <si>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</si>
  <si>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</si>
  <si>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</si>
  <si>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</si>
  <si>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</si>
  <si>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</si>
  <si>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</si>
  <si>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</si>
  <si>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</si>
  <si>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</si>
  <si>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</si>
  <si>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</si>
  <si>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</si>
  <si>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</si>
  <si>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</si>
  <si>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</si>
  <si>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</si>
  <si>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</si>
  <si>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</si>
  <si>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</si>
  <si>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</si>
  <si>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</si>
  <si>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</si>
  <si>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</si>
  <si>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</si>
  <si>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</si>
  <si>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</si>
  <si>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</si>
  <si>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</si>
  <si>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</si>
  <si>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</si>
  <si>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</si>
  <si>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</si>
  <si>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</si>
  <si>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</si>
  <si>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</si>
  <si>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</si>
  <si>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</si>
  <si>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</si>
  <si>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</si>
  <si>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</si>
  <si>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</si>
  <si>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</si>
  <si>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</si>
  <si>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</si>
  <si>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</si>
  <si>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</si>
  <si>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</si>
  <si>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</si>
  <si>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</si>
  <si>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</si>
  <si>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</si>
  <si>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</si>
  <si>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</si>
  <si>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</si>
  <si>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</si>
  <si>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</si>
  <si>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</si>
  <si>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</si>
  <si>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</si>
  <si>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</si>
  <si>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</si>
  <si>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</si>
  <si>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</si>
  <si>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Average of Operating Margin</t>
  </si>
  <si>
    <t>Qtr1</t>
  </si>
  <si>
    <t>Qtr2</t>
  </si>
  <si>
    <t>Qtr3</t>
  </si>
  <si>
    <t>Qtr4</t>
  </si>
  <si>
    <t>Years (Invoice Date)</t>
  </si>
  <si>
    <t>Quarters (Invoice Date)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</si>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</sst>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C09]#,##0.00"/>
  </numFmts>
  <fonts count="6"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rgb="FF2A3E68"/>
        <bgColor indexed="64"/>
      </patternFill>
    </fill>
    <fill>
      <patternFill patternType="solid">
        <fgColor rgb="FF073673"/>
        <bgColor indexed="64"/>
      </patternFill>
    </fill>
    <fill>
      <patternFill patternType="solid">
        <fgColor theme="8"/>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0" fillId="3" borderId="0" xfId="0" applyFill="1" applyAlignment="1">
      <alignment horizontal="centerContinuous"/>
    </xf>
    <xf numFmtId="0" fontId="2" fillId="3" borderId="0" xfId="0" applyFont="1" applyFill="1" applyAlignment="1">
      <alignment horizontal="centerContinuous"/>
    </xf>
    <xf numFmtId="0" fontId="0" fillId="0" borderId="0" xfId="0" pivotButton="1"/>
    <xf numFmtId="0" fontId="0" fillId="0" borderId="0" xfId="0" applyAlignment="1">
      <alignment horizontal="left"/>
    </xf>
    <xf numFmtId="14" fontId="0" fillId="0" borderId="0" xfId="0" applyNumberFormat="1"/>
    <xf numFmtId="3" fontId="0" fillId="0" borderId="0" xfId="0" applyNumberFormat="1"/>
    <xf numFmtId="0" fontId="5" fillId="4" borderId="2" xfId="0" applyFont="1" applyFill="1" applyBorder="1"/>
    <xf numFmtId="3" fontId="5" fillId="4" borderId="2" xfId="0" applyNumberFormat="1" applyFont="1" applyFill="1" applyBorder="1"/>
    <xf numFmtId="0" fontId="5" fillId="4" borderId="0" xfId="0" applyFont="1" applyFill="1"/>
    <xf numFmtId="166" fontId="0" fillId="0" borderId="0" xfId="0" applyNumberFormat="1"/>
    <xf numFmtId="14" fontId="2" fillId="3" borderId="0" xfId="0" applyNumberFormat="1" applyFont="1" applyFill="1"/>
    <xf numFmtId="0" fontId="2" fillId="3" borderId="0" xfId="0" applyFont="1" applyFill="1" applyAlignment="1">
      <alignment horizontal="center"/>
    </xf>
    <xf numFmtId="0" fontId="0" fillId="0" borderId="0" xfId="0" applyNumberFormat="1"/>
  </cellXfs>
  <cellStyles count="2">
    <cellStyle name="Hyperlink 2" xfId="1" xr:uid="{229837FD-7C70-47AC-B854-CBC5538B0B97}"/>
    <cellStyle name="Normal" xfId="0" builtinId="0"/>
  </cellStyles>
  <dxfs count="75">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numFmt numFmtId="4" formatCode="#,##0.00"/>
    </dxf>
    <dxf>
      <numFmt numFmtId="3" formatCode="#,##0"/>
    </dxf>
    <dxf>
      <numFmt numFmtId="3" formatCode="#,##0"/>
    </dxf>
    <dxf>
      <numFmt numFmtId="166" formatCode="[$$-C09]#,##0.00"/>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3" formatCode="#,##0"/>
    </dxf>
    <dxf>
      <numFmt numFmtId="3" formatCode="#,##0"/>
    </dxf>
    <dxf>
      <numFmt numFmtId="166" formatCode="[$$-C09]#,##0.00"/>
    </dxf>
    <dxf>
      <numFmt numFmtId="3" formatCode="#,##0"/>
    </dxf>
    <dxf>
      <numFmt numFmtId="3" formatCode="#,##0"/>
    </dxf>
    <dxf>
      <numFmt numFmtId="4" formatCode="#,##0.0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073673"/>
            </a:solidFill>
            <a:ln>
              <a:noFill/>
            </a:ln>
            <a:effectLst/>
          </c:spPr>
          <c:invertIfNegative val="0"/>
          <c:cat>
            <c:multiLvlStrRef>
              <c:f>Analyze!$E$27:$F$34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Analyze!$G$27:$G$34</c:f>
              <c:numCache>
                <c:formatCode>General</c:formatCode>
                <c:ptCount val="8"/>
                <c:pt idx="0">
                  <c:v>323851.90000000008</c:v>
                </c:pt>
                <c:pt idx="1">
                  <c:v>344406.79999999987</c:v>
                </c:pt>
                <c:pt idx="2">
                  <c:v>208967.59999999998</c:v>
                </c:pt>
                <c:pt idx="3">
                  <c:v>124613.99999999999</c:v>
                </c:pt>
                <c:pt idx="4">
                  <c:v>736899.30000000028</c:v>
                </c:pt>
                <c:pt idx="5">
                  <c:v>777225.00000000023</c:v>
                </c:pt>
                <c:pt idx="6">
                  <c:v>608363.1</c:v>
                </c:pt>
                <c:pt idx="7">
                  <c:v>519288.00000000023</c:v>
                </c:pt>
              </c:numCache>
            </c:numRef>
          </c:val>
          <c:extLst>
            <c:ext xmlns:c16="http://schemas.microsoft.com/office/drawing/2014/chart" uri="{C3380CC4-5D6E-409C-BE32-E72D297353CC}">
              <c16:uniqueId val="{00000000-4D1F-4D7E-9C22-1980276DF933}"/>
            </c:ext>
          </c:extLst>
        </c:ser>
        <c:dLbls>
          <c:showLegendKey val="0"/>
          <c:showVal val="0"/>
          <c:showCatName val="0"/>
          <c:showSerName val="0"/>
          <c:showPercent val="0"/>
          <c:showBubbleSize val="0"/>
        </c:dLbls>
        <c:gapWidth val="219"/>
        <c:axId val="581056288"/>
        <c:axId val="581055208"/>
      </c:barChart>
      <c:lineChart>
        <c:grouping val="standard"/>
        <c:varyColors val="0"/>
        <c:ser>
          <c:idx val="1"/>
          <c:order val="1"/>
          <c:tx>
            <c:v>Operating Profit Margin</c:v>
          </c:tx>
          <c:spPr>
            <a:ln w="28575" cap="rnd">
              <a:solidFill>
                <a:schemeClr val="accent2"/>
              </a:solidFill>
              <a:round/>
            </a:ln>
            <a:effectLst/>
          </c:spPr>
          <c:marker>
            <c:symbol val="square"/>
            <c:size val="7"/>
            <c:spPr>
              <a:solidFill>
                <a:schemeClr val="accent2"/>
              </a:solidFill>
              <a:ln w="12700">
                <a:solidFill>
                  <a:schemeClr val="bg1"/>
                </a:solidFill>
              </a:ln>
              <a:effectLst/>
            </c:spPr>
          </c:marker>
          <c:cat>
            <c:multiLvlStrRef>
              <c:f>Analyze!$E$27:$F$34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Analyze!$H$27:$H$34</c:f>
              <c:numCache>
                <c:formatCode>General</c:formatCode>
                <c:ptCount val="8"/>
                <c:pt idx="0">
                  <c:v>0.40388429752066118</c:v>
                </c:pt>
                <c:pt idx="1">
                  <c:v>0.39565934065934077</c:v>
                </c:pt>
                <c:pt idx="2">
                  <c:v>0.32800000000000018</c:v>
                </c:pt>
                <c:pt idx="3">
                  <c:v>0.37063492063492059</c:v>
                </c:pt>
                <c:pt idx="4">
                  <c:v>0.38702422145328724</c:v>
                </c:pt>
                <c:pt idx="5">
                  <c:v>0.40306306306306317</c:v>
                </c:pt>
                <c:pt idx="6">
                  <c:v>0.40629629629629638</c:v>
                </c:pt>
                <c:pt idx="7">
                  <c:v>0.40751351351351334</c:v>
                </c:pt>
              </c:numCache>
            </c:numRef>
          </c:val>
          <c:smooth val="0"/>
          <c:extLst>
            <c:ext xmlns:c16="http://schemas.microsoft.com/office/drawing/2014/chart" uri="{C3380CC4-5D6E-409C-BE32-E72D297353CC}">
              <c16:uniqueId val="{00000001-4D1F-4D7E-9C22-1980276DF933}"/>
            </c:ext>
          </c:extLst>
        </c:ser>
        <c:dLbls>
          <c:showLegendKey val="0"/>
          <c:showVal val="0"/>
          <c:showCatName val="0"/>
          <c:showSerName val="0"/>
          <c:showPercent val="0"/>
          <c:showBubbleSize val="0"/>
        </c:dLbls>
        <c:marker val="1"/>
        <c:smooth val="0"/>
        <c:axId val="581053048"/>
        <c:axId val="581052328"/>
      </c:lineChart>
      <c:catAx>
        <c:axId val="5810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55208"/>
        <c:crosses val="autoZero"/>
        <c:auto val="1"/>
        <c:lblAlgn val="ctr"/>
        <c:lblOffset val="100"/>
        <c:noMultiLvlLbl val="0"/>
      </c:catAx>
      <c:valAx>
        <c:axId val="581055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56288"/>
        <c:crosses val="autoZero"/>
        <c:crossBetween val="between"/>
      </c:valAx>
      <c:valAx>
        <c:axId val="5810523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53048"/>
        <c:crosses val="max"/>
        <c:crossBetween val="between"/>
      </c:valAx>
      <c:catAx>
        <c:axId val="581053048"/>
        <c:scaling>
          <c:orientation val="minMax"/>
        </c:scaling>
        <c:delete val="1"/>
        <c:axPos val="b"/>
        <c:numFmt formatCode="General" sourceLinked="1"/>
        <c:majorTickMark val="out"/>
        <c:minorTickMark val="none"/>
        <c:tickLblPos val="nextTo"/>
        <c:crossAx val="581052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323849</xdr:colOff>
      <xdr:row>1</xdr:row>
      <xdr:rowOff>57149</xdr:rowOff>
    </xdr:from>
    <xdr:to>
      <xdr:col>10</xdr:col>
      <xdr:colOff>838200</xdr:colOff>
      <xdr:row>6</xdr:row>
      <xdr:rowOff>85725</xdr:rowOff>
    </xdr:to>
    <xdr:sp macro="" textlink="">
      <xdr:nvSpPr>
        <xdr:cNvPr id="2" name="Rectangle 1">
          <a:extLst>
            <a:ext uri="{FF2B5EF4-FFF2-40B4-BE49-F238E27FC236}">
              <a16:creationId xmlns:a16="http://schemas.microsoft.com/office/drawing/2014/main" id="{8D41BC9A-A3EC-A179-1BCB-1259E7EB311C}"/>
            </a:ext>
          </a:extLst>
        </xdr:cNvPr>
        <xdr:cNvSpPr/>
      </xdr:nvSpPr>
      <xdr:spPr>
        <a:xfrm>
          <a:off x="2057399" y="257174"/>
          <a:ext cx="7248526" cy="1028701"/>
        </a:xfrm>
        <a:prstGeom prst="rect">
          <a:avLst/>
        </a:prstGeom>
        <a:solidFill>
          <a:srgbClr val="073673"/>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3200"/>
            <a:t>Coca-Cola</a:t>
          </a:r>
          <a:r>
            <a:rPr lang="en-ZA" sz="3200" baseline="0"/>
            <a:t> USA Retailer </a:t>
          </a:r>
          <a:r>
            <a:rPr lang="en-ZA" sz="3200" baseline="0">
              <a:solidFill>
                <a:schemeClr val="lt1"/>
              </a:solidFill>
              <a:effectLst/>
              <a:latin typeface="+mn-lt"/>
              <a:ea typeface="+mn-ea"/>
              <a:cs typeface="+mn-cs"/>
            </a:rPr>
            <a:t>Dashboard	</a:t>
          </a:r>
        </a:p>
        <a:p>
          <a:r>
            <a:rPr lang="en-ZA" sz="1100" i="1" baseline="0">
              <a:solidFill>
                <a:schemeClr val="lt1"/>
              </a:solidFill>
              <a:effectLst/>
              <a:latin typeface="+mn-lt"/>
              <a:ea typeface="+mn-ea"/>
              <a:cs typeface="+mn-cs"/>
            </a:rPr>
            <a:t>Figures in USD</a:t>
          </a:r>
          <a:endParaRPr lang="en-ZA" sz="4000">
            <a:effectLst/>
          </a:endParaRPr>
        </a:p>
        <a:p>
          <a:pPr algn="l"/>
          <a:endParaRPr lang="en-ZA" sz="4800"/>
        </a:p>
      </xdr:txBody>
    </xdr:sp>
    <xdr:clientData/>
  </xdr:twoCellAnchor>
  <xdr:twoCellAnchor>
    <xdr:from>
      <xdr:col>1</xdr:col>
      <xdr:colOff>342899</xdr:colOff>
      <xdr:row>6</xdr:row>
      <xdr:rowOff>161925</xdr:rowOff>
    </xdr:from>
    <xdr:to>
      <xdr:col>3</xdr:col>
      <xdr:colOff>809625</xdr:colOff>
      <xdr:row>11</xdr:row>
      <xdr:rowOff>76200</xdr:rowOff>
    </xdr:to>
    <xdr:sp macro="" textlink="">
      <xdr:nvSpPr>
        <xdr:cNvPr id="3" name="Rectangle 2">
          <a:extLst>
            <a:ext uri="{FF2B5EF4-FFF2-40B4-BE49-F238E27FC236}">
              <a16:creationId xmlns:a16="http://schemas.microsoft.com/office/drawing/2014/main" id="{E8AA2611-65BE-C928-BE6B-A21E8E82781E}"/>
            </a:ext>
          </a:extLst>
        </xdr:cNvPr>
        <xdr:cNvSpPr/>
      </xdr:nvSpPr>
      <xdr:spPr>
        <a:xfrm>
          <a:off x="2076449" y="1362075"/>
          <a:ext cx="1685926" cy="914400"/>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200" b="1"/>
            <a:t>Total</a:t>
          </a:r>
          <a:r>
            <a:rPr lang="en-ZA" sz="1200" b="1" baseline="0"/>
            <a:t> Sales</a:t>
          </a:r>
          <a:endParaRPr lang="en-ZA" sz="1200" b="1"/>
        </a:p>
      </xdr:txBody>
    </xdr:sp>
    <xdr:clientData/>
  </xdr:twoCellAnchor>
  <xdr:twoCellAnchor>
    <xdr:from>
      <xdr:col>4</xdr:col>
      <xdr:colOff>57150</xdr:colOff>
      <xdr:row>6</xdr:row>
      <xdr:rowOff>161925</xdr:rowOff>
    </xdr:from>
    <xdr:to>
      <xdr:col>6</xdr:col>
      <xdr:colOff>0</xdr:colOff>
      <xdr:row>11</xdr:row>
      <xdr:rowOff>76200</xdr:rowOff>
    </xdr:to>
    <xdr:sp macro="" textlink="">
      <xdr:nvSpPr>
        <xdr:cNvPr id="4" name="Rectangle 3">
          <a:extLst>
            <a:ext uri="{FF2B5EF4-FFF2-40B4-BE49-F238E27FC236}">
              <a16:creationId xmlns:a16="http://schemas.microsoft.com/office/drawing/2014/main" id="{811AC1D8-6D8E-E621-1638-96D326A3C954}"/>
            </a:ext>
          </a:extLst>
        </xdr:cNvPr>
        <xdr:cNvSpPr/>
      </xdr:nvSpPr>
      <xdr:spPr>
        <a:xfrm>
          <a:off x="3867150" y="1362075"/>
          <a:ext cx="1657350" cy="914400"/>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t>Units Sold</a:t>
          </a:r>
        </a:p>
      </xdr:txBody>
    </xdr:sp>
    <xdr:clientData/>
  </xdr:twoCellAnchor>
  <xdr:twoCellAnchor>
    <xdr:from>
      <xdr:col>7</xdr:col>
      <xdr:colOff>0</xdr:colOff>
      <xdr:row>6</xdr:row>
      <xdr:rowOff>180975</xdr:rowOff>
    </xdr:from>
    <xdr:to>
      <xdr:col>8</xdr:col>
      <xdr:colOff>809625</xdr:colOff>
      <xdr:row>11</xdr:row>
      <xdr:rowOff>95250</xdr:rowOff>
    </xdr:to>
    <xdr:sp macro="" textlink="">
      <xdr:nvSpPr>
        <xdr:cNvPr id="5" name="Rectangle 4">
          <a:extLst>
            <a:ext uri="{FF2B5EF4-FFF2-40B4-BE49-F238E27FC236}">
              <a16:creationId xmlns:a16="http://schemas.microsoft.com/office/drawing/2014/main" id="{2D6E748B-F18F-62D9-6D72-87A2CF920F14}"/>
            </a:ext>
          </a:extLst>
        </xdr:cNvPr>
        <xdr:cNvSpPr/>
      </xdr:nvSpPr>
      <xdr:spPr>
        <a:xfrm>
          <a:off x="5895975" y="1381125"/>
          <a:ext cx="1666875" cy="914400"/>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t>Average Price</a:t>
          </a:r>
        </a:p>
      </xdr:txBody>
    </xdr:sp>
    <xdr:clientData/>
  </xdr:twoCellAnchor>
  <xdr:twoCellAnchor>
    <xdr:from>
      <xdr:col>9</xdr:col>
      <xdr:colOff>57151</xdr:colOff>
      <xdr:row>6</xdr:row>
      <xdr:rowOff>180975</xdr:rowOff>
    </xdr:from>
    <xdr:to>
      <xdr:col>11</xdr:col>
      <xdr:colOff>1</xdr:colOff>
      <xdr:row>11</xdr:row>
      <xdr:rowOff>95250</xdr:rowOff>
    </xdr:to>
    <xdr:sp macro="" textlink="">
      <xdr:nvSpPr>
        <xdr:cNvPr id="6" name="Rectangle 5">
          <a:extLst>
            <a:ext uri="{FF2B5EF4-FFF2-40B4-BE49-F238E27FC236}">
              <a16:creationId xmlns:a16="http://schemas.microsoft.com/office/drawing/2014/main" id="{B202F443-2F0D-33A9-FEEF-7E3BBAD18FF7}"/>
            </a:ext>
          </a:extLst>
        </xdr:cNvPr>
        <xdr:cNvSpPr/>
      </xdr:nvSpPr>
      <xdr:spPr>
        <a:xfrm>
          <a:off x="7667626" y="1381125"/>
          <a:ext cx="1657350" cy="914400"/>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t>Total Operating Profit</a:t>
          </a:r>
        </a:p>
      </xdr:txBody>
    </xdr:sp>
    <xdr:clientData/>
  </xdr:twoCellAnchor>
  <xdr:twoCellAnchor editAs="oneCell">
    <xdr:from>
      <xdr:col>9</xdr:col>
      <xdr:colOff>561975</xdr:colOff>
      <xdr:row>1</xdr:row>
      <xdr:rowOff>47626</xdr:rowOff>
    </xdr:from>
    <xdr:to>
      <xdr:col>10</xdr:col>
      <xdr:colOff>849303</xdr:colOff>
      <xdr:row>4</xdr:row>
      <xdr:rowOff>49377</xdr:rowOff>
    </xdr:to>
    <xdr:pic>
      <xdr:nvPicPr>
        <xdr:cNvPr id="11" name="Picture 10">
          <a:extLst>
            <a:ext uri="{FF2B5EF4-FFF2-40B4-BE49-F238E27FC236}">
              <a16:creationId xmlns:a16="http://schemas.microsoft.com/office/drawing/2014/main" id="{478032F3-EC33-BD65-E5F5-AD61252CE4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72450" y="247651"/>
          <a:ext cx="1144578" cy="601826"/>
        </a:xfrm>
        <a:prstGeom prst="rect">
          <a:avLst/>
        </a:prstGeom>
      </xdr:spPr>
    </xdr:pic>
    <xdr:clientData/>
  </xdr:twoCellAnchor>
  <xdr:twoCellAnchor editAs="oneCell">
    <xdr:from>
      <xdr:col>0</xdr:col>
      <xdr:colOff>0</xdr:colOff>
      <xdr:row>0</xdr:row>
      <xdr:rowOff>0</xdr:rowOff>
    </xdr:from>
    <xdr:to>
      <xdr:col>1</xdr:col>
      <xdr:colOff>0</xdr:colOff>
      <xdr:row>5</xdr:row>
      <xdr:rowOff>9525</xdr:rowOff>
    </xdr:to>
    <xdr:pic>
      <xdr:nvPicPr>
        <xdr:cNvPr id="13" name="Picture 12">
          <a:extLst>
            <a:ext uri="{FF2B5EF4-FFF2-40B4-BE49-F238E27FC236}">
              <a16:creationId xmlns:a16="http://schemas.microsoft.com/office/drawing/2014/main" id="{EC1A47D7-EE7E-0F25-FFDF-81F9EA93A8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733550" cy="1009650"/>
        </a:xfrm>
        <a:prstGeom prst="rect">
          <a:avLst/>
        </a:prstGeom>
      </xdr:spPr>
    </xdr:pic>
    <xdr:clientData/>
  </xdr:twoCellAnchor>
  <xdr:twoCellAnchor>
    <xdr:from>
      <xdr:col>2</xdr:col>
      <xdr:colOff>228600</xdr:colOff>
      <xdr:row>8</xdr:row>
      <xdr:rowOff>171450</xdr:rowOff>
    </xdr:from>
    <xdr:to>
      <xdr:col>3</xdr:col>
      <xdr:colOff>752475</xdr:colOff>
      <xdr:row>10</xdr:row>
      <xdr:rowOff>142875</xdr:rowOff>
    </xdr:to>
    <xdr:sp macro="" textlink="Analyze!A4">
      <xdr:nvSpPr>
        <xdr:cNvPr id="14" name="TextBox 13">
          <a:extLst>
            <a:ext uri="{FF2B5EF4-FFF2-40B4-BE49-F238E27FC236}">
              <a16:creationId xmlns:a16="http://schemas.microsoft.com/office/drawing/2014/main" id="{6F749501-65BE-DBE0-17FE-221DE1D51001}"/>
            </a:ext>
          </a:extLst>
        </xdr:cNvPr>
        <xdr:cNvSpPr txBox="1"/>
      </xdr:nvSpPr>
      <xdr:spPr>
        <a:xfrm>
          <a:off x="2324100" y="1771650"/>
          <a:ext cx="1381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A5E5EE-2DCE-4789-8510-9AF79EABB0C3}" type="TxLink">
            <a:rPr lang="en-US" sz="1400" b="1" i="0" u="none" strike="noStrike">
              <a:solidFill>
                <a:schemeClr val="bg1"/>
              </a:solidFill>
              <a:latin typeface="Calibri"/>
              <a:ea typeface="Calibri"/>
              <a:cs typeface="Calibri"/>
            </a:rPr>
            <a:pPr/>
            <a:t>2 641 775</a:t>
          </a:fld>
          <a:endParaRPr lang="en-ZA" sz="1200" b="1">
            <a:solidFill>
              <a:schemeClr val="bg1"/>
            </a:solidFill>
          </a:endParaRPr>
        </a:p>
      </xdr:txBody>
    </xdr:sp>
    <xdr:clientData/>
  </xdr:twoCellAnchor>
  <xdr:twoCellAnchor>
    <xdr:from>
      <xdr:col>4</xdr:col>
      <xdr:colOff>238125</xdr:colOff>
      <xdr:row>8</xdr:row>
      <xdr:rowOff>161925</xdr:rowOff>
    </xdr:from>
    <xdr:to>
      <xdr:col>5</xdr:col>
      <xdr:colOff>762000</xdr:colOff>
      <xdr:row>10</xdr:row>
      <xdr:rowOff>133350</xdr:rowOff>
    </xdr:to>
    <xdr:sp macro="" textlink="Analyze!B4">
      <xdr:nvSpPr>
        <xdr:cNvPr id="15" name="TextBox 14">
          <a:extLst>
            <a:ext uri="{FF2B5EF4-FFF2-40B4-BE49-F238E27FC236}">
              <a16:creationId xmlns:a16="http://schemas.microsoft.com/office/drawing/2014/main" id="{2E4EC1F3-7C4D-F030-DAC3-6BD771E6325F}"/>
            </a:ext>
          </a:extLst>
        </xdr:cNvPr>
        <xdr:cNvSpPr txBox="1"/>
      </xdr:nvSpPr>
      <xdr:spPr>
        <a:xfrm>
          <a:off x="4048125" y="1762125"/>
          <a:ext cx="1381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45A8029-FFA0-49C9-B86F-DD4EC69198BA}" type="TxLink">
            <a:rPr lang="en-US" sz="1400" b="1" i="0" u="none" strike="noStrike">
              <a:solidFill>
                <a:schemeClr val="bg1"/>
              </a:solidFill>
              <a:latin typeface="Calibri"/>
              <a:ea typeface="Calibri"/>
              <a:cs typeface="Calibri"/>
            </a:rPr>
            <a:pPr marL="0" indent="0"/>
            <a:t>5 239 420</a:t>
          </a:fld>
          <a:endParaRPr lang="en-ZA" sz="1400" b="1" i="0" u="none" strike="noStrike">
            <a:solidFill>
              <a:schemeClr val="bg1"/>
            </a:solidFill>
            <a:latin typeface="Calibri"/>
            <a:ea typeface="Calibri"/>
            <a:cs typeface="Calibri"/>
          </a:endParaRPr>
        </a:p>
      </xdr:txBody>
    </xdr:sp>
    <xdr:clientData/>
  </xdr:twoCellAnchor>
  <xdr:twoCellAnchor>
    <xdr:from>
      <xdr:col>7</xdr:col>
      <xdr:colOff>533400</xdr:colOff>
      <xdr:row>8</xdr:row>
      <xdr:rowOff>161925</xdr:rowOff>
    </xdr:from>
    <xdr:to>
      <xdr:col>9</xdr:col>
      <xdr:colOff>200025</xdr:colOff>
      <xdr:row>10</xdr:row>
      <xdr:rowOff>133350</xdr:rowOff>
    </xdr:to>
    <xdr:sp macro="" textlink="Analyze!C4">
      <xdr:nvSpPr>
        <xdr:cNvPr id="16" name="TextBox 15">
          <a:extLst>
            <a:ext uri="{FF2B5EF4-FFF2-40B4-BE49-F238E27FC236}">
              <a16:creationId xmlns:a16="http://schemas.microsoft.com/office/drawing/2014/main" id="{410746F0-E309-085D-A586-16AD8624D92D}"/>
            </a:ext>
          </a:extLst>
        </xdr:cNvPr>
        <xdr:cNvSpPr txBox="1"/>
      </xdr:nvSpPr>
      <xdr:spPr>
        <a:xfrm>
          <a:off x="6429375" y="1762125"/>
          <a:ext cx="1381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0363A8-9679-4F6C-BB67-24CEF49E02C9}" type="TxLink">
            <a:rPr lang="en-US" sz="1400" b="1" i="0" u="none" strike="noStrike">
              <a:solidFill>
                <a:schemeClr val="bg1"/>
              </a:solidFill>
              <a:latin typeface="Calibri"/>
              <a:ea typeface="Calibri"/>
              <a:cs typeface="Calibri"/>
            </a:rPr>
            <a:pPr marL="0" indent="0"/>
            <a:t>$0,47</a:t>
          </a:fld>
          <a:endParaRPr lang="en-ZA" sz="1400" b="1" i="0" u="none" strike="noStrike">
            <a:solidFill>
              <a:schemeClr val="bg1"/>
            </a:solidFill>
            <a:latin typeface="Calibri"/>
            <a:ea typeface="Calibri"/>
            <a:cs typeface="Calibri"/>
          </a:endParaRPr>
        </a:p>
      </xdr:txBody>
    </xdr:sp>
    <xdr:clientData/>
  </xdr:twoCellAnchor>
  <xdr:twoCellAnchor>
    <xdr:from>
      <xdr:col>9</xdr:col>
      <xdr:colOff>438150</xdr:colOff>
      <xdr:row>8</xdr:row>
      <xdr:rowOff>133350</xdr:rowOff>
    </xdr:from>
    <xdr:to>
      <xdr:col>11</xdr:col>
      <xdr:colOff>104775</xdr:colOff>
      <xdr:row>10</xdr:row>
      <xdr:rowOff>104775</xdr:rowOff>
    </xdr:to>
    <xdr:sp macro="" textlink="Analyze!D4">
      <xdr:nvSpPr>
        <xdr:cNvPr id="17" name="TextBox 16">
          <a:extLst>
            <a:ext uri="{FF2B5EF4-FFF2-40B4-BE49-F238E27FC236}">
              <a16:creationId xmlns:a16="http://schemas.microsoft.com/office/drawing/2014/main" id="{E6F0F618-D6EC-7C7A-B407-FE15C4153870}"/>
            </a:ext>
          </a:extLst>
        </xdr:cNvPr>
        <xdr:cNvSpPr txBox="1"/>
      </xdr:nvSpPr>
      <xdr:spPr>
        <a:xfrm>
          <a:off x="8048625" y="1733550"/>
          <a:ext cx="1381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410649-BC6E-4CEB-B4DF-3C415FF1D9FF}" type="TxLink">
            <a:rPr lang="en-US" sz="1400" b="1" i="0" u="none" strike="noStrike">
              <a:solidFill>
                <a:schemeClr val="bg1"/>
              </a:solidFill>
              <a:latin typeface="Calibri"/>
              <a:ea typeface="Calibri"/>
              <a:cs typeface="Calibri"/>
            </a:rPr>
            <a:pPr marL="0" indent="0"/>
            <a:t>958 761</a:t>
          </a:fld>
          <a:endParaRPr lang="en-ZA" sz="1400" b="1" i="0" u="none" strike="noStrike">
            <a:solidFill>
              <a:schemeClr val="bg1"/>
            </a:solidFill>
            <a:latin typeface="Calibri"/>
            <a:ea typeface="Calibri"/>
            <a:cs typeface="Calibri"/>
          </a:endParaRPr>
        </a:p>
      </xdr:txBody>
    </xdr:sp>
    <xdr:clientData/>
  </xdr:twoCellAnchor>
  <xdr:twoCellAnchor>
    <xdr:from>
      <xdr:col>1</xdr:col>
      <xdr:colOff>361949</xdr:colOff>
      <xdr:row>25</xdr:row>
      <xdr:rowOff>85725</xdr:rowOff>
    </xdr:from>
    <xdr:to>
      <xdr:col>10</xdr:col>
      <xdr:colOff>857249</xdr:colOff>
      <xdr:row>42</xdr:row>
      <xdr:rowOff>38100</xdr:rowOff>
    </xdr:to>
    <xdr:graphicFrame macro="">
      <xdr:nvGraphicFramePr>
        <xdr:cNvPr id="18" name="Chart 17">
          <a:extLst>
            <a:ext uri="{FF2B5EF4-FFF2-40B4-BE49-F238E27FC236}">
              <a16:creationId xmlns:a16="http://schemas.microsoft.com/office/drawing/2014/main" id="{212B4A9D-46BC-4A22-B30E-532B274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47625</xdr:rowOff>
    </xdr:from>
    <xdr:to>
      <xdr:col>0</xdr:col>
      <xdr:colOff>1724025</xdr:colOff>
      <xdr:row>14</xdr:row>
      <xdr:rowOff>95250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76EC70D0-901D-43D5-9785-E076EB5CF7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047750"/>
              <a:ext cx="1704975" cy="18478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171450</xdr:rowOff>
    </xdr:from>
    <xdr:to>
      <xdr:col>1</xdr:col>
      <xdr:colOff>0</xdr:colOff>
      <xdr:row>21</xdr:row>
      <xdr:rowOff>66675</xdr:rowOff>
    </xdr:to>
    <mc:AlternateContent xmlns:mc="http://schemas.openxmlformats.org/markup-compatibility/2006" xmlns:a14="http://schemas.microsoft.com/office/drawing/2010/main">
      <mc:Choice Requires="a14">
        <xdr:graphicFrame macro="">
          <xdr:nvGraphicFramePr>
            <xdr:cNvPr id="20" name="Years (Invoice Date)">
              <a:extLst>
                <a:ext uri="{FF2B5EF4-FFF2-40B4-BE49-F238E27FC236}">
                  <a16:creationId xmlns:a16="http://schemas.microsoft.com/office/drawing/2014/main" id="{E639D40E-EFAB-4B47-9A70-D2E77C086F86}"/>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0" y="2971800"/>
              <a:ext cx="1733550" cy="1295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23</xdr:row>
      <xdr:rowOff>180975</xdr:rowOff>
    </xdr:from>
    <xdr:to>
      <xdr:col>0</xdr:col>
      <xdr:colOff>1390650</xdr:colOff>
      <xdr:row>25</xdr:row>
      <xdr:rowOff>152400</xdr:rowOff>
    </xdr:to>
    <xdr:sp macro="" textlink="">
      <xdr:nvSpPr>
        <xdr:cNvPr id="21" name="TextBox 20">
          <a:extLst>
            <a:ext uri="{FF2B5EF4-FFF2-40B4-BE49-F238E27FC236}">
              <a16:creationId xmlns:a16="http://schemas.microsoft.com/office/drawing/2014/main" id="{83909D5C-171B-4A76-AE0B-833B73DC6A4F}"/>
            </a:ext>
          </a:extLst>
        </xdr:cNvPr>
        <xdr:cNvSpPr txBox="1"/>
      </xdr:nvSpPr>
      <xdr:spPr>
        <a:xfrm>
          <a:off x="9525" y="4781550"/>
          <a:ext cx="1381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solidFill>
              <a:latin typeface="Calibri"/>
              <a:ea typeface="Calibri"/>
              <a:cs typeface="Calibri"/>
            </a:rPr>
            <a:t>Last Updated :</a:t>
          </a:r>
          <a:r>
            <a:rPr lang="en-US" sz="1200" b="1" i="0" u="none" strike="noStrike">
              <a:solidFill>
                <a:schemeClr val="bg1"/>
              </a:solidFill>
              <a:latin typeface="Calibri"/>
              <a:ea typeface="Calibri"/>
              <a:cs typeface="Calibri"/>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bang Norman Lesotho" refreshedDate="45414.651718171299" createdVersion="8" refreshedVersion="8" minRefreshableVersion="3" recordCount="9648" xr:uid="{2A39B2D4-4207-4BF6-A60F-FAF9EBE44CF9}">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2022/01/01"/>
          <s v="Jan"/>
          <s v="Feb"/>
          <s v="Mar"/>
          <s v="Apr"/>
          <s v="May"/>
          <s v="Jun"/>
          <s v="Jul"/>
          <s v="Aug"/>
          <s v="Sep"/>
          <s v="Oct"/>
          <s v="Nov"/>
          <s v="Dec"/>
          <s v="&gt;2024/01/01"/>
        </groupItems>
      </fieldGroup>
    </cacheField>
    <cacheField name="Quarters (Invoice Date)" numFmtId="0" databaseField="0">
      <fieldGroup base="2">
        <rangePr groupBy="quarters" startDate="2022-01-01T00:00:00" endDate="2024-01-01T00:00:00"/>
        <groupItems count="6">
          <s v="&lt;2022/01/01"/>
          <s v="Qtr1"/>
          <s v="Qtr2"/>
          <s v="Qtr3"/>
          <s v="Qtr4"/>
          <s v="&gt;2024/01/01"/>
        </groupItems>
      </fieldGroup>
    </cacheField>
    <cacheField name="Years (Invoice Date)" numFmtId="0" databaseField="0">
      <fieldGroup base="2">
        <rangePr groupBy="years" startDate="2022-01-01T00:00:00" endDate="2024-01-01T00:00:00"/>
        <groupItems count="5">
          <s v="&lt;2022/01/01"/>
          <s v="2022"/>
          <s v="2023"/>
          <s v="2024"/>
          <s v="&gt;2024/01/01"/>
        </groupItems>
      </fieldGroup>
    </cacheField>
  </cacheFields>
  <extLst>
    <ext xmlns:x14="http://schemas.microsoft.com/office/spreadsheetml/2009/9/main" uri="{725AE2AE-9491-48be-B2B4-4EB974FC3084}">
      <x14:pivotCacheDefinition pivotCacheId="1479250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834C3A-0B07-4117-8BA6-C2499B7EDD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h="1" x="3"/>
        <item h="1" x="0"/>
        <item h="1" x="1"/>
        <item h="1"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x="2"/>
        <item h="1" x="3"/>
        <item h="1"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6"/>
    <dataField name="Sum of Operating Profit" fld="10" baseField="0" baseItem="0" numFmtId="3"/>
  </dataFields>
  <formats count="6">
    <format dxfId="74">
      <pivotArea outline="0" collapsedLevelsAreSubtotals="1" fieldPosition="0">
        <references count="1">
          <reference field="4294967294" count="2" selected="0">
            <x v="0"/>
            <x v="1"/>
          </reference>
        </references>
      </pivotArea>
    </format>
    <format dxfId="73">
      <pivotArea outline="0" collapsedLevelsAreSubtotals="1" fieldPosition="0">
        <references count="1">
          <reference field="4294967294" count="2" selected="0">
            <x v="0"/>
            <x v="1"/>
          </reference>
        </references>
      </pivotArea>
    </format>
    <format dxfId="72">
      <pivotArea outline="0" collapsedLevelsAreSubtotals="1" fieldPosition="0">
        <references count="1">
          <reference field="4294967294" count="1" selected="0">
            <x v="3"/>
          </reference>
        </references>
      </pivotArea>
    </format>
    <format dxfId="71">
      <pivotArea outline="0" collapsedLevelsAreSubtotals="1" fieldPosition="0">
        <references count="1">
          <reference field="4294967294" count="1" selected="0">
            <x v="2"/>
          </reference>
        </references>
      </pivotArea>
    </format>
    <format dxfId="70">
      <pivotArea outline="0" collapsedLevelsAreSubtotals="1" fieldPosition="0">
        <references count="1">
          <reference field="4294967294" count="1" selected="0">
            <x v="0"/>
          </reference>
        </references>
      </pivotArea>
    </format>
    <format dxfId="6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6A2FC-C345-4E1A-B70A-C32E847F6CC2}"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6:D35" firstHeaderRow="0" firstDataRow="1" firstDataCol="2"/>
  <pivotFields count="15">
    <pivotField compact="0" outline="0" showAll="0" defaultSubtotal="0"/>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h="1" x="3"/>
        <item h="1" x="0"/>
        <item h="1" x="1"/>
        <item h="1"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67FE3A-12CF-49CA-BB7B-847A97F741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24"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h="1" x="3"/>
        <item h="1" x="0"/>
        <item h="1" x="1"/>
        <item h="1"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71912-D094-4F0F-A984-8DE5CF8425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4"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h="1" x="3"/>
        <item h="1" x="0"/>
        <item h="1" x="1"/>
        <item h="1"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04DCB-4F9B-4A7F-A703-9B78F03E0FA0}" sourceName="Region">
  <pivotTables>
    <pivotTable tabId="8" name="PivotTable1"/>
    <pivotTable tabId="8" name="PivotTable2"/>
    <pivotTable tabId="8" name="PivotTable3"/>
    <pivotTable tabId="8" name="PivotTable4"/>
  </pivotTables>
  <data>
    <tabular pivotCacheId="1479250661">
      <items count="5">
        <i x="3"/>
        <i x="0"/>
        <i x="1"/>
        <i x="4"/>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6BB22A86-CAB4-48D5-A853-088DC521F975}" sourceName="Years (Invoice Date)">
  <pivotTables>
    <pivotTable tabId="8" name="PivotTable1"/>
  </pivotTables>
  <data>
    <tabular pivotCacheId="1479250661">
      <items count="5">
        <i x="1"/>
        <i x="2" s="1"/>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0EFADF-8B28-410A-A972-CF7CA868D24F}" cache="Slicer_Region" caption="Region" rowHeight="257175"/>
  <slicer name="Years (Invoice Date)" xr10:uid="{F303EDF0-601C-422F-AB90-F5D510C000AD}" cache="Slicer_Years__Invoice_Date" caption="Years (Invoice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68" dataDxfId="67" tableBorderDxfId="66">
  <autoFilter ref="B4:M9652" xr:uid="{241C6583-A395-494F-B34A-BA98EEB4132C}"/>
  <tableColumns count="12">
    <tableColumn id="1" xr3:uid="{72C602C4-76C4-4A75-933A-FDC9591C1526}" name="Retailer" dataDxfId="65"/>
    <tableColumn id="2" xr3:uid="{725FD838-82AA-427A-9CE2-6C04110A316D}" name="Retailer ID" dataDxfId="64"/>
    <tableColumn id="3" xr3:uid="{9C123582-20EA-467F-A5ED-8224D6001C00}" name="Invoice Date" dataDxfId="63"/>
    <tableColumn id="4" xr3:uid="{134DBAE7-3279-40E6-98D9-CBECFFFB85D5}" name="Region" dataDxfId="62"/>
    <tableColumn id="5" xr3:uid="{C2E2A540-5264-40E1-8C95-F5F8159FEF6D}" name="State" dataDxfId="61"/>
    <tableColumn id="6" xr3:uid="{6DD89386-635C-40C8-9606-F930BAB18D98}" name="City" dataDxfId="60"/>
    <tableColumn id="7" xr3:uid="{79044A14-8C29-4B84-AA06-8282B70BA02E}" name="Beverage Brand" dataDxfId="59"/>
    <tableColumn id="8" xr3:uid="{A75130C6-6732-4DA3-A42A-8ECCD7E66F61}" name="Price per Unit" dataDxfId="58"/>
    <tableColumn id="9" xr3:uid="{3E7FDD09-C8F4-41A0-8B3E-09F0A7E4D8AD}" name="Units Sold" dataDxfId="57"/>
    <tableColumn id="10" xr3:uid="{521D1DF4-DD00-4778-9BB1-91E31DADFF87}" name="Total Sales" dataDxfId="56"/>
    <tableColumn id="11" xr3:uid="{94400550-7002-4F21-A27B-497430EA373F}" name="Operating Profit" dataDxfId="55"/>
    <tableColumn id="12" xr3:uid="{2526BB74-C8C1-4549-9ED9-43B205AA3AC6}" name="Operating Margin" dataDxfId="5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EA7D-A2C4-46F6-8C3E-566F8D0B1881}">
  <dimension ref="A3:H35"/>
  <sheetViews>
    <sheetView zoomScale="71" workbookViewId="0">
      <selection activeCell="B4" sqref="B4"/>
    </sheetView>
  </sheetViews>
  <sheetFormatPr defaultRowHeight="15.75" x14ac:dyDescent="0.25"/>
  <cols>
    <col min="1" max="1" width="16.625" bestFit="1" customWidth="1"/>
    <col min="2" max="2" width="23.25" bestFit="1" customWidth="1"/>
    <col min="3" max="3" width="16.625" bestFit="1" customWidth="1"/>
    <col min="4" max="5" width="26.375" bestFit="1" customWidth="1"/>
    <col min="6" max="6" width="21.75" bestFit="1" customWidth="1"/>
    <col min="7" max="7" width="31.375" bestFit="1" customWidth="1"/>
    <col min="8" max="725" width="10.625" bestFit="1" customWidth="1"/>
    <col min="726" max="726" width="11" bestFit="1" customWidth="1"/>
  </cols>
  <sheetData>
    <row r="3" spans="1:5" x14ac:dyDescent="0.25">
      <c r="A3" t="s">
        <v>138</v>
      </c>
      <c r="B3" t="s">
        <v>139</v>
      </c>
      <c r="C3" t="s">
        <v>140</v>
      </c>
      <c r="D3" t="s">
        <v>141</v>
      </c>
    </row>
    <row r="4" spans="1:5" x14ac:dyDescent="0.25">
      <c r="A4" s="16">
        <v>2641775.3999999994</v>
      </c>
      <c r="B4" s="16">
        <v>5239420</v>
      </c>
      <c r="C4" s="20">
        <v>0.47255183413078128</v>
      </c>
      <c r="D4" s="16">
        <v>958761.19600000011</v>
      </c>
      <c r="E4" s="16"/>
    </row>
    <row r="6" spans="1:5" x14ac:dyDescent="0.25">
      <c r="A6" s="13" t="s">
        <v>138</v>
      </c>
      <c r="B6" s="13" t="s">
        <v>144</v>
      </c>
    </row>
    <row r="7" spans="1:5" x14ac:dyDescent="0.25">
      <c r="A7" s="13" t="s">
        <v>142</v>
      </c>
      <c r="B7" t="s">
        <v>145</v>
      </c>
      <c r="C7" t="s">
        <v>146</v>
      </c>
      <c r="D7" t="s">
        <v>143</v>
      </c>
    </row>
    <row r="8" spans="1:5" x14ac:dyDescent="0.25">
      <c r="A8" s="14" t="s">
        <v>14</v>
      </c>
      <c r="B8" s="23">
        <v>204216.50000000009</v>
      </c>
      <c r="C8" s="23">
        <v>534782.30000000005</v>
      </c>
      <c r="D8" s="23">
        <v>738998.80000000016</v>
      </c>
    </row>
    <row r="9" spans="1:5" x14ac:dyDescent="0.25">
      <c r="A9" s="14" t="s">
        <v>19</v>
      </c>
      <c r="B9" s="23">
        <v>188222.70000000007</v>
      </c>
      <c r="C9" s="23">
        <v>515581.89999999997</v>
      </c>
      <c r="D9" s="23">
        <v>703804.60000000009</v>
      </c>
    </row>
    <row r="10" spans="1:5" x14ac:dyDescent="0.25">
      <c r="A10" s="14" t="s">
        <v>15</v>
      </c>
      <c r="B10" s="23">
        <v>187856.19999999998</v>
      </c>
      <c r="C10" s="23">
        <v>488277.70000000007</v>
      </c>
      <c r="D10" s="23">
        <v>676133.9</v>
      </c>
    </row>
    <row r="11" spans="1:5" x14ac:dyDescent="0.25">
      <c r="A11" s="14" t="s">
        <v>17</v>
      </c>
      <c r="B11" s="23">
        <v>132121.30000000002</v>
      </c>
      <c r="C11" s="23">
        <v>334960.70000000007</v>
      </c>
      <c r="D11" s="23">
        <v>467082.00000000012</v>
      </c>
    </row>
    <row r="12" spans="1:5" x14ac:dyDescent="0.25">
      <c r="A12" s="14" t="s">
        <v>18</v>
      </c>
      <c r="B12" s="23">
        <v>129178.29999999999</v>
      </c>
      <c r="C12" s="23">
        <v>353559.50000000012</v>
      </c>
      <c r="D12" s="23">
        <v>482737.8000000001</v>
      </c>
    </row>
    <row r="13" spans="1:5" x14ac:dyDescent="0.25">
      <c r="A13" s="14" t="s">
        <v>16</v>
      </c>
      <c r="B13" s="23">
        <v>160245.29999999996</v>
      </c>
      <c r="C13" s="23">
        <v>414613.30000000005</v>
      </c>
      <c r="D13" s="23">
        <v>574858.6</v>
      </c>
    </row>
    <row r="14" spans="1:5" x14ac:dyDescent="0.25">
      <c r="A14" s="14" t="s">
        <v>143</v>
      </c>
      <c r="B14" s="23">
        <v>1001840.3000000002</v>
      </c>
      <c r="C14" s="23">
        <v>2641775.4000000004</v>
      </c>
      <c r="D14" s="23">
        <v>3643615.7000000007</v>
      </c>
    </row>
    <row r="16" spans="1:5" x14ac:dyDescent="0.25">
      <c r="A16" s="13" t="s">
        <v>138</v>
      </c>
      <c r="B16" s="13" t="s">
        <v>144</v>
      </c>
    </row>
    <row r="17" spans="1:8" x14ac:dyDescent="0.25">
      <c r="A17" s="13" t="s">
        <v>142</v>
      </c>
      <c r="B17" t="s">
        <v>145</v>
      </c>
      <c r="C17" t="s">
        <v>146</v>
      </c>
      <c r="D17" t="s">
        <v>143</v>
      </c>
    </row>
    <row r="18" spans="1:8" x14ac:dyDescent="0.25">
      <c r="A18" s="14" t="s">
        <v>130</v>
      </c>
      <c r="B18" s="23"/>
      <c r="C18" s="23">
        <v>163959.99999999994</v>
      </c>
      <c r="D18" s="23">
        <v>163959.99999999994</v>
      </c>
    </row>
    <row r="19" spans="1:8" x14ac:dyDescent="0.25">
      <c r="A19" s="14" t="s">
        <v>20</v>
      </c>
      <c r="B19" s="23">
        <v>17879.3</v>
      </c>
      <c r="C19" s="23">
        <v>487491.6</v>
      </c>
      <c r="D19" s="23">
        <v>505370.89999999997</v>
      </c>
    </row>
    <row r="20" spans="1:8" x14ac:dyDescent="0.25">
      <c r="A20" s="14" t="s">
        <v>127</v>
      </c>
      <c r="B20" s="23"/>
      <c r="C20" s="23">
        <v>165866.99999999997</v>
      </c>
      <c r="D20" s="23">
        <v>165866.99999999997</v>
      </c>
    </row>
    <row r="21" spans="1:8" x14ac:dyDescent="0.25">
      <c r="A21" s="14" t="s">
        <v>129</v>
      </c>
      <c r="B21" s="23"/>
      <c r="C21" s="23">
        <v>855119</v>
      </c>
      <c r="D21" s="23">
        <v>855119</v>
      </c>
    </row>
    <row r="22" spans="1:8" x14ac:dyDescent="0.25">
      <c r="A22" s="14" t="s">
        <v>126</v>
      </c>
      <c r="B22" s="23"/>
      <c r="C22" s="23">
        <v>83300.800000000017</v>
      </c>
      <c r="D22" s="23">
        <v>83300.800000000017</v>
      </c>
    </row>
    <row r="23" spans="1:8" x14ac:dyDescent="0.25">
      <c r="A23" s="14" t="s">
        <v>128</v>
      </c>
      <c r="B23" s="23">
        <v>983960.99999999965</v>
      </c>
      <c r="C23" s="23">
        <v>886037.00000000012</v>
      </c>
      <c r="D23" s="23">
        <v>1869997.9999999998</v>
      </c>
    </row>
    <row r="24" spans="1:8" x14ac:dyDescent="0.25">
      <c r="A24" s="14" t="s">
        <v>143</v>
      </c>
      <c r="B24" s="23">
        <v>1001840.2999999997</v>
      </c>
      <c r="C24" s="23">
        <v>2641775.4</v>
      </c>
      <c r="D24" s="23">
        <v>3643615.6999999997</v>
      </c>
    </row>
    <row r="26" spans="1:8" x14ac:dyDescent="0.25">
      <c r="A26" s="13" t="s">
        <v>152</v>
      </c>
      <c r="B26" s="13" t="s">
        <v>153</v>
      </c>
      <c r="C26" t="s">
        <v>138</v>
      </c>
      <c r="D26" t="s">
        <v>147</v>
      </c>
    </row>
    <row r="27" spans="1:8" x14ac:dyDescent="0.25">
      <c r="A27" t="s">
        <v>145</v>
      </c>
      <c r="B27" t="s">
        <v>148</v>
      </c>
      <c r="C27" s="23">
        <v>323851.90000000008</v>
      </c>
      <c r="D27" s="23">
        <v>0.40388429752066118</v>
      </c>
      <c r="E27" t="str">
        <f>A27</f>
        <v>2022</v>
      </c>
      <c r="F27" t="str">
        <f t="shared" ref="F27:H27" si="0">B27</f>
        <v>Qtr1</v>
      </c>
      <c r="G27">
        <f t="shared" si="0"/>
        <v>323851.90000000008</v>
      </c>
      <c r="H27">
        <f t="shared" si="0"/>
        <v>0.40388429752066118</v>
      </c>
    </row>
    <row r="28" spans="1:8" x14ac:dyDescent="0.25">
      <c r="B28" t="s">
        <v>149</v>
      </c>
      <c r="C28" s="23">
        <v>344406.79999999987</v>
      </c>
      <c r="D28" s="23">
        <v>0.39565934065934077</v>
      </c>
      <c r="F28" t="str">
        <f t="shared" ref="F28:F34" si="1">B28</f>
        <v>Qtr2</v>
      </c>
      <c r="G28">
        <f t="shared" ref="G28:G34" si="2">C28</f>
        <v>344406.79999999987</v>
      </c>
      <c r="H28">
        <f t="shared" ref="H28:H34" si="3">D28</f>
        <v>0.39565934065934077</v>
      </c>
    </row>
    <row r="29" spans="1:8" x14ac:dyDescent="0.25">
      <c r="B29" t="s">
        <v>150</v>
      </c>
      <c r="C29" s="23">
        <v>208967.59999999998</v>
      </c>
      <c r="D29" s="23">
        <v>0.32800000000000018</v>
      </c>
      <c r="F29" t="str">
        <f t="shared" si="1"/>
        <v>Qtr3</v>
      </c>
      <c r="G29">
        <f t="shared" si="2"/>
        <v>208967.59999999998</v>
      </c>
      <c r="H29">
        <f t="shared" si="3"/>
        <v>0.32800000000000018</v>
      </c>
    </row>
    <row r="30" spans="1:8" x14ac:dyDescent="0.25">
      <c r="B30" t="s">
        <v>151</v>
      </c>
      <c r="C30" s="23">
        <v>124613.99999999999</v>
      </c>
      <c r="D30" s="23">
        <v>0.37063492063492059</v>
      </c>
      <c r="F30" t="str">
        <f t="shared" si="1"/>
        <v>Qtr4</v>
      </c>
      <c r="G30">
        <f t="shared" si="2"/>
        <v>124613.99999999999</v>
      </c>
      <c r="H30">
        <f t="shared" si="3"/>
        <v>0.37063492063492059</v>
      </c>
    </row>
    <row r="31" spans="1:8" x14ac:dyDescent="0.25">
      <c r="A31" t="s">
        <v>146</v>
      </c>
      <c r="B31" t="s">
        <v>148</v>
      </c>
      <c r="C31" s="23">
        <v>736899.30000000028</v>
      </c>
      <c r="D31" s="23">
        <v>0.38702422145328724</v>
      </c>
      <c r="E31" t="str">
        <f t="shared" ref="E31" si="4">A31</f>
        <v>2023</v>
      </c>
      <c r="F31" t="str">
        <f t="shared" si="1"/>
        <v>Qtr1</v>
      </c>
      <c r="G31">
        <f t="shared" si="2"/>
        <v>736899.30000000028</v>
      </c>
      <c r="H31">
        <f t="shared" si="3"/>
        <v>0.38702422145328724</v>
      </c>
    </row>
    <row r="32" spans="1:8" x14ac:dyDescent="0.25">
      <c r="B32" t="s">
        <v>149</v>
      </c>
      <c r="C32" s="23">
        <v>777225.00000000023</v>
      </c>
      <c r="D32" s="23">
        <v>0.40306306306306317</v>
      </c>
      <c r="F32" t="str">
        <f t="shared" si="1"/>
        <v>Qtr2</v>
      </c>
      <c r="G32">
        <f t="shared" si="2"/>
        <v>777225.00000000023</v>
      </c>
      <c r="H32">
        <f t="shared" si="3"/>
        <v>0.40306306306306317</v>
      </c>
    </row>
    <row r="33" spans="1:8" x14ac:dyDescent="0.25">
      <c r="B33" t="s">
        <v>150</v>
      </c>
      <c r="C33" s="23">
        <v>608363.1</v>
      </c>
      <c r="D33" s="23">
        <v>0.40629629629629638</v>
      </c>
      <c r="F33" t="str">
        <f t="shared" si="1"/>
        <v>Qtr3</v>
      </c>
      <c r="G33">
        <f t="shared" si="2"/>
        <v>608363.1</v>
      </c>
      <c r="H33">
        <f t="shared" si="3"/>
        <v>0.40629629629629638</v>
      </c>
    </row>
    <row r="34" spans="1:8" x14ac:dyDescent="0.25">
      <c r="B34" t="s">
        <v>151</v>
      </c>
      <c r="C34" s="23">
        <v>519288.00000000023</v>
      </c>
      <c r="D34" s="23">
        <v>0.40751351351351334</v>
      </c>
      <c r="F34" t="str">
        <f t="shared" si="1"/>
        <v>Qtr4</v>
      </c>
      <c r="G34">
        <f t="shared" si="2"/>
        <v>519288.00000000023</v>
      </c>
      <c r="H34">
        <f t="shared" si="3"/>
        <v>0.40751351351351334</v>
      </c>
    </row>
    <row r="35" spans="1:8" x14ac:dyDescent="0.25">
      <c r="A35" t="s">
        <v>143</v>
      </c>
      <c r="C35" s="23">
        <v>3643615.7</v>
      </c>
      <c r="D35" s="23">
        <v>0.39669117647058799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B1" zoomScaleNormal="100" workbookViewId="0">
      <selection activeCell="B5" sqref="B5"/>
    </sheetView>
  </sheetViews>
  <sheetFormatPr defaultColWidth="11.25" defaultRowHeight="15.75" x14ac:dyDescent="0.25"/>
  <cols>
    <col min="1" max="1" width="8.75" bestFit="1" customWidth="1"/>
    <col min="3" max="3" width="11.375" customWidth="1"/>
    <col min="4" max="4" width="13" customWidth="1"/>
    <col min="8" max="8" width="15.625" customWidth="1"/>
    <col min="9" max="9" width="14.125" customWidth="1"/>
    <col min="11" max="11" width="11.75" customWidth="1"/>
    <col min="12" max="12" width="16.1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8:L25"/>
  <sheetViews>
    <sheetView showGridLines="0" tabSelected="1" topLeftCell="A12" workbookViewId="0">
      <selection activeCell="A25" sqref="A25"/>
    </sheetView>
  </sheetViews>
  <sheetFormatPr defaultColWidth="11.25" defaultRowHeight="15.75" x14ac:dyDescent="0.25"/>
  <cols>
    <col min="1" max="1" width="22.75" style="10" customWidth="1"/>
    <col min="2" max="2" width="4.75" customWidth="1"/>
    <col min="7" max="7" width="4.875" customWidth="1"/>
  </cols>
  <sheetData>
    <row r="8" spans="3:12" x14ac:dyDescent="0.25">
      <c r="L8" s="15"/>
    </row>
    <row r="13" spans="3:12" x14ac:dyDescent="0.25">
      <c r="C13" s="22" t="s">
        <v>131</v>
      </c>
      <c r="D13" s="22"/>
      <c r="E13" s="22"/>
      <c r="F13" s="22"/>
      <c r="H13" s="22" t="s">
        <v>132</v>
      </c>
      <c r="I13" s="22"/>
      <c r="J13" s="22"/>
      <c r="K13" s="22"/>
    </row>
    <row r="14" spans="3:12" x14ac:dyDescent="0.25">
      <c r="C14" s="19" t="s">
        <v>133</v>
      </c>
      <c r="D14" s="19" t="s">
        <v>134</v>
      </c>
      <c r="E14" s="19" t="s">
        <v>135</v>
      </c>
      <c r="F14" s="19" t="s">
        <v>136</v>
      </c>
      <c r="H14" s="19" t="s">
        <v>0</v>
      </c>
      <c r="I14" s="19" t="s">
        <v>134</v>
      </c>
      <c r="J14" s="19" t="s">
        <v>135</v>
      </c>
      <c r="K14" s="19" t="s">
        <v>136</v>
      </c>
    </row>
    <row r="15" spans="3:12" x14ac:dyDescent="0.25">
      <c r="C15" t="str">
        <f>Analyze!A8</f>
        <v>Coca-Cola</v>
      </c>
      <c r="D15" s="16">
        <f>Analyze!B8</f>
        <v>204216.50000000009</v>
      </c>
      <c r="E15" s="16">
        <f>Analyze!C8</f>
        <v>534782.30000000005</v>
      </c>
      <c r="F15" s="16">
        <f>E15-D15</f>
        <v>330565.79999999993</v>
      </c>
      <c r="H15" t="str">
        <f>Analyze!A18</f>
        <v>Amazon</v>
      </c>
      <c r="I15">
        <f>Analyze!B18</f>
        <v>0</v>
      </c>
      <c r="J15">
        <f>Analyze!C18</f>
        <v>163959.99999999994</v>
      </c>
      <c r="K15" s="16">
        <f>J15-I15</f>
        <v>163959.99999999994</v>
      </c>
    </row>
    <row r="16" spans="3:12" x14ac:dyDescent="0.25">
      <c r="C16" t="str">
        <f>Analyze!A9</f>
        <v>Dasani Water</v>
      </c>
      <c r="D16" s="16">
        <f>Analyze!B9</f>
        <v>188222.70000000007</v>
      </c>
      <c r="E16" s="16">
        <f>Analyze!C9</f>
        <v>515581.89999999997</v>
      </c>
      <c r="F16" s="16">
        <f t="shared" ref="F16:F21" si="0">E16-D16</f>
        <v>327359.1999999999</v>
      </c>
      <c r="H16" t="str">
        <f>Analyze!A19</f>
        <v>BevCo</v>
      </c>
      <c r="I16">
        <f>Analyze!B19</f>
        <v>17879.3</v>
      </c>
      <c r="J16">
        <f>Analyze!C19</f>
        <v>487491.6</v>
      </c>
      <c r="K16" s="16">
        <f t="shared" ref="K16:K20" si="1">J16-I16</f>
        <v>469612.3</v>
      </c>
    </row>
    <row r="17" spans="1:11" x14ac:dyDescent="0.25">
      <c r="C17" t="str">
        <f>Analyze!A10</f>
        <v>Diet Coke</v>
      </c>
      <c r="D17" s="16">
        <f>Analyze!B10</f>
        <v>187856.19999999998</v>
      </c>
      <c r="E17" s="16">
        <f>Analyze!C10</f>
        <v>488277.70000000007</v>
      </c>
      <c r="F17" s="16">
        <f t="shared" si="0"/>
        <v>300421.50000000012</v>
      </c>
      <c r="H17" t="str">
        <f>Analyze!A20</f>
        <v>FizzyCo</v>
      </c>
      <c r="I17">
        <f>Analyze!B20</f>
        <v>0</v>
      </c>
      <c r="J17">
        <f>Analyze!C20</f>
        <v>165866.99999999997</v>
      </c>
      <c r="K17" s="16">
        <f t="shared" si="1"/>
        <v>165866.99999999997</v>
      </c>
    </row>
    <row r="18" spans="1:11" x14ac:dyDescent="0.25">
      <c r="C18" t="str">
        <f>Analyze!A11</f>
        <v>Fanta</v>
      </c>
      <c r="D18" s="16">
        <f>Analyze!B11</f>
        <v>132121.30000000002</v>
      </c>
      <c r="E18" s="16">
        <f>Analyze!C11</f>
        <v>334960.70000000007</v>
      </c>
      <c r="F18" s="16">
        <f t="shared" si="0"/>
        <v>202839.40000000005</v>
      </c>
      <c r="H18" t="str">
        <f>Analyze!A21</f>
        <v>Target</v>
      </c>
      <c r="I18">
        <f>Analyze!B21</f>
        <v>0</v>
      </c>
      <c r="J18">
        <f>Analyze!C21</f>
        <v>855119</v>
      </c>
      <c r="K18" s="16">
        <f t="shared" si="1"/>
        <v>855119</v>
      </c>
    </row>
    <row r="19" spans="1:11" x14ac:dyDescent="0.25">
      <c r="C19" t="str">
        <f>Analyze!A12</f>
        <v>Powerade</v>
      </c>
      <c r="D19" s="16">
        <f>Analyze!B12</f>
        <v>129178.29999999999</v>
      </c>
      <c r="E19" s="16">
        <f>Analyze!C12</f>
        <v>353559.50000000012</v>
      </c>
      <c r="F19" s="16">
        <f t="shared" si="0"/>
        <v>224381.20000000013</v>
      </c>
      <c r="H19" t="str">
        <f>Analyze!A22</f>
        <v>Walmart</v>
      </c>
      <c r="I19">
        <f>Analyze!B22</f>
        <v>0</v>
      </c>
      <c r="J19">
        <f>Analyze!C22</f>
        <v>83300.800000000017</v>
      </c>
      <c r="K19" s="16">
        <f t="shared" si="1"/>
        <v>83300.800000000017</v>
      </c>
    </row>
    <row r="20" spans="1:11" x14ac:dyDescent="0.25">
      <c r="C20" t="str">
        <f>Analyze!A13</f>
        <v>Sprite</v>
      </c>
      <c r="D20" s="16">
        <f>Analyze!B13</f>
        <v>160245.29999999996</v>
      </c>
      <c r="E20" s="16">
        <f>Analyze!C13</f>
        <v>414613.30000000005</v>
      </c>
      <c r="F20" s="16">
        <f t="shared" si="0"/>
        <v>254368.00000000009</v>
      </c>
      <c r="H20" t="str">
        <f>Analyze!A23</f>
        <v>West Soda</v>
      </c>
      <c r="I20">
        <f>Analyze!B23</f>
        <v>983960.99999999965</v>
      </c>
      <c r="J20">
        <f>Analyze!C23</f>
        <v>886037.00000000012</v>
      </c>
      <c r="K20" s="16">
        <f t="shared" si="1"/>
        <v>-97923.999999999534</v>
      </c>
    </row>
    <row r="21" spans="1:11" x14ac:dyDescent="0.25">
      <c r="C21" s="17" t="s">
        <v>154</v>
      </c>
      <c r="D21" s="18">
        <f>Analyze!B14</f>
        <v>1001840.3000000002</v>
      </c>
      <c r="E21" s="18">
        <f>Analyze!C14</f>
        <v>2641775.4000000004</v>
      </c>
      <c r="F21" s="18">
        <f t="shared" si="0"/>
        <v>1639935.1</v>
      </c>
      <c r="H21" s="17" t="s">
        <v>154</v>
      </c>
      <c r="I21" s="18">
        <f>Analyze!B24</f>
        <v>1001840.2999999997</v>
      </c>
      <c r="J21" s="18">
        <f>Analyze!C24</f>
        <v>2641775.4</v>
      </c>
      <c r="K21" s="18">
        <f>SUM(K15:K20)</f>
        <v>1639935.1000000003</v>
      </c>
    </row>
    <row r="25" spans="1:11" x14ac:dyDescent="0.25">
      <c r="A25" s="21">
        <f ca="1">TODAY()</f>
        <v>45414</v>
      </c>
      <c r="C25" s="12" t="s">
        <v>137</v>
      </c>
      <c r="D25" s="11"/>
      <c r="E25" s="11"/>
      <c r="F25" s="11"/>
      <c r="G25" s="11"/>
      <c r="H25" s="11"/>
      <c r="I25" s="11"/>
      <c r="J25" s="11"/>
      <c r="K25" s="11"/>
    </row>
  </sheetData>
  <mergeCells count="2">
    <mergeCell ref="C13:F13"/>
    <mergeCell ref="H13:K13"/>
  </mergeCells>
  <conditionalFormatting sqref="F15:F20">
    <cfRule type="dataBar" priority="2">
      <dataBar>
        <cfvo type="min"/>
        <cfvo type="max"/>
        <color rgb="FF638EC6"/>
      </dataBar>
      <extLst>
        <ext xmlns:x14="http://schemas.microsoft.com/office/spreadsheetml/2009/9/main" uri="{B025F937-C7B1-47D3-B67F-A62EFF666E3E}">
          <x14:id>{6C75D8A8-C3A9-4DC9-92DA-E148E93F27AF}</x14:id>
        </ext>
      </extLst>
    </cfRule>
  </conditionalFormatting>
  <conditionalFormatting sqref="K15:K20">
    <cfRule type="dataBar" priority="1">
      <dataBar>
        <cfvo type="min"/>
        <cfvo type="max"/>
        <color rgb="FF638EC6"/>
      </dataBar>
      <extLst>
        <ext xmlns:x14="http://schemas.microsoft.com/office/spreadsheetml/2009/9/main" uri="{B025F937-C7B1-47D3-B67F-A62EFF666E3E}">
          <x14:id>{E68744E7-7E01-4E3E-B789-56E1F219EF9A}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C75D8A8-C3A9-4DC9-92DA-E148E93F27AF}">
            <x14:dataBar minLength="0" maxLength="100" border="1" negativeBarBorderColorSameAsPositive="0">
              <x14:cfvo type="autoMin"/>
              <x14:cfvo type="autoMax"/>
              <x14:borderColor rgb="FF638EC6"/>
              <x14:negativeFillColor rgb="FFFF0000"/>
              <x14:negativeBorderColor rgb="FFFF0000"/>
              <x14:axisColor rgb="FF000000"/>
            </x14:dataBar>
          </x14:cfRule>
          <xm:sqref>F15:F20</xm:sqref>
        </x14:conditionalFormatting>
        <x14:conditionalFormatting xmlns:xm="http://schemas.microsoft.com/office/excel/2006/main">
          <x14:cfRule type="dataBar" id="{E68744E7-7E01-4E3E-B789-56E1F219EF9A}">
            <x14:dataBar minLength="0" maxLength="100" border="1" negativeBarBorderColorSameAsPositive="0">
              <x14:cfvo type="autoMin"/>
              <x14:cfvo type="autoMax"/>
              <x14:borderColor rgb="FF638EC6"/>
              <x14:negativeFillColor rgb="FFFF0000"/>
              <x14:negativeBorderColor rgb="FFFF0000"/>
              <x14:axisColor rgb="FF000000"/>
            </x14:dataBar>
          </x14:cfRule>
          <xm:sqref>K15:K20</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0/xmlns/"/>
    <ds:schemaRef ds:uri="http://www.w3.org/2001/XMLSchema"/>
    <ds:schemaRef ds:uri="6423d52d-cc33-4d55-a30a-79dd6b3aa391"/>
    <ds:schemaRef ds:uri="01961662-24f8-48fa-8e1b-d6aec199e9f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Analyze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Thabang Norman Lesotho</cp:lastModifiedBy>
  <dcterms:created xsi:type="dcterms:W3CDTF">2023-12-18T11:08:00Z</dcterms:created>
  <dcterms:modified xsi:type="dcterms:W3CDTF">2024-05-02T17:10:45Z</dcterms:modified>
</cp:coreProperties>
</file>