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ktop\ARTIGO\"/>
    </mc:Choice>
  </mc:AlternateContent>
  <xr:revisionPtr revIDLastSave="0" documentId="8_{A81CEDF8-F251-41D0-B8A4-D5DBA03F8EF2}" xr6:coauthVersionLast="47" xr6:coauthVersionMax="47" xr10:uidLastSave="{00000000-0000-0000-0000-000000000000}"/>
  <bookViews>
    <workbookView xWindow="28680" yWindow="-120" windowWidth="29040" windowHeight="15720" xr2:uid="{9DCBF269-3F57-4A60-B3B7-5FB4F317F8E6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83" i="1" l="1"/>
  <c r="S583" i="1"/>
  <c r="R583" i="1"/>
  <c r="Q583" i="1"/>
  <c r="AR579" i="1"/>
  <c r="AR578" i="1"/>
  <c r="S575" i="1"/>
  <c r="S574" i="1"/>
  <c r="P574" i="1"/>
  <c r="AI573" i="1"/>
  <c r="S573" i="1"/>
  <c r="P573" i="1"/>
  <c r="AI572" i="1"/>
  <c r="AG568" i="1"/>
  <c r="AG567" i="1"/>
  <c r="AG566" i="1"/>
  <c r="AG565" i="1"/>
  <c r="AG564" i="1"/>
  <c r="AG563" i="1"/>
  <c r="AG562" i="1"/>
  <c r="AG561" i="1"/>
  <c r="BT554" i="1"/>
  <c r="BS554" i="1"/>
  <c r="BR554" i="1"/>
  <c r="BS553" i="1"/>
  <c r="BR553" i="1"/>
  <c r="BT553" i="1" s="1"/>
  <c r="BT552" i="1"/>
  <c r="BS552" i="1"/>
  <c r="BR552" i="1"/>
  <c r="BS551" i="1"/>
  <c r="BR551" i="1"/>
  <c r="BT551" i="1" s="1"/>
  <c r="BS550" i="1"/>
  <c r="BT550" i="1" s="1"/>
  <c r="BR550" i="1"/>
  <c r="BS549" i="1"/>
  <c r="BR549" i="1"/>
  <c r="BT549" i="1" s="1"/>
  <c r="BT548" i="1"/>
  <c r="BS548" i="1"/>
  <c r="BR548" i="1"/>
  <c r="BS547" i="1"/>
  <c r="BR547" i="1"/>
  <c r="BT547" i="1" s="1"/>
  <c r="BS546" i="1"/>
  <c r="BR546" i="1"/>
  <c r="BS545" i="1"/>
  <c r="BR545" i="1"/>
  <c r="BT545" i="1" s="1"/>
  <c r="BT544" i="1"/>
  <c r="BS544" i="1"/>
  <c r="BR544" i="1"/>
  <c r="BS543" i="1"/>
  <c r="BR543" i="1"/>
  <c r="BT543" i="1" s="1"/>
  <c r="BS542" i="1"/>
  <c r="BT542" i="1" s="1"/>
  <c r="BR542" i="1"/>
  <c r="BS541" i="1"/>
  <c r="BR541" i="1"/>
  <c r="BT541" i="1" s="1"/>
  <c r="BT540" i="1"/>
  <c r="BS540" i="1"/>
  <c r="BR540" i="1"/>
  <c r="BS539" i="1"/>
  <c r="BY519" i="1" s="1"/>
  <c r="CC519" i="1" s="1"/>
  <c r="BR539" i="1"/>
  <c r="BS538" i="1"/>
  <c r="BT538" i="1" s="1"/>
  <c r="BR538" i="1"/>
  <c r="BS537" i="1"/>
  <c r="BR537" i="1"/>
  <c r="BT537" i="1" s="1"/>
  <c r="BT536" i="1"/>
  <c r="BS536" i="1"/>
  <c r="BR536" i="1"/>
  <c r="BS535" i="1"/>
  <c r="BR535" i="1"/>
  <c r="BT534" i="1"/>
  <c r="BS534" i="1"/>
  <c r="BR534" i="1"/>
  <c r="BS533" i="1"/>
  <c r="BR533" i="1"/>
  <c r="BT533" i="1" s="1"/>
  <c r="BT532" i="1"/>
  <c r="BS532" i="1"/>
  <c r="BR532" i="1"/>
  <c r="BS531" i="1"/>
  <c r="BR531" i="1"/>
  <c r="BY530" i="1"/>
  <c r="BT530" i="1"/>
  <c r="BS530" i="1"/>
  <c r="BR530" i="1"/>
  <c r="BY529" i="1"/>
  <c r="BS529" i="1"/>
  <c r="BT529" i="1" s="1"/>
  <c r="BR529" i="1"/>
  <c r="BY528" i="1"/>
  <c r="BX528" i="1"/>
  <c r="BS528" i="1"/>
  <c r="BT528" i="1" s="1"/>
  <c r="BR528" i="1"/>
  <c r="BS527" i="1"/>
  <c r="BT527" i="1" s="1"/>
  <c r="BR527" i="1"/>
  <c r="BS526" i="1"/>
  <c r="BR526" i="1"/>
  <c r="BT526" i="1" s="1"/>
  <c r="BT525" i="1"/>
  <c r="BS525" i="1"/>
  <c r="BR525" i="1"/>
  <c r="BX510" i="1" s="1"/>
  <c r="CB510" i="1" s="1"/>
  <c r="BT524" i="1"/>
  <c r="BS524" i="1"/>
  <c r="BR524" i="1"/>
  <c r="BS523" i="1"/>
  <c r="BT523" i="1" s="1"/>
  <c r="BR523" i="1"/>
  <c r="BX522" i="1"/>
  <c r="CB522" i="1" s="1"/>
  <c r="BT522" i="1"/>
  <c r="BS522" i="1"/>
  <c r="BR522" i="1"/>
  <c r="BY521" i="1"/>
  <c r="CC521" i="1" s="1"/>
  <c r="BX521" i="1"/>
  <c r="CB521" i="1" s="1"/>
  <c r="BS521" i="1"/>
  <c r="BT521" i="1" s="1"/>
  <c r="BR521" i="1"/>
  <c r="CB520" i="1"/>
  <c r="BY520" i="1"/>
  <c r="CC520" i="1" s="1"/>
  <c r="BX520" i="1"/>
  <c r="BT520" i="1"/>
  <c r="BS520" i="1"/>
  <c r="BR520" i="1"/>
  <c r="BS519" i="1"/>
  <c r="BR519" i="1"/>
  <c r="BS518" i="1"/>
  <c r="BT518" i="1" s="1"/>
  <c r="BR518" i="1"/>
  <c r="BS517" i="1"/>
  <c r="BR517" i="1"/>
  <c r="BT517" i="1" s="1"/>
  <c r="BT516" i="1"/>
  <c r="BS516" i="1"/>
  <c r="BR516" i="1"/>
  <c r="BS515" i="1"/>
  <c r="BR515" i="1"/>
  <c r="BT514" i="1"/>
  <c r="BS514" i="1"/>
  <c r="BR514" i="1"/>
  <c r="BS513" i="1"/>
  <c r="BR513" i="1"/>
  <c r="BT513" i="1" s="1"/>
  <c r="BT512" i="1"/>
  <c r="BS512" i="1"/>
  <c r="BR512" i="1"/>
  <c r="BY511" i="1"/>
  <c r="CC511" i="1" s="1"/>
  <c r="BX511" i="1"/>
  <c r="CB511" i="1" s="1"/>
  <c r="BS511" i="1"/>
  <c r="BT511" i="1" s="1"/>
  <c r="BR511" i="1"/>
  <c r="BY510" i="1"/>
  <c r="CC510" i="1" s="1"/>
  <c r="BS510" i="1"/>
  <c r="BR510" i="1"/>
  <c r="CB509" i="1"/>
  <c r="BY509" i="1"/>
  <c r="CC509" i="1" s="1"/>
  <c r="BX509" i="1"/>
  <c r="BS509" i="1"/>
  <c r="BR509" i="1"/>
  <c r="BT509" i="1" s="1"/>
  <c r="BT508" i="1"/>
  <c r="BS508" i="1"/>
  <c r="BR508" i="1"/>
  <c r="BS507" i="1"/>
  <c r="BR507" i="1"/>
  <c r="BS506" i="1"/>
  <c r="BR506" i="1" s="1"/>
  <c r="BT506" i="1" s="1"/>
  <c r="BS505" i="1"/>
  <c r="BR505" i="1" s="1"/>
  <c r="BT505" i="1" s="1"/>
  <c r="BS504" i="1"/>
  <c r="BR504" i="1" s="1"/>
  <c r="BT504" i="1" s="1"/>
  <c r="BT503" i="1"/>
  <c r="BS503" i="1"/>
  <c r="BR503" i="1" s="1"/>
  <c r="BS502" i="1"/>
  <c r="BR502" i="1"/>
  <c r="BT502" i="1" s="1"/>
  <c r="BS501" i="1"/>
  <c r="BR501" i="1" s="1"/>
  <c r="BT501" i="1" s="1"/>
  <c r="BS500" i="1"/>
  <c r="BR500" i="1" s="1"/>
  <c r="BT500" i="1" s="1"/>
  <c r="BS499" i="1"/>
  <c r="BR499" i="1" s="1"/>
  <c r="BT499" i="1" s="1"/>
  <c r="BS498" i="1"/>
  <c r="BR498" i="1" s="1"/>
  <c r="BT498" i="1" s="1"/>
  <c r="BS497" i="1"/>
  <c r="BR497" i="1" s="1"/>
  <c r="BT497" i="1" s="1"/>
  <c r="BS496" i="1"/>
  <c r="BR496" i="1"/>
  <c r="BT496" i="1" s="1"/>
  <c r="BS495" i="1"/>
  <c r="BR495" i="1" s="1"/>
  <c r="BT495" i="1" s="1"/>
  <c r="BS494" i="1"/>
  <c r="BR494" i="1" s="1"/>
  <c r="BT494" i="1" s="1"/>
  <c r="BS493" i="1"/>
  <c r="BR493" i="1" s="1"/>
  <c r="BT493" i="1" s="1"/>
  <c r="BS492" i="1"/>
  <c r="BR492" i="1" s="1"/>
  <c r="BT492" i="1" s="1"/>
  <c r="BT491" i="1"/>
  <c r="BS491" i="1"/>
  <c r="BR491" i="1" s="1"/>
  <c r="BS490" i="1"/>
  <c r="BR490" i="1"/>
  <c r="BT490" i="1" s="1"/>
  <c r="BS489" i="1"/>
  <c r="BR489" i="1" s="1"/>
  <c r="BT489" i="1" s="1"/>
  <c r="BS488" i="1"/>
  <c r="BR488" i="1"/>
  <c r="BT488" i="1" s="1"/>
  <c r="BS487" i="1"/>
  <c r="BR487" i="1" s="1"/>
  <c r="BT487" i="1" s="1"/>
  <c r="BS486" i="1"/>
  <c r="BR486" i="1" s="1"/>
  <c r="BT486" i="1" s="1"/>
  <c r="BS485" i="1"/>
  <c r="BR485" i="1" s="1"/>
  <c r="BT485" i="1" s="1"/>
  <c r="BS484" i="1"/>
  <c r="BR484" i="1"/>
  <c r="BT484" i="1" s="1"/>
  <c r="BT483" i="1"/>
  <c r="BS483" i="1"/>
  <c r="BR483" i="1" s="1"/>
  <c r="BS482" i="1"/>
  <c r="BR482" i="1"/>
  <c r="BT482" i="1" s="1"/>
  <c r="BS481" i="1"/>
  <c r="BR481" i="1" s="1"/>
  <c r="BT481" i="1" s="1"/>
  <c r="BS480" i="1"/>
  <c r="BR480" i="1" s="1"/>
  <c r="BT480" i="1" s="1"/>
  <c r="BT479" i="1"/>
  <c r="BS479" i="1"/>
  <c r="BR479" i="1" s="1"/>
  <c r="BS478" i="1"/>
  <c r="BR478" i="1"/>
  <c r="BT478" i="1" s="1"/>
  <c r="BS477" i="1"/>
  <c r="BR477" i="1" s="1"/>
  <c r="BT477" i="1" s="1"/>
  <c r="BT476" i="1"/>
  <c r="BS476" i="1"/>
  <c r="BR476" i="1" s="1"/>
  <c r="BS475" i="1"/>
  <c r="BR475" i="1" s="1"/>
  <c r="BT475" i="1" s="1"/>
  <c r="BS474" i="1"/>
  <c r="BR474" i="1" s="1"/>
  <c r="BT474" i="1" s="1"/>
  <c r="BS473" i="1"/>
  <c r="BR473" i="1" s="1"/>
  <c r="BT473" i="1" s="1"/>
  <c r="BS472" i="1"/>
  <c r="BR472" i="1"/>
  <c r="BT472" i="1" s="1"/>
  <c r="BS471" i="1"/>
  <c r="BR471" i="1" s="1"/>
  <c r="BT471" i="1" s="1"/>
  <c r="BS470" i="1"/>
  <c r="BR470" i="1"/>
  <c r="BT470" i="1" s="1"/>
  <c r="BS469" i="1"/>
  <c r="BR469" i="1" s="1"/>
  <c r="BT469" i="1" s="1"/>
  <c r="BS468" i="1"/>
  <c r="BR468" i="1" s="1"/>
  <c r="BT468" i="1" s="1"/>
  <c r="BT467" i="1"/>
  <c r="BS467" i="1"/>
  <c r="BR467" i="1" s="1"/>
  <c r="BS466" i="1"/>
  <c r="BR466" i="1"/>
  <c r="BT466" i="1" s="1"/>
  <c r="BS465" i="1"/>
  <c r="BR465" i="1" s="1"/>
  <c r="BT465" i="1" s="1"/>
  <c r="BT464" i="1"/>
  <c r="BS464" i="1"/>
  <c r="BR464" i="1"/>
  <c r="BS463" i="1"/>
  <c r="BR463" i="1" s="1"/>
  <c r="BT463" i="1" s="1"/>
  <c r="BS462" i="1"/>
  <c r="BR462" i="1" s="1"/>
  <c r="BT462" i="1" s="1"/>
  <c r="BS461" i="1"/>
  <c r="BR461" i="1" s="1"/>
  <c r="BT461" i="1" s="1"/>
  <c r="BS460" i="1"/>
  <c r="BR460" i="1" s="1"/>
  <c r="BT460" i="1" s="1"/>
  <c r="BS459" i="1"/>
  <c r="BR459" i="1" s="1"/>
  <c r="BT459" i="1" s="1"/>
  <c r="BS458" i="1"/>
  <c r="BR458" i="1" s="1"/>
  <c r="BT458" i="1" s="1"/>
  <c r="BS457" i="1"/>
  <c r="BR457" i="1" s="1"/>
  <c r="BT457" i="1" s="1"/>
  <c r="BS456" i="1"/>
  <c r="BR456" i="1" s="1"/>
  <c r="BT456" i="1" s="1"/>
  <c r="BT455" i="1"/>
  <c r="BS455" i="1"/>
  <c r="BR455" i="1" s="1"/>
  <c r="BS454" i="1"/>
  <c r="BR454" i="1" s="1"/>
  <c r="BT454" i="1" s="1"/>
  <c r="BS453" i="1"/>
  <c r="BR453" i="1" s="1"/>
  <c r="BS452" i="1"/>
  <c r="BR452" i="1" s="1"/>
  <c r="BT452" i="1" s="1"/>
  <c r="BS451" i="1"/>
  <c r="BR451" i="1" s="1"/>
  <c r="BT451" i="1" s="1"/>
  <c r="BS450" i="1"/>
  <c r="BR450" i="1" s="1"/>
  <c r="BS449" i="1"/>
  <c r="BR449" i="1" s="1"/>
  <c r="BS448" i="1"/>
  <c r="BR448" i="1" s="1"/>
  <c r="BT448" i="1" s="1"/>
  <c r="BS447" i="1"/>
  <c r="BS446" i="1"/>
  <c r="BR446" i="1"/>
  <c r="BS445" i="1"/>
  <c r="BR445" i="1" s="1"/>
  <c r="BT445" i="1" s="1"/>
  <c r="BS444" i="1"/>
  <c r="BR444" i="1" s="1"/>
  <c r="AG444" i="1"/>
  <c r="BT443" i="1"/>
  <c r="BS443" i="1"/>
  <c r="BR443" i="1"/>
  <c r="AG443" i="1"/>
  <c r="BT442" i="1"/>
  <c r="BS442" i="1"/>
  <c r="BR442" i="1"/>
  <c r="AG442" i="1"/>
  <c r="BS441" i="1"/>
  <c r="BR441" i="1" s="1"/>
  <c r="BT441" i="1" s="1"/>
  <c r="AG441" i="1"/>
  <c r="BT440" i="1"/>
  <c r="BS440" i="1"/>
  <c r="BR440" i="1"/>
  <c r="AG440" i="1"/>
  <c r="BT439" i="1"/>
  <c r="BS439" i="1"/>
  <c r="BR439" i="1"/>
  <c r="AG439" i="1"/>
  <c r="BS438" i="1"/>
  <c r="BR438" i="1" s="1"/>
  <c r="BT438" i="1" s="1"/>
  <c r="AG438" i="1"/>
  <c r="BT437" i="1"/>
  <c r="BS437" i="1"/>
  <c r="BR437" i="1"/>
  <c r="AG437" i="1"/>
  <c r="BT436" i="1"/>
  <c r="BS436" i="1"/>
  <c r="BR436" i="1"/>
  <c r="AG436" i="1"/>
  <c r="BS435" i="1"/>
  <c r="BR435" i="1" s="1"/>
  <c r="BT435" i="1" s="1"/>
  <c r="AG435" i="1"/>
  <c r="BT434" i="1"/>
  <c r="BS434" i="1"/>
  <c r="BR434" i="1"/>
  <c r="AG434" i="1"/>
  <c r="BT433" i="1"/>
  <c r="BS433" i="1"/>
  <c r="BR433" i="1"/>
  <c r="BS432" i="1"/>
  <c r="BR432" i="1" s="1"/>
  <c r="BT432" i="1" s="1"/>
  <c r="BT431" i="1"/>
  <c r="BS431" i="1"/>
  <c r="BR431" i="1"/>
  <c r="CD430" i="1"/>
  <c r="BZ430" i="1"/>
  <c r="BT430" i="1"/>
  <c r="BS430" i="1"/>
  <c r="BR430" i="1"/>
  <c r="BS429" i="1"/>
  <c r="BR429" i="1"/>
  <c r="BT429" i="1" s="1"/>
  <c r="BY428" i="1"/>
  <c r="CC428" i="1" s="1"/>
  <c r="BT428" i="1"/>
  <c r="BS428" i="1"/>
  <c r="BR428" i="1"/>
  <c r="BT427" i="1"/>
  <c r="BS427" i="1"/>
  <c r="BR427" i="1"/>
  <c r="R427" i="1"/>
  <c r="R428" i="1" s="1"/>
  <c r="R429" i="1" s="1"/>
  <c r="R430" i="1" s="1"/>
  <c r="R431" i="1" s="1"/>
  <c r="R432" i="1" s="1"/>
  <c r="R433" i="1" s="1"/>
  <c r="BS426" i="1"/>
  <c r="BR426" i="1" s="1"/>
  <c r="BT426" i="1" s="1"/>
  <c r="BS425" i="1"/>
  <c r="BR425" i="1" s="1"/>
  <c r="BT425" i="1" s="1"/>
  <c r="BZ424" i="1"/>
  <c r="CD424" i="1" s="1"/>
  <c r="BS424" i="1"/>
  <c r="BR424" i="1" s="1"/>
  <c r="BT424" i="1" s="1"/>
  <c r="BS423" i="1"/>
  <c r="BR423" i="1" s="1"/>
  <c r="BT423" i="1" s="1"/>
  <c r="BS422" i="1"/>
  <c r="BR422" i="1" s="1"/>
  <c r="BS421" i="1"/>
  <c r="BR421" i="1" s="1"/>
  <c r="BT421" i="1" s="1"/>
  <c r="BS420" i="1"/>
  <c r="BR420" i="1" s="1"/>
  <c r="BT420" i="1" s="1"/>
  <c r="R420" i="1"/>
  <c r="R421" i="1" s="1"/>
  <c r="R422" i="1" s="1"/>
  <c r="R423" i="1" s="1"/>
  <c r="R424" i="1" s="1"/>
  <c r="R425" i="1" s="1"/>
  <c r="CD419" i="1"/>
  <c r="BZ419" i="1"/>
  <c r="BS419" i="1"/>
  <c r="BR419" i="1" s="1"/>
  <c r="BT419" i="1" s="1"/>
  <c r="R419" i="1"/>
  <c r="BY418" i="1"/>
  <c r="CC418" i="1" s="1"/>
  <c r="BS418" i="1"/>
  <c r="BS417" i="1"/>
  <c r="BR417" i="1"/>
  <c r="BT417" i="1" s="1"/>
  <c r="BS416" i="1"/>
  <c r="BR416" i="1"/>
  <c r="BZ415" i="1"/>
  <c r="CD415" i="1" s="1"/>
  <c r="BT415" i="1"/>
  <c r="BS415" i="1"/>
  <c r="BR415" i="1"/>
  <c r="BS414" i="1"/>
  <c r="BR414" i="1"/>
  <c r="BT414" i="1" s="1"/>
  <c r="BZ413" i="1"/>
  <c r="CD413" i="1" s="1"/>
  <c r="BS413" i="1"/>
  <c r="BS412" i="1"/>
  <c r="BR412" i="1"/>
  <c r="R412" i="1"/>
  <c r="R413" i="1" s="1"/>
  <c r="R414" i="1" s="1"/>
  <c r="R415" i="1" s="1"/>
  <c r="R416" i="1" s="1"/>
  <c r="R417" i="1" s="1"/>
  <c r="BS411" i="1"/>
  <c r="BR411" i="1" s="1"/>
  <c r="BT411" i="1" s="1"/>
  <c r="R411" i="1"/>
  <c r="BS410" i="1"/>
  <c r="BR410" i="1"/>
  <c r="BT410" i="1" s="1"/>
  <c r="BS409" i="1"/>
  <c r="BR409" i="1" s="1"/>
  <c r="BT409" i="1" s="1"/>
  <c r="BS408" i="1"/>
  <c r="BT407" i="1"/>
  <c r="BS407" i="1"/>
  <c r="BR407" i="1" s="1"/>
  <c r="BS406" i="1"/>
  <c r="BR406" i="1"/>
  <c r="BT406" i="1" s="1"/>
  <c r="BS405" i="1"/>
  <c r="BR405" i="1" s="1"/>
  <c r="BT405" i="1" s="1"/>
  <c r="BS404" i="1"/>
  <c r="BR404" i="1"/>
  <c r="BT404" i="1" s="1"/>
  <c r="BT403" i="1"/>
  <c r="BS403" i="1"/>
  <c r="BR403" i="1" s="1"/>
  <c r="BS402" i="1"/>
  <c r="BS401" i="1"/>
  <c r="BR401" i="1" s="1"/>
  <c r="BT401" i="1" s="1"/>
  <c r="BT400" i="1"/>
  <c r="BS400" i="1"/>
  <c r="BR400" i="1"/>
  <c r="BS399" i="1"/>
  <c r="BR399" i="1" s="1"/>
  <c r="BT399" i="1" s="1"/>
  <c r="BS398" i="1"/>
  <c r="BR398" i="1"/>
  <c r="BT398" i="1" s="1"/>
  <c r="BS397" i="1"/>
  <c r="BR397" i="1" s="1"/>
  <c r="BT397" i="1" s="1"/>
  <c r="BS396" i="1"/>
  <c r="BT395" i="1"/>
  <c r="BS395" i="1"/>
  <c r="BR395" i="1" s="1"/>
  <c r="BS394" i="1"/>
  <c r="BR394" i="1"/>
  <c r="BS393" i="1"/>
  <c r="BR393" i="1" s="1"/>
  <c r="BT393" i="1" s="1"/>
  <c r="BS392" i="1"/>
  <c r="BR392" i="1"/>
  <c r="BS391" i="1"/>
  <c r="BS390" i="1"/>
  <c r="BR390" i="1" s="1"/>
  <c r="BS389" i="1"/>
  <c r="BR389" i="1" s="1"/>
  <c r="BT388" i="1"/>
  <c r="BS388" i="1"/>
  <c r="BR388" i="1"/>
  <c r="BS387" i="1"/>
  <c r="BR387" i="1" s="1"/>
  <c r="BT387" i="1" s="1"/>
  <c r="BS386" i="1"/>
  <c r="BR386" i="1"/>
  <c r="BT386" i="1" s="1"/>
  <c r="BS385" i="1"/>
  <c r="BR385" i="1" s="1"/>
  <c r="BT385" i="1" s="1"/>
  <c r="BS384" i="1"/>
  <c r="BR384" i="1" s="1"/>
  <c r="BT384" i="1" s="1"/>
  <c r="BT383" i="1"/>
  <c r="BS383" i="1"/>
  <c r="BR383" i="1" s="1"/>
  <c r="BS382" i="1"/>
  <c r="BR382" i="1"/>
  <c r="BT382" i="1" s="1"/>
  <c r="BS381" i="1"/>
  <c r="BR381" i="1" s="1"/>
  <c r="BT381" i="1" s="1"/>
  <c r="BS380" i="1"/>
  <c r="BR380" i="1"/>
  <c r="BT380" i="1" s="1"/>
  <c r="BT379" i="1"/>
  <c r="BS379" i="1"/>
  <c r="BR379" i="1" s="1"/>
  <c r="BS378" i="1"/>
  <c r="BR378" i="1" s="1"/>
  <c r="BT378" i="1" s="1"/>
  <c r="BS377" i="1"/>
  <c r="BR377" i="1" s="1"/>
  <c r="BT377" i="1" s="1"/>
  <c r="BT376" i="1"/>
  <c r="BS376" i="1"/>
  <c r="BR376" i="1"/>
  <c r="BS375" i="1"/>
  <c r="BR375" i="1" s="1"/>
  <c r="BT375" i="1" s="1"/>
  <c r="BS374" i="1"/>
  <c r="BR374" i="1"/>
  <c r="BT374" i="1" s="1"/>
  <c r="BS373" i="1"/>
  <c r="BR373" i="1" s="1"/>
  <c r="BT373" i="1" s="1"/>
  <c r="BT372" i="1"/>
  <c r="BS372" i="1"/>
  <c r="BR372" i="1" s="1"/>
  <c r="BT371" i="1"/>
  <c r="BS371" i="1"/>
  <c r="BR371" i="1" s="1"/>
  <c r="BS370" i="1"/>
  <c r="BR370" i="1"/>
  <c r="BT370" i="1" s="1"/>
  <c r="BS369" i="1"/>
  <c r="BR369" i="1" s="1"/>
  <c r="BT369" i="1" s="1"/>
  <c r="BS368" i="1"/>
  <c r="BR368" i="1"/>
  <c r="BT368" i="1" s="1"/>
  <c r="BT367" i="1"/>
  <c r="BS367" i="1"/>
  <c r="BR367" i="1" s="1"/>
  <c r="BS366" i="1"/>
  <c r="BR366" i="1" s="1"/>
  <c r="BT366" i="1" s="1"/>
  <c r="BS365" i="1"/>
  <c r="BR365" i="1" s="1"/>
  <c r="BT365" i="1" s="1"/>
  <c r="X365" i="1"/>
  <c r="W365" i="1"/>
  <c r="V365" i="1"/>
  <c r="U365" i="1"/>
  <c r="BT364" i="1"/>
  <c r="BS364" i="1"/>
  <c r="BR364" i="1"/>
  <c r="X364" i="1"/>
  <c r="W364" i="1"/>
  <c r="V364" i="1"/>
  <c r="U364" i="1"/>
  <c r="BS363" i="1"/>
  <c r="BR363" i="1" s="1"/>
  <c r="BT363" i="1" s="1"/>
  <c r="X363" i="1"/>
  <c r="W363" i="1"/>
  <c r="V363" i="1"/>
  <c r="U363" i="1"/>
  <c r="BS362" i="1"/>
  <c r="BR362" i="1"/>
  <c r="BT362" i="1" s="1"/>
  <c r="X362" i="1"/>
  <c r="W362" i="1"/>
  <c r="V362" i="1"/>
  <c r="U362" i="1"/>
  <c r="BS361" i="1"/>
  <c r="BR361" i="1" s="1"/>
  <c r="BT361" i="1" s="1"/>
  <c r="X361" i="1"/>
  <c r="W361" i="1"/>
  <c r="V361" i="1"/>
  <c r="U361" i="1"/>
  <c r="BT360" i="1"/>
  <c r="BS360" i="1"/>
  <c r="BR360" i="1"/>
  <c r="X360" i="1"/>
  <c r="W360" i="1"/>
  <c r="V360" i="1"/>
  <c r="U360" i="1"/>
  <c r="BS359" i="1"/>
  <c r="BR359" i="1" s="1"/>
  <c r="BT359" i="1" s="1"/>
  <c r="X359" i="1"/>
  <c r="W359" i="1"/>
  <c r="V359" i="1"/>
  <c r="U359" i="1"/>
  <c r="BS358" i="1"/>
  <c r="BR358" i="1"/>
  <c r="BT358" i="1" s="1"/>
  <c r="X358" i="1"/>
  <c r="W358" i="1"/>
  <c r="V358" i="1"/>
  <c r="U358" i="1"/>
  <c r="BS357" i="1"/>
  <c r="BR357" i="1"/>
  <c r="BT357" i="1" s="1"/>
  <c r="BS356" i="1"/>
  <c r="BR356" i="1" s="1"/>
  <c r="BT356" i="1" s="1"/>
  <c r="BS355" i="1"/>
  <c r="BR355" i="1"/>
  <c r="BT355" i="1" s="1"/>
  <c r="BS354" i="1"/>
  <c r="BR354" i="1" s="1"/>
  <c r="BT354" i="1" s="1"/>
  <c r="BS353" i="1"/>
  <c r="BR353" i="1"/>
  <c r="BT353" i="1" s="1"/>
  <c r="BT352" i="1"/>
  <c r="BS352" i="1"/>
  <c r="BR352" i="1" s="1"/>
  <c r="BS351" i="1"/>
  <c r="BR351" i="1" s="1"/>
  <c r="BT351" i="1" s="1"/>
  <c r="BS350" i="1"/>
  <c r="BR350" i="1"/>
  <c r="BT350" i="1" s="1"/>
  <c r="BS349" i="1"/>
  <c r="BR349" i="1"/>
  <c r="BT349" i="1" s="1"/>
  <c r="BT348" i="1"/>
  <c r="BS348" i="1"/>
  <c r="BR348" i="1" s="1"/>
  <c r="BS347" i="1"/>
  <c r="BR347" i="1" s="1"/>
  <c r="BT347" i="1" s="1"/>
  <c r="BS346" i="1"/>
  <c r="BR346" i="1" s="1"/>
  <c r="BT346" i="1" s="1"/>
  <c r="BS345" i="1"/>
  <c r="BR345" i="1"/>
  <c r="BT345" i="1" s="1"/>
  <c r="BS344" i="1"/>
  <c r="BR344" i="1" s="1"/>
  <c r="BT344" i="1" s="1"/>
  <c r="BS343" i="1"/>
  <c r="BR343" i="1"/>
  <c r="BT343" i="1" s="1"/>
  <c r="BS342" i="1"/>
  <c r="BR342" i="1"/>
  <c r="BT342" i="1" s="1"/>
  <c r="AG342" i="1"/>
  <c r="BY341" i="1"/>
  <c r="CC341" i="1" s="1"/>
  <c r="BS341" i="1"/>
  <c r="BY326" i="1" s="1"/>
  <c r="CC326" i="1" s="1"/>
  <c r="BR341" i="1"/>
  <c r="BT341" i="1" s="1"/>
  <c r="AG341" i="1"/>
  <c r="BS340" i="1"/>
  <c r="BR340" i="1"/>
  <c r="BT340" i="1" s="1"/>
  <c r="AG340" i="1"/>
  <c r="BS339" i="1"/>
  <c r="BR339" i="1" s="1"/>
  <c r="BT339" i="1" s="1"/>
  <c r="AG339" i="1"/>
  <c r="BY338" i="1"/>
  <c r="CC338" i="1" s="1"/>
  <c r="BS338" i="1"/>
  <c r="BR338" i="1" s="1"/>
  <c r="BT338" i="1" s="1"/>
  <c r="AG338" i="1"/>
  <c r="BY337" i="1"/>
  <c r="CC337" i="1" s="1"/>
  <c r="BS337" i="1"/>
  <c r="BR337" i="1"/>
  <c r="BT337" i="1" s="1"/>
  <c r="AG337" i="1"/>
  <c r="BS336" i="1"/>
  <c r="AG336" i="1"/>
  <c r="BS335" i="1"/>
  <c r="BR335" i="1"/>
  <c r="BT335" i="1" s="1"/>
  <c r="AG335" i="1"/>
  <c r="BS334" i="1"/>
  <c r="BR334" i="1" s="1"/>
  <c r="BT334" i="1" s="1"/>
  <c r="AG334" i="1"/>
  <c r="BS333" i="1"/>
  <c r="BR333" i="1"/>
  <c r="BT333" i="1" s="1"/>
  <c r="AG333" i="1"/>
  <c r="BT332" i="1"/>
  <c r="BS332" i="1"/>
  <c r="BR332" i="1"/>
  <c r="AG332" i="1"/>
  <c r="BS331" i="1"/>
  <c r="BR331" i="1"/>
  <c r="BT331" i="1" s="1"/>
  <c r="AG331" i="1"/>
  <c r="CC330" i="1"/>
  <c r="BS330" i="1"/>
  <c r="BR330" i="1" s="1"/>
  <c r="AG330" i="1"/>
  <c r="BS329" i="1"/>
  <c r="BY330" i="1" s="1"/>
  <c r="BR329" i="1"/>
  <c r="BT329" i="1" s="1"/>
  <c r="AG329" i="1"/>
  <c r="BS328" i="1"/>
  <c r="BR328" i="1"/>
  <c r="BT328" i="1" s="1"/>
  <c r="AG328" i="1"/>
  <c r="BY327" i="1"/>
  <c r="CC327" i="1" s="1"/>
  <c r="BS327" i="1"/>
  <c r="BY328" i="1" s="1"/>
  <c r="CC328" i="1" s="1"/>
  <c r="AG327" i="1"/>
  <c r="BT326" i="1"/>
  <c r="BS326" i="1"/>
  <c r="BR326" i="1"/>
  <c r="AG326" i="1"/>
  <c r="BS325" i="1"/>
  <c r="BR325" i="1"/>
  <c r="BT325" i="1" s="1"/>
  <c r="AG325" i="1"/>
  <c r="BY324" i="1"/>
  <c r="CC324" i="1" s="1"/>
  <c r="BS324" i="1"/>
  <c r="BR324" i="1" s="1"/>
  <c r="AG324" i="1"/>
  <c r="BS323" i="1"/>
  <c r="BR323" i="1"/>
  <c r="AG323" i="1"/>
  <c r="R317" i="1"/>
  <c r="R318" i="1" s="1"/>
  <c r="R319" i="1" s="1"/>
  <c r="R320" i="1" s="1"/>
  <c r="R321" i="1" s="1"/>
  <c r="R322" i="1" s="1"/>
  <c r="R316" i="1"/>
  <c r="R311" i="1"/>
  <c r="R312" i="1" s="1"/>
  <c r="R313" i="1" s="1"/>
  <c r="R314" i="1" s="1"/>
  <c r="R308" i="1"/>
  <c r="R309" i="1" s="1"/>
  <c r="R310" i="1" s="1"/>
  <c r="R301" i="1"/>
  <c r="R302" i="1" s="1"/>
  <c r="R303" i="1" s="1"/>
  <c r="R304" i="1" s="1"/>
  <c r="R305" i="1" s="1"/>
  <c r="R306" i="1" s="1"/>
  <c r="R300" i="1"/>
  <c r="R292" i="1"/>
  <c r="R293" i="1" s="1"/>
  <c r="R294" i="1" s="1"/>
  <c r="R295" i="1" s="1"/>
  <c r="R296" i="1" s="1"/>
  <c r="R297" i="1" s="1"/>
  <c r="R298" i="1" s="1"/>
  <c r="BS195" i="1"/>
  <c r="BR195" i="1" s="1"/>
  <c r="BT195" i="1" s="1"/>
  <c r="BS187" i="1"/>
  <c r="BR187" i="1" s="1"/>
  <c r="BT187" i="1" s="1"/>
  <c r="BS154" i="1"/>
  <c r="BR154" i="1" s="1"/>
  <c r="BT154" i="1" s="1"/>
  <c r="BS140" i="1"/>
  <c r="BR140" i="1" s="1"/>
  <c r="BT140" i="1" s="1"/>
  <c r="BS132" i="1"/>
  <c r="BR132" i="1" s="1"/>
  <c r="BT132" i="1" s="1"/>
  <c r="BS119" i="1"/>
  <c r="BR119" i="1" s="1"/>
  <c r="BT119" i="1" s="1"/>
  <c r="BS101" i="1"/>
  <c r="BR101" i="1" s="1"/>
  <c r="BT101" i="1" s="1"/>
  <c r="BS91" i="1"/>
  <c r="BR91" i="1" s="1"/>
  <c r="BT91" i="1" s="1"/>
  <c r="BS80" i="1"/>
  <c r="BR80" i="1" s="1"/>
  <c r="BT80" i="1" s="1"/>
  <c r="BS75" i="1"/>
  <c r="BR75" i="1" s="1"/>
  <c r="BT75" i="1" s="1"/>
  <c r="BS67" i="1"/>
  <c r="BR67" i="1" s="1"/>
  <c r="BT67" i="1" s="1"/>
  <c r="BS63" i="1"/>
  <c r="BR63" i="1" s="1"/>
  <c r="BT63" i="1" s="1"/>
  <c r="BS55" i="1"/>
  <c r="BR55" i="1" s="1"/>
  <c r="BT55" i="1" s="1"/>
  <c r="BS51" i="1"/>
  <c r="BR51" i="1" s="1"/>
  <c r="BT51" i="1" s="1"/>
  <c r="BS43" i="1"/>
  <c r="BR43" i="1" s="1"/>
  <c r="BT43" i="1" s="1"/>
  <c r="BS39" i="1"/>
  <c r="BR39" i="1" s="1"/>
  <c r="BT39" i="1" s="1"/>
  <c r="BS31" i="1"/>
  <c r="BR31" i="1" s="1"/>
  <c r="BT31" i="1" s="1"/>
  <c r="BS27" i="1"/>
  <c r="BR27" i="1" s="1"/>
  <c r="BT27" i="1" s="1"/>
  <c r="BG20" i="1"/>
  <c r="BS174" i="1" s="1"/>
  <c r="BR174" i="1" s="1"/>
  <c r="BT174" i="1" s="1"/>
  <c r="BS19" i="1"/>
  <c r="BR19" i="1" s="1"/>
  <c r="BT19" i="1" s="1"/>
  <c r="BG18" i="1"/>
  <c r="BS17" i="1"/>
  <c r="BR17" i="1" s="1"/>
  <c r="BT17" i="1" s="1"/>
  <c r="BG10" i="1"/>
  <c r="BS9" i="1"/>
  <c r="BG4" i="1"/>
  <c r="BS3" i="1"/>
  <c r="BR3" i="1" s="1"/>
  <c r="BG3" i="1"/>
  <c r="BS96" i="1" l="1"/>
  <c r="BR96" i="1" s="1"/>
  <c r="BT96" i="1" s="1"/>
  <c r="BS202" i="1"/>
  <c r="BR202" i="1" s="1"/>
  <c r="BT202" i="1" s="1"/>
  <c r="BS180" i="1"/>
  <c r="BR180" i="1" s="1"/>
  <c r="BT180" i="1" s="1"/>
  <c r="BZ426" i="1"/>
  <c r="CD426" i="1" s="1"/>
  <c r="BR413" i="1"/>
  <c r="BS126" i="1"/>
  <c r="BR126" i="1" s="1"/>
  <c r="BT126" i="1" s="1"/>
  <c r="BS208" i="1"/>
  <c r="BR208" i="1" s="1"/>
  <c r="BT208" i="1" s="1"/>
  <c r="BS284" i="1"/>
  <c r="BR284" i="1" s="1"/>
  <c r="BT284" i="1" s="1"/>
  <c r="BT3" i="1"/>
  <c r="BS8" i="1"/>
  <c r="BS283" i="1"/>
  <c r="BR283" i="1" s="1"/>
  <c r="BT283" i="1" s="1"/>
  <c r="BS160" i="1"/>
  <c r="BR160" i="1" s="1"/>
  <c r="BT160" i="1" s="1"/>
  <c r="BS295" i="1"/>
  <c r="BS85" i="1"/>
  <c r="BR85" i="1" s="1"/>
  <c r="BT85" i="1" s="1"/>
  <c r="BS188" i="1"/>
  <c r="BR188" i="1" s="1"/>
  <c r="BT188" i="1" s="1"/>
  <c r="BS296" i="1"/>
  <c r="BY414" i="1"/>
  <c r="CC414" i="1" s="1"/>
  <c r="BT444" i="1"/>
  <c r="BS107" i="1"/>
  <c r="BR107" i="1" s="1"/>
  <c r="BT107" i="1" s="1"/>
  <c r="BS215" i="1"/>
  <c r="BR215" i="1" s="1"/>
  <c r="BT215" i="1" s="1"/>
  <c r="BR408" i="1"/>
  <c r="BT408" i="1" s="1"/>
  <c r="BY340" i="1"/>
  <c r="CC340" i="1" s="1"/>
  <c r="BT453" i="1"/>
  <c r="BY415" i="1"/>
  <c r="CC415" i="1" s="1"/>
  <c r="BS14" i="1"/>
  <c r="BR14" i="1" s="1"/>
  <c r="BT14" i="1" s="1"/>
  <c r="BS18" i="1"/>
  <c r="BR18" i="1" s="1"/>
  <c r="BT18" i="1" s="1"/>
  <c r="BS23" i="1"/>
  <c r="BR23" i="1" s="1"/>
  <c r="BT23" i="1" s="1"/>
  <c r="BS35" i="1"/>
  <c r="BR35" i="1" s="1"/>
  <c r="BT35" i="1" s="1"/>
  <c r="BS47" i="1"/>
  <c r="BR47" i="1" s="1"/>
  <c r="BT47" i="1" s="1"/>
  <c r="BS59" i="1"/>
  <c r="BR59" i="1" s="1"/>
  <c r="BT59" i="1" s="1"/>
  <c r="BS71" i="1"/>
  <c r="BR71" i="1" s="1"/>
  <c r="BT71" i="1" s="1"/>
  <c r="BS90" i="1"/>
  <c r="BR90" i="1" s="1"/>
  <c r="BT90" i="1" s="1"/>
  <c r="BS112" i="1"/>
  <c r="BR112" i="1" s="1"/>
  <c r="BT112" i="1" s="1"/>
  <c r="BS139" i="1"/>
  <c r="BR139" i="1" s="1"/>
  <c r="BT139" i="1" s="1"/>
  <c r="BS194" i="1"/>
  <c r="BR194" i="1" s="1"/>
  <c r="BT194" i="1" s="1"/>
  <c r="BR9" i="1"/>
  <c r="BS167" i="1"/>
  <c r="BR167" i="1" s="1"/>
  <c r="BT167" i="1" s="1"/>
  <c r="BS222" i="1"/>
  <c r="BR222" i="1" s="1"/>
  <c r="BT222" i="1" s="1"/>
  <c r="BT330" i="1"/>
  <c r="BX331" i="1"/>
  <c r="CB331" i="1" s="1"/>
  <c r="BY416" i="1"/>
  <c r="CC416" i="1" s="1"/>
  <c r="BT446" i="1"/>
  <c r="BY527" i="1"/>
  <c r="BT507" i="1"/>
  <c r="BS146" i="1"/>
  <c r="BR146" i="1" s="1"/>
  <c r="BT146" i="1" s="1"/>
  <c r="BS271" i="1"/>
  <c r="BR271" i="1" s="1"/>
  <c r="BT271" i="1" s="1"/>
  <c r="BR327" i="1"/>
  <c r="BT324" i="1"/>
  <c r="BX325" i="1"/>
  <c r="CB325" i="1" s="1"/>
  <c r="BS304" i="1"/>
  <c r="BR304" i="1" s="1"/>
  <c r="BT304" i="1" s="1"/>
  <c r="BS294" i="1"/>
  <c r="BS258" i="1"/>
  <c r="BR258" i="1" s="1"/>
  <c r="BT258" i="1" s="1"/>
  <c r="BS247" i="1"/>
  <c r="BR247" i="1" s="1"/>
  <c r="BT247" i="1" s="1"/>
  <c r="BS206" i="1"/>
  <c r="BR206" i="1" s="1"/>
  <c r="BT206" i="1" s="1"/>
  <c r="BS199" i="1"/>
  <c r="BR199" i="1" s="1"/>
  <c r="BT199" i="1" s="1"/>
  <c r="BS192" i="1"/>
  <c r="BR192" i="1" s="1"/>
  <c r="BT192" i="1" s="1"/>
  <c r="BS151" i="1"/>
  <c r="BR151" i="1" s="1"/>
  <c r="BT151" i="1" s="1"/>
  <c r="BS268" i="1"/>
  <c r="BR268" i="1" s="1"/>
  <c r="BT268" i="1" s="1"/>
  <c r="BS219" i="1"/>
  <c r="BR219" i="1" s="1"/>
  <c r="BT219" i="1" s="1"/>
  <c r="BS212" i="1"/>
  <c r="BR212" i="1" s="1"/>
  <c r="BT212" i="1" s="1"/>
  <c r="BS178" i="1"/>
  <c r="BR178" i="1" s="1"/>
  <c r="BT178" i="1" s="1"/>
  <c r="BS171" i="1"/>
  <c r="BR171" i="1" s="1"/>
  <c r="BT171" i="1" s="1"/>
  <c r="BS164" i="1"/>
  <c r="BR164" i="1" s="1"/>
  <c r="BT164" i="1" s="1"/>
  <c r="BS130" i="1"/>
  <c r="BR130" i="1" s="1"/>
  <c r="BT130" i="1" s="1"/>
  <c r="BS123" i="1"/>
  <c r="BR123" i="1" s="1"/>
  <c r="BT123" i="1" s="1"/>
  <c r="BS116" i="1"/>
  <c r="BR116" i="1" s="1"/>
  <c r="BT116" i="1" s="1"/>
  <c r="BS104" i="1"/>
  <c r="BR104" i="1" s="1"/>
  <c r="BT104" i="1" s="1"/>
  <c r="BS99" i="1"/>
  <c r="BR99" i="1" s="1"/>
  <c r="BT99" i="1" s="1"/>
  <c r="BS93" i="1"/>
  <c r="BR93" i="1" s="1"/>
  <c r="BT93" i="1" s="1"/>
  <c r="BS83" i="1"/>
  <c r="BR83" i="1" s="1"/>
  <c r="BT83" i="1" s="1"/>
  <c r="BS78" i="1"/>
  <c r="BR78" i="1" s="1"/>
  <c r="BT78" i="1" s="1"/>
  <c r="BS73" i="1"/>
  <c r="BR73" i="1" s="1"/>
  <c r="BT73" i="1" s="1"/>
  <c r="BS69" i="1"/>
  <c r="BR69" i="1" s="1"/>
  <c r="BT69" i="1" s="1"/>
  <c r="BS65" i="1"/>
  <c r="BR65" i="1" s="1"/>
  <c r="BT65" i="1" s="1"/>
  <c r="BS61" i="1"/>
  <c r="BR61" i="1" s="1"/>
  <c r="BT61" i="1" s="1"/>
  <c r="BS57" i="1"/>
  <c r="BR57" i="1" s="1"/>
  <c r="BT57" i="1" s="1"/>
  <c r="BS53" i="1"/>
  <c r="BR53" i="1" s="1"/>
  <c r="BT53" i="1" s="1"/>
  <c r="BS49" i="1"/>
  <c r="BR49" i="1" s="1"/>
  <c r="BT49" i="1" s="1"/>
  <c r="BS45" i="1"/>
  <c r="BR45" i="1" s="1"/>
  <c r="BT45" i="1" s="1"/>
  <c r="BS41" i="1"/>
  <c r="BR41" i="1" s="1"/>
  <c r="BT41" i="1" s="1"/>
  <c r="BS37" i="1"/>
  <c r="BR37" i="1" s="1"/>
  <c r="BT37" i="1" s="1"/>
  <c r="BS33" i="1"/>
  <c r="BR33" i="1" s="1"/>
  <c r="BT33" i="1" s="1"/>
  <c r="BS29" i="1"/>
  <c r="BR29" i="1" s="1"/>
  <c r="BT29" i="1" s="1"/>
  <c r="BS25" i="1"/>
  <c r="BR25" i="1" s="1"/>
  <c r="BT25" i="1" s="1"/>
  <c r="BS115" i="1"/>
  <c r="BR115" i="1" s="1"/>
  <c r="BT115" i="1" s="1"/>
  <c r="BS81" i="1"/>
  <c r="BR81" i="1" s="1"/>
  <c r="BT81" i="1" s="1"/>
  <c r="BS82" i="1"/>
  <c r="BR82" i="1" s="1"/>
  <c r="BT82" i="1" s="1"/>
  <c r="BS22" i="1"/>
  <c r="BR22" i="1" s="1"/>
  <c r="BT22" i="1" s="1"/>
  <c r="BS12" i="1"/>
  <c r="BR12" i="1" s="1"/>
  <c r="BT12" i="1" s="1"/>
  <c r="BS7" i="1"/>
  <c r="BS128" i="1"/>
  <c r="BR128" i="1" s="1"/>
  <c r="BT128" i="1" s="1"/>
  <c r="BS97" i="1"/>
  <c r="BR97" i="1" s="1"/>
  <c r="BT97" i="1" s="1"/>
  <c r="BS92" i="1"/>
  <c r="BR92" i="1" s="1"/>
  <c r="BT92" i="1" s="1"/>
  <c r="BS310" i="1"/>
  <c r="BR310" i="1" s="1"/>
  <c r="BT310" i="1" s="1"/>
  <c r="BS290" i="1"/>
  <c r="BR290" i="1" s="1"/>
  <c r="BT290" i="1" s="1"/>
  <c r="BS276" i="1"/>
  <c r="BR276" i="1" s="1"/>
  <c r="BT276" i="1" s="1"/>
  <c r="BS264" i="1"/>
  <c r="BR264" i="1" s="1"/>
  <c r="BT264" i="1" s="1"/>
  <c r="BS254" i="1"/>
  <c r="BR254" i="1" s="1"/>
  <c r="BT254" i="1" s="1"/>
  <c r="BS243" i="1"/>
  <c r="BR243" i="1" s="1"/>
  <c r="BT243" i="1" s="1"/>
  <c r="BS232" i="1"/>
  <c r="BR232" i="1" s="1"/>
  <c r="BT232" i="1" s="1"/>
  <c r="BS224" i="1"/>
  <c r="BR224" i="1" s="1"/>
  <c r="BT224" i="1" s="1"/>
  <c r="BS190" i="1"/>
  <c r="BR190" i="1" s="1"/>
  <c r="BT190" i="1" s="1"/>
  <c r="BS183" i="1"/>
  <c r="BR183" i="1" s="1"/>
  <c r="BT183" i="1" s="1"/>
  <c r="BS176" i="1"/>
  <c r="BR176" i="1" s="1"/>
  <c r="BT176" i="1" s="1"/>
  <c r="BS142" i="1"/>
  <c r="BR142" i="1" s="1"/>
  <c r="BT142" i="1" s="1"/>
  <c r="BS135" i="1"/>
  <c r="BR135" i="1" s="1"/>
  <c r="BT135" i="1" s="1"/>
  <c r="BS103" i="1"/>
  <c r="BR103" i="1" s="1"/>
  <c r="BT103" i="1" s="1"/>
  <c r="BS87" i="1"/>
  <c r="BR87" i="1" s="1"/>
  <c r="BT87" i="1" s="1"/>
  <c r="BS5" i="1"/>
  <c r="BS11" i="1"/>
  <c r="BR11" i="1" s="1"/>
  <c r="BT11" i="1" s="1"/>
  <c r="BS6" i="1"/>
  <c r="BS227" i="1"/>
  <c r="BR227" i="1" s="1"/>
  <c r="BT227" i="1" s="1"/>
  <c r="BS158" i="1"/>
  <c r="BR158" i="1" s="1"/>
  <c r="BT158" i="1" s="1"/>
  <c r="BS144" i="1"/>
  <c r="BR144" i="1" s="1"/>
  <c r="BT144" i="1" s="1"/>
  <c r="BS94" i="1"/>
  <c r="BR94" i="1" s="1"/>
  <c r="BT94" i="1" s="1"/>
  <c r="BS88" i="1"/>
  <c r="BR88" i="1" s="1"/>
  <c r="BT88" i="1" s="1"/>
  <c r="BS236" i="1"/>
  <c r="BR236" i="1" s="1"/>
  <c r="BT236" i="1" s="1"/>
  <c r="BS111" i="1"/>
  <c r="BR111" i="1" s="1"/>
  <c r="BT111" i="1" s="1"/>
  <c r="BS13" i="1"/>
  <c r="BR13" i="1" s="1"/>
  <c r="BT13" i="1" s="1"/>
  <c r="BS4" i="1"/>
  <c r="BS147" i="1"/>
  <c r="BR147" i="1" s="1"/>
  <c r="BT147" i="1" s="1"/>
  <c r="BS307" i="1"/>
  <c r="BR307" i="1" s="1"/>
  <c r="BT307" i="1" s="1"/>
  <c r="BS16" i="1"/>
  <c r="BR16" i="1" s="1"/>
  <c r="BT16" i="1" s="1"/>
  <c r="BS26" i="1"/>
  <c r="BR26" i="1" s="1"/>
  <c r="BT26" i="1" s="1"/>
  <c r="BS30" i="1"/>
  <c r="BR30" i="1" s="1"/>
  <c r="BT30" i="1" s="1"/>
  <c r="BS34" i="1"/>
  <c r="BR34" i="1" s="1"/>
  <c r="BT34" i="1" s="1"/>
  <c r="BS38" i="1"/>
  <c r="BR38" i="1" s="1"/>
  <c r="BT38" i="1" s="1"/>
  <c r="BS42" i="1"/>
  <c r="BR42" i="1" s="1"/>
  <c r="BT42" i="1" s="1"/>
  <c r="BS46" i="1"/>
  <c r="BR46" i="1" s="1"/>
  <c r="BT46" i="1" s="1"/>
  <c r="BS50" i="1"/>
  <c r="BR50" i="1" s="1"/>
  <c r="BT50" i="1" s="1"/>
  <c r="BS54" i="1"/>
  <c r="BR54" i="1" s="1"/>
  <c r="BT54" i="1" s="1"/>
  <c r="BS58" i="1"/>
  <c r="BR58" i="1" s="1"/>
  <c r="BT58" i="1" s="1"/>
  <c r="BS62" i="1"/>
  <c r="BR62" i="1" s="1"/>
  <c r="BT62" i="1" s="1"/>
  <c r="BS66" i="1"/>
  <c r="BR66" i="1" s="1"/>
  <c r="BT66" i="1" s="1"/>
  <c r="BS70" i="1"/>
  <c r="BR70" i="1" s="1"/>
  <c r="BT70" i="1" s="1"/>
  <c r="BS74" i="1"/>
  <c r="BR74" i="1" s="1"/>
  <c r="BT74" i="1" s="1"/>
  <c r="BS124" i="1"/>
  <c r="BR124" i="1" s="1"/>
  <c r="BT124" i="1" s="1"/>
  <c r="BS131" i="1"/>
  <c r="BR131" i="1" s="1"/>
  <c r="BT131" i="1" s="1"/>
  <c r="BS138" i="1"/>
  <c r="BR138" i="1" s="1"/>
  <c r="BT138" i="1" s="1"/>
  <c r="BS172" i="1"/>
  <c r="BR172" i="1" s="1"/>
  <c r="BT172" i="1" s="1"/>
  <c r="BS179" i="1"/>
  <c r="BR179" i="1" s="1"/>
  <c r="BT179" i="1" s="1"/>
  <c r="BS186" i="1"/>
  <c r="BR186" i="1" s="1"/>
  <c r="BT186" i="1" s="1"/>
  <c r="BS220" i="1"/>
  <c r="BR220" i="1" s="1"/>
  <c r="BT220" i="1" s="1"/>
  <c r="BS270" i="1"/>
  <c r="BR270" i="1" s="1"/>
  <c r="BT270" i="1" s="1"/>
  <c r="BX326" i="1"/>
  <c r="CB326" i="1" s="1"/>
  <c r="BR336" i="1"/>
  <c r="BY329" i="1"/>
  <c r="CC329" i="1" s="1"/>
  <c r="BX340" i="1"/>
  <c r="CB340" i="1" s="1"/>
  <c r="BT392" i="1"/>
  <c r="BT416" i="1"/>
  <c r="BY429" i="1"/>
  <c r="CC429" i="1" s="1"/>
  <c r="BS306" i="1"/>
  <c r="BR306" i="1" s="1"/>
  <c r="BT306" i="1" s="1"/>
  <c r="BS303" i="1"/>
  <c r="BR303" i="1" s="1"/>
  <c r="BT303" i="1" s="1"/>
  <c r="BS300" i="1"/>
  <c r="BR300" i="1" s="1"/>
  <c r="BT300" i="1" s="1"/>
  <c r="BS312" i="1"/>
  <c r="BR312" i="1" s="1"/>
  <c r="BT312" i="1" s="1"/>
  <c r="BS309" i="1"/>
  <c r="BR309" i="1" s="1"/>
  <c r="BT309" i="1" s="1"/>
  <c r="BS305" i="1"/>
  <c r="BR305" i="1" s="1"/>
  <c r="BT305" i="1" s="1"/>
  <c r="BS302" i="1"/>
  <c r="BR302" i="1" s="1"/>
  <c r="BT302" i="1" s="1"/>
  <c r="BS299" i="1"/>
  <c r="BR299" i="1" s="1"/>
  <c r="BT299" i="1" s="1"/>
  <c r="BS314" i="1"/>
  <c r="BR314" i="1" s="1"/>
  <c r="BT314" i="1" s="1"/>
  <c r="BS311" i="1"/>
  <c r="BR311" i="1" s="1"/>
  <c r="BT311" i="1" s="1"/>
  <c r="BS308" i="1"/>
  <c r="BR308" i="1" s="1"/>
  <c r="BT308" i="1" s="1"/>
  <c r="BS289" i="1"/>
  <c r="BR289" i="1" s="1"/>
  <c r="BT289" i="1" s="1"/>
  <c r="BS285" i="1"/>
  <c r="BR285" i="1" s="1"/>
  <c r="BT285" i="1" s="1"/>
  <c r="BS281" i="1"/>
  <c r="BR281" i="1" s="1"/>
  <c r="BT281" i="1" s="1"/>
  <c r="BS277" i="1"/>
  <c r="BR277" i="1" s="1"/>
  <c r="BT277" i="1" s="1"/>
  <c r="BS273" i="1"/>
  <c r="BR273" i="1" s="1"/>
  <c r="BT273" i="1" s="1"/>
  <c r="BS269" i="1"/>
  <c r="BR269" i="1" s="1"/>
  <c r="BT269" i="1" s="1"/>
  <c r="BS265" i="1"/>
  <c r="BR265" i="1" s="1"/>
  <c r="BT265" i="1" s="1"/>
  <c r="BS261" i="1"/>
  <c r="BR261" i="1" s="1"/>
  <c r="BT261" i="1" s="1"/>
  <c r="BS257" i="1"/>
  <c r="BR257" i="1" s="1"/>
  <c r="BT257" i="1" s="1"/>
  <c r="BS253" i="1"/>
  <c r="BR253" i="1" s="1"/>
  <c r="BT253" i="1" s="1"/>
  <c r="BS249" i="1"/>
  <c r="BR249" i="1" s="1"/>
  <c r="BT249" i="1" s="1"/>
  <c r="BS245" i="1"/>
  <c r="BR245" i="1" s="1"/>
  <c r="BT245" i="1" s="1"/>
  <c r="BS241" i="1"/>
  <c r="BR241" i="1" s="1"/>
  <c r="BT241" i="1" s="1"/>
  <c r="BS237" i="1"/>
  <c r="BR237" i="1" s="1"/>
  <c r="BT237" i="1" s="1"/>
  <c r="BS233" i="1"/>
  <c r="BR233" i="1" s="1"/>
  <c r="BT233" i="1" s="1"/>
  <c r="BS320" i="1"/>
  <c r="BR320" i="1" s="1"/>
  <c r="BT320" i="1" s="1"/>
  <c r="BS317" i="1"/>
  <c r="BR317" i="1" s="1"/>
  <c r="BT317" i="1" s="1"/>
  <c r="BS315" i="1"/>
  <c r="BR315" i="1" s="1"/>
  <c r="BT315" i="1" s="1"/>
  <c r="BS298" i="1"/>
  <c r="BS280" i="1"/>
  <c r="BR280" i="1" s="1"/>
  <c r="BT280" i="1" s="1"/>
  <c r="BS274" i="1"/>
  <c r="BR274" i="1" s="1"/>
  <c r="BT274" i="1" s="1"/>
  <c r="BS319" i="1"/>
  <c r="BR319" i="1" s="1"/>
  <c r="BT319" i="1" s="1"/>
  <c r="BS293" i="1"/>
  <c r="BS287" i="1"/>
  <c r="BR287" i="1" s="1"/>
  <c r="BT287" i="1" s="1"/>
  <c r="BS262" i="1"/>
  <c r="BR262" i="1" s="1"/>
  <c r="BT262" i="1" s="1"/>
  <c r="BS256" i="1"/>
  <c r="BR256" i="1" s="1"/>
  <c r="BT256" i="1" s="1"/>
  <c r="BS251" i="1"/>
  <c r="BR251" i="1" s="1"/>
  <c r="BT251" i="1" s="1"/>
  <c r="BS246" i="1"/>
  <c r="BR246" i="1" s="1"/>
  <c r="BT246" i="1" s="1"/>
  <c r="BS240" i="1"/>
  <c r="BR240" i="1" s="1"/>
  <c r="BT240" i="1" s="1"/>
  <c r="BS235" i="1"/>
  <c r="BR235" i="1" s="1"/>
  <c r="BT235" i="1" s="1"/>
  <c r="BS230" i="1"/>
  <c r="BR230" i="1" s="1"/>
  <c r="BT230" i="1" s="1"/>
  <c r="BS226" i="1"/>
  <c r="BR226" i="1" s="1"/>
  <c r="BT226" i="1" s="1"/>
  <c r="BS292" i="1"/>
  <c r="BS286" i="1"/>
  <c r="BR286" i="1" s="1"/>
  <c r="BT286" i="1" s="1"/>
  <c r="BS267" i="1"/>
  <c r="BR267" i="1" s="1"/>
  <c r="BT267" i="1" s="1"/>
  <c r="BS318" i="1"/>
  <c r="BR318" i="1" s="1"/>
  <c r="BT318" i="1" s="1"/>
  <c r="BS313" i="1"/>
  <c r="BR313" i="1" s="1"/>
  <c r="BT313" i="1" s="1"/>
  <c r="BS279" i="1"/>
  <c r="BR279" i="1" s="1"/>
  <c r="BT279" i="1" s="1"/>
  <c r="BS272" i="1"/>
  <c r="BR272" i="1" s="1"/>
  <c r="BT272" i="1" s="1"/>
  <c r="BS297" i="1"/>
  <c r="BS278" i="1"/>
  <c r="BR278" i="1" s="1"/>
  <c r="BT278" i="1" s="1"/>
  <c r="BS266" i="1"/>
  <c r="BR266" i="1" s="1"/>
  <c r="BT266" i="1" s="1"/>
  <c r="BS260" i="1"/>
  <c r="BR260" i="1" s="1"/>
  <c r="BT260" i="1" s="1"/>
  <c r="BS255" i="1"/>
  <c r="BR255" i="1" s="1"/>
  <c r="BT255" i="1" s="1"/>
  <c r="BS250" i="1"/>
  <c r="BR250" i="1" s="1"/>
  <c r="BT250" i="1" s="1"/>
  <c r="BS244" i="1"/>
  <c r="BR244" i="1" s="1"/>
  <c r="BT244" i="1" s="1"/>
  <c r="BS239" i="1"/>
  <c r="BR239" i="1" s="1"/>
  <c r="BT239" i="1" s="1"/>
  <c r="BS234" i="1"/>
  <c r="BR234" i="1" s="1"/>
  <c r="BT234" i="1" s="1"/>
  <c r="BS229" i="1"/>
  <c r="BR229" i="1" s="1"/>
  <c r="BT229" i="1" s="1"/>
  <c r="BS225" i="1"/>
  <c r="BR225" i="1" s="1"/>
  <c r="BT225" i="1" s="1"/>
  <c r="BS221" i="1"/>
  <c r="BR221" i="1" s="1"/>
  <c r="BT221" i="1" s="1"/>
  <c r="BS217" i="1"/>
  <c r="BR217" i="1" s="1"/>
  <c r="BT217" i="1" s="1"/>
  <c r="BS213" i="1"/>
  <c r="BR213" i="1" s="1"/>
  <c r="BT213" i="1" s="1"/>
  <c r="BS209" i="1"/>
  <c r="BR209" i="1" s="1"/>
  <c r="BT209" i="1" s="1"/>
  <c r="BS205" i="1"/>
  <c r="BR205" i="1" s="1"/>
  <c r="BT205" i="1" s="1"/>
  <c r="BS201" i="1"/>
  <c r="BR201" i="1" s="1"/>
  <c r="BT201" i="1" s="1"/>
  <c r="BS197" i="1"/>
  <c r="BR197" i="1" s="1"/>
  <c r="BT197" i="1" s="1"/>
  <c r="BS193" i="1"/>
  <c r="BR193" i="1" s="1"/>
  <c r="BT193" i="1" s="1"/>
  <c r="BS189" i="1"/>
  <c r="BR189" i="1" s="1"/>
  <c r="BT189" i="1" s="1"/>
  <c r="BS185" i="1"/>
  <c r="BR185" i="1" s="1"/>
  <c r="BT185" i="1" s="1"/>
  <c r="BS181" i="1"/>
  <c r="BR181" i="1" s="1"/>
  <c r="BT181" i="1" s="1"/>
  <c r="BS177" i="1"/>
  <c r="BR177" i="1" s="1"/>
  <c r="BT177" i="1" s="1"/>
  <c r="BS173" i="1"/>
  <c r="BR173" i="1" s="1"/>
  <c r="BT173" i="1" s="1"/>
  <c r="BS169" i="1"/>
  <c r="BR169" i="1" s="1"/>
  <c r="BT169" i="1" s="1"/>
  <c r="BS165" i="1"/>
  <c r="BR165" i="1" s="1"/>
  <c r="BT165" i="1" s="1"/>
  <c r="BS161" i="1"/>
  <c r="BR161" i="1" s="1"/>
  <c r="BT161" i="1" s="1"/>
  <c r="BS157" i="1"/>
  <c r="BR157" i="1" s="1"/>
  <c r="BT157" i="1" s="1"/>
  <c r="BS153" i="1"/>
  <c r="BR153" i="1" s="1"/>
  <c r="BT153" i="1" s="1"/>
  <c r="BS149" i="1"/>
  <c r="BR149" i="1" s="1"/>
  <c r="BT149" i="1" s="1"/>
  <c r="BS145" i="1"/>
  <c r="BR145" i="1" s="1"/>
  <c r="BT145" i="1" s="1"/>
  <c r="BS141" i="1"/>
  <c r="BR141" i="1" s="1"/>
  <c r="BT141" i="1" s="1"/>
  <c r="BS137" i="1"/>
  <c r="BR137" i="1" s="1"/>
  <c r="BT137" i="1" s="1"/>
  <c r="BS133" i="1"/>
  <c r="BR133" i="1" s="1"/>
  <c r="BT133" i="1" s="1"/>
  <c r="BS129" i="1"/>
  <c r="BR129" i="1" s="1"/>
  <c r="BT129" i="1" s="1"/>
  <c r="BS125" i="1"/>
  <c r="BR125" i="1" s="1"/>
  <c r="BT125" i="1" s="1"/>
  <c r="BS121" i="1"/>
  <c r="BR121" i="1" s="1"/>
  <c r="BT121" i="1" s="1"/>
  <c r="BS117" i="1"/>
  <c r="BR117" i="1" s="1"/>
  <c r="BT117" i="1" s="1"/>
  <c r="BS113" i="1"/>
  <c r="BR113" i="1" s="1"/>
  <c r="BT113" i="1" s="1"/>
  <c r="BS109" i="1"/>
  <c r="BR109" i="1" s="1"/>
  <c r="BT109" i="1" s="1"/>
  <c r="BS105" i="1"/>
  <c r="BR105" i="1" s="1"/>
  <c r="BT105" i="1" s="1"/>
  <c r="BS282" i="1"/>
  <c r="BR282" i="1" s="1"/>
  <c r="BT282" i="1" s="1"/>
  <c r="BS21" i="1"/>
  <c r="BR21" i="1" s="1"/>
  <c r="BT21" i="1" s="1"/>
  <c r="BS79" i="1"/>
  <c r="BR79" i="1" s="1"/>
  <c r="BT79" i="1" s="1"/>
  <c r="BS84" i="1"/>
  <c r="BR84" i="1" s="1"/>
  <c r="BT84" i="1" s="1"/>
  <c r="BS89" i="1"/>
  <c r="BR89" i="1" s="1"/>
  <c r="BT89" i="1" s="1"/>
  <c r="BS95" i="1"/>
  <c r="BR95" i="1" s="1"/>
  <c r="BT95" i="1" s="1"/>
  <c r="BS100" i="1"/>
  <c r="BR100" i="1" s="1"/>
  <c r="BT100" i="1" s="1"/>
  <c r="BS106" i="1"/>
  <c r="BR106" i="1" s="1"/>
  <c r="BT106" i="1" s="1"/>
  <c r="BS118" i="1"/>
  <c r="BR118" i="1" s="1"/>
  <c r="BT118" i="1" s="1"/>
  <c r="BS152" i="1"/>
  <c r="BR152" i="1" s="1"/>
  <c r="BT152" i="1" s="1"/>
  <c r="BS159" i="1"/>
  <c r="BR159" i="1" s="1"/>
  <c r="BT159" i="1" s="1"/>
  <c r="BS166" i="1"/>
  <c r="BR166" i="1" s="1"/>
  <c r="BT166" i="1" s="1"/>
  <c r="BS200" i="1"/>
  <c r="BR200" i="1" s="1"/>
  <c r="BT200" i="1" s="1"/>
  <c r="BS207" i="1"/>
  <c r="BR207" i="1" s="1"/>
  <c r="BT207" i="1" s="1"/>
  <c r="BS214" i="1"/>
  <c r="BR214" i="1" s="1"/>
  <c r="BT214" i="1" s="1"/>
  <c r="BS228" i="1"/>
  <c r="BR228" i="1" s="1"/>
  <c r="BT228" i="1" s="1"/>
  <c r="BS238" i="1"/>
  <c r="BR238" i="1" s="1"/>
  <c r="BT238" i="1" s="1"/>
  <c r="BS248" i="1"/>
  <c r="BR248" i="1" s="1"/>
  <c r="BT248" i="1" s="1"/>
  <c r="BS259" i="1"/>
  <c r="BR259" i="1" s="1"/>
  <c r="BT259" i="1" s="1"/>
  <c r="BS316" i="1"/>
  <c r="BR316" i="1" s="1"/>
  <c r="BT316" i="1" s="1"/>
  <c r="BT510" i="1"/>
  <c r="BX530" i="1"/>
  <c r="BS15" i="1"/>
  <c r="BR15" i="1" s="1"/>
  <c r="BT15" i="1" s="1"/>
  <c r="BS86" i="1"/>
  <c r="BR86" i="1" s="1"/>
  <c r="BT86" i="1" s="1"/>
  <c r="BS102" i="1"/>
  <c r="BR102" i="1" s="1"/>
  <c r="BT102" i="1" s="1"/>
  <c r="BS114" i="1"/>
  <c r="BR114" i="1" s="1"/>
  <c r="BT114" i="1" s="1"/>
  <c r="BS120" i="1"/>
  <c r="BR120" i="1" s="1"/>
  <c r="BT120" i="1" s="1"/>
  <c r="BS127" i="1"/>
  <c r="BR127" i="1" s="1"/>
  <c r="BT127" i="1" s="1"/>
  <c r="BS134" i="1"/>
  <c r="BR134" i="1" s="1"/>
  <c r="BT134" i="1" s="1"/>
  <c r="BS168" i="1"/>
  <c r="BR168" i="1" s="1"/>
  <c r="BT168" i="1" s="1"/>
  <c r="BS175" i="1"/>
  <c r="BR175" i="1" s="1"/>
  <c r="BT175" i="1" s="1"/>
  <c r="BS182" i="1"/>
  <c r="BR182" i="1" s="1"/>
  <c r="BT182" i="1" s="1"/>
  <c r="BS216" i="1"/>
  <c r="BR216" i="1" s="1"/>
  <c r="BT216" i="1" s="1"/>
  <c r="BS223" i="1"/>
  <c r="BR223" i="1" s="1"/>
  <c r="BT223" i="1" s="1"/>
  <c r="BS231" i="1"/>
  <c r="BR231" i="1" s="1"/>
  <c r="BT231" i="1" s="1"/>
  <c r="BS242" i="1"/>
  <c r="BR242" i="1" s="1"/>
  <c r="BT242" i="1" s="1"/>
  <c r="BS252" i="1"/>
  <c r="BR252" i="1" s="1"/>
  <c r="BT252" i="1" s="1"/>
  <c r="BS263" i="1"/>
  <c r="BR263" i="1" s="1"/>
  <c r="BT263" i="1" s="1"/>
  <c r="BS275" i="1"/>
  <c r="BR275" i="1" s="1"/>
  <c r="BT275" i="1" s="1"/>
  <c r="BS288" i="1"/>
  <c r="BR288" i="1" s="1"/>
  <c r="BT288" i="1" s="1"/>
  <c r="BY342" i="1"/>
  <c r="CC342" i="1" s="1"/>
  <c r="BR402" i="1"/>
  <c r="BT402" i="1" s="1"/>
  <c r="BR418" i="1"/>
  <c r="BZ431" i="1"/>
  <c r="CD431" i="1" s="1"/>
  <c r="BT422" i="1"/>
  <c r="BY427" i="1"/>
  <c r="CC427" i="1" s="1"/>
  <c r="BZ416" i="1"/>
  <c r="CD416" i="1" s="1"/>
  <c r="BS10" i="1"/>
  <c r="BS20" i="1"/>
  <c r="BR20" i="1" s="1"/>
  <c r="BT20" i="1" s="1"/>
  <c r="BS24" i="1"/>
  <c r="BR24" i="1" s="1"/>
  <c r="BT24" i="1" s="1"/>
  <c r="BS28" i="1"/>
  <c r="BR28" i="1" s="1"/>
  <c r="BT28" i="1" s="1"/>
  <c r="BS32" i="1"/>
  <c r="BR32" i="1" s="1"/>
  <c r="BT32" i="1" s="1"/>
  <c r="BS36" i="1"/>
  <c r="BR36" i="1" s="1"/>
  <c r="BT36" i="1" s="1"/>
  <c r="BS40" i="1"/>
  <c r="BR40" i="1" s="1"/>
  <c r="BT40" i="1" s="1"/>
  <c r="BS44" i="1"/>
  <c r="BR44" i="1" s="1"/>
  <c r="BT44" i="1" s="1"/>
  <c r="BS48" i="1"/>
  <c r="BR48" i="1" s="1"/>
  <c r="BT48" i="1" s="1"/>
  <c r="BS52" i="1"/>
  <c r="BR52" i="1" s="1"/>
  <c r="BT52" i="1" s="1"/>
  <c r="BS56" i="1"/>
  <c r="BR56" i="1" s="1"/>
  <c r="BT56" i="1" s="1"/>
  <c r="BS60" i="1"/>
  <c r="BR60" i="1" s="1"/>
  <c r="BT60" i="1" s="1"/>
  <c r="BS64" i="1"/>
  <c r="BR64" i="1" s="1"/>
  <c r="BT64" i="1" s="1"/>
  <c r="BS68" i="1"/>
  <c r="BR68" i="1" s="1"/>
  <c r="BT68" i="1" s="1"/>
  <c r="BS72" i="1"/>
  <c r="BR72" i="1" s="1"/>
  <c r="BT72" i="1" s="1"/>
  <c r="BS76" i="1"/>
  <c r="BR76" i="1" s="1"/>
  <c r="BT76" i="1" s="1"/>
  <c r="BS108" i="1"/>
  <c r="BR108" i="1" s="1"/>
  <c r="BT108" i="1" s="1"/>
  <c r="BS148" i="1"/>
  <c r="BR148" i="1" s="1"/>
  <c r="BT148" i="1" s="1"/>
  <c r="BS155" i="1"/>
  <c r="BR155" i="1" s="1"/>
  <c r="BT155" i="1" s="1"/>
  <c r="BS162" i="1"/>
  <c r="BR162" i="1" s="1"/>
  <c r="BT162" i="1" s="1"/>
  <c r="BS196" i="1"/>
  <c r="BR196" i="1" s="1"/>
  <c r="BT196" i="1" s="1"/>
  <c r="BS203" i="1"/>
  <c r="BR203" i="1" s="1"/>
  <c r="BT203" i="1" s="1"/>
  <c r="BS210" i="1"/>
  <c r="BR210" i="1" s="1"/>
  <c r="BT210" i="1" s="1"/>
  <c r="BS321" i="1"/>
  <c r="BR321" i="1" s="1"/>
  <c r="BT321" i="1" s="1"/>
  <c r="BR447" i="1"/>
  <c r="BZ417" i="1"/>
  <c r="CD417" i="1" s="1"/>
  <c r="BT531" i="1"/>
  <c r="BX508" i="1"/>
  <c r="CB508" i="1" s="1"/>
  <c r="BT546" i="1"/>
  <c r="BY522" i="1"/>
  <c r="CC522" i="1" s="1"/>
  <c r="BR396" i="1"/>
  <c r="BT396" i="1" s="1"/>
  <c r="BY336" i="1"/>
  <c r="CC336" i="1" s="1"/>
  <c r="BS98" i="1"/>
  <c r="BR98" i="1" s="1"/>
  <c r="BT98" i="1" s="1"/>
  <c r="BS122" i="1"/>
  <c r="BR122" i="1" s="1"/>
  <c r="BT122" i="1" s="1"/>
  <c r="BS156" i="1"/>
  <c r="BR156" i="1" s="1"/>
  <c r="BT156" i="1" s="1"/>
  <c r="BS163" i="1"/>
  <c r="BR163" i="1" s="1"/>
  <c r="BT163" i="1" s="1"/>
  <c r="BS170" i="1"/>
  <c r="BR170" i="1" s="1"/>
  <c r="BT170" i="1" s="1"/>
  <c r="BS204" i="1"/>
  <c r="BR204" i="1" s="1"/>
  <c r="BT204" i="1" s="1"/>
  <c r="BS211" i="1"/>
  <c r="BR211" i="1" s="1"/>
  <c r="BT211" i="1" s="1"/>
  <c r="BS218" i="1"/>
  <c r="BR218" i="1" s="1"/>
  <c r="BT218" i="1" s="1"/>
  <c r="BS291" i="1"/>
  <c r="BS322" i="1"/>
  <c r="BR322" i="1" s="1"/>
  <c r="BT322" i="1" s="1"/>
  <c r="BY331" i="1"/>
  <c r="CC331" i="1" s="1"/>
  <c r="BS77" i="1"/>
  <c r="BR77" i="1" s="1"/>
  <c r="BT77" i="1" s="1"/>
  <c r="BS110" i="1"/>
  <c r="BR110" i="1" s="1"/>
  <c r="BT110" i="1" s="1"/>
  <c r="BS136" i="1"/>
  <c r="BR136" i="1" s="1"/>
  <c r="BT136" i="1" s="1"/>
  <c r="BS143" i="1"/>
  <c r="BR143" i="1" s="1"/>
  <c r="BT143" i="1" s="1"/>
  <c r="BS150" i="1"/>
  <c r="BR150" i="1" s="1"/>
  <c r="BT150" i="1" s="1"/>
  <c r="BS184" i="1"/>
  <c r="BR184" i="1" s="1"/>
  <c r="BT184" i="1" s="1"/>
  <c r="BS191" i="1"/>
  <c r="BR191" i="1" s="1"/>
  <c r="BT191" i="1" s="1"/>
  <c r="BS198" i="1"/>
  <c r="BR198" i="1" s="1"/>
  <c r="BT198" i="1" s="1"/>
  <c r="BS301" i="1"/>
  <c r="BR301" i="1" s="1"/>
  <c r="BT301" i="1" s="1"/>
  <c r="BT390" i="1"/>
  <c r="BX338" i="1"/>
  <c r="CB338" i="1" s="1"/>
  <c r="BY424" i="1"/>
  <c r="CC424" i="1" s="1"/>
  <c r="BX330" i="1"/>
  <c r="CB330" i="1" s="1"/>
  <c r="BR391" i="1"/>
  <c r="BY339" i="1"/>
  <c r="CC339" i="1" s="1"/>
  <c r="BT450" i="1"/>
  <c r="BY420" i="1"/>
  <c r="CC420" i="1" s="1"/>
  <c r="BT389" i="1"/>
  <c r="BX337" i="1"/>
  <c r="CB337" i="1" s="1"/>
  <c r="BY425" i="1"/>
  <c r="CC425" i="1" s="1"/>
  <c r="BT412" i="1"/>
  <c r="BZ425" i="1"/>
  <c r="CD425" i="1" s="1"/>
  <c r="BZ428" i="1"/>
  <c r="CD428" i="1" s="1"/>
  <c r="BY430" i="1"/>
  <c r="CC430" i="1" s="1"/>
  <c r="BT535" i="1"/>
  <c r="BY325" i="1"/>
  <c r="CC325" i="1" s="1"/>
  <c r="BX341" i="1"/>
  <c r="CB341" i="1" s="1"/>
  <c r="BZ429" i="1"/>
  <c r="CD429" i="1" s="1"/>
  <c r="BZ418" i="1"/>
  <c r="CD418" i="1" s="1"/>
  <c r="BY413" i="1"/>
  <c r="CC413" i="1" s="1"/>
  <c r="BX324" i="1"/>
  <c r="CB324" i="1" s="1"/>
  <c r="BT323" i="1"/>
  <c r="BX335" i="1"/>
  <c r="CB335" i="1" s="1"/>
  <c r="BZ427" i="1"/>
  <c r="CD427" i="1" s="1"/>
  <c r="BT519" i="1"/>
  <c r="BX327" i="1"/>
  <c r="CB327" i="1" s="1"/>
  <c r="BY335" i="1"/>
  <c r="CC335" i="1" s="1"/>
  <c r="BX336" i="1"/>
  <c r="CB336" i="1" s="1"/>
  <c r="BX342" i="1"/>
  <c r="CB342" i="1" s="1"/>
  <c r="BT394" i="1"/>
  <c r="BY419" i="1"/>
  <c r="CC419" i="1" s="1"/>
  <c r="BT449" i="1"/>
  <c r="BZ414" i="1"/>
  <c r="CD414" i="1" s="1"/>
  <c r="BX527" i="1"/>
  <c r="BT515" i="1"/>
  <c r="BZ420" i="1"/>
  <c r="CD420" i="1" s="1"/>
  <c r="BX519" i="1"/>
  <c r="CB519" i="1" s="1"/>
  <c r="BT539" i="1"/>
  <c r="BY508" i="1"/>
  <c r="CC508" i="1" s="1"/>
  <c r="BX529" i="1"/>
  <c r="BR291" i="1" l="1"/>
  <c r="BX15" i="1"/>
  <c r="CB15" i="1" s="1"/>
  <c r="BY431" i="1"/>
  <c r="CC431" i="1" s="1"/>
  <c r="BT418" i="1"/>
  <c r="BX9" i="1"/>
  <c r="CB9" i="1" s="1"/>
  <c r="BR8" i="1"/>
  <c r="BX8" i="1"/>
  <c r="CB8" i="1" s="1"/>
  <c r="BR7" i="1"/>
  <c r="BR293" i="1"/>
  <c r="BX17" i="1"/>
  <c r="CB17" i="1" s="1"/>
  <c r="BR292" i="1"/>
  <c r="BX16" i="1"/>
  <c r="CB16" i="1" s="1"/>
  <c r="BX7" i="1"/>
  <c r="CB7" i="1" s="1"/>
  <c r="BR6" i="1"/>
  <c r="BR294" i="1"/>
  <c r="BX18" i="1"/>
  <c r="CB18" i="1" s="1"/>
  <c r="BR296" i="1"/>
  <c r="BX20" i="1"/>
  <c r="CB20" i="1" s="1"/>
  <c r="BY417" i="1"/>
  <c r="CC417" i="1" s="1"/>
  <c r="BT447" i="1"/>
  <c r="BR10" i="1"/>
  <c r="BX11" i="1"/>
  <c r="CB11" i="1" s="1"/>
  <c r="BT336" i="1"/>
  <c r="BX329" i="1"/>
  <c r="CB329" i="1" s="1"/>
  <c r="BT413" i="1"/>
  <c r="BY426" i="1"/>
  <c r="CC426" i="1" s="1"/>
  <c r="BR298" i="1"/>
  <c r="BX22" i="1"/>
  <c r="CB22" i="1" s="1"/>
  <c r="BR5" i="1"/>
  <c r="BX6" i="1"/>
  <c r="CB6" i="1" s="1"/>
  <c r="BX5" i="1"/>
  <c r="CB5" i="1" s="1"/>
  <c r="BR4" i="1"/>
  <c r="BT9" i="1"/>
  <c r="BW10" i="1"/>
  <c r="CA10" i="1" s="1"/>
  <c r="BX4" i="1"/>
  <c r="CB4" i="1" s="1"/>
  <c r="BW4" i="1"/>
  <c r="CA4" i="1" s="1"/>
  <c r="BT327" i="1"/>
  <c r="BX328" i="1"/>
  <c r="CB328" i="1" s="1"/>
  <c r="BX10" i="1"/>
  <c r="CB10" i="1" s="1"/>
  <c r="BR295" i="1"/>
  <c r="BX19" i="1"/>
  <c r="CB19" i="1" s="1"/>
  <c r="BX339" i="1"/>
  <c r="CB339" i="1" s="1"/>
  <c r="BT391" i="1"/>
  <c r="BR297" i="1"/>
  <c r="BX21" i="1"/>
  <c r="CB21" i="1" s="1"/>
  <c r="BT7" i="1" l="1"/>
  <c r="BW8" i="1"/>
  <c r="CA8" i="1" s="1"/>
  <c r="BT292" i="1"/>
  <c r="BW16" i="1"/>
  <c r="CA16" i="1" s="1"/>
  <c r="BT293" i="1"/>
  <c r="BW17" i="1"/>
  <c r="CA17" i="1" s="1"/>
  <c r="BW5" i="1"/>
  <c r="CA5" i="1" s="1"/>
  <c r="BT4" i="1"/>
  <c r="BW9" i="1"/>
  <c r="CA9" i="1" s="1"/>
  <c r="BT8" i="1"/>
  <c r="BT5" i="1"/>
  <c r="BW6" i="1"/>
  <c r="CA6" i="1" s="1"/>
  <c r="BW20" i="1"/>
  <c r="CA20" i="1" s="1"/>
  <c r="BT296" i="1"/>
  <c r="BT295" i="1"/>
  <c r="BW19" i="1"/>
  <c r="CA19" i="1" s="1"/>
  <c r="BT10" i="1"/>
  <c r="BW11" i="1"/>
  <c r="CA11" i="1" s="1"/>
  <c r="BT298" i="1"/>
  <c r="BW22" i="1"/>
  <c r="CA22" i="1" s="1"/>
  <c r="BW18" i="1"/>
  <c r="CA18" i="1" s="1"/>
  <c r="BT294" i="1"/>
  <c r="BT6" i="1"/>
  <c r="BW7" i="1"/>
  <c r="CA7" i="1" s="1"/>
  <c r="BT297" i="1"/>
  <c r="BW21" i="1"/>
  <c r="CA21" i="1" s="1"/>
  <c r="BT291" i="1"/>
  <c r="BW15" i="1"/>
  <c r="CA15" i="1" s="1"/>
  <c r="AG574" i="1" l="1"/>
</calcChain>
</file>

<file path=xl/sharedStrings.xml><?xml version="1.0" encoding="utf-8"?>
<sst xmlns="http://schemas.openxmlformats.org/spreadsheetml/2006/main" count="7278" uniqueCount="599">
  <si>
    <t>Amostra</t>
  </si>
  <si>
    <t>Profundidade</t>
  </si>
  <si>
    <t>Profundidade (cm)</t>
  </si>
  <si>
    <t>Densidade (g cm-3)</t>
  </si>
  <si>
    <t>Amount</t>
  </si>
  <si>
    <t>15N</t>
  </si>
  <si>
    <t>N (g kg-1)</t>
  </si>
  <si>
    <t>13C</t>
  </si>
  <si>
    <t>C (g kg-1)</t>
  </si>
  <si>
    <t>C/N</t>
  </si>
  <si>
    <t>Uso da terra</t>
  </si>
  <si>
    <t>Estoque de C (t ha-1)</t>
  </si>
  <si>
    <t>Estoque de N (t ha-1)</t>
  </si>
  <si>
    <t>mas_solo (t/ha)</t>
  </si>
  <si>
    <t>Pirassununga</t>
  </si>
  <si>
    <t>Trtamento</t>
  </si>
  <si>
    <t>Piquete</t>
  </si>
  <si>
    <t>Repetição</t>
  </si>
  <si>
    <t>Uso</t>
  </si>
  <si>
    <t>Prof (cm)</t>
  </si>
  <si>
    <t>C_acu_corr</t>
  </si>
  <si>
    <t>N_acu_corr</t>
  </si>
  <si>
    <t>Tempo</t>
  </si>
  <si>
    <t>Material</t>
  </si>
  <si>
    <t>Local</t>
  </si>
  <si>
    <t>%N</t>
  </si>
  <si>
    <t>%C</t>
  </si>
  <si>
    <t>%C3</t>
  </si>
  <si>
    <t>%C4</t>
  </si>
  <si>
    <t>%C TOTAL</t>
  </si>
  <si>
    <t>Valores médios Pastagem</t>
  </si>
  <si>
    <t>A2.1</t>
  </si>
  <si>
    <t>0-5 cm</t>
  </si>
  <si>
    <t>Pastagem</t>
  </si>
  <si>
    <t>Média</t>
  </si>
  <si>
    <t>Desvio padrão</t>
  </si>
  <si>
    <t>Mata</t>
  </si>
  <si>
    <t>ROTACIONADO</t>
  </si>
  <si>
    <t>Inicial</t>
  </si>
  <si>
    <t>Est_C_acu</t>
  </si>
  <si>
    <t>Diferença</t>
  </si>
  <si>
    <t>mata março 2020</t>
  </si>
  <si>
    <t>planta</t>
  </si>
  <si>
    <t>piras</t>
  </si>
  <si>
    <t>MATA3</t>
  </si>
  <si>
    <t>PASTAGEM3</t>
  </si>
  <si>
    <t>Est_C</t>
  </si>
  <si>
    <t>C3</t>
  </si>
  <si>
    <t>C4</t>
  </si>
  <si>
    <t>5-10 cm</t>
  </si>
  <si>
    <t>IC -95%</t>
  </si>
  <si>
    <t>IC +95%</t>
  </si>
  <si>
    <t>A2.2</t>
  </si>
  <si>
    <t>graminea março 2020</t>
  </si>
  <si>
    <t>0-5cm</t>
  </si>
  <si>
    <t>10-20 cm</t>
  </si>
  <si>
    <t>S</t>
  </si>
  <si>
    <t>B1.2</t>
  </si>
  <si>
    <t>0-30cm</t>
  </si>
  <si>
    <t xml:space="preserve">mata setembro 2020 </t>
  </si>
  <si>
    <t>5-10cm</t>
  </si>
  <si>
    <t>20-30 cm</t>
  </si>
  <si>
    <t>N</t>
  </si>
  <si>
    <t>B1.3</t>
  </si>
  <si>
    <t>30-100cm</t>
  </si>
  <si>
    <t>graminea setembro 2020</t>
  </si>
  <si>
    <t>10-20cm</t>
  </si>
  <si>
    <t>30-40cm</t>
  </si>
  <si>
    <t>0-100cm</t>
  </si>
  <si>
    <t>mata março 2021</t>
  </si>
  <si>
    <t>20-30cm</t>
  </si>
  <si>
    <t>40-60 cm</t>
  </si>
  <si>
    <t>0-30 cm</t>
  </si>
  <si>
    <t>graminea março 2021</t>
  </si>
  <si>
    <t>60-80 cm</t>
  </si>
  <si>
    <t>mata setembro 2021</t>
  </si>
  <si>
    <t>40-60cm</t>
  </si>
  <si>
    <t>80-100 cm</t>
  </si>
  <si>
    <t>Final</t>
  </si>
  <si>
    <t>graminea setembro 2021</t>
  </si>
  <si>
    <t>60-80cm</t>
  </si>
  <si>
    <t>G_ primavera 2020</t>
  </si>
  <si>
    <t>NO</t>
  </si>
  <si>
    <t>80-100cm</t>
  </si>
  <si>
    <t>G+L primavera 2020</t>
  </si>
  <si>
    <t xml:space="preserve">em dois anos teve um ganho de 7 t há </t>
  </si>
  <si>
    <t>G+P primavera 2020</t>
  </si>
  <si>
    <t>Valores médios mata</t>
  </si>
  <si>
    <t>G_inverno 2021</t>
  </si>
  <si>
    <t>G+L inverno 2021</t>
  </si>
  <si>
    <t>G+P inverno 2021</t>
  </si>
  <si>
    <t>MATA1</t>
  </si>
  <si>
    <t>Piras</t>
  </si>
  <si>
    <t>A3.1</t>
  </si>
  <si>
    <t>MATA2</t>
  </si>
  <si>
    <t>MATA4</t>
  </si>
  <si>
    <t>PASTAGEM4</t>
  </si>
  <si>
    <t>PASTAGEM1</t>
  </si>
  <si>
    <t>PASTAGEM2</t>
  </si>
  <si>
    <t>A3.2</t>
  </si>
  <si>
    <t>A5.2</t>
  </si>
  <si>
    <t>ROTACIONADO E SUPLEMENTO</t>
  </si>
  <si>
    <t>B3.2</t>
  </si>
  <si>
    <t>B3.3</t>
  </si>
  <si>
    <t>Est-C-Mata</t>
  </si>
  <si>
    <t>%C3 Mata</t>
  </si>
  <si>
    <t>%C4 Mata</t>
  </si>
  <si>
    <t>Est-C-Pastagem</t>
  </si>
  <si>
    <t>%C3 Pasto</t>
  </si>
  <si>
    <t>%C4 Pasto</t>
  </si>
  <si>
    <t>A5.3</t>
  </si>
  <si>
    <t>A7.2</t>
  </si>
  <si>
    <t>A7.3</t>
  </si>
  <si>
    <t>DIFERIDO</t>
  </si>
  <si>
    <t>B6.1</t>
  </si>
  <si>
    <t>PASTAGEM5</t>
  </si>
  <si>
    <t>B6.2</t>
  </si>
  <si>
    <t>PASTAGEM6</t>
  </si>
  <si>
    <t>PASTAGEM7</t>
  </si>
  <si>
    <t>PASTAGEM8</t>
  </si>
  <si>
    <t>PASTAGEM9</t>
  </si>
  <si>
    <t>PASTAGEM10</t>
  </si>
  <si>
    <t>PASTAGEM11</t>
  </si>
  <si>
    <t>PASTAGEM12</t>
  </si>
  <si>
    <t>PASTAGEM13</t>
  </si>
  <si>
    <t>PASTAGEM14</t>
  </si>
  <si>
    <t>PASTAGEM15</t>
  </si>
  <si>
    <t>PASTAGEM16</t>
  </si>
  <si>
    <t>PASTAGEM17</t>
  </si>
  <si>
    <t>PASTAGEM18</t>
  </si>
  <si>
    <t>DIFERIDO E SUPLEMENTO</t>
  </si>
  <si>
    <t>B7.1</t>
  </si>
  <si>
    <t>B7.2</t>
  </si>
  <si>
    <t xml:space="preserve">Piras_A2.1_T1_0-5cm
</t>
  </si>
  <si>
    <t>M1</t>
  </si>
  <si>
    <t xml:space="preserve">Piras_A2.1_T1_5-10cm
</t>
  </si>
  <si>
    <t xml:space="preserve">Piras_A2.1_T1_10-20cm
</t>
  </si>
  <si>
    <t xml:space="preserve">Piras_A2.1_T1_20-30cm
</t>
  </si>
  <si>
    <t xml:space="preserve">Piras_A2.1_T1_30-40cm
</t>
  </si>
  <si>
    <t xml:space="preserve">Piras_A2.1_T2_0-5cm
</t>
  </si>
  <si>
    <t xml:space="preserve">Piras_A2.1_T2_5-10cm
</t>
  </si>
  <si>
    <t xml:space="preserve">Piras_A2.1_T2_10-20cm
</t>
  </si>
  <si>
    <t xml:space="preserve">Piras_A2.1_T2_20-30cm
</t>
  </si>
  <si>
    <t>M2</t>
  </si>
  <si>
    <t xml:space="preserve">Piras_A2.1_T2_30-40cm
</t>
  </si>
  <si>
    <t xml:space="preserve">Piras_A2.2_T1_0-5cm
</t>
  </si>
  <si>
    <t xml:space="preserve">Piras_A2.2_T1_5-10cm
</t>
  </si>
  <si>
    <t xml:space="preserve">Piras_A2.2_T1_10-20cm
</t>
  </si>
  <si>
    <t xml:space="preserve">Piras_A2.2_T1_20-30cm
</t>
  </si>
  <si>
    <t xml:space="preserve">Piras_A2.2_T1_30-40cm
</t>
  </si>
  <si>
    <t xml:space="preserve">Piras_A2.2_T2_0-5cm
</t>
  </si>
  <si>
    <t xml:space="preserve">Piras_A2.2_T2_5-10cm
</t>
  </si>
  <si>
    <t>M3</t>
  </si>
  <si>
    <t xml:space="preserve">Piras_A2.2_T2_10-20cm
</t>
  </si>
  <si>
    <t xml:space="preserve">Piras_A2.2_T2_20-30cm
</t>
  </si>
  <si>
    <t xml:space="preserve">Piras_A2.2_T2_30-40cm
</t>
  </si>
  <si>
    <t xml:space="preserve">Piras_A3.1_T1_0-5cm
</t>
  </si>
  <si>
    <t xml:space="preserve">Piras_A3.1_T1_5-10cm
</t>
  </si>
  <si>
    <t xml:space="preserve">Piras_A3.1_T1_10-20cm
</t>
  </si>
  <si>
    <t xml:space="preserve">Piras_A3.1_T1_20-30cm
</t>
  </si>
  <si>
    <t xml:space="preserve">Piras_A3.1_T1_30-40cm
</t>
  </si>
  <si>
    <t>M4</t>
  </si>
  <si>
    <t xml:space="preserve">Piras_A3.1_T2_0-5cm
</t>
  </si>
  <si>
    <t xml:space="preserve">Piras_A3.1_T2_5-10cm
</t>
  </si>
  <si>
    <t xml:space="preserve">Piras_A3.1_T2_10-20cm
</t>
  </si>
  <si>
    <t xml:space="preserve">Piras_A3.1_T2_20-30cm
</t>
  </si>
  <si>
    <t xml:space="preserve">Piras_A3.1_T2_30-40cm
</t>
  </si>
  <si>
    <t xml:space="preserve">Piras_A3.2_T1_0-5cm
</t>
  </si>
  <si>
    <t xml:space="preserve">Piras_A3.2_T1_5-10cm
</t>
  </si>
  <si>
    <t xml:space="preserve">Piras_A3.2T1_10-20cm
</t>
  </si>
  <si>
    <t>A2.1 T1</t>
  </si>
  <si>
    <t xml:space="preserve">Piras_A3.2_T1_20-30cm
</t>
  </si>
  <si>
    <t>A2.1 T2</t>
  </si>
  <si>
    <t xml:space="preserve">Piras_A3.2_T1_30-40cm
</t>
  </si>
  <si>
    <t>A2.2 T1</t>
  </si>
  <si>
    <t xml:space="preserve">Piras_A3.2_T2_0-5cm
</t>
  </si>
  <si>
    <t>A2.2 T2</t>
  </si>
  <si>
    <t xml:space="preserve">Piras_A3.2_T2_5-10cm
</t>
  </si>
  <si>
    <t>B1.2 T1</t>
  </si>
  <si>
    <t xml:space="preserve">Piras_A3.2_T2_10-20cm
</t>
  </si>
  <si>
    <t>B1.2 T2</t>
  </si>
  <si>
    <t xml:space="preserve">Piras_A3.2_T2_20-30cm
</t>
  </si>
  <si>
    <t>B1.3 T1</t>
  </si>
  <si>
    <t xml:space="preserve">Piras_A3.2_T2_30-40cm
</t>
  </si>
  <si>
    <t>B1.3 T2</t>
  </si>
  <si>
    <t xml:space="preserve">Piras_A5.2_T1_0-5cm
</t>
  </si>
  <si>
    <t xml:space="preserve">Piras_A5.2_T1_5-10cm
</t>
  </si>
  <si>
    <t xml:space="preserve">Piras_A5.2_T1_10-20cm
</t>
  </si>
  <si>
    <t xml:space="preserve">Piras_A5.2_T1_20-30cm
</t>
  </si>
  <si>
    <t xml:space="preserve">Piras_A5.2_T1_30-40cm
</t>
  </si>
  <si>
    <t xml:space="preserve">Piras_A5.2_T2_0-5cm
</t>
  </si>
  <si>
    <t xml:space="preserve">Piras_A5.2_T2_5-10cm
</t>
  </si>
  <si>
    <t xml:space="preserve">Piras_A5.2_T2_10-20cm
</t>
  </si>
  <si>
    <t xml:space="preserve">Piras_A5.2_T2_20-30cm
</t>
  </si>
  <si>
    <t xml:space="preserve">Piras_A5.2_T2_30-40cm
</t>
  </si>
  <si>
    <t xml:space="preserve">Piras_A5.3_T1_0-5cm
</t>
  </si>
  <si>
    <t xml:space="preserve">Piras_A5.3_T1_5-10cm
</t>
  </si>
  <si>
    <t xml:space="preserve">Piras_A5.3_T1_10-20cm
</t>
  </si>
  <si>
    <t xml:space="preserve">Piras_A5.3_T1_20-30cm
</t>
  </si>
  <si>
    <t xml:space="preserve">Piras_A5.3_T1_30-40cm
</t>
  </si>
  <si>
    <t xml:space="preserve">Piras_A5.3_T2_0-5cm
</t>
  </si>
  <si>
    <t xml:space="preserve">Piras_A5.3_T2_5-10cm
</t>
  </si>
  <si>
    <t xml:space="preserve">Piras_A5.3_T2_10-20cm
</t>
  </si>
  <si>
    <t xml:space="preserve">Piras_A5.3_T2_20-30cm
</t>
  </si>
  <si>
    <t xml:space="preserve">Piras_A5.3_T2_30-40cm
</t>
  </si>
  <si>
    <t xml:space="preserve">Piras_A7.2_T1_0-5cm
</t>
  </si>
  <si>
    <t xml:space="preserve">Piras_A7.2_T1_5-10cm
</t>
  </si>
  <si>
    <t xml:space="preserve">Piras_A7.2_T1_10-20cm
</t>
  </si>
  <si>
    <t xml:space="preserve">Piras_A7.2_T1_20-30cm
</t>
  </si>
  <si>
    <t xml:space="preserve">Piras_A7.2_T1_30-40cm
</t>
  </si>
  <si>
    <t xml:space="preserve">Piras_A7.2_T2_0-5cm
</t>
  </si>
  <si>
    <t xml:space="preserve">Piras_A7.2_T2_5-10cm
</t>
  </si>
  <si>
    <t xml:space="preserve">Piras_A7.2_T2_10-20cm
</t>
  </si>
  <si>
    <t xml:space="preserve">Piras_A7.2_T2_20-30cm
</t>
  </si>
  <si>
    <t xml:space="preserve">Piras_A7.2_T2_30-40cm
</t>
  </si>
  <si>
    <t xml:space="preserve">Piras_A7.3_T1_0-5cm
</t>
  </si>
  <si>
    <t xml:space="preserve">Piras_A7.3_T1_5-10cm
</t>
  </si>
  <si>
    <t xml:space="preserve">Piras_A7.3_T1_10-20cm
</t>
  </si>
  <si>
    <t>A3.1 T1</t>
  </si>
  <si>
    <t xml:space="preserve">Piras_A7.3_T1_20-30cm
</t>
  </si>
  <si>
    <t>A3.1 T2</t>
  </si>
  <si>
    <t xml:space="preserve">Piras_A7.3_T1_30-40cm
</t>
  </si>
  <si>
    <t>A3.2 T1</t>
  </si>
  <si>
    <t xml:space="preserve">Piras_A7.3_T2_0-5cm
</t>
  </si>
  <si>
    <t>A3.2 T2</t>
  </si>
  <si>
    <t xml:space="preserve">Piras_A7.3_T2_5-10cm
</t>
  </si>
  <si>
    <t>B3.2 T1</t>
  </si>
  <si>
    <t xml:space="preserve">Piras_A7.3_T2_10-20cm
</t>
  </si>
  <si>
    <t>B3.2 T2</t>
  </si>
  <si>
    <t xml:space="preserve">Piras_A7.3_T2_20-30cm
</t>
  </si>
  <si>
    <t>B3.3 T1</t>
  </si>
  <si>
    <t xml:space="preserve">Piras_A7.3_T2_30-40cm
</t>
  </si>
  <si>
    <t>B3.3 T2</t>
  </si>
  <si>
    <t xml:space="preserve">Piras_B1.2_T1_0-5cm
</t>
  </si>
  <si>
    <t xml:space="preserve">Piras_B1.2_T1_5-10cm
</t>
  </si>
  <si>
    <t xml:space="preserve">Piras_B1.2_T1_10-20cm
</t>
  </si>
  <si>
    <t xml:space="preserve">Piras_B1.2_T1_20-30cm
</t>
  </si>
  <si>
    <t xml:space="preserve">Piras_B1.2_T1_30-40cm
</t>
  </si>
  <si>
    <t xml:space="preserve">Piras_B1.2_T2_0-5cm
</t>
  </si>
  <si>
    <t xml:space="preserve">Piras_B1.2_T2_5-10cm
</t>
  </si>
  <si>
    <t xml:space="preserve">Piras_B1.2_T2_10-20cm
</t>
  </si>
  <si>
    <t xml:space="preserve">Piras_B1.2_T2_20-30cm
</t>
  </si>
  <si>
    <t xml:space="preserve">Piras_B1.2_T2_30-40cm
</t>
  </si>
  <si>
    <t xml:space="preserve">Piras_B1.3_T1_0-5cm
</t>
  </si>
  <si>
    <t xml:space="preserve">Piras_B1.3_T1_5-10cm
</t>
  </si>
  <si>
    <t xml:space="preserve">Piras_B1.3_T1_10-20cm
</t>
  </si>
  <si>
    <t xml:space="preserve">Piras_B1.3_T1_20-30cm
</t>
  </si>
  <si>
    <t xml:space="preserve">Piras_B1.3_T1_30-40cm
</t>
  </si>
  <si>
    <t xml:space="preserve">Piras_B1.3_T2_0-5cm
</t>
  </si>
  <si>
    <t xml:space="preserve">Piras_B1.3_T2_5-10cm
</t>
  </si>
  <si>
    <t xml:space="preserve">Piras_B1.3_T2_10-20cm
</t>
  </si>
  <si>
    <t xml:space="preserve">Piras_B1.3_T2_20-30cm
</t>
  </si>
  <si>
    <t xml:space="preserve">Piras_B1.3_T2_30-40cm
</t>
  </si>
  <si>
    <t xml:space="preserve">Piras_B6.1_T1_0-5cm
</t>
  </si>
  <si>
    <t xml:space="preserve">Piras_B6.1_T1_5-10cm
</t>
  </si>
  <si>
    <t xml:space="preserve">Piras_B6.1_T1_10-20cm
</t>
  </si>
  <si>
    <t xml:space="preserve">Piras_B6.1_T1_20-30cm
</t>
  </si>
  <si>
    <t xml:space="preserve">Piras_B6.1_T1_30-40cm
</t>
  </si>
  <si>
    <t xml:space="preserve">Piras_B6.1_T2_0-5cm
</t>
  </si>
  <si>
    <t xml:space="preserve">Piras_B6.1_T2_5-10cm
</t>
  </si>
  <si>
    <t xml:space="preserve">Piras_B6.1_T2_10-20cm
</t>
  </si>
  <si>
    <t xml:space="preserve">Piras_B6.1_T2_20-30cm
</t>
  </si>
  <si>
    <t xml:space="preserve">Piras_B6.1_T2_30-40cm
</t>
  </si>
  <si>
    <t xml:space="preserve">Piras_B6.2_T1_0-5cm
</t>
  </si>
  <si>
    <t xml:space="preserve">Piras_B6.2_T1_5-10cm
</t>
  </si>
  <si>
    <t xml:space="preserve">Piras_B6.2_T1_10-20cm
</t>
  </si>
  <si>
    <t>A5.2 T1</t>
  </si>
  <si>
    <t xml:space="preserve">Piras_B6.2_T1_20-30cm
</t>
  </si>
  <si>
    <t>A5.2 T2</t>
  </si>
  <si>
    <t xml:space="preserve">Piras_B6.2_T1_30-40cm
</t>
  </si>
  <si>
    <t>A5.3 T1</t>
  </si>
  <si>
    <t xml:space="preserve">Piras_B6.2_T2_0-5cm
</t>
  </si>
  <si>
    <t>A5.3 T2</t>
  </si>
  <si>
    <t xml:space="preserve">Piras_B6.2_T2_5-10cm
</t>
  </si>
  <si>
    <t>B6.1 T1</t>
  </si>
  <si>
    <t xml:space="preserve">Piras_B6.2_T2_10-20cm
</t>
  </si>
  <si>
    <t>B6.1 T2</t>
  </si>
  <si>
    <t xml:space="preserve">Piras_B6.2_T2_20-30cm
</t>
  </si>
  <si>
    <t>B6.2 T1</t>
  </si>
  <si>
    <t xml:space="preserve">Piras_B6.2_T2_30-40cm
</t>
  </si>
  <si>
    <t>B6.2 T2</t>
  </si>
  <si>
    <t xml:space="preserve">Piras_B7.1_T1_0-5cm
</t>
  </si>
  <si>
    <t xml:space="preserve">Piras_B7.1_T1_5-10cm
</t>
  </si>
  <si>
    <t xml:space="preserve">Piras_B7.1_T1_10-20cm
</t>
  </si>
  <si>
    <t xml:space="preserve">Piras_B7.1_T1_20-30cm
</t>
  </si>
  <si>
    <t xml:space="preserve">Piras_B7.1_T1_30-40cm
</t>
  </si>
  <si>
    <t xml:space="preserve">Piras_B7.1_T2_0-5cm
</t>
  </si>
  <si>
    <t xml:space="preserve">Piras_B7.1_T2_5-10cm
</t>
  </si>
  <si>
    <t xml:space="preserve">Piras_B7.1_T2_10-20cm
</t>
  </si>
  <si>
    <t xml:space="preserve">Piras_B7.1_T2_20-30cm
</t>
  </si>
  <si>
    <t xml:space="preserve">Piras_B7.1_T2_30-40cm
</t>
  </si>
  <si>
    <t xml:space="preserve">Piras_B7.2_Q1_T1_0-5cm
</t>
  </si>
  <si>
    <t xml:space="preserve">Piras_B7.2_Q1_T1_5-10cm
</t>
  </si>
  <si>
    <t xml:space="preserve">Piras_B7.2_Q1_T1_10-20cm
</t>
  </si>
  <si>
    <t xml:space="preserve">Piras_B7.2_Q1_T1_20-30cm
</t>
  </si>
  <si>
    <t xml:space="preserve">Piras_B7.2_Q1_T1_30-40cm
</t>
  </si>
  <si>
    <t xml:space="preserve">Piras_B7.2_Q1_T2_0-5cm
</t>
  </si>
  <si>
    <t xml:space="preserve">Piras_B7.2_Q1_T2_5-10cm
</t>
  </si>
  <si>
    <t xml:space="preserve">Piras_B7.2_Q1_T2_10-20cm
</t>
  </si>
  <si>
    <t xml:space="preserve">Piras_B7.2_Q1_T2_20-30cm
</t>
  </si>
  <si>
    <t xml:space="preserve">Piras_B7.2_Q1_T2_30-40cm
</t>
  </si>
  <si>
    <t xml:space="preserve">Piras_B3.2_T1_0-5cm
</t>
  </si>
  <si>
    <t xml:space="preserve">Piras_B3.2_T1_5-10cm
</t>
  </si>
  <si>
    <t xml:space="preserve">Piras_B3.2T1_10-20cm
</t>
  </si>
  <si>
    <t xml:space="preserve">Piras_B3.2_T1_20-30cm
</t>
  </si>
  <si>
    <t xml:space="preserve">Piras_B3.2_T1_30-40cm
</t>
  </si>
  <si>
    <t xml:space="preserve">Piras_B3.2_T2_0-5cm
</t>
  </si>
  <si>
    <t xml:space="preserve">Piras_B3.2_T2_5-10cm
</t>
  </si>
  <si>
    <t xml:space="preserve">Piras_B3.2_T2_10-20cm
</t>
  </si>
  <si>
    <t xml:space="preserve">Piras_B3.2_T2_20-30cm
</t>
  </si>
  <si>
    <t xml:space="preserve">Piras_B3.2_T2_30-40cm
</t>
  </si>
  <si>
    <t xml:space="preserve">Piras_B3.3_T1_0-5cm
</t>
  </si>
  <si>
    <t xml:space="preserve">Piras_B3.3_T1_5-10cm
</t>
  </si>
  <si>
    <t xml:space="preserve">Piras_B3.3_T1_10-20cm
</t>
  </si>
  <si>
    <t>A7.2 T1</t>
  </si>
  <si>
    <t xml:space="preserve">Piras_B3.3_T1_20-30cm
</t>
  </si>
  <si>
    <t>A7.2 T2</t>
  </si>
  <si>
    <t xml:space="preserve">Piras_B3.3_T1_30-40cm
</t>
  </si>
  <si>
    <t>A7.3 T1</t>
  </si>
  <si>
    <t xml:space="preserve">Piras_B3.3_T2_0-5cm
</t>
  </si>
  <si>
    <t>A7.3 T2</t>
  </si>
  <si>
    <t xml:space="preserve">Piras_B3.3_T2_5-10cm
</t>
  </si>
  <si>
    <t>B7.1 T1</t>
  </si>
  <si>
    <t xml:space="preserve">Piras_B3.3_T2_10-20cm
</t>
  </si>
  <si>
    <t>B7.1 T2</t>
  </si>
  <si>
    <t xml:space="preserve">Piras_B3.3_T2_20-30cm
</t>
  </si>
  <si>
    <t>B7.2 T1</t>
  </si>
  <si>
    <t xml:space="preserve">Piras_B3.3_T2_30-40cm
</t>
  </si>
  <si>
    <t>B7.2 T2</t>
  </si>
  <si>
    <t>Maracanã</t>
  </si>
  <si>
    <t>NO_P1_Q2_0-5cm</t>
  </si>
  <si>
    <t>NO_P1_Q2_5-10cm</t>
  </si>
  <si>
    <t>NO_P1_Q2_10-20cm</t>
  </si>
  <si>
    <t>NO_P1_Q2_20-30cm</t>
  </si>
  <si>
    <t>NO_P1_Q2_30-40cm</t>
  </si>
  <si>
    <t>NO_P1_Q2_40-60cm</t>
  </si>
  <si>
    <t>NO_P1_Q2_60-80cm</t>
  </si>
  <si>
    <t>NO_P1_Q2_80-100cm</t>
  </si>
  <si>
    <t>NO_P1_Q3_0-5cm</t>
  </si>
  <si>
    <t>NO_P1_Q3_5-10cm</t>
  </si>
  <si>
    <t>NO_P1_Q3_10-20cm</t>
  </si>
  <si>
    <t>NO_P1_Q3_20-30cm</t>
  </si>
  <si>
    <t>NO_P1_Q3_30-40cm</t>
  </si>
  <si>
    <t>NO_P1_Q3_40-60cm</t>
  </si>
  <si>
    <t>NO_P1_Q3_60-80cm</t>
  </si>
  <si>
    <t>NO_P1_Q3_80-100cm</t>
  </si>
  <si>
    <t>NO_P1_Q1_0-5cm</t>
  </si>
  <si>
    <t>NO_P1_Q1_5-10cm</t>
  </si>
  <si>
    <t>NO_P1_Q1_10-20cm</t>
  </si>
  <si>
    <t>NO_P1_Q1_20-30cm</t>
  </si>
  <si>
    <t>NO_P1_Q1_30-40cm</t>
  </si>
  <si>
    <t>NOVA ODESSA - MARACANÃ</t>
  </si>
  <si>
    <t>NO_P1_Q1_40-60cm</t>
  </si>
  <si>
    <t>profundidade (cm)</t>
  </si>
  <si>
    <r>
      <t>Densidade (g cm</t>
    </r>
    <r>
      <rPr>
        <vertAlign val="superscript"/>
        <sz val="12"/>
        <color theme="1"/>
        <rFont val="Times New Roman"/>
        <family val="1"/>
      </rPr>
      <t>-3</t>
    </r>
    <r>
      <rPr>
        <sz val="12"/>
        <color theme="1"/>
        <rFont val="Times New Roman"/>
        <family val="1"/>
      </rPr>
      <t>)</t>
    </r>
  </si>
  <si>
    <r>
      <t>N (g kg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</si>
  <si>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 (g kg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</si>
  <si>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Estoque de C (t ha</t>
    </r>
    <r>
      <rPr>
        <vertAlign val="superscript"/>
        <sz val="12"/>
        <color rgb="FFFF0000"/>
        <rFont val="Times New Roman"/>
        <family val="1"/>
      </rPr>
      <t>-1</t>
    </r>
    <r>
      <rPr>
        <sz val="12"/>
        <color rgb="FFFF0000"/>
        <rFont val="Times New Roman"/>
        <family val="1"/>
      </rPr>
      <t>)</t>
    </r>
  </si>
  <si>
    <r>
      <t>Estoque de N (t ha</t>
    </r>
    <r>
      <rPr>
        <vertAlign val="superscript"/>
        <sz val="12"/>
        <color rgb="FFFF0000"/>
        <rFont val="Times New Roman"/>
        <family val="1"/>
      </rPr>
      <t>-1</t>
    </r>
    <r>
      <rPr>
        <sz val="12"/>
        <color rgb="FFFF0000"/>
        <rFont val="Times New Roman"/>
        <family val="1"/>
      </rPr>
      <t>)</t>
    </r>
  </si>
  <si>
    <t>Identificação</t>
  </si>
  <si>
    <t>C_corri_acumu</t>
  </si>
  <si>
    <t>NO_P1_Q1_60-80cm</t>
  </si>
  <si>
    <t>P1Q2</t>
  </si>
  <si>
    <t>P</t>
  </si>
  <si>
    <t>NO_P1_Q1_80-100cm</t>
  </si>
  <si>
    <t>NO_P1_Q4_0-5cm</t>
  </si>
  <si>
    <t>n</t>
  </si>
  <si>
    <t>NO_P1_Q4_5-10cm</t>
  </si>
  <si>
    <t>s</t>
  </si>
  <si>
    <t>NO_P1_Q4_10-20cm</t>
  </si>
  <si>
    <t>NO_P1_Q4_20-30cm</t>
  </si>
  <si>
    <t>NO_P1_Q4_30-40cm</t>
  </si>
  <si>
    <t>NO_P1_Q4_40-60cm</t>
  </si>
  <si>
    <t>NO_P1_Q4_60-80cm</t>
  </si>
  <si>
    <t>P1Q3</t>
  </si>
  <si>
    <t>NO_P1_Q4_80-100cm</t>
  </si>
  <si>
    <t>NO_P2_Q2_0-5cm</t>
  </si>
  <si>
    <t>NO_P2_Q2_5-10cm</t>
  </si>
  <si>
    <t>NO_P2_Q2_10-20cm</t>
  </si>
  <si>
    <t>NO_P2_Q2_20-30cm</t>
  </si>
  <si>
    <t>NO_P2_Q2_30-40cm</t>
  </si>
  <si>
    <t>NO_P2_Q2_40-60cm</t>
  </si>
  <si>
    <t>NO_P2_Q2_60-80cm</t>
  </si>
  <si>
    <t>P1Q1</t>
  </si>
  <si>
    <t>NO_P2_Q2_80-100cm</t>
  </si>
  <si>
    <t>NO_P2_Q3_0-5cm</t>
  </si>
  <si>
    <t>NO_P2_Q3_5-10cm</t>
  </si>
  <si>
    <t>NO_P2_Q3_10-20cm</t>
  </si>
  <si>
    <t>NO_P2_Q3_20-30cm</t>
  </si>
  <si>
    <t>NO_P2_Q3_30-40cm</t>
  </si>
  <si>
    <t>NO_P2_Q3_40-60cm</t>
  </si>
  <si>
    <t>NO_P2_Q3_60-80cm</t>
  </si>
  <si>
    <t>P1Q4</t>
  </si>
  <si>
    <t>NO_P2_Q3_80-100cm</t>
  </si>
  <si>
    <t>NO_P2_Q1_0-5cm</t>
  </si>
  <si>
    <t>NO_P2_Q1_5-10cm</t>
  </si>
  <si>
    <t>NO_P2_Q1_10-20cm</t>
  </si>
  <si>
    <t>NO_P2_Q1_20-30cm</t>
  </si>
  <si>
    <t>NO_P2_Q1_30-40cm</t>
  </si>
  <si>
    <t>NO_P2_Q1_40-60cm</t>
  </si>
  <si>
    <t>NO_P2_Q1_60-80cm</t>
  </si>
  <si>
    <t>P2Q2</t>
  </si>
  <si>
    <t>NO_P2_Q1_80-100cm</t>
  </si>
  <si>
    <t>NO_P2_Q4_0-5cm</t>
  </si>
  <si>
    <t>NO_P2_Q4_5-10cm</t>
  </si>
  <si>
    <t>NO_P2_Q4_10-20cm</t>
  </si>
  <si>
    <t>NO_P2_Q4_20-30cm</t>
  </si>
  <si>
    <t>NO_P2_Q4_30-40cm</t>
  </si>
  <si>
    <t>NO_P2_Q4_40-60cm</t>
  </si>
  <si>
    <t>NO_P2_Q4_60-80cm</t>
  </si>
  <si>
    <t>P2Q3</t>
  </si>
  <si>
    <t>NO_P2_Q4_80-100cm</t>
  </si>
  <si>
    <t>NO_M2_Q2_0-5cm</t>
  </si>
  <si>
    <t>NO_M2_Q2_5-10cm</t>
  </si>
  <si>
    <t>NO_M2_Q2_10-20cm</t>
  </si>
  <si>
    <t>NO_M2_Q2_20-30cm</t>
  </si>
  <si>
    <t>NO_M2_Q2_30-40cm</t>
  </si>
  <si>
    <t>NO_M2_Q2_40-60cm</t>
  </si>
  <si>
    <t>NO_M2_Q2_60-80cm</t>
  </si>
  <si>
    <t>P2Q1</t>
  </si>
  <si>
    <t>NO_M2_Q2_80-100cm</t>
  </si>
  <si>
    <t>NO_M2_Q3_0-5cm</t>
  </si>
  <si>
    <t>NO_M2_Q3_5-10cm</t>
  </si>
  <si>
    <t>NO_M2_Q3_10-20cm</t>
  </si>
  <si>
    <t>NO_M2_Q3_20-30cm</t>
  </si>
  <si>
    <t>NO_M2_Q3_30-40cm</t>
  </si>
  <si>
    <t>NO_M2_Q3_40-60cm</t>
  </si>
  <si>
    <t>NO_M2_Q3_60-80cm</t>
  </si>
  <si>
    <t>P2Q4</t>
  </si>
  <si>
    <t>NO_M2_Q3_80-100cm</t>
  </si>
  <si>
    <t>NO_M2_Q1_0-5cm</t>
  </si>
  <si>
    <t>NO_M2_Q1_5-10cm</t>
  </si>
  <si>
    <t>NO_M2_Q1_10-20cm</t>
  </si>
  <si>
    <t>NO_M2_Q1_20-30cm</t>
  </si>
  <si>
    <t>NO_M2_Q1_30-40cm</t>
  </si>
  <si>
    <t>Nova Odessa- Solos arenosos</t>
  </si>
  <si>
    <t>NO_M2_Q1_40-60cm</t>
  </si>
  <si>
    <t>NO_M2_Q1_60-80cm</t>
  </si>
  <si>
    <t>M</t>
  </si>
  <si>
    <t>NO_M2_Q1_80-100cm</t>
  </si>
  <si>
    <t>NO_M1_Q2_0-5cm</t>
  </si>
  <si>
    <t>NO_M1_Q2_5-10cm</t>
  </si>
  <si>
    <t>NO_ M1_Q2_10-20cm</t>
  </si>
  <si>
    <t>NO_M1_Q2_20-30cm</t>
  </si>
  <si>
    <t>NO_M1_Q2_30-40cm</t>
  </si>
  <si>
    <t>NO_M1_Q2_40-60cm</t>
  </si>
  <si>
    <t>NO_M1_Q2_60-80cm</t>
  </si>
  <si>
    <t>NO_M1_Q2_80-100cm</t>
  </si>
  <si>
    <t>NO_M1_Q3_0-5cm</t>
  </si>
  <si>
    <t>NO_M1_Q3_5-10cm</t>
  </si>
  <si>
    <t>NO_M1_Q3_10-20cm</t>
  </si>
  <si>
    <t>NO_M1_Q3_20-30cm</t>
  </si>
  <si>
    <t>NO_M1_Q3_30-40cm</t>
  </si>
  <si>
    <t>NO_M1_Q3_40-60cm</t>
  </si>
  <si>
    <t>NO_M1_Q3_60-80cm</t>
  </si>
  <si>
    <t>NO_M1_Q3_80-100cm</t>
  </si>
  <si>
    <t>NO_M1_Q1_0-5cm</t>
  </si>
  <si>
    <t>NO_M1_Q1_5-10cm</t>
  </si>
  <si>
    <t>NO_M1_Q1_10-20cm</t>
  </si>
  <si>
    <t>NO_M1_Q1_20-30cm</t>
  </si>
  <si>
    <t>NO_M1_Q1_30-40cm</t>
  </si>
  <si>
    <t>NO_M1_Q1_40-60cm</t>
  </si>
  <si>
    <t>NO_M1_Q1_60-80cm</t>
  </si>
  <si>
    <t>NO_M1_Q1_80-100cm</t>
  </si>
  <si>
    <t>NO_M1_Q4_0-5cm</t>
  </si>
  <si>
    <t>NO_M1_Q4_5-10cm</t>
  </si>
  <si>
    <t>NO_M1_Q4_10-20cm</t>
  </si>
  <si>
    <t>NO_M1_Q4_20-30cm</t>
  </si>
  <si>
    <t>NO_M1_Q4_30-40cm</t>
  </si>
  <si>
    <t>NO_M1_Q4_40-60cm</t>
  </si>
  <si>
    <t>NO_M1_Q4_60-80cm</t>
  </si>
  <si>
    <t>NO_M2_Q2</t>
  </si>
  <si>
    <t>NO_M1_Q4_80-100cm</t>
  </si>
  <si>
    <t>NO_M2_Q3</t>
  </si>
  <si>
    <t>NO_T1_G1_Q2_0-5cm</t>
  </si>
  <si>
    <t>NO_M2_Q1</t>
  </si>
  <si>
    <t>NO_T1_G1_Q2_5-10cm</t>
  </si>
  <si>
    <t>NO_T1_G1_Q2_10-20cm</t>
  </si>
  <si>
    <t>NO_T1_G1_Q2_20-30cm</t>
  </si>
  <si>
    <t>Nova Odessa - Escolinha - solos arenosos</t>
  </si>
  <si>
    <t>NO_T1_G1_Q2_30-40cm</t>
  </si>
  <si>
    <t>NO_T1_G1_Q2_40-60cm</t>
  </si>
  <si>
    <t>Uso de terra</t>
  </si>
  <si>
    <t>NO_T1_G1_Q2_60-80cm</t>
  </si>
  <si>
    <t>GRAMÍNEA</t>
  </si>
  <si>
    <t>G1_Q2</t>
  </si>
  <si>
    <t>NO_T1_G1_Q2_80-100cm</t>
  </si>
  <si>
    <t>G1_Q3</t>
  </si>
  <si>
    <t>NO_T1_G1_Q3_0-5cm</t>
  </si>
  <si>
    <t>G1_Q1</t>
  </si>
  <si>
    <t>NO_T1_G1_Q3_5-10cm</t>
  </si>
  <si>
    <t>G1_Q4</t>
  </si>
  <si>
    <t>NO_T1_G1_Q3_10-20cm</t>
  </si>
  <si>
    <t>NO_T1_G1_Q3_20-30cm</t>
  </si>
  <si>
    <t xml:space="preserve">Em dois anos na camada 0-30 cm o estoque da área de G passou de 51,8 t/ha para 59,8t/ha </t>
  </si>
  <si>
    <t>NO_T1_G1_Q3_30-40cm</t>
  </si>
  <si>
    <t>NO_T1_G1_Q3_40-60cm</t>
  </si>
  <si>
    <t>NO_T1_G1_Q3_60-80cm</t>
  </si>
  <si>
    <t>NO_T1_G1_Q3_80-100cm</t>
  </si>
  <si>
    <t>NO_G2_Q2_0-5cm</t>
  </si>
  <si>
    <t>NO_G2_Q2_5-10cm</t>
  </si>
  <si>
    <t>NO_G2_Q2_10-20cm</t>
  </si>
  <si>
    <t>NO_G2_Q2_20-30cm</t>
  </si>
  <si>
    <t>NO_G2_Q2_30-40cm</t>
  </si>
  <si>
    <t>NO_G2_Q2_40-60cm</t>
  </si>
  <si>
    <t>NO_G2_Q2_60-80cm</t>
  </si>
  <si>
    <t>NO_G2_Q2_80-100cm</t>
  </si>
  <si>
    <t>NO_G2_Q3_0-5cm</t>
  </si>
  <si>
    <t>NO_G2_Q3_5-10cm</t>
  </si>
  <si>
    <t>NO_G2_Q3_10-20cm</t>
  </si>
  <si>
    <t>NO_G2_Q3_20-30cm</t>
  </si>
  <si>
    <t>NO_G2_Q3_30-40cm</t>
  </si>
  <si>
    <t>NO_G2_Q3_40-60cm</t>
  </si>
  <si>
    <t>NO_G2_Q3_60-80cm</t>
  </si>
  <si>
    <t>NO_G2_Q3_80-100cm</t>
  </si>
  <si>
    <t>NO_T1_G1_Q1_0-5cm</t>
  </si>
  <si>
    <t>NO_T1_G1_Q1_5-10cm</t>
  </si>
  <si>
    <t>NO_T1_G1_Q1_10-20cm</t>
  </si>
  <si>
    <t>NO_T1_G1_Q1_20-30cm</t>
  </si>
  <si>
    <t>NO_T1_G1_Q1_30-40cm</t>
  </si>
  <si>
    <t>NO_T1_G1_Q1_40-60cm</t>
  </si>
  <si>
    <t>NO_T1_G1_Q1_60-80cm</t>
  </si>
  <si>
    <t>G2_Q2</t>
  </si>
  <si>
    <t>NO_T1_G1_Q1_80-100cm</t>
  </si>
  <si>
    <t>G2_Q3</t>
  </si>
  <si>
    <t>NO_T1_G1_Q4_0-5cm</t>
  </si>
  <si>
    <t>G2_Q1</t>
  </si>
  <si>
    <t>NO_T1_G1_Q4_5-10cm</t>
  </si>
  <si>
    <t>G2_Q4</t>
  </si>
  <si>
    <t>NO_T1_G1_Q4_10-20cm</t>
  </si>
  <si>
    <t>NO_T1_G1_Q4_20-30cm</t>
  </si>
  <si>
    <t>NO_T1_G1_Q4_30-40cm</t>
  </si>
  <si>
    <t>NO_T1_G1_Q4_40-60cm</t>
  </si>
  <si>
    <t>NO_T1_G1_Q4_60-80cm</t>
  </si>
  <si>
    <t>NO_T1_G1_Q4_80-100cm</t>
  </si>
  <si>
    <t>NO_T1_G2_Q1_0-5cm</t>
  </si>
  <si>
    <t>NO_T1_G2_Q1_5-10cm</t>
  </si>
  <si>
    <t>NO_T1_G2_Q1_10-20cm</t>
  </si>
  <si>
    <t>NO_T1_G2_Q1_20-30cm</t>
  </si>
  <si>
    <t>NO_T1_G2_Q1_30-40cm</t>
  </si>
  <si>
    <t>NO_T1_G2_Q1_40-60cm</t>
  </si>
  <si>
    <t>NO_T1_G2_Q1_60-80cm</t>
  </si>
  <si>
    <t>NO_T1_G2_Q1_80-100cm</t>
  </si>
  <si>
    <t>NO_T1_G2_Q4_0-5cm</t>
  </si>
  <si>
    <t>NO_T1_G2_Q4_5-10cm</t>
  </si>
  <si>
    <t>NO_T1_G2_Q4_10-20cm</t>
  </si>
  <si>
    <t>Incubação</t>
  </si>
  <si>
    <t>NO_T1_G2_Q4_20-30cm</t>
  </si>
  <si>
    <t>NO_T1_G2_Q4_30-40cm</t>
  </si>
  <si>
    <t>NO_T1_G2_Q4_40-60cm</t>
  </si>
  <si>
    <t>NO_T1_G2_Q4_60-80cm</t>
  </si>
  <si>
    <t>NO_T1_G2_Q4_80-100cm</t>
  </si>
  <si>
    <t xml:space="preserve">Carbono - R1 </t>
  </si>
  <si>
    <t>10-15 cm</t>
  </si>
  <si>
    <t>15 - 20 cm</t>
  </si>
  <si>
    <t>10-15cm</t>
  </si>
  <si>
    <t xml:space="preserve">Carbono - R2 </t>
  </si>
  <si>
    <t>15-20cm</t>
  </si>
  <si>
    <t>Carbono - R2</t>
  </si>
  <si>
    <t>Carbono - R3</t>
  </si>
  <si>
    <t xml:space="preserve">Carbono - R3 </t>
  </si>
  <si>
    <t xml:space="preserve">Carbono - R4 </t>
  </si>
  <si>
    <t>Carbono - R4</t>
  </si>
  <si>
    <t>15-20 cm</t>
  </si>
  <si>
    <t xml:space="preserve">Carbono PASTAGEM 1 </t>
  </si>
  <si>
    <t xml:space="preserve">Carbono PASTAGEM 2 </t>
  </si>
  <si>
    <t>Carbono PASTAGEM 2</t>
  </si>
  <si>
    <t xml:space="preserve">Carbono PASTAGEM 3 </t>
  </si>
  <si>
    <t>Pastagem aumento 9% o  C4 quando comparado ao estoque inicial</t>
  </si>
  <si>
    <t>Carbono PASTAGEM 3</t>
  </si>
  <si>
    <t>Mata aumentou 9% camada 0-5 cm</t>
  </si>
  <si>
    <t xml:space="preserve">Carbono PASTAGEM 4 </t>
  </si>
  <si>
    <t xml:space="preserve">Carbono MATA 1 </t>
  </si>
  <si>
    <t xml:space="preserve">Carbono MATA 2 </t>
  </si>
  <si>
    <t xml:space="preserve">Carbono MATA 3 </t>
  </si>
  <si>
    <t xml:space="preserve">Carbono MATA 4 </t>
  </si>
  <si>
    <t>0-100 cm</t>
  </si>
  <si>
    <t>30-100 cm</t>
  </si>
  <si>
    <t>PIRASSUNUNGA - INCUBAÇÃO</t>
  </si>
  <si>
    <t>Estoque inicial</t>
  </si>
  <si>
    <t>Tratamento</t>
  </si>
  <si>
    <t>C_acumulado</t>
  </si>
  <si>
    <t>Estoque Inicial</t>
  </si>
  <si>
    <t xml:space="preserve">Gramínea </t>
  </si>
  <si>
    <t>Serapilheira</t>
  </si>
  <si>
    <t>C-P1</t>
  </si>
  <si>
    <t>Gramínea</t>
  </si>
  <si>
    <t>0-20cm</t>
  </si>
  <si>
    <t>C-P2</t>
  </si>
  <si>
    <t>0-5</t>
  </si>
  <si>
    <t>C-P3</t>
  </si>
  <si>
    <t>0-20</t>
  </si>
  <si>
    <t>r1</t>
  </si>
  <si>
    <t>Est_Cac</t>
  </si>
  <si>
    <t>C-P4</t>
  </si>
  <si>
    <t>C-M1</t>
  </si>
  <si>
    <t>C-M2</t>
  </si>
  <si>
    <t>C-M3</t>
  </si>
  <si>
    <t>C-M4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</si>
</sst>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theme="1"/>
      <name val="Liberation Sans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perscript"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0" applyNumberFormat="1" applyFo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2" fontId="1" fillId="2" borderId="0" xfId="0" applyNumberFormat="1" applyFont="1" applyFill="1"/>
    <xf numFmtId="2" fontId="1" fillId="4" borderId="0" xfId="0" applyNumberFormat="1" applyFont="1" applyFill="1"/>
    <xf numFmtId="164" fontId="0" fillId="0" borderId="0" xfId="0" applyNumberFormat="1"/>
    <xf numFmtId="165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9" fontId="0" fillId="0" borderId="0" xfId="0" applyNumberFormat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4" fillId="0" borderId="0" xfId="0" applyNumberFormat="1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8" borderId="0" xfId="0" applyFill="1"/>
    <xf numFmtId="2" fontId="1" fillId="8" borderId="0" xfId="0" applyNumberFormat="1" applyFont="1" applyFill="1"/>
    <xf numFmtId="164" fontId="0" fillId="8" borderId="0" xfId="0" applyNumberFormat="1" applyFill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[1]Oficial!$BY$39</c:f>
              <c:strCache>
                <c:ptCount val="1"/>
                <c:pt idx="0">
                  <c:v>%C3 Mata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[1]Oficial!$BW$40:$BW$47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[1]Oficial!$BY$40:$BY$47</c:f>
              <c:numCache>
                <c:formatCode>General</c:formatCode>
                <c:ptCount val="8"/>
                <c:pt idx="0">
                  <c:v>82.830269651670108</c:v>
                </c:pt>
                <c:pt idx="1">
                  <c:v>74.609291180888334</c:v>
                </c:pt>
                <c:pt idx="2">
                  <c:v>74.683499034403837</c:v>
                </c:pt>
                <c:pt idx="3">
                  <c:v>70.100493526929398</c:v>
                </c:pt>
                <c:pt idx="4">
                  <c:v>66.053930334024741</c:v>
                </c:pt>
                <c:pt idx="5">
                  <c:v>58.387275588298387</c:v>
                </c:pt>
                <c:pt idx="6">
                  <c:v>43.914956011730197</c:v>
                </c:pt>
                <c:pt idx="7">
                  <c:v>35.043094199270428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5-4F9C-8025-4D2B836C4D80}"/>
            </c:ext>
          </c:extLst>
        </c:ser>
        <c:ser>
          <c:idx val="2"/>
          <c:order val="2"/>
          <c:tx>
            <c:strRef>
              <c:f>[1]Oficial!$BZ$39</c:f>
              <c:strCache>
                <c:ptCount val="1"/>
                <c:pt idx="0">
                  <c:v>%C4 Mata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[1]Oficial!$BW$40:$BW$47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[1]Oficial!$BZ$40:$BZ$47</c:f>
              <c:numCache>
                <c:formatCode>General</c:formatCode>
                <c:ptCount val="8"/>
                <c:pt idx="0">
                  <c:v>17.169730348329885</c:v>
                </c:pt>
                <c:pt idx="1">
                  <c:v>25.390708819111659</c:v>
                </c:pt>
                <c:pt idx="2">
                  <c:v>25.31650096559617</c:v>
                </c:pt>
                <c:pt idx="3">
                  <c:v>29.899506473070609</c:v>
                </c:pt>
                <c:pt idx="4">
                  <c:v>33.946069665975259</c:v>
                </c:pt>
                <c:pt idx="5">
                  <c:v>41.612724411701606</c:v>
                </c:pt>
                <c:pt idx="6">
                  <c:v>56.085043988269803</c:v>
                </c:pt>
                <c:pt idx="7">
                  <c:v>64.956905800729572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5-4F9C-8025-4D2B836C4D80}"/>
            </c:ext>
          </c:extLst>
        </c:ser>
        <c:ser>
          <c:idx val="4"/>
          <c:order val="4"/>
          <c:tx>
            <c:strRef>
              <c:f>[1]Oficial!$CB$39</c:f>
              <c:strCache>
                <c:ptCount val="1"/>
                <c:pt idx="0">
                  <c:v>%C3 Pasto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[1]Oficial!$BW$40:$BW$47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[1]Oficial!$CB$40:$CB$47</c:f>
              <c:numCache>
                <c:formatCode>General</c:formatCode>
                <c:ptCount val="8"/>
                <c:pt idx="0">
                  <c:v>17.900069348774576</c:v>
                </c:pt>
                <c:pt idx="1">
                  <c:v>23.953471015011058</c:v>
                </c:pt>
                <c:pt idx="2">
                  <c:v>27.616516825629798</c:v>
                </c:pt>
                <c:pt idx="3">
                  <c:v>34.374601555527207</c:v>
                </c:pt>
                <c:pt idx="4">
                  <c:v>35.502685321383353</c:v>
                </c:pt>
                <c:pt idx="5">
                  <c:v>22.838137472283801</c:v>
                </c:pt>
                <c:pt idx="6">
                  <c:v>24.007115246468032</c:v>
                </c:pt>
                <c:pt idx="7">
                  <c:v>25.038017433597766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5-4F9C-8025-4D2B836C4D80}"/>
            </c:ext>
          </c:extLst>
        </c:ser>
        <c:ser>
          <c:idx val="5"/>
          <c:order val="5"/>
          <c:tx>
            <c:strRef>
              <c:f>[1]Oficial!$CC$39</c:f>
              <c:strCache>
                <c:ptCount val="1"/>
                <c:pt idx="0">
                  <c:v>%C4 Pasto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[1]Oficial!$BW$40:$BW$47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[1]Oficial!$CC$40:$CC$47</c:f>
              <c:numCache>
                <c:formatCode>General</c:formatCode>
                <c:ptCount val="8"/>
                <c:pt idx="0">
                  <c:v>82.099930651225435</c:v>
                </c:pt>
                <c:pt idx="1">
                  <c:v>76.046528984988939</c:v>
                </c:pt>
                <c:pt idx="2">
                  <c:v>72.383483174370184</c:v>
                </c:pt>
                <c:pt idx="3">
                  <c:v>65.625398444472779</c:v>
                </c:pt>
                <c:pt idx="4">
                  <c:v>64.497314678616618</c:v>
                </c:pt>
                <c:pt idx="5">
                  <c:v>77.161862527716181</c:v>
                </c:pt>
                <c:pt idx="6">
                  <c:v>75.992884753531968</c:v>
                </c:pt>
                <c:pt idx="7">
                  <c:v>74.961982566402227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5-4F9C-8025-4D2B836C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07416"/>
        <c:axId val="624503152"/>
      </c:barChart>
      <c:lineChart>
        <c:grouping val="standard"/>
        <c:varyColors val="0"/>
        <c:ser>
          <c:idx val="0"/>
          <c:order val="0"/>
          <c:tx>
            <c:strRef>
              <c:f>[1]Oficial!$BX$39</c:f>
              <c:strCache>
                <c:ptCount val="1"/>
                <c:pt idx="0">
                  <c:v>Est-C-Mata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1D5-4F9C-8025-4D2B836C4D80}"/>
              </c:ext>
            </c:extLst>
          </c:dPt>
          <c:cat>
            <c:strRef>
              <c:f>[1]Oficial!$BW$40:$BW$47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[1]Oficial!$BX$40:$BX$47</c:f>
              <c:numCache>
                <c:formatCode>General</c:formatCode>
                <c:ptCount val="8"/>
                <c:pt idx="0">
                  <c:v>20</c:v>
                </c:pt>
                <c:pt idx="1">
                  <c:v>13.8</c:v>
                </c:pt>
                <c:pt idx="2">
                  <c:v>26.7</c:v>
                </c:pt>
                <c:pt idx="3">
                  <c:v>21.7</c:v>
                </c:pt>
                <c:pt idx="4">
                  <c:v>19.3</c:v>
                </c:pt>
                <c:pt idx="5">
                  <c:v>29.5</c:v>
                </c:pt>
                <c:pt idx="6">
                  <c:v>23.5</c:v>
                </c:pt>
                <c:pt idx="7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5-4F9C-8025-4D2B836C4D80}"/>
            </c:ext>
          </c:extLst>
        </c:ser>
        <c:ser>
          <c:idx val="3"/>
          <c:order val="3"/>
          <c:tx>
            <c:strRef>
              <c:f>[1]Oficial!$CA$39</c:f>
              <c:strCache>
                <c:ptCount val="1"/>
                <c:pt idx="0">
                  <c:v>Est-C-Pastagem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[1]Oficial!$BW$40:$BW$47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[1]Oficial!$CA$40:$CA$47</c:f>
              <c:numCache>
                <c:formatCode>General</c:formatCode>
                <c:ptCount val="8"/>
                <c:pt idx="0">
                  <c:v>13.7</c:v>
                </c:pt>
                <c:pt idx="1">
                  <c:v>12.4</c:v>
                </c:pt>
                <c:pt idx="2">
                  <c:v>23.5</c:v>
                </c:pt>
                <c:pt idx="3">
                  <c:v>19.7</c:v>
                </c:pt>
                <c:pt idx="4">
                  <c:v>15.8</c:v>
                </c:pt>
                <c:pt idx="5">
                  <c:v>22.8</c:v>
                </c:pt>
                <c:pt idx="6">
                  <c:v>19.100000000000001</c:v>
                </c:pt>
                <c:pt idx="7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D5-4F9C-8025-4D2B836C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70024"/>
        <c:axId val="624469696"/>
      </c:lineChart>
      <c:catAx>
        <c:axId val="6245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503152"/>
        <c:crosses val="autoZero"/>
        <c:auto val="1"/>
        <c:lblAlgn val="ctr"/>
        <c:lblOffset val="100"/>
        <c:noMultiLvlLbl val="0"/>
      </c:catAx>
      <c:valAx>
        <c:axId val="6245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507416"/>
        <c:crosses val="autoZero"/>
        <c:crossBetween val="between"/>
      </c:valAx>
      <c:valAx>
        <c:axId val="62446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470024"/>
        <c:crosses val="max"/>
        <c:crossBetween val="between"/>
      </c:valAx>
      <c:catAx>
        <c:axId val="62447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46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[1]Oficial!$Q$451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[1]Oficial!$S$452:$S$459</c:f>
                <c:numCache>
                  <c:formatCode>General</c:formatCode>
                  <c:ptCount val="8"/>
                  <c:pt idx="0">
                    <c:v>0.66421818360528151</c:v>
                  </c:pt>
                  <c:pt idx="1">
                    <c:v>0.81302736025980527</c:v>
                  </c:pt>
                  <c:pt idx="2">
                    <c:v>0.70226379468382172</c:v>
                  </c:pt>
                  <c:pt idx="3">
                    <c:v>0.76869435391103991</c:v>
                  </c:pt>
                  <c:pt idx="4">
                    <c:v>0.55485074031494397</c:v>
                  </c:pt>
                  <c:pt idx="5">
                    <c:v>0.71679778516600923</c:v>
                  </c:pt>
                  <c:pt idx="6">
                    <c:v>0.85297832139946161</c:v>
                  </c:pt>
                  <c:pt idx="7">
                    <c:v>0.61156889881172227</c:v>
                  </c:pt>
                </c:numCache>
              </c:numRef>
            </c:plus>
            <c:minus>
              <c:numRef>
                <c:f>[1]Oficial!$S$452:$S$459</c:f>
                <c:numCache>
                  <c:formatCode>General</c:formatCode>
                  <c:ptCount val="8"/>
                  <c:pt idx="0">
                    <c:v>0.66421818360528151</c:v>
                  </c:pt>
                  <c:pt idx="1">
                    <c:v>0.81302736025980527</c:v>
                  </c:pt>
                  <c:pt idx="2">
                    <c:v>0.70226379468382172</c:v>
                  </c:pt>
                  <c:pt idx="3">
                    <c:v>0.76869435391103991</c:v>
                  </c:pt>
                  <c:pt idx="4">
                    <c:v>0.55485074031494397</c:v>
                  </c:pt>
                  <c:pt idx="5">
                    <c:v>0.71679778516600923</c:v>
                  </c:pt>
                  <c:pt idx="6">
                    <c:v>0.85297832139946161</c:v>
                  </c:pt>
                  <c:pt idx="7">
                    <c:v>0.61156889881172227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[1]Oficial!$P$452:$P$459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[1]Oficial!$Q$452:$Q$459</c:f>
              <c:numCache>
                <c:formatCode>0.00000</c:formatCode>
                <c:ptCount val="8"/>
                <c:pt idx="0">
                  <c:v>13.438456788545215</c:v>
                </c:pt>
                <c:pt idx="1">
                  <c:v>10.854944499545958</c:v>
                </c:pt>
                <c:pt idx="2">
                  <c:v>15.79529919598847</c:v>
                </c:pt>
                <c:pt idx="3">
                  <c:v>13.03979480028025</c:v>
                </c:pt>
                <c:pt idx="4">
                  <c:v>10.576692850159443</c:v>
                </c:pt>
                <c:pt idx="5">
                  <c:v>17.155887682561783</c:v>
                </c:pt>
                <c:pt idx="6">
                  <c:v>14.62125053190592</c:v>
                </c:pt>
                <c:pt idx="7">
                  <c:v>11.986763197344205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79B-AE89-F04F53EDDCBE}"/>
            </c:ext>
          </c:extLst>
        </c:ser>
        <c:ser>
          <c:idx val="1"/>
          <c:order val="1"/>
          <c:tx>
            <c:strRef>
              <c:f>[1]Oficial!$R$451</c:f>
              <c:strCache>
                <c:ptCount val="1"/>
                <c:pt idx="0">
                  <c:v>Mata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[1]Oficial!$T$452:$T$459</c:f>
                <c:numCache>
                  <c:formatCode>General</c:formatCode>
                  <c:ptCount val="8"/>
                  <c:pt idx="0">
                    <c:v>0.93934636362941171</c:v>
                  </c:pt>
                  <c:pt idx="1">
                    <c:v>0.57489715972990652</c:v>
                  </c:pt>
                  <c:pt idx="2">
                    <c:v>0.99315098280545522</c:v>
                  </c:pt>
                  <c:pt idx="3">
                    <c:v>1.0870979806206162</c:v>
                  </c:pt>
                  <c:pt idx="4">
                    <c:v>0.78467744204614598</c:v>
                  </c:pt>
                  <c:pt idx="5">
                    <c:v>1.0137051492607663</c:v>
                  </c:pt>
                  <c:pt idx="6">
                    <c:v>1.2062935105333552</c:v>
                  </c:pt>
                  <c:pt idx="7">
                    <c:v>0.86488903102511661</c:v>
                  </c:pt>
                </c:numCache>
              </c:numRef>
            </c:plus>
            <c:minus>
              <c:numRef>
                <c:f>[1]Oficial!$T$452:$T$459</c:f>
                <c:numCache>
                  <c:formatCode>General</c:formatCode>
                  <c:ptCount val="8"/>
                  <c:pt idx="0">
                    <c:v>0.93934636362941171</c:v>
                  </c:pt>
                  <c:pt idx="1">
                    <c:v>0.57489715972990652</c:v>
                  </c:pt>
                  <c:pt idx="2">
                    <c:v>0.99315098280545522</c:v>
                  </c:pt>
                  <c:pt idx="3">
                    <c:v>1.0870979806206162</c:v>
                  </c:pt>
                  <c:pt idx="4">
                    <c:v>0.78467744204614598</c:v>
                  </c:pt>
                  <c:pt idx="5">
                    <c:v>1.0137051492607663</c:v>
                  </c:pt>
                  <c:pt idx="6">
                    <c:v>1.2062935105333552</c:v>
                  </c:pt>
                  <c:pt idx="7">
                    <c:v>0.86488903102511661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[1]Oficial!$P$452:$P$459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[1]Oficial!$R$452:$R$459</c:f>
              <c:numCache>
                <c:formatCode>0.00000</c:formatCode>
                <c:ptCount val="8"/>
                <c:pt idx="0">
                  <c:v>11.954251690171775</c:v>
                </c:pt>
                <c:pt idx="1">
                  <c:v>12.164319936624544</c:v>
                </c:pt>
                <c:pt idx="2">
                  <c:v>21.581322480304124</c:v>
                </c:pt>
                <c:pt idx="3">
                  <c:v>18.105914030596754</c:v>
                </c:pt>
                <c:pt idx="4">
                  <c:v>14.761242346460321</c:v>
                </c:pt>
                <c:pt idx="5">
                  <c:v>26.336144687371629</c:v>
                </c:pt>
                <c:pt idx="6">
                  <c:v>18.395867433702929</c:v>
                </c:pt>
                <c:pt idx="7">
                  <c:v>15.308484037544817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D-479B-AE89-F04F53ED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48040"/>
        <c:axId val="755940824"/>
      </c:barChart>
      <c:catAx>
        <c:axId val="75594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940824"/>
        <c:crosses val="autoZero"/>
        <c:auto val="1"/>
        <c:lblAlgn val="ctr"/>
        <c:lblOffset val="100"/>
        <c:noMultiLvlLbl val="0"/>
      </c:catAx>
      <c:valAx>
        <c:axId val="7559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94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[1]Oficial!$AL$450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[1]Oficial!$AN$451:$AN$453</c:f>
                <c:numCache>
                  <c:formatCode>General</c:formatCode>
                  <c:ptCount val="3"/>
                  <c:pt idx="0">
                    <c:v>1.8919706753955221</c:v>
                  </c:pt>
                  <c:pt idx="1">
                    <c:v>2.3788206450744172</c:v>
                  </c:pt>
                  <c:pt idx="2">
                    <c:v>3.5937086217122727</c:v>
                  </c:pt>
                </c:numCache>
              </c:numRef>
            </c:plus>
            <c:minus>
              <c:numRef>
                <c:f>[1]Oficial!$AN$451:$AN$453</c:f>
                <c:numCache>
                  <c:formatCode>General</c:formatCode>
                  <c:ptCount val="3"/>
                  <c:pt idx="0">
                    <c:v>1.8919706753955221</c:v>
                  </c:pt>
                  <c:pt idx="1">
                    <c:v>2.3788206450744172</c:v>
                  </c:pt>
                  <c:pt idx="2">
                    <c:v>3.5937086217122727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[1]Oficial!$AK$451:$AK$453</c:f>
              <c:strCache>
                <c:ptCount val="3"/>
                <c:pt idx="0">
                  <c:v>0-30cm</c:v>
                </c:pt>
                <c:pt idx="1">
                  <c:v>30-100cm</c:v>
                </c:pt>
                <c:pt idx="2">
                  <c:v>0-100cm</c:v>
                </c:pt>
              </c:strCache>
            </c:strRef>
          </c:cat>
          <c:val>
            <c:numRef>
              <c:f>[1]Oficial!$AL$451:$AL$453</c:f>
              <c:numCache>
                <c:formatCode>0.00000</c:formatCode>
                <c:ptCount val="3"/>
                <c:pt idx="0">
                  <c:v>55.243710285254778</c:v>
                </c:pt>
                <c:pt idx="1">
                  <c:v>52.504942913513396</c:v>
                </c:pt>
                <c:pt idx="2" formatCode="0.0000">
                  <c:v>103.982565064509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C-4E09-944E-4BCE09B99CB4}"/>
            </c:ext>
          </c:extLst>
        </c:ser>
        <c:ser>
          <c:idx val="1"/>
          <c:order val="1"/>
          <c:tx>
            <c:strRef>
              <c:f>[1]Oficial!$AM$450</c:f>
              <c:strCache>
                <c:ptCount val="1"/>
                <c:pt idx="0">
                  <c:v>Mata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[1]Oficial!$AO$451:$AO$453</c:f>
                <c:numCache>
                  <c:formatCode>General</c:formatCode>
                  <c:ptCount val="3"/>
                  <c:pt idx="0">
                    <c:v>3.6637854586598277</c:v>
                  </c:pt>
                  <c:pt idx="1">
                    <c:v>3.364160418717355</c:v>
                  </c:pt>
                  <c:pt idx="2">
                    <c:v>5.0822714720426179</c:v>
                  </c:pt>
                </c:numCache>
              </c:numRef>
            </c:plus>
            <c:minus>
              <c:numRef>
                <c:f>[1]Oficial!$AO$451:$AO$453</c:f>
                <c:numCache>
                  <c:formatCode>General</c:formatCode>
                  <c:ptCount val="3"/>
                  <c:pt idx="0">
                    <c:v>3.6637854586598277</c:v>
                  </c:pt>
                  <c:pt idx="1">
                    <c:v>3.364160418717355</c:v>
                  </c:pt>
                  <c:pt idx="2">
                    <c:v>5.0822714720426179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[1]Oficial!$AK$451:$AK$453</c:f>
              <c:strCache>
                <c:ptCount val="3"/>
                <c:pt idx="0">
                  <c:v>0-30cm</c:v>
                </c:pt>
                <c:pt idx="1">
                  <c:v>30-100cm</c:v>
                </c:pt>
                <c:pt idx="2">
                  <c:v>0-100cm</c:v>
                </c:pt>
              </c:strCache>
            </c:strRef>
          </c:cat>
          <c:val>
            <c:numRef>
              <c:f>[1]Oficial!$AM$451:$AM$453</c:f>
              <c:numCache>
                <c:formatCode>0.00000</c:formatCode>
                <c:ptCount val="3"/>
                <c:pt idx="0">
                  <c:v>63.805808137697198</c:v>
                </c:pt>
                <c:pt idx="1">
                  <c:v>74.801738505079697</c:v>
                </c:pt>
                <c:pt idx="2" formatCode="0.0000">
                  <c:v>138.60754664277687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C-4E09-944E-4BCE09B9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38064"/>
        <c:axId val="802943968"/>
      </c:barChart>
      <c:catAx>
        <c:axId val="8029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943968"/>
        <c:crosses val="autoZero"/>
        <c:auto val="1"/>
        <c:lblAlgn val="ctr"/>
        <c:lblOffset val="100"/>
        <c:noMultiLvlLbl val="0"/>
      </c:catAx>
      <c:valAx>
        <c:axId val="8029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9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[1]Oficial!$CC$412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[1]Oficial!$CB$413:$CB$420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[1]Oficial!$CC$413:$CC$420</c:f>
              <c:numCache>
                <c:formatCode>General</c:formatCode>
                <c:ptCount val="8"/>
                <c:pt idx="0">
                  <c:v>0.40177779468037111</c:v>
                </c:pt>
                <c:pt idx="1">
                  <c:v>0.72406117098643041</c:v>
                </c:pt>
                <c:pt idx="2">
                  <c:v>2.3506340281626579</c:v>
                </c:pt>
                <c:pt idx="3">
                  <c:v>3.1311337674037065</c:v>
                </c:pt>
                <c:pt idx="4">
                  <c:v>3.4477496769955622</c:v>
                </c:pt>
                <c:pt idx="5">
                  <c:v>6.0958556577439866</c:v>
                </c:pt>
                <c:pt idx="6">
                  <c:v>4.6832454170127837</c:v>
                </c:pt>
                <c:pt idx="7">
                  <c:v>3.7964383795132135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C-405D-81B6-D840783B7FB8}"/>
            </c:ext>
          </c:extLst>
        </c:ser>
        <c:ser>
          <c:idx val="1"/>
          <c:order val="1"/>
          <c:tx>
            <c:strRef>
              <c:f>[1]Oficial!$CD$412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[1]Oficial!$CB$413:$CB$420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[1]Oficial!$CD$413:$CD$420</c:f>
              <c:numCache>
                <c:formatCode>General</c:formatCode>
                <c:ptCount val="8"/>
                <c:pt idx="0">
                  <c:v>12.462462629619672</c:v>
                </c:pt>
                <c:pt idx="1">
                  <c:v>9.7675425744667308</c:v>
                </c:pt>
                <c:pt idx="2">
                  <c:v>13.451947673771178</c:v>
                </c:pt>
                <c:pt idx="3">
                  <c:v>9.8241649857536046</c:v>
                </c:pt>
                <c:pt idx="4">
                  <c:v>6.6743495608220238</c:v>
                </c:pt>
                <c:pt idx="5">
                  <c:v>10.733147612421076</c:v>
                </c:pt>
                <c:pt idx="6">
                  <c:v>9.0093822151544902</c:v>
                </c:pt>
                <c:pt idx="7">
                  <c:v>7.8079200257234689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C-405D-81B6-D840783B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961280"/>
        <c:axId val="733958984"/>
      </c:barChart>
      <c:catAx>
        <c:axId val="7339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58984"/>
        <c:crosses val="autoZero"/>
        <c:auto val="1"/>
        <c:lblAlgn val="ctr"/>
        <c:lblOffset val="100"/>
        <c:noMultiLvlLbl val="0"/>
      </c:catAx>
      <c:valAx>
        <c:axId val="7339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[1]Oficial!$CC$423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[1]Oficial!$CB$424:$CB$431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[1]Oficial!$CC$424:$CC$431</c:f>
              <c:numCache>
                <c:formatCode>General</c:formatCode>
                <c:ptCount val="8"/>
                <c:pt idx="0">
                  <c:v>10.743456768981519</c:v>
                </c:pt>
                <c:pt idx="1">
                  <c:v>10.454146885534456</c:v>
                </c:pt>
                <c:pt idx="2">
                  <c:v>18.468987474037409</c:v>
                </c:pt>
                <c:pt idx="3">
                  <c:v>14.245636163305505</c:v>
                </c:pt>
                <c:pt idx="4">
                  <c:v>10.042653074246283</c:v>
                </c:pt>
                <c:pt idx="5">
                  <c:v>14.946467542530382</c:v>
                </c:pt>
                <c:pt idx="6">
                  <c:v>7.9243483947002824</c:v>
                </c:pt>
                <c:pt idx="7">
                  <c:v>6.3321083929226667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B-4021-BC3E-FA394DA6E9D8}"/>
            </c:ext>
          </c:extLst>
        </c:ser>
        <c:ser>
          <c:idx val="1"/>
          <c:order val="1"/>
          <c:tx>
            <c:strRef>
              <c:f>[1]Oficial!$CD$423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[1]Oficial!$CB$424:$CB$431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[1]Oficial!$CD$424:$CD$431</c:f>
              <c:numCache>
                <c:formatCode>General</c:formatCode>
                <c:ptCount val="8"/>
                <c:pt idx="0">
                  <c:v>1.2107949211902556</c:v>
                </c:pt>
                <c:pt idx="1">
                  <c:v>1.7101730510900892</c:v>
                </c:pt>
                <c:pt idx="2">
                  <c:v>3.112335006266715</c:v>
                </c:pt>
                <c:pt idx="3">
                  <c:v>3.8602778672912486</c:v>
                </c:pt>
                <c:pt idx="4">
                  <c:v>4.7185892722140403</c:v>
                </c:pt>
                <c:pt idx="5">
                  <c:v>11.389677144841249</c:v>
                </c:pt>
                <c:pt idx="6">
                  <c:v>10.471519039002649</c:v>
                </c:pt>
                <c:pt idx="7">
                  <c:v>8.9763756446221485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B-4021-BC3E-FA394DA6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945208"/>
        <c:axId val="733948488"/>
      </c:barChart>
      <c:catAx>
        <c:axId val="73394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48488"/>
        <c:crosses val="autoZero"/>
        <c:auto val="1"/>
        <c:lblAlgn val="ctr"/>
        <c:lblOffset val="100"/>
        <c:noMultiLvlLbl val="0"/>
      </c:catAx>
      <c:valAx>
        <c:axId val="7339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4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[1]Oficial!$P$571</c:f>
              <c:strCache>
                <c:ptCount val="1"/>
                <c:pt idx="0">
                  <c:v>Estoque Inicial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[1]Oficial!$S$572:$S$575</c:f>
                <c:numCache>
                  <c:formatCode>General</c:formatCode>
                  <c:ptCount val="4"/>
                  <c:pt idx="0">
                    <c:v>1.1309070000000001</c:v>
                  </c:pt>
                  <c:pt idx="1">
                    <c:v>0.76538062761735104</c:v>
                  </c:pt>
                  <c:pt idx="2">
                    <c:v>0.8755023585408348</c:v>
                  </c:pt>
                  <c:pt idx="3">
                    <c:v>0.52018662752194933</c:v>
                  </c:pt>
                </c:numCache>
              </c:numRef>
            </c:plus>
            <c:minus>
              <c:numRef>
                <c:f>[1]Oficial!$S$572:$S$575</c:f>
                <c:numCache>
                  <c:formatCode>General</c:formatCode>
                  <c:ptCount val="4"/>
                  <c:pt idx="0">
                    <c:v>1.1309070000000001</c:v>
                  </c:pt>
                  <c:pt idx="1">
                    <c:v>0.76538062761735104</c:v>
                  </c:pt>
                  <c:pt idx="2">
                    <c:v>0.8755023585408348</c:v>
                  </c:pt>
                  <c:pt idx="3">
                    <c:v>0.52018662752194933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[1]Oficial!$O$572:$O$575</c:f>
              <c:strCache>
                <c:ptCount val="4"/>
                <c:pt idx="0">
                  <c:v>0-5 cm</c:v>
                </c:pt>
                <c:pt idx="1">
                  <c:v>5-10 cm</c:v>
                </c:pt>
                <c:pt idx="2">
                  <c:v>10-15 cm</c:v>
                </c:pt>
                <c:pt idx="3">
                  <c:v>15-20 cm</c:v>
                </c:pt>
              </c:strCache>
            </c:strRef>
          </c:cat>
          <c:val>
            <c:numRef>
              <c:f>[1]Oficial!$P$572:$P$575</c:f>
              <c:numCache>
                <c:formatCode>0.00000</c:formatCode>
                <c:ptCount val="4"/>
                <c:pt idx="0" formatCode="General">
                  <c:v>20.669409999999999</c:v>
                </c:pt>
                <c:pt idx="1">
                  <c:v>17.301320960910576</c:v>
                </c:pt>
                <c:pt idx="2">
                  <c:v>16.326836631154187</c:v>
                </c:pt>
                <c:pt idx="3">
                  <c:v>12.235719009075627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176-8C05-2127C0447B5A}"/>
            </c:ext>
          </c:extLst>
        </c:ser>
        <c:ser>
          <c:idx val="1"/>
          <c:order val="1"/>
          <c:tx>
            <c:strRef>
              <c:f>[1]Oficial!$Q$571</c:f>
              <c:strCache>
                <c:ptCount val="1"/>
                <c:pt idx="0">
                  <c:v>Gramínea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[1]Oficial!$T$572:$T$575</c:f>
                <c:numCache>
                  <c:formatCode>General</c:formatCode>
                  <c:ptCount val="4"/>
                  <c:pt idx="0">
                    <c:v>1.1309070000000001</c:v>
                  </c:pt>
                  <c:pt idx="1">
                    <c:v>0.48776789497057493</c:v>
                  </c:pt>
                  <c:pt idx="2">
                    <c:v>0.56928349960132463</c:v>
                  </c:pt>
                  <c:pt idx="3">
                    <c:v>0.20079025694682523</c:v>
                  </c:pt>
                </c:numCache>
              </c:numRef>
            </c:plus>
            <c:minus>
              <c:numRef>
                <c:f>[1]Oficial!$T$572:$T$575</c:f>
                <c:numCache>
                  <c:formatCode>General</c:formatCode>
                  <c:ptCount val="4"/>
                  <c:pt idx="0">
                    <c:v>1.1309070000000001</c:v>
                  </c:pt>
                  <c:pt idx="1">
                    <c:v>0.48776789497057493</c:v>
                  </c:pt>
                  <c:pt idx="2">
                    <c:v>0.56928349960132463</c:v>
                  </c:pt>
                  <c:pt idx="3">
                    <c:v>0.20079025694682523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[1]Oficial!$O$572:$O$575</c:f>
              <c:strCache>
                <c:ptCount val="4"/>
                <c:pt idx="0">
                  <c:v>0-5 cm</c:v>
                </c:pt>
                <c:pt idx="1">
                  <c:v>5-10 cm</c:v>
                </c:pt>
                <c:pt idx="2">
                  <c:v>10-15 cm</c:v>
                </c:pt>
                <c:pt idx="3">
                  <c:v>15-20 cm</c:v>
                </c:pt>
              </c:strCache>
            </c:strRef>
          </c:cat>
          <c:val>
            <c:numRef>
              <c:f>[1]Oficial!$Q$572:$Q$575</c:f>
              <c:numCache>
                <c:formatCode>0.00000</c:formatCode>
                <c:ptCount val="4"/>
                <c:pt idx="0" formatCode="General">
                  <c:v>19.561209999999999</c:v>
                </c:pt>
                <c:pt idx="1">
                  <c:v>16.779215267505286</c:v>
                </c:pt>
                <c:pt idx="2">
                  <c:v>15.086609334739594</c:v>
                </c:pt>
                <c:pt idx="3">
                  <c:v>12.611573747049995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176-8C05-2127C0447B5A}"/>
            </c:ext>
          </c:extLst>
        </c:ser>
        <c:ser>
          <c:idx val="2"/>
          <c:order val="2"/>
          <c:tx>
            <c:strRef>
              <c:f>[1]Oficial!$R$571</c:f>
              <c:strCache>
                <c:ptCount val="1"/>
                <c:pt idx="0">
                  <c:v>Serapilheira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[1]Oficial!$U$572:$U$575</c:f>
                <c:numCache>
                  <c:formatCode>General</c:formatCode>
                  <c:ptCount val="4"/>
                  <c:pt idx="0">
                    <c:v>1.1309070000000001</c:v>
                  </c:pt>
                  <c:pt idx="1">
                    <c:v>0.6898079723575623</c:v>
                  </c:pt>
                  <c:pt idx="2">
                    <c:v>0.80508844597141171</c:v>
                  </c:pt>
                  <c:pt idx="3">
                    <c:v>0.28396030456657878</c:v>
                  </c:pt>
                </c:numCache>
              </c:numRef>
            </c:plus>
            <c:minus>
              <c:numRef>
                <c:f>[1]Oficial!$U$572:$U$575</c:f>
                <c:numCache>
                  <c:formatCode>General</c:formatCode>
                  <c:ptCount val="4"/>
                  <c:pt idx="0">
                    <c:v>1.1309070000000001</c:v>
                  </c:pt>
                  <c:pt idx="1">
                    <c:v>0.6898079723575623</c:v>
                  </c:pt>
                  <c:pt idx="2">
                    <c:v>0.80508844597141171</c:v>
                  </c:pt>
                  <c:pt idx="3">
                    <c:v>0.28396030456657878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[1]Oficial!$O$572:$O$575</c:f>
              <c:strCache>
                <c:ptCount val="4"/>
                <c:pt idx="0">
                  <c:v>0-5 cm</c:v>
                </c:pt>
                <c:pt idx="1">
                  <c:v>5-10 cm</c:v>
                </c:pt>
                <c:pt idx="2">
                  <c:v>10-15 cm</c:v>
                </c:pt>
                <c:pt idx="3">
                  <c:v>15-20 cm</c:v>
                </c:pt>
              </c:strCache>
            </c:strRef>
          </c:cat>
          <c:val>
            <c:numRef>
              <c:f>[1]Oficial!$R$572:$R$575</c:f>
              <c:numCache>
                <c:formatCode>0.00000</c:formatCode>
                <c:ptCount val="4"/>
                <c:pt idx="0" formatCode="General">
                  <c:v>21.474160000000001</c:v>
                </c:pt>
                <c:pt idx="1">
                  <c:v>17.968768162475001</c:v>
                </c:pt>
                <c:pt idx="2">
                  <c:v>14.504604593750001</c:v>
                </c:pt>
                <c:pt idx="3">
                  <c:v>12.487440400006246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176-8C05-2127C044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941016"/>
        <c:axId val="802945280"/>
      </c:barChart>
      <c:catAx>
        <c:axId val="8029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945280"/>
        <c:crosses val="autoZero"/>
        <c:auto val="1"/>
        <c:lblAlgn val="ctr"/>
        <c:lblOffset val="100"/>
        <c:noMultiLvlLbl val="0"/>
      </c:catAx>
      <c:valAx>
        <c:axId val="802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94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[1]Oficial!$AH$572</c:f>
              <c:strCache>
                <c:ptCount val="1"/>
                <c:pt idx="0">
                  <c:v>0-5cm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[1]Oficial!$AL$572:$AL$573</c:f>
                <c:numCache>
                  <c:formatCode>General</c:formatCode>
                  <c:ptCount val="2"/>
                  <c:pt idx="0">
                    <c:v>0.98015442612599568</c:v>
                  </c:pt>
                  <c:pt idx="1">
                    <c:v>1.4904509626900149</c:v>
                  </c:pt>
                </c:numCache>
              </c:numRef>
            </c:plus>
            <c:minus>
              <c:numRef>
                <c:f>[1]Oficial!$AL$572:$AL$573</c:f>
                <c:numCache>
                  <c:formatCode>General</c:formatCode>
                  <c:ptCount val="2"/>
                  <c:pt idx="0">
                    <c:v>0.98015442612599568</c:v>
                  </c:pt>
                  <c:pt idx="1">
                    <c:v>1.4904509626900149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[1]Oficial!$AJ$571:$AK$571</c:f>
              <c:strCache>
                <c:ptCount val="2"/>
                <c:pt idx="0">
                  <c:v>Gramínea</c:v>
                </c:pt>
                <c:pt idx="1">
                  <c:v>Serapilheira</c:v>
                </c:pt>
              </c:strCache>
            </c:strRef>
          </c:cat>
          <c:val>
            <c:numRef>
              <c:f>[1]Oficial!$AJ$572:$AK$572</c:f>
              <c:numCache>
                <c:formatCode>0.00000</c:formatCode>
                <c:ptCount val="2"/>
                <c:pt idx="0">
                  <c:v>21.621132619967828</c:v>
                </c:pt>
                <c:pt idx="1">
                  <c:v>25.846439333628101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E43-948F-CBF38C7C5533}"/>
            </c:ext>
          </c:extLst>
        </c:ser>
        <c:ser>
          <c:idx val="1"/>
          <c:order val="1"/>
          <c:tx>
            <c:strRef>
              <c:f>[1]Oficial!$AH$573</c:f>
              <c:strCache>
                <c:ptCount val="1"/>
                <c:pt idx="0">
                  <c:v>0-20cm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[1]Oficial!$AM$572:$AM$573</c:f>
                <c:numCache>
                  <c:formatCode>General</c:formatCode>
                  <c:ptCount val="2"/>
                  <c:pt idx="0">
                    <c:v>0.98015442612599568</c:v>
                  </c:pt>
                  <c:pt idx="1">
                    <c:v>1.4904509626900149</c:v>
                  </c:pt>
                </c:numCache>
              </c:numRef>
            </c:plus>
            <c:minus>
              <c:numRef>
                <c:f>[1]Oficial!$AM$572:$AM$573</c:f>
                <c:numCache>
                  <c:formatCode>General</c:formatCode>
                  <c:ptCount val="2"/>
                  <c:pt idx="0">
                    <c:v>0.98015442612599568</c:v>
                  </c:pt>
                  <c:pt idx="1">
                    <c:v>1.4904509626900149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[1]Oficial!$AJ$571:$AK$571</c:f>
              <c:strCache>
                <c:ptCount val="2"/>
                <c:pt idx="0">
                  <c:v>Gramínea</c:v>
                </c:pt>
                <c:pt idx="1">
                  <c:v>Serapilheira</c:v>
                </c:pt>
              </c:strCache>
            </c:strRef>
          </c:cat>
          <c:val>
            <c:numRef>
              <c:f>[1]Oficial!$AJ$573:$AK$573</c:f>
              <c:numCache>
                <c:formatCode>0.00000</c:formatCode>
                <c:ptCount val="2"/>
                <c:pt idx="0">
                  <c:v>39.515070371670028</c:v>
                </c:pt>
                <c:pt idx="1">
                  <c:v>44.226479808509005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E43-948F-CBF38C7C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41320"/>
        <c:axId val="709542304"/>
      </c:barChart>
      <c:catAx>
        <c:axId val="70954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542304"/>
        <c:crosses val="autoZero"/>
        <c:auto val="1"/>
        <c:lblAlgn val="ctr"/>
        <c:lblOffset val="100"/>
        <c:noMultiLvlLbl val="0"/>
      </c:catAx>
      <c:valAx>
        <c:axId val="7095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5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[1]Oficial!$CB$507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[1]Oficial!$CA$508:$CA$511</c:f>
              <c:strCache>
                <c:ptCount val="4"/>
                <c:pt idx="0">
                  <c:v>0-5cm</c:v>
                </c:pt>
                <c:pt idx="1">
                  <c:v>5-10cm</c:v>
                </c:pt>
                <c:pt idx="2">
                  <c:v>10-15cm</c:v>
                </c:pt>
                <c:pt idx="3">
                  <c:v>15-20cm</c:v>
                </c:pt>
              </c:strCache>
            </c:strRef>
          </c:cat>
          <c:val>
            <c:numRef>
              <c:f>[1]Oficial!$CB$508:$CB$511</c:f>
              <c:numCache>
                <c:formatCode>General</c:formatCode>
                <c:ptCount val="4"/>
                <c:pt idx="0">
                  <c:v>1.5873917109062234</c:v>
                </c:pt>
                <c:pt idx="1">
                  <c:v>1.7181905785352525</c:v>
                </c:pt>
                <c:pt idx="2">
                  <c:v>1.6664624742821439</c:v>
                </c:pt>
                <c:pt idx="3">
                  <c:v>1.6069664664139267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B-4531-B0DE-097DBFF7967E}"/>
            </c:ext>
          </c:extLst>
        </c:ser>
        <c:ser>
          <c:idx val="1"/>
          <c:order val="1"/>
          <c:tx>
            <c:strRef>
              <c:f>[1]Oficial!$CC$507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[1]Oficial!$CA$508:$CA$511</c:f>
              <c:strCache>
                <c:ptCount val="4"/>
                <c:pt idx="0">
                  <c:v>0-5cm</c:v>
                </c:pt>
                <c:pt idx="1">
                  <c:v>5-10cm</c:v>
                </c:pt>
                <c:pt idx="2">
                  <c:v>10-15cm</c:v>
                </c:pt>
                <c:pt idx="3">
                  <c:v>15-20cm</c:v>
                </c:pt>
              </c:strCache>
            </c:strRef>
          </c:cat>
          <c:val>
            <c:numRef>
              <c:f>[1]Oficial!$CC$508:$CC$511</c:f>
              <c:numCache>
                <c:formatCode>General</c:formatCode>
                <c:ptCount val="4"/>
                <c:pt idx="0">
                  <c:v>17.973818589056279</c:v>
                </c:pt>
                <c:pt idx="1">
                  <c:v>14.538918995564748</c:v>
                </c:pt>
                <c:pt idx="2">
                  <c:v>12.179919564042853</c:v>
                </c:pt>
                <c:pt idx="3">
                  <c:v>11.004607280636073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B-4531-B0DE-097DBFF7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317624"/>
        <c:axId val="782316640"/>
      </c:barChart>
      <c:catAx>
        <c:axId val="7823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316640"/>
        <c:crosses val="autoZero"/>
        <c:auto val="1"/>
        <c:lblAlgn val="ctr"/>
        <c:lblOffset val="100"/>
        <c:noMultiLvlLbl val="0"/>
      </c:catAx>
      <c:valAx>
        <c:axId val="7823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  <a:endParaRPr lang="pt-BR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3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[1]Oficial!$CB$518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invertIfNegative val="0"/>
          <c:cat>
            <c:strRef>
              <c:f>[1]Oficial!$CA$519:$CA$522</c:f>
              <c:strCache>
                <c:ptCount val="4"/>
                <c:pt idx="0">
                  <c:v>0-5cm</c:v>
                </c:pt>
                <c:pt idx="1">
                  <c:v>5-10cm</c:v>
                </c:pt>
                <c:pt idx="2">
                  <c:v>10-15cm</c:v>
                </c:pt>
                <c:pt idx="3">
                  <c:v>15-20cm</c:v>
                </c:pt>
              </c:strCache>
            </c:strRef>
          </c:cat>
          <c:val>
            <c:numRef>
              <c:f>[1]Oficial!$CB$519:$CB$522</c:f>
              <c:numCache>
                <c:formatCode>General</c:formatCode>
                <c:ptCount val="4"/>
                <c:pt idx="0">
                  <c:v>5.9453727403382262</c:v>
                </c:pt>
                <c:pt idx="1">
                  <c:v>2.655280910947821</c:v>
                </c:pt>
                <c:pt idx="2">
                  <c:v>2.0424010856713015</c:v>
                </c:pt>
                <c:pt idx="3">
                  <c:v>1.747383426520621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C-431A-A256-1EF4A2DC5055}"/>
            </c:ext>
          </c:extLst>
        </c:ser>
        <c:ser>
          <c:idx val="1"/>
          <c:order val="1"/>
          <c:tx>
            <c:strRef>
              <c:f>[1]Oficial!$CC$518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[1]Oficial!$CA$519:$CA$522</c:f>
              <c:strCache>
                <c:ptCount val="4"/>
                <c:pt idx="0">
                  <c:v>0-5cm</c:v>
                </c:pt>
                <c:pt idx="1">
                  <c:v>5-10cm</c:v>
                </c:pt>
                <c:pt idx="2">
                  <c:v>10-15cm</c:v>
                </c:pt>
                <c:pt idx="3">
                  <c:v>15-20cm</c:v>
                </c:pt>
              </c:strCache>
            </c:strRef>
          </c:cat>
          <c:val>
            <c:numRef>
              <c:f>[1]Oficial!$CC$519:$CC$522</c:f>
              <c:numCache>
                <c:formatCode>General</c:formatCode>
                <c:ptCount val="4"/>
                <c:pt idx="0">
                  <c:v>15.528782841336774</c:v>
                </c:pt>
                <c:pt idx="1">
                  <c:v>15.313487251527182</c:v>
                </c:pt>
                <c:pt idx="2">
                  <c:v>12.462203508078701</c:v>
                </c:pt>
                <c:pt idx="3">
                  <c:v>10.740056973485629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C-431A-A256-1EF4A2DC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007888"/>
        <c:axId val="695011824"/>
      </c:barChart>
      <c:catAx>
        <c:axId val="6950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11824"/>
        <c:crosses val="autoZero"/>
        <c:auto val="1"/>
        <c:lblAlgn val="ctr"/>
        <c:lblOffset val="100"/>
        <c:noMultiLvlLbl val="0"/>
      </c:catAx>
      <c:valAx>
        <c:axId val="6950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[1]Oficial!$AH$572</c:f>
              <c:strCache>
                <c:ptCount val="1"/>
                <c:pt idx="0">
                  <c:v>0-5cm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[1]Oficial!$AR$578:$AT$578</c:f>
                <c:numCache>
                  <c:formatCode>General</c:formatCode>
                  <c:ptCount val="3"/>
                  <c:pt idx="0">
                    <c:v>1.4631130963216574</c:v>
                  </c:pt>
                  <c:pt idx="1">
                    <c:v>0.98015442612599568</c:v>
                  </c:pt>
                  <c:pt idx="2">
                    <c:v>0.98015442612599568</c:v>
                  </c:pt>
                </c:numCache>
              </c:numRef>
            </c:plus>
            <c:minus>
              <c:numRef>
                <c:f>[1]Oficial!$AR$578:$AT$578</c:f>
                <c:numCache>
                  <c:formatCode>General</c:formatCode>
                  <c:ptCount val="3"/>
                  <c:pt idx="0">
                    <c:v>1.4631130963216574</c:v>
                  </c:pt>
                  <c:pt idx="1">
                    <c:v>0.98015442612599568</c:v>
                  </c:pt>
                  <c:pt idx="2">
                    <c:v>0.98015442612599568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[1]Oficial!$AI$571:$AK$571</c:f>
              <c:strCache>
                <c:ptCount val="3"/>
                <c:pt idx="0">
                  <c:v>Estoque inicial</c:v>
                </c:pt>
                <c:pt idx="1">
                  <c:v>Gramínea</c:v>
                </c:pt>
                <c:pt idx="2">
                  <c:v>Serapilheira</c:v>
                </c:pt>
              </c:strCache>
            </c:strRef>
          </c:cat>
          <c:val>
            <c:numRef>
              <c:f>[1]Oficial!$AI$572:$AK$572</c:f>
              <c:numCache>
                <c:formatCode>0.00000</c:formatCode>
                <c:ptCount val="3"/>
                <c:pt idx="0" formatCode="General">
                  <c:v>20.669411105179556</c:v>
                </c:pt>
                <c:pt idx="1">
                  <c:v>21.621132619967828</c:v>
                </c:pt>
                <c:pt idx="2">
                  <c:v>25.846439333628101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9-442B-988F-B416B6F7B57A}"/>
            </c:ext>
          </c:extLst>
        </c:ser>
        <c:ser>
          <c:idx val="1"/>
          <c:order val="1"/>
          <c:tx>
            <c:strRef>
              <c:f>[1]Oficial!$AH$573</c:f>
              <c:strCache>
                <c:ptCount val="1"/>
                <c:pt idx="0">
                  <c:v>0-20cm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[1]Oficial!$AR$579:$AT$579</c:f>
                <c:numCache>
                  <c:formatCode>General</c:formatCode>
                  <c:ptCount val="3"/>
                  <c:pt idx="0">
                    <c:v>2.7505261274987722</c:v>
                  </c:pt>
                  <c:pt idx="1">
                    <c:v>1.4904509626900149</c:v>
                  </c:pt>
                  <c:pt idx="2">
                    <c:v>1.4904509626900149</c:v>
                  </c:pt>
                </c:numCache>
              </c:numRef>
            </c:plus>
            <c:minus>
              <c:numRef>
                <c:f>[1]Oficial!$AR$579:$AT$579</c:f>
                <c:numCache>
                  <c:formatCode>General</c:formatCode>
                  <c:ptCount val="3"/>
                  <c:pt idx="0">
                    <c:v>2.7505261274987722</c:v>
                  </c:pt>
                  <c:pt idx="1">
                    <c:v>1.4904509626900149</c:v>
                  </c:pt>
                  <c:pt idx="2">
                    <c:v>1.4904509626900149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[1]Oficial!$AI$571:$AK$571</c:f>
              <c:strCache>
                <c:ptCount val="3"/>
                <c:pt idx="0">
                  <c:v>Estoque inicial</c:v>
                </c:pt>
                <c:pt idx="1">
                  <c:v>Gramínea</c:v>
                </c:pt>
                <c:pt idx="2">
                  <c:v>Serapilheira</c:v>
                </c:pt>
              </c:strCache>
            </c:strRef>
          </c:cat>
          <c:val>
            <c:numRef>
              <c:f>[1]Oficial!$AI$573:$AK$573</c:f>
              <c:numCache>
                <c:formatCode>0.00000</c:formatCode>
                <c:ptCount val="3"/>
                <c:pt idx="0" formatCode="General">
                  <c:v>66.533287706319953</c:v>
                </c:pt>
                <c:pt idx="1">
                  <c:v>39.515070371670028</c:v>
                </c:pt>
                <c:pt idx="2">
                  <c:v>44.226479808509005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9-442B-988F-B416B6F7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177800"/>
        <c:axId val="714187312"/>
      </c:barChart>
      <c:catAx>
        <c:axId val="7141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87312"/>
        <c:crosses val="autoZero"/>
        <c:auto val="1"/>
        <c:lblAlgn val="ctr"/>
        <c:lblOffset val="100"/>
        <c:noMultiLvlLbl val="0"/>
      </c:catAx>
      <c:valAx>
        <c:axId val="714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 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1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[1]Oficial!$Q$4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[1]Oficial!$S$5:$S$12</c:f>
                <c:numCache>
                  <c:formatCode>General</c:formatCode>
                  <c:ptCount val="8"/>
                  <c:pt idx="0">
                    <c:v>0.27193856150885992</c:v>
                  </c:pt>
                  <c:pt idx="1">
                    <c:v>0.22170100000000001</c:v>
                  </c:pt>
                  <c:pt idx="2">
                    <c:v>0.37764954748932622</c:v>
                  </c:pt>
                  <c:pt idx="3">
                    <c:v>0.5030481965242245</c:v>
                  </c:pt>
                  <c:pt idx="4">
                    <c:v>0.35615083010058979</c:v>
                  </c:pt>
                  <c:pt idx="5">
                    <c:v>0.88052399527098912</c:v>
                  </c:pt>
                  <c:pt idx="6">
                    <c:v>0.72429500654916912</c:v>
                  </c:pt>
                  <c:pt idx="7">
                    <c:v>0.52903743162789263</c:v>
                  </c:pt>
                </c:numCache>
              </c:numRef>
            </c:plus>
            <c:minus>
              <c:numRef>
                <c:f>[1]Oficial!$S$5:$S$12</c:f>
                <c:numCache>
                  <c:formatCode>General</c:formatCode>
                  <c:ptCount val="8"/>
                  <c:pt idx="0">
                    <c:v>0.27193856150885992</c:v>
                  </c:pt>
                  <c:pt idx="1">
                    <c:v>0.22170100000000001</c:v>
                  </c:pt>
                  <c:pt idx="2">
                    <c:v>0.37764954748932622</c:v>
                  </c:pt>
                  <c:pt idx="3">
                    <c:v>0.5030481965242245</c:v>
                  </c:pt>
                  <c:pt idx="4">
                    <c:v>0.35615083010058979</c:v>
                  </c:pt>
                  <c:pt idx="5">
                    <c:v>0.88052399527098912</c:v>
                  </c:pt>
                  <c:pt idx="6">
                    <c:v>0.72429500654916912</c:v>
                  </c:pt>
                  <c:pt idx="7">
                    <c:v>0.52903743162789263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[1]Oficial!$P$5:$P$12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[1]Oficial!$Q$5:$Q$12</c:f>
              <c:numCache>
                <c:formatCode>0.00000</c:formatCode>
                <c:ptCount val="8"/>
                <c:pt idx="0">
                  <c:v>13.811380351813987</c:v>
                </c:pt>
                <c:pt idx="1">
                  <c:v>12.34815</c:v>
                </c:pt>
                <c:pt idx="2">
                  <c:v>23.438171957592665</c:v>
                </c:pt>
                <c:pt idx="3">
                  <c:v>19.638554624521795</c:v>
                </c:pt>
                <c:pt idx="4">
                  <c:v>15.814498626535928</c:v>
                </c:pt>
                <c:pt idx="5">
                  <c:v>22.459983874709778</c:v>
                </c:pt>
                <c:pt idx="6">
                  <c:v>19.030199646562156</c:v>
                </c:pt>
                <c:pt idx="7">
                  <c:v>16.388058422220098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2-48BB-8A1E-1CF59F479B35}"/>
            </c:ext>
          </c:extLst>
        </c:ser>
        <c:ser>
          <c:idx val="1"/>
          <c:order val="1"/>
          <c:tx>
            <c:strRef>
              <c:f>[1]Oficial!$R$4</c:f>
              <c:strCache>
                <c:ptCount val="1"/>
                <c:pt idx="0">
                  <c:v>Mata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[1]Oficial!$T$5:$T$12</c:f>
                <c:numCache>
                  <c:formatCode>General</c:formatCode>
                  <c:ptCount val="8"/>
                  <c:pt idx="0">
                    <c:v>0.94202281014107869</c:v>
                  </c:pt>
                  <c:pt idx="1">
                    <c:v>0.76799499999999998</c:v>
                  </c:pt>
                  <c:pt idx="2">
                    <c:v>1.3082164074138165</c:v>
                  </c:pt>
                  <c:pt idx="3">
                    <c:v>1.7426100700716995</c:v>
                  </c:pt>
                  <c:pt idx="4">
                    <c:v>1.2337426657841044</c:v>
                  </c:pt>
                  <c:pt idx="5">
                    <c:v>1.761047990541978</c:v>
                  </c:pt>
                  <c:pt idx="6">
                    <c:v>1.448590013098338</c:v>
                  </c:pt>
                  <c:pt idx="7">
                    <c:v>1.058074863255785</c:v>
                  </c:pt>
                </c:numCache>
              </c:numRef>
            </c:plus>
            <c:minus>
              <c:numRef>
                <c:f>[1]Oficial!$T$5:$T$12</c:f>
                <c:numCache>
                  <c:formatCode>General</c:formatCode>
                  <c:ptCount val="8"/>
                  <c:pt idx="0">
                    <c:v>0.94202281014107869</c:v>
                  </c:pt>
                  <c:pt idx="1">
                    <c:v>0.76799499999999998</c:v>
                  </c:pt>
                  <c:pt idx="2">
                    <c:v>1.3082164074138165</c:v>
                  </c:pt>
                  <c:pt idx="3">
                    <c:v>1.7426100700716995</c:v>
                  </c:pt>
                  <c:pt idx="4">
                    <c:v>1.2337426657841044</c:v>
                  </c:pt>
                  <c:pt idx="5">
                    <c:v>1.761047990541978</c:v>
                  </c:pt>
                  <c:pt idx="6">
                    <c:v>1.448590013098338</c:v>
                  </c:pt>
                  <c:pt idx="7">
                    <c:v>1.058074863255785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[1]Oficial!$P$5:$P$12</c:f>
              <c:strCache>
                <c:ptCount val="8"/>
                <c:pt idx="0">
                  <c:v>0-5 cm</c:v>
                </c:pt>
                <c:pt idx="1">
                  <c:v>5-10 cm</c:v>
                </c:pt>
                <c:pt idx="2">
                  <c:v>10-20 cm</c:v>
                </c:pt>
                <c:pt idx="3">
                  <c:v>20-30 cm</c:v>
                </c:pt>
                <c:pt idx="4">
                  <c:v>30-40cm</c:v>
                </c:pt>
                <c:pt idx="5">
                  <c:v>40-60 cm</c:v>
                </c:pt>
                <c:pt idx="6">
                  <c:v>60-80 cm</c:v>
                </c:pt>
                <c:pt idx="7">
                  <c:v>80-100 cm</c:v>
                </c:pt>
              </c:strCache>
            </c:strRef>
          </c:cat>
          <c:val>
            <c:numRef>
              <c:f>[1]Oficial!$R$5:$R$12</c:f>
              <c:numCache>
                <c:formatCode>General</c:formatCode>
                <c:ptCount val="8"/>
                <c:pt idx="0" formatCode="0.00000">
                  <c:v>19.959434699375002</c:v>
                </c:pt>
                <c:pt idx="1">
                  <c:v>13.85815</c:v>
                </c:pt>
                <c:pt idx="2" formatCode="0.00000">
                  <c:v>26.6773762025</c:v>
                </c:pt>
                <c:pt idx="3" formatCode="0.00000">
                  <c:v>21.75772869875</c:v>
                </c:pt>
                <c:pt idx="4" formatCode="0.00000">
                  <c:v>19.369127691250004</c:v>
                </c:pt>
                <c:pt idx="5" formatCode="0.00000">
                  <c:v>29.551816255000006</c:v>
                </c:pt>
                <c:pt idx="6" formatCode="0.00000">
                  <c:v>23.522081189999998</c:v>
                </c:pt>
                <c:pt idx="7" formatCode="0.00000">
                  <c:v>20.777819682500002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2-48BB-8A1E-1CF59F47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23176"/>
        <c:axId val="699228096"/>
      </c:barChart>
      <c:catAx>
        <c:axId val="69922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228096"/>
        <c:crosses val="autoZero"/>
        <c:auto val="1"/>
        <c:lblAlgn val="ctr"/>
        <c:lblOffset val="100"/>
        <c:noMultiLvlLbl val="0"/>
      </c:catAx>
      <c:valAx>
        <c:axId val="6992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22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[1]Oficial!$AM$4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[1]Oficial!$AO$5:$AO$7</c:f>
                <c:numCache>
                  <c:formatCode>General</c:formatCode>
                  <c:ptCount val="3"/>
                  <c:pt idx="0">
                    <c:v>0.95226363524694957</c:v>
                  </c:pt>
                  <c:pt idx="1">
                    <c:v>2.4057792851735442</c:v>
                  </c:pt>
                  <c:pt idx="2">
                    <c:v>3.7342426400203728</c:v>
                  </c:pt>
                </c:numCache>
              </c:numRef>
            </c:plus>
            <c:minus>
              <c:numRef>
                <c:f>[1]Oficial!$AO$5:$AO$7</c:f>
                <c:numCache>
                  <c:formatCode>General</c:formatCode>
                  <c:ptCount val="3"/>
                  <c:pt idx="0">
                    <c:v>0.95226363524694957</c:v>
                  </c:pt>
                  <c:pt idx="1">
                    <c:v>2.4057792851735442</c:v>
                  </c:pt>
                  <c:pt idx="2">
                    <c:v>3.7342426400203728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[1]Oficial!$AL$5:$AL$7</c:f>
              <c:strCache>
                <c:ptCount val="3"/>
                <c:pt idx="0">
                  <c:v>0-30cm</c:v>
                </c:pt>
                <c:pt idx="1">
                  <c:v>30-100cm</c:v>
                </c:pt>
                <c:pt idx="2">
                  <c:v>0-100cm</c:v>
                </c:pt>
              </c:strCache>
            </c:strRef>
          </c:cat>
          <c:val>
            <c:numRef>
              <c:f>[1]Oficial!$AM$5:$AM$7</c:f>
              <c:numCache>
                <c:formatCode>0.00000</c:formatCode>
                <c:ptCount val="3"/>
                <c:pt idx="0">
                  <c:v>62.603727432366099</c:v>
                </c:pt>
                <c:pt idx="1">
                  <c:v>77.437946404671067</c:v>
                </c:pt>
                <c:pt idx="2" formatCode="0.0000">
                  <c:v>135.81958442940265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6-4547-B12C-E44F4BEB412C}"/>
            </c:ext>
          </c:extLst>
        </c:ser>
        <c:ser>
          <c:idx val="1"/>
          <c:order val="1"/>
          <c:tx>
            <c:strRef>
              <c:f>[1]Oficial!$AN$4</c:f>
              <c:strCache>
                <c:ptCount val="1"/>
                <c:pt idx="0">
                  <c:v>Mata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[1]Oficial!$AP$5:$AP$7</c:f>
                <c:numCache>
                  <c:formatCode>General</c:formatCode>
                  <c:ptCount val="3"/>
                  <c:pt idx="0">
                    <c:v>3.2987379968959067</c:v>
                  </c:pt>
                  <c:pt idx="1">
                    <c:v>4.8115585703470884</c:v>
                  </c:pt>
                  <c:pt idx="2">
                    <c:v>7.4684852800407446</c:v>
                  </c:pt>
                </c:numCache>
              </c:numRef>
            </c:plus>
            <c:minus>
              <c:numRef>
                <c:f>[1]Oficial!$AP$5:$AP$7</c:f>
                <c:numCache>
                  <c:formatCode>General</c:formatCode>
                  <c:ptCount val="3"/>
                  <c:pt idx="0">
                    <c:v>3.2987379968959067</c:v>
                  </c:pt>
                  <c:pt idx="1">
                    <c:v>4.8115585703470884</c:v>
                  </c:pt>
                  <c:pt idx="2">
                    <c:v>7.4684852800407446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[1]Oficial!$AL$5:$AL$7</c:f>
              <c:strCache>
                <c:ptCount val="3"/>
                <c:pt idx="0">
                  <c:v>0-30cm</c:v>
                </c:pt>
                <c:pt idx="1">
                  <c:v>30-100cm</c:v>
                </c:pt>
                <c:pt idx="2">
                  <c:v>0-100cm</c:v>
                </c:pt>
              </c:strCache>
            </c:strRef>
          </c:cat>
          <c:val>
            <c:numRef>
              <c:f>[1]Oficial!$AN$5:$AN$7</c:f>
              <c:numCache>
                <c:formatCode>0.00000</c:formatCode>
                <c:ptCount val="3"/>
                <c:pt idx="0">
                  <c:v>82.252686966249996</c:v>
                </c:pt>
                <c:pt idx="1">
                  <c:v>93.220844818749981</c:v>
                </c:pt>
                <c:pt idx="2" formatCode="0.0000">
                  <c:v>175.47353178500003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6-4547-B12C-E44F4BEB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596272"/>
        <c:axId val="732599552"/>
      </c:barChart>
      <c:catAx>
        <c:axId val="7325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599552"/>
        <c:crosses val="autoZero"/>
        <c:auto val="1"/>
        <c:lblAlgn val="ctr"/>
        <c:lblOffset val="100"/>
        <c:noMultiLvlLbl val="0"/>
      </c:catAx>
      <c:valAx>
        <c:axId val="732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  <a:endParaRPr lang="pt-BR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5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[1]Oficial!$CA$3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[1]Oficial!$BZ$4:$BZ$11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[1]Oficial!$CA$4:$CA$11</c:f>
              <c:numCache>
                <c:formatCode>General</c:formatCode>
                <c:ptCount val="8"/>
                <c:pt idx="0">
                  <c:v>2.1745817387728197</c:v>
                </c:pt>
                <c:pt idx="1">
                  <c:v>2.7059991848198597</c:v>
                </c:pt>
                <c:pt idx="2">
                  <c:v>5.9743760028328037</c:v>
                </c:pt>
                <c:pt idx="3">
                  <c:v>6.3168451917285653</c:v>
                </c:pt>
                <c:pt idx="4">
                  <c:v>5.2414864948919799</c:v>
                </c:pt>
                <c:pt idx="5">
                  <c:v>4.7256066054349333</c:v>
                </c:pt>
                <c:pt idx="6">
                  <c:v>4.1781821941366628</c:v>
                </c:pt>
                <c:pt idx="7">
                  <c:v>3.7537211506235568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9-4967-BADA-021C86790C63}"/>
            </c:ext>
          </c:extLst>
        </c:ser>
        <c:ser>
          <c:idx val="1"/>
          <c:order val="1"/>
          <c:tx>
            <c:strRef>
              <c:f>[1]Oficial!$CB$3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[1]Oficial!$BZ$4:$BZ$11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[1]Oficial!$CB$4:$CB$11</c:f>
              <c:numCache>
                <c:formatCode>General</c:formatCode>
                <c:ptCount val="8"/>
                <c:pt idx="0">
                  <c:v>11.525418261227182</c:v>
                </c:pt>
                <c:pt idx="1">
                  <c:v>9.6940008151801411</c:v>
                </c:pt>
                <c:pt idx="2">
                  <c:v>17.525623997167195</c:v>
                </c:pt>
                <c:pt idx="3">
                  <c:v>13.38315480827143</c:v>
                </c:pt>
                <c:pt idx="4">
                  <c:v>10.558513505108021</c:v>
                </c:pt>
                <c:pt idx="5">
                  <c:v>18.074393394565071</c:v>
                </c:pt>
                <c:pt idx="6">
                  <c:v>14.921817805863341</c:v>
                </c:pt>
                <c:pt idx="7">
                  <c:v>12.64627884937644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9-4967-BADA-021C8679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307784"/>
        <c:axId val="782308112"/>
      </c:barChart>
      <c:catAx>
        <c:axId val="78230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308112"/>
        <c:crosses val="autoZero"/>
        <c:auto val="1"/>
        <c:lblAlgn val="ctr"/>
        <c:lblOffset val="100"/>
        <c:noMultiLvlLbl val="0"/>
      </c:catAx>
      <c:valAx>
        <c:axId val="7823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30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[1]Oficial!$CA$14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[1]Oficial!$BZ$15:$BZ$22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[1]Oficial!$CA$15:$CA$22</c:f>
              <c:numCache>
                <c:formatCode>General</c:formatCode>
                <c:ptCount val="8"/>
                <c:pt idx="0">
                  <c:v>15.938177740752844</c:v>
                </c:pt>
                <c:pt idx="1">
                  <c:v>9.8822800560997965</c:v>
                </c:pt>
                <c:pt idx="2">
                  <c:v>19.139537703915384</c:v>
                </c:pt>
                <c:pt idx="3">
                  <c:v>14.577877135817044</c:v>
                </c:pt>
                <c:pt idx="4">
                  <c:v>12.197967964062379</c:v>
                </c:pt>
                <c:pt idx="5">
                  <c:v>16.421638669492744</c:v>
                </c:pt>
                <c:pt idx="6">
                  <c:v>9.7389039449125239</c:v>
                </c:pt>
                <c:pt idx="7">
                  <c:v>6.8062272182443824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1-4030-A25B-9AF22A6A5FEA}"/>
            </c:ext>
          </c:extLst>
        </c:ser>
        <c:ser>
          <c:idx val="1"/>
          <c:order val="1"/>
          <c:tx>
            <c:strRef>
              <c:f>[1]Oficial!$CB$14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[1]Oficial!$BZ$15:$BZ$22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[1]Oficial!$CB$15:$CB$22</c:f>
              <c:numCache>
                <c:formatCode>General</c:formatCode>
                <c:ptCount val="8"/>
                <c:pt idx="0">
                  <c:v>4.0618222592471565</c:v>
                </c:pt>
                <c:pt idx="1">
                  <c:v>3.9177199439002037</c:v>
                </c:pt>
                <c:pt idx="2">
                  <c:v>7.5604622960846166</c:v>
                </c:pt>
                <c:pt idx="3">
                  <c:v>7.1221228641829546</c:v>
                </c:pt>
                <c:pt idx="4">
                  <c:v>7.1020320359376203</c:v>
                </c:pt>
                <c:pt idx="5">
                  <c:v>13.078361330507256</c:v>
                </c:pt>
                <c:pt idx="6">
                  <c:v>13.761096055087476</c:v>
                </c:pt>
                <c:pt idx="7">
                  <c:v>13.993772781755617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1-4030-A25B-9AF22A6A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605520"/>
        <c:axId val="758605848"/>
      </c:barChart>
      <c:catAx>
        <c:axId val="7586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605848"/>
        <c:crosses val="autoZero"/>
        <c:auto val="1"/>
        <c:lblAlgn val="ctr"/>
        <c:lblOffset val="100"/>
        <c:noMultiLvlLbl val="0"/>
      </c:catAx>
      <c:valAx>
        <c:axId val="7586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6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[1]Oficial!$Q$347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[1]Oficial!$S$348:$S$355</c:f>
                <c:numCache>
                  <c:formatCode>General</c:formatCode>
                  <c:ptCount val="8"/>
                  <c:pt idx="0">
                    <c:v>0.74075377837169809</c:v>
                  </c:pt>
                  <c:pt idx="1">
                    <c:v>0.51238754823421662</c:v>
                  </c:pt>
                  <c:pt idx="2">
                    <c:v>0.99240977626110805</c:v>
                  </c:pt>
                  <c:pt idx="3">
                    <c:v>0.89698083956041397</c:v>
                  </c:pt>
                  <c:pt idx="4">
                    <c:v>0.78211359981429451</c:v>
                  </c:pt>
                  <c:pt idx="5">
                    <c:v>1.1809476080768235</c:v>
                  </c:pt>
                  <c:pt idx="6">
                    <c:v>0.69108527276892917</c:v>
                  </c:pt>
                  <c:pt idx="7">
                    <c:v>0.52932751358315377</c:v>
                  </c:pt>
                </c:numCache>
              </c:numRef>
            </c:plus>
            <c:minus>
              <c:numRef>
                <c:f>[1]Oficial!$S$348:$S$355</c:f>
                <c:numCache>
                  <c:formatCode>General</c:formatCode>
                  <c:ptCount val="8"/>
                  <c:pt idx="0">
                    <c:v>0.74075377837169809</c:v>
                  </c:pt>
                  <c:pt idx="1">
                    <c:v>0.51238754823421662</c:v>
                  </c:pt>
                  <c:pt idx="2">
                    <c:v>0.99240977626110805</c:v>
                  </c:pt>
                  <c:pt idx="3">
                    <c:v>0.89698083956041397</c:v>
                  </c:pt>
                  <c:pt idx="4">
                    <c:v>0.78211359981429451</c:v>
                  </c:pt>
                  <c:pt idx="5">
                    <c:v>1.1809476080768235</c:v>
                  </c:pt>
                  <c:pt idx="6">
                    <c:v>0.69108527276892917</c:v>
                  </c:pt>
                  <c:pt idx="7">
                    <c:v>0.52932751358315377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[1]Oficial!$P$348:$P$355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[1]Oficial!$Q$348:$Q$355</c:f>
              <c:numCache>
                <c:formatCode>0.00000</c:formatCode>
                <c:ptCount val="8"/>
                <c:pt idx="0">
                  <c:v>17.867508776852844</c:v>
                </c:pt>
                <c:pt idx="1">
                  <c:v>15.471281604197104</c:v>
                </c:pt>
                <c:pt idx="2">
                  <c:v>23.637561407378165</c:v>
                </c:pt>
                <c:pt idx="3">
                  <c:v>19.547679092058544</c:v>
                </c:pt>
                <c:pt idx="4">
                  <c:v>16.459255621269975</c:v>
                </c:pt>
                <c:pt idx="5">
                  <c:v>24.845880953264015</c:v>
                </c:pt>
                <c:pt idx="6">
                  <c:v>17.248905119985245</c:v>
                </c:pt>
                <c:pt idx="7">
                  <c:v>14.399215881536236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1-4A51-884B-7FAC1106153E}"/>
            </c:ext>
          </c:extLst>
        </c:ser>
        <c:ser>
          <c:idx val="1"/>
          <c:order val="1"/>
          <c:tx>
            <c:strRef>
              <c:f>[1]Oficial!$R$347</c:f>
              <c:strCache>
                <c:ptCount val="1"/>
                <c:pt idx="0">
                  <c:v>Mata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[1]Oficial!$T$348:$T$355</c:f>
                <c:numCache>
                  <c:formatCode>General</c:formatCode>
                  <c:ptCount val="8"/>
                  <c:pt idx="0">
                    <c:v>1.2096458546995721</c:v>
                  </c:pt>
                  <c:pt idx="1">
                    <c:v>0.83672536248635643</c:v>
                  </c:pt>
                  <c:pt idx="2">
                    <c:v>1.6205983783928886</c:v>
                  </c:pt>
                  <c:pt idx="3">
                    <c:v>1.4647635773175185</c:v>
                  </c:pt>
                  <c:pt idx="4">
                    <c:v>1.2771861602908945</c:v>
                  </c:pt>
                  <c:pt idx="5">
                    <c:v>1.9284793684990054</c:v>
                  </c:pt>
                  <c:pt idx="6">
                    <c:v>1.1285375246906713</c:v>
                  </c:pt>
                  <c:pt idx="7">
                    <c:v>0.86438821006323907</c:v>
                  </c:pt>
                </c:numCache>
              </c:numRef>
            </c:plus>
            <c:minus>
              <c:numRef>
                <c:f>[1]Oficial!$T$348:$T$355</c:f>
                <c:numCache>
                  <c:formatCode>General</c:formatCode>
                  <c:ptCount val="8"/>
                  <c:pt idx="0">
                    <c:v>1.2096458546995721</c:v>
                  </c:pt>
                  <c:pt idx="1">
                    <c:v>0.83672536248635643</c:v>
                  </c:pt>
                  <c:pt idx="2">
                    <c:v>1.6205983783928886</c:v>
                  </c:pt>
                  <c:pt idx="3">
                    <c:v>1.4647635773175185</c:v>
                  </c:pt>
                  <c:pt idx="4">
                    <c:v>1.2771861602908945</c:v>
                  </c:pt>
                  <c:pt idx="5">
                    <c:v>1.9284793684990054</c:v>
                  </c:pt>
                  <c:pt idx="6">
                    <c:v>1.1285375246906713</c:v>
                  </c:pt>
                  <c:pt idx="7">
                    <c:v>0.86438821006323907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[1]Oficial!$P$348:$P$355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[1]Oficial!$R$348:$R$355</c:f>
              <c:numCache>
                <c:formatCode>0.00000</c:formatCode>
                <c:ptCount val="8"/>
                <c:pt idx="0">
                  <c:v>20.496072673604566</c:v>
                </c:pt>
                <c:pt idx="1">
                  <c:v>11.841367122086526</c:v>
                </c:pt>
                <c:pt idx="2">
                  <c:v>19.868171397145765</c:v>
                </c:pt>
                <c:pt idx="3">
                  <c:v>16.835739818057668</c:v>
                </c:pt>
                <c:pt idx="4">
                  <c:v>15.717077378500328</c:v>
                </c:pt>
                <c:pt idx="5">
                  <c:v>22.064185089955934</c:v>
                </c:pt>
                <c:pt idx="6">
                  <c:v>15.269463006107507</c:v>
                </c:pt>
                <c:pt idx="7">
                  <c:v>14.041057517836805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1-4A51-884B-7FAC1106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14912"/>
        <c:axId val="755914256"/>
      </c:barChart>
      <c:catAx>
        <c:axId val="755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914256"/>
        <c:crosses val="autoZero"/>
        <c:auto val="1"/>
        <c:lblAlgn val="ctr"/>
        <c:lblOffset val="100"/>
        <c:noMultiLvlLbl val="0"/>
      </c:catAx>
      <c:valAx>
        <c:axId val="755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 C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  <a:endParaRPr lang="pt-BR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9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[1]Oficial!$AJ$346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[1]Oficial!$AL$347:$AL$349</c:f>
                <c:numCache>
                  <c:formatCode>General</c:formatCode>
                  <c:ptCount val="3"/>
                  <c:pt idx="0">
                    <c:v>1.965864807254698</c:v>
                  </c:pt>
                  <c:pt idx="1">
                    <c:v>17.862489237606479</c:v>
                  </c:pt>
                  <c:pt idx="2">
                    <c:v>19.346741006401057</c:v>
                  </c:pt>
                </c:numCache>
              </c:numRef>
            </c:plus>
            <c:minus>
              <c:numRef>
                <c:f>[1]Oficial!$AL$347:$AL$349</c:f>
                <c:numCache>
                  <c:formatCode>General</c:formatCode>
                  <c:ptCount val="3"/>
                  <c:pt idx="0">
                    <c:v>1.965864807254698</c:v>
                  </c:pt>
                  <c:pt idx="1">
                    <c:v>17.862489237606479</c:v>
                  </c:pt>
                  <c:pt idx="2">
                    <c:v>19.346741006401057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[1]Oficial!$AI$347:$AI$349</c:f>
              <c:strCache>
                <c:ptCount val="3"/>
                <c:pt idx="0">
                  <c:v>0-30cm</c:v>
                </c:pt>
                <c:pt idx="1">
                  <c:v>30-100cm</c:v>
                </c:pt>
                <c:pt idx="2">
                  <c:v>0-100cm</c:v>
                </c:pt>
              </c:strCache>
            </c:strRef>
          </c:cat>
          <c:val>
            <c:numRef>
              <c:f>[1]Oficial!$AJ$347:$AJ$349</c:f>
              <c:numCache>
                <c:formatCode>0.0000</c:formatCode>
                <c:ptCount val="3"/>
                <c:pt idx="0" formatCode="0.00000">
                  <c:v>67.369839586850574</c:v>
                </c:pt>
                <c:pt idx="1">
                  <c:v>115.61448730012705</c:v>
                </c:pt>
                <c:pt idx="2">
                  <c:v>182.98432688697761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E-4574-AFDF-97182E7DC0AD}"/>
            </c:ext>
          </c:extLst>
        </c:ser>
        <c:ser>
          <c:idx val="1"/>
          <c:order val="1"/>
          <c:tx>
            <c:strRef>
              <c:f>[1]Oficial!$AK$346</c:f>
              <c:strCache>
                <c:ptCount val="1"/>
                <c:pt idx="0">
                  <c:v>Mata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[1]Oficial!$AM$347:$AM$349</c:f>
                <c:numCache>
                  <c:formatCode>General</c:formatCode>
                  <c:ptCount val="3"/>
                  <c:pt idx="0">
                    <c:v>3.2102437873792082</c:v>
                  </c:pt>
                  <c:pt idx="1">
                    <c:v>29.169322778727988</c:v>
                  </c:pt>
                  <c:pt idx="2">
                    <c:v>31.59309576764139</c:v>
                  </c:pt>
                </c:numCache>
              </c:numRef>
            </c:plus>
            <c:minus>
              <c:numRef>
                <c:f>[1]Oficial!$AM$347:$AM$349</c:f>
                <c:numCache>
                  <c:formatCode>General</c:formatCode>
                  <c:ptCount val="3"/>
                  <c:pt idx="0">
                    <c:v>3.2102437873792082</c:v>
                  </c:pt>
                  <c:pt idx="1">
                    <c:v>29.169322778727988</c:v>
                  </c:pt>
                  <c:pt idx="2">
                    <c:v>31.59309576764139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[1]Oficial!$AI$347:$AI$349</c:f>
              <c:strCache>
                <c:ptCount val="3"/>
                <c:pt idx="0">
                  <c:v>0-30cm</c:v>
                </c:pt>
                <c:pt idx="1">
                  <c:v>30-100cm</c:v>
                </c:pt>
                <c:pt idx="2">
                  <c:v>0-100cm</c:v>
                </c:pt>
              </c:strCache>
            </c:strRef>
          </c:cat>
          <c:val>
            <c:numRef>
              <c:f>[1]Oficial!$AK$347:$AK$349</c:f>
              <c:numCache>
                <c:formatCode>0.0000</c:formatCode>
                <c:ptCount val="3"/>
                <c:pt idx="0" formatCode="0.00000">
                  <c:v>69.04135101089453</c:v>
                </c:pt>
                <c:pt idx="1">
                  <c:v>67.091782992400596</c:v>
                </c:pt>
                <c:pt idx="2">
                  <c:v>136.13313400329514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E-4574-AFDF-97182E7D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11304"/>
        <c:axId val="755911632"/>
      </c:barChart>
      <c:catAx>
        <c:axId val="75591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911632"/>
        <c:crosses val="autoZero"/>
        <c:auto val="1"/>
        <c:lblAlgn val="ctr"/>
        <c:lblOffset val="100"/>
        <c:noMultiLvlLbl val="0"/>
      </c:catAx>
      <c:valAx>
        <c:axId val="755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91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[1]Oficial!$CB$323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[1]Oficial!$CA$324:$CA$331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[1]Oficial!$CB$324:$CB$331</c:f>
              <c:numCache>
                <c:formatCode>General</c:formatCode>
                <c:ptCount val="8"/>
                <c:pt idx="0">
                  <c:v>0.41095270186761518</c:v>
                </c:pt>
                <c:pt idx="1">
                  <c:v>1.1791326765484511</c:v>
                </c:pt>
                <c:pt idx="2">
                  <c:v>3.305881802546176</c:v>
                </c:pt>
                <c:pt idx="3">
                  <c:v>3.670930021240391</c:v>
                </c:pt>
                <c:pt idx="4">
                  <c:v>3.312359879274148</c:v>
                </c:pt>
                <c:pt idx="5">
                  <c:v>3.9620306591544225</c:v>
                </c:pt>
                <c:pt idx="6">
                  <c:v>2.0251035987296961</c:v>
                </c:pt>
                <c:pt idx="7">
                  <c:v>1.6607095650038459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7-4602-A448-71C655B2BA67}"/>
            </c:ext>
          </c:extLst>
        </c:ser>
        <c:ser>
          <c:idx val="1"/>
          <c:order val="1"/>
          <c:tx>
            <c:strRef>
              <c:f>[1]Oficial!$CC$323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[1]Oficial!$CA$324:$CA$331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[1]Oficial!$CC$324:$CC$331</c:f>
              <c:numCache>
                <c:formatCode>General</c:formatCode>
                <c:ptCount val="8"/>
                <c:pt idx="0">
                  <c:v>15.471277322001578</c:v>
                </c:pt>
                <c:pt idx="1">
                  <c:v>12.573117638293418</c:v>
                </c:pt>
                <c:pt idx="2">
                  <c:v>17.70528389290109</c:v>
                </c:pt>
                <c:pt idx="3">
                  <c:v>13.704784727256099</c:v>
                </c:pt>
                <c:pt idx="4">
                  <c:v>11.318089561854718</c:v>
                </c:pt>
                <c:pt idx="5">
                  <c:v>18.123196854858033</c:v>
                </c:pt>
                <c:pt idx="6">
                  <c:v>13.307256507923851</c:v>
                </c:pt>
                <c:pt idx="7">
                  <c:v>11.138593440806135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7-4602-A448-71C655B2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19240"/>
        <c:axId val="699214320"/>
      </c:barChart>
      <c:catAx>
        <c:axId val="69921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214320"/>
        <c:crosses val="autoZero"/>
        <c:auto val="1"/>
        <c:lblAlgn val="ctr"/>
        <c:lblOffset val="100"/>
        <c:noMultiLvlLbl val="0"/>
      </c:catAx>
      <c:valAx>
        <c:axId val="6992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2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[1]Oficial!$CB$334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[1]Oficial!$CA$335:$CA$342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[1]Oficial!$CB$335:$CB$342</c:f>
              <c:numCache>
                <c:formatCode>General</c:formatCode>
                <c:ptCount val="8"/>
                <c:pt idx="0">
                  <c:v>11.894066173184861</c:v>
                </c:pt>
                <c:pt idx="1">
                  <c:v>5.7876091495760082</c:v>
                </c:pt>
                <c:pt idx="2">
                  <c:v>12.577498597793134</c:v>
                </c:pt>
                <c:pt idx="3">
                  <c:v>11.352700125169529</c:v>
                </c:pt>
                <c:pt idx="4">
                  <c:v>9.3430540692623243</c:v>
                </c:pt>
                <c:pt idx="5">
                  <c:v>9.8616400597298277</c:v>
                </c:pt>
                <c:pt idx="6">
                  <c:v>4.9014976249605091</c:v>
                </c:pt>
                <c:pt idx="7">
                  <c:v>4.6098129074631347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A-4FCB-99AF-041B69CE4C41}"/>
            </c:ext>
          </c:extLst>
        </c:ser>
        <c:ser>
          <c:idx val="1"/>
          <c:order val="1"/>
          <c:tx>
            <c:strRef>
              <c:f>[1]Oficial!$CC$334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[1]Oficial!$CA$335:$CA$342</c:f>
              <c:strCache>
                <c:ptCount val="8"/>
                <c:pt idx="0">
                  <c:v>0-5cm</c:v>
                </c:pt>
                <c:pt idx="1">
                  <c:v>5-10cm</c:v>
                </c:pt>
                <c:pt idx="2">
                  <c:v>10-20cm</c:v>
                </c:pt>
                <c:pt idx="3">
                  <c:v>20-30cm</c:v>
                </c:pt>
                <c:pt idx="4">
                  <c:v>30-40cm</c:v>
                </c:pt>
                <c:pt idx="5">
                  <c:v>40-60cm</c:v>
                </c:pt>
                <c:pt idx="6">
                  <c:v>60-80cm</c:v>
                </c:pt>
                <c:pt idx="7">
                  <c:v>80-100cm</c:v>
                </c:pt>
              </c:strCache>
            </c:strRef>
          </c:cat>
          <c:val>
            <c:numRef>
              <c:f>[1]Oficial!$CC$335:$CC$342</c:f>
              <c:numCache>
                <c:formatCode>General</c:formatCode>
                <c:ptCount val="8"/>
                <c:pt idx="0">
                  <c:v>8.6020065004197068</c:v>
                </c:pt>
                <c:pt idx="1">
                  <c:v>6.0537579725105228</c:v>
                </c:pt>
                <c:pt idx="2">
                  <c:v>7.2906727993526355</c:v>
                </c:pt>
                <c:pt idx="3">
                  <c:v>5.4830396928881378</c:v>
                </c:pt>
                <c:pt idx="4">
                  <c:v>6.3740233092380025</c:v>
                </c:pt>
                <c:pt idx="5">
                  <c:v>12.202545030226103</c:v>
                </c:pt>
                <c:pt idx="6">
                  <c:v>10.367965381146991</c:v>
                </c:pt>
                <c:pt idx="7">
                  <c:v>9.4312446103736711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A-4FCB-99AF-041B69CE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936752"/>
        <c:axId val="802937408"/>
      </c:barChart>
      <c:catAx>
        <c:axId val="8029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937408"/>
        <c:crosses val="autoZero"/>
        <c:auto val="1"/>
        <c:lblAlgn val="ctr"/>
        <c:lblOffset val="100"/>
        <c:noMultiLvlLbl val="0"/>
      </c:catAx>
      <c:valAx>
        <c:axId val="802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Estoque de C (t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ha</a:t>
                </a:r>
                <a:r>
                  <a:rPr lang="pt-BR" b="0" cap="none" spc="0" baseline="3000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-1</a:t>
                </a:r>
                <a:r>
                  <a:rPr lang="pt-BR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)</a:t>
                </a:r>
                <a:endParaRPr lang="pt-BR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9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393737</xdr:colOff>
      <xdr:row>37</xdr:row>
      <xdr:rowOff>52897</xdr:rowOff>
    </xdr:from>
    <xdr:to>
      <xdr:col>89</xdr:col>
      <xdr:colOff>66383</xdr:colOff>
      <xdr:row>51</xdr:row>
      <xdr:rowOff>176722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76238-E462-423C-A386-0554B0B4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923795</xdr:colOff>
      <xdr:row>13</xdr:row>
      <xdr:rowOff>135438</xdr:rowOff>
    </xdr:from>
    <xdr:to>
      <xdr:col>19</xdr:col>
      <xdr:colOff>352296</xdr:colOff>
      <xdr:row>31</xdr:row>
      <xdr:rowOff>13048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D4E8F3-8ED3-4DCA-9C89-DE55B3B62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293688</xdr:colOff>
      <xdr:row>16</xdr:row>
      <xdr:rowOff>52190</xdr:rowOff>
    </xdr:from>
    <xdr:to>
      <xdr:col>42</xdr:col>
      <xdr:colOff>579438</xdr:colOff>
      <xdr:row>30</xdr:row>
      <xdr:rowOff>156171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8FB6A5-234E-431C-B3D9-55C882D7B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32883</xdr:colOff>
      <xdr:row>3</xdr:row>
      <xdr:rowOff>57150</xdr:rowOff>
    </xdr:from>
    <xdr:to>
      <xdr:col>89</xdr:col>
      <xdr:colOff>318633</xdr:colOff>
      <xdr:row>17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6239D8-7042-4BE8-A491-72E139E92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72571</xdr:colOff>
      <xdr:row>18</xdr:row>
      <xdr:rowOff>147864</xdr:rowOff>
    </xdr:from>
    <xdr:to>
      <xdr:col>89</xdr:col>
      <xdr:colOff>358321</xdr:colOff>
      <xdr:row>32</xdr:row>
      <xdr:rowOff>192314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DD1C17-D208-4DB8-979A-5E0F001D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666750</xdr:colOff>
      <xdr:row>356</xdr:row>
      <xdr:rowOff>180975</xdr:rowOff>
    </xdr:from>
    <xdr:to>
      <xdr:col>18</xdr:col>
      <xdr:colOff>704850</xdr:colOff>
      <xdr:row>371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6E4657-E4F4-4443-96D6-2A9D1924F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853363</xdr:colOff>
      <xdr:row>350</xdr:row>
      <xdr:rowOff>100887</xdr:rowOff>
    </xdr:from>
    <xdr:to>
      <xdr:col>41</xdr:col>
      <xdr:colOff>206051</xdr:colOff>
      <xdr:row>364</xdr:row>
      <xdr:rowOff>122658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F8AEAA-9F8D-43DA-968A-BCCD73DCE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83</xdr:col>
      <xdr:colOff>73358</xdr:colOff>
      <xdr:row>320</xdr:row>
      <xdr:rowOff>74824</xdr:rowOff>
    </xdr:from>
    <xdr:to>
      <xdr:col>90</xdr:col>
      <xdr:colOff>375161</xdr:colOff>
      <xdr:row>334</xdr:row>
      <xdr:rowOff>121058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98C931-DA66-4CED-9AE9-E88A6EA09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127356</xdr:colOff>
      <xdr:row>336</xdr:row>
      <xdr:rowOff>3639</xdr:rowOff>
    </xdr:from>
    <xdr:to>
      <xdr:col>90</xdr:col>
      <xdr:colOff>429159</xdr:colOff>
      <xdr:row>350</xdr:row>
      <xdr:rowOff>7064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9B06D75-9CE1-430F-B9DD-84AFFF23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1692992</xdr:colOff>
      <xdr:row>461</xdr:row>
      <xdr:rowOff>118601</xdr:rowOff>
    </xdr:from>
    <xdr:to>
      <xdr:col>19</xdr:col>
      <xdr:colOff>396363</xdr:colOff>
      <xdr:row>476</xdr:row>
      <xdr:rowOff>96479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02A4F0D-13C7-4583-A6E4-204C16FB6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692809</xdr:colOff>
      <xdr:row>457</xdr:row>
      <xdr:rowOff>97585</xdr:rowOff>
    </xdr:from>
    <xdr:to>
      <xdr:col>43</xdr:col>
      <xdr:colOff>106932</xdr:colOff>
      <xdr:row>472</xdr:row>
      <xdr:rowOff>10243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D53BD1-889C-4B3F-BF82-B13C7ADA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559288</xdr:colOff>
      <xdr:row>410</xdr:row>
      <xdr:rowOff>148736</xdr:rowOff>
    </xdr:from>
    <xdr:to>
      <xdr:col>91</xdr:col>
      <xdr:colOff>246672</xdr:colOff>
      <xdr:row>424</xdr:row>
      <xdr:rowOff>156551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4E0B6D1-C6E8-4289-B0B2-032EADAF7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486019</xdr:colOff>
      <xdr:row>426</xdr:row>
      <xdr:rowOff>75467</xdr:rowOff>
    </xdr:from>
    <xdr:to>
      <xdr:col>91</xdr:col>
      <xdr:colOff>173403</xdr:colOff>
      <xdr:row>440</xdr:row>
      <xdr:rowOff>83282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F3F7A1-9CC8-47D5-B445-E2648E79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1261930</xdr:colOff>
      <xdr:row>587</xdr:row>
      <xdr:rowOff>67087</xdr:rowOff>
    </xdr:from>
    <xdr:to>
      <xdr:col>18</xdr:col>
      <xdr:colOff>1296850</xdr:colOff>
      <xdr:row>601</xdr:row>
      <xdr:rowOff>64845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68CB207-F6F2-466E-B775-A14825F91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231902</xdr:colOff>
      <xdr:row>584</xdr:row>
      <xdr:rowOff>42654</xdr:rowOff>
    </xdr:from>
    <xdr:to>
      <xdr:col>43</xdr:col>
      <xdr:colOff>157665</xdr:colOff>
      <xdr:row>602</xdr:row>
      <xdr:rowOff>6515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BB4060A-D838-4517-89D8-E24D20BA2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480451</xdr:colOff>
      <xdr:row>505</xdr:row>
      <xdr:rowOff>162205</xdr:rowOff>
    </xdr:from>
    <xdr:to>
      <xdr:col>90</xdr:col>
      <xdr:colOff>121863</xdr:colOff>
      <xdr:row>519</xdr:row>
      <xdr:rowOff>159963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7D3E532-DF39-400A-A686-A7A6BAE4F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351234</xdr:colOff>
      <xdr:row>521</xdr:row>
      <xdr:rowOff>9525</xdr:rowOff>
    </xdr:from>
    <xdr:to>
      <xdr:col>91</xdr:col>
      <xdr:colOff>65484</xdr:colOff>
      <xdr:row>535</xdr:row>
      <xdr:rowOff>85725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19581F1-6327-450C-B368-0355BDA7E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671180</xdr:colOff>
      <xdr:row>586</xdr:row>
      <xdr:rowOff>40535</xdr:rowOff>
    </xdr:from>
    <xdr:to>
      <xdr:col>43</xdr:col>
      <xdr:colOff>37656</xdr:colOff>
      <xdr:row>600</xdr:row>
      <xdr:rowOff>147747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B07E8E0-E0FC-4581-AB2C-35D3E08D9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esktop/Vers&#227;o/Disserta&#231;&#227;o/Resultados/Res%20Finais%20PME%201_750%20Plinio_Marcos%20Ligo(Recuperado%20Automaticamen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ficial"/>
      <sheetName val="Correlação dens x teor"/>
      <sheetName val="Dados Statistica"/>
      <sheetName val="Gráficos VN x Pasto"/>
      <sheetName val=" média camadas de PIras"/>
      <sheetName val="Incubação"/>
      <sheetName val="NO_Pastagem referência"/>
      <sheetName val="NO_tratamentoOK"/>
      <sheetName val="Piras_MAtaOK"/>
      <sheetName val="Piras_PastagemOK"/>
      <sheetName val="NO_Mata"/>
      <sheetName val="Planilha1"/>
      <sheetName val="NO_Pastagem"/>
      <sheetName val="Planilha2"/>
    </sheetNames>
    <sheetDataSet>
      <sheetData sheetId="0"/>
      <sheetData sheetId="1">
        <row r="3">
          <cell r="CA3" t="str">
            <v>C3</v>
          </cell>
          <cell r="CB3" t="str">
            <v>C4</v>
          </cell>
        </row>
        <row r="4">
          <cell r="Q4" t="str">
            <v>Pastagem</v>
          </cell>
          <cell r="R4" t="str">
            <v>Mata</v>
          </cell>
          <cell r="AM4" t="str">
            <v>Pastagem</v>
          </cell>
          <cell r="AN4" t="str">
            <v>Mata</v>
          </cell>
          <cell r="BZ4" t="str">
            <v>0-5cm</v>
          </cell>
          <cell r="CA4">
            <v>2.1745817387728197</v>
          </cell>
          <cell r="CB4">
            <v>11.525418261227182</v>
          </cell>
        </row>
        <row r="5">
          <cell r="P5" t="str">
            <v>0-5 cm</v>
          </cell>
          <cell r="Q5">
            <v>13.811380351813987</v>
          </cell>
          <cell r="R5">
            <v>19.959434699375002</v>
          </cell>
          <cell r="S5">
            <v>0.27193856150885992</v>
          </cell>
          <cell r="T5">
            <v>0.94202281014107869</v>
          </cell>
          <cell r="AL5" t="str">
            <v>0-30cm</v>
          </cell>
          <cell r="AM5">
            <v>62.603727432366099</v>
          </cell>
          <cell r="AN5">
            <v>82.252686966249996</v>
          </cell>
          <cell r="AO5">
            <v>0.95226363524694957</v>
          </cell>
          <cell r="AP5">
            <v>3.2987379968959067</v>
          </cell>
          <cell r="BZ5" t="str">
            <v>5-10cm</v>
          </cell>
          <cell r="CA5">
            <v>2.7059991848198597</v>
          </cell>
          <cell r="CB5">
            <v>9.6940008151801411</v>
          </cell>
        </row>
        <row r="6">
          <cell r="P6" t="str">
            <v>5-10 cm</v>
          </cell>
          <cell r="Q6">
            <v>12.34815</v>
          </cell>
          <cell r="R6">
            <v>13.85815</v>
          </cell>
          <cell r="S6">
            <v>0.22170100000000001</v>
          </cell>
          <cell r="T6">
            <v>0.76799499999999998</v>
          </cell>
          <cell r="AL6" t="str">
            <v>30-100cm</v>
          </cell>
          <cell r="AM6">
            <v>77.437946404671067</v>
          </cell>
          <cell r="AN6">
            <v>93.220844818749981</v>
          </cell>
          <cell r="AO6">
            <v>2.4057792851735442</v>
          </cell>
          <cell r="AP6">
            <v>4.8115585703470884</v>
          </cell>
          <cell r="BZ6" t="str">
            <v>10-20cm</v>
          </cell>
          <cell r="CA6">
            <v>5.9743760028328037</v>
          </cell>
          <cell r="CB6">
            <v>17.525623997167195</v>
          </cell>
        </row>
        <row r="7">
          <cell r="P7" t="str">
            <v>10-20 cm</v>
          </cell>
          <cell r="Q7">
            <v>23.438171957592665</v>
          </cell>
          <cell r="R7">
            <v>26.6773762025</v>
          </cell>
          <cell r="S7">
            <v>0.37764954748932622</v>
          </cell>
          <cell r="T7">
            <v>1.3082164074138165</v>
          </cell>
          <cell r="AL7" t="str">
            <v>0-100cm</v>
          </cell>
          <cell r="AM7">
            <v>135.81958442940265</v>
          </cell>
          <cell r="AN7">
            <v>175.47353178500003</v>
          </cell>
          <cell r="AO7">
            <v>3.7342426400203728</v>
          </cell>
          <cell r="AP7">
            <v>7.4684852800407446</v>
          </cell>
          <cell r="BZ7" t="str">
            <v>20-30cm</v>
          </cell>
          <cell r="CA7">
            <v>6.3168451917285653</v>
          </cell>
          <cell r="CB7">
            <v>13.38315480827143</v>
          </cell>
        </row>
        <row r="8">
          <cell r="P8" t="str">
            <v>20-30 cm</v>
          </cell>
          <cell r="Q8">
            <v>19.638554624521795</v>
          </cell>
          <cell r="R8">
            <v>21.75772869875</v>
          </cell>
          <cell r="S8">
            <v>0.5030481965242245</v>
          </cell>
          <cell r="T8">
            <v>1.7426100700716995</v>
          </cell>
          <cell r="BZ8" t="str">
            <v>30-40cm</v>
          </cell>
          <cell r="CA8">
            <v>5.2414864948919799</v>
          </cell>
          <cell r="CB8">
            <v>10.558513505108021</v>
          </cell>
        </row>
        <row r="9">
          <cell r="P9" t="str">
            <v>30-40cm</v>
          </cell>
          <cell r="Q9">
            <v>15.814498626535928</v>
          </cell>
          <cell r="R9">
            <v>19.369127691250004</v>
          </cell>
          <cell r="S9">
            <v>0.35615083010058979</v>
          </cell>
          <cell r="T9">
            <v>1.2337426657841044</v>
          </cell>
          <cell r="BZ9" t="str">
            <v>40-60cm</v>
          </cell>
          <cell r="CA9">
            <v>4.7256066054349333</v>
          </cell>
          <cell r="CB9">
            <v>18.074393394565071</v>
          </cell>
        </row>
        <row r="10">
          <cell r="P10" t="str">
            <v>40-60 cm</v>
          </cell>
          <cell r="Q10">
            <v>22.459983874709778</v>
          </cell>
          <cell r="R10">
            <v>29.551816255000006</v>
          </cell>
          <cell r="S10">
            <v>0.88052399527098912</v>
          </cell>
          <cell r="T10">
            <v>1.761047990541978</v>
          </cell>
          <cell r="BZ10" t="str">
            <v>60-80cm</v>
          </cell>
          <cell r="CA10">
            <v>4.1781821941366628</v>
          </cell>
          <cell r="CB10">
            <v>14.921817805863341</v>
          </cell>
        </row>
        <row r="11">
          <cell r="P11" t="str">
            <v>60-80 cm</v>
          </cell>
          <cell r="Q11">
            <v>19.030199646562156</v>
          </cell>
          <cell r="R11">
            <v>23.522081189999998</v>
          </cell>
          <cell r="S11">
            <v>0.72429500654916912</v>
          </cell>
          <cell r="T11">
            <v>1.448590013098338</v>
          </cell>
          <cell r="BZ11" t="str">
            <v>80-100cm</v>
          </cell>
          <cell r="CA11">
            <v>3.7537211506235568</v>
          </cell>
          <cell r="CB11">
            <v>12.64627884937644</v>
          </cell>
        </row>
        <row r="12">
          <cell r="P12" t="str">
            <v>80-100 cm</v>
          </cell>
          <cell r="Q12">
            <v>16.388058422220098</v>
          </cell>
          <cell r="R12">
            <v>20.777819682500002</v>
          </cell>
          <cell r="S12">
            <v>0.52903743162789263</v>
          </cell>
          <cell r="T12">
            <v>1.058074863255785</v>
          </cell>
        </row>
        <row r="14">
          <cell r="CA14" t="str">
            <v>C3</v>
          </cell>
          <cell r="CB14" t="str">
            <v>C4</v>
          </cell>
        </row>
        <row r="15">
          <cell r="BZ15" t="str">
            <v>0-5cm</v>
          </cell>
          <cell r="CA15">
            <v>15.938177740752844</v>
          </cell>
          <cell r="CB15">
            <v>4.0618222592471565</v>
          </cell>
        </row>
        <row r="16">
          <cell r="BZ16" t="str">
            <v>5-10cm</v>
          </cell>
          <cell r="CA16">
            <v>9.8822800560997965</v>
          </cell>
          <cell r="CB16">
            <v>3.9177199439002037</v>
          </cell>
        </row>
        <row r="17">
          <cell r="BZ17" t="str">
            <v>10-20cm</v>
          </cell>
          <cell r="CA17">
            <v>19.139537703915384</v>
          </cell>
          <cell r="CB17">
            <v>7.5604622960846166</v>
          </cell>
        </row>
        <row r="18">
          <cell r="BZ18" t="str">
            <v>20-30cm</v>
          </cell>
          <cell r="CA18">
            <v>14.577877135817044</v>
          </cell>
          <cell r="CB18">
            <v>7.1221228641829546</v>
          </cell>
        </row>
        <row r="19">
          <cell r="BZ19" t="str">
            <v>30-40cm</v>
          </cell>
          <cell r="CA19">
            <v>12.197967964062379</v>
          </cell>
          <cell r="CB19">
            <v>7.1020320359376203</v>
          </cell>
        </row>
        <row r="20">
          <cell r="BZ20" t="str">
            <v>40-60cm</v>
          </cell>
          <cell r="CA20">
            <v>16.421638669492744</v>
          </cell>
          <cell r="CB20">
            <v>13.078361330507256</v>
          </cell>
        </row>
        <row r="21">
          <cell r="BZ21" t="str">
            <v>60-80cm</v>
          </cell>
          <cell r="CA21">
            <v>9.7389039449125239</v>
          </cell>
          <cell r="CB21">
            <v>13.761096055087476</v>
          </cell>
        </row>
        <row r="22">
          <cell r="BZ22" t="str">
            <v>80-100cm</v>
          </cell>
          <cell r="CA22">
            <v>6.8062272182443824</v>
          </cell>
          <cell r="CB22">
            <v>13.993772781755617</v>
          </cell>
        </row>
        <row r="39">
          <cell r="BX39" t="str">
            <v>Est-C-Mata</v>
          </cell>
          <cell r="BY39" t="str">
            <v>%C3 Mata</v>
          </cell>
          <cell r="BZ39" t="str">
            <v>%C4 Mata</v>
          </cell>
          <cell r="CA39" t="str">
            <v>Est-C-Pastagem</v>
          </cell>
          <cell r="CB39" t="str">
            <v>%C3 Pasto</v>
          </cell>
          <cell r="CC39" t="str">
            <v>%C4 Pasto</v>
          </cell>
        </row>
        <row r="40">
          <cell r="BW40" t="str">
            <v>0-5 cm</v>
          </cell>
          <cell r="BX40">
            <v>20</v>
          </cell>
          <cell r="BY40">
            <v>82.830269651670108</v>
          </cell>
          <cell r="BZ40">
            <v>17.169730348329885</v>
          </cell>
          <cell r="CA40">
            <v>13.7</v>
          </cell>
          <cell r="CB40">
            <v>17.900069348774576</v>
          </cell>
          <cell r="CC40">
            <v>82.099930651225435</v>
          </cell>
        </row>
        <row r="41">
          <cell r="BW41" t="str">
            <v>5-10 cm</v>
          </cell>
          <cell r="BX41">
            <v>13.8</v>
          </cell>
          <cell r="BY41">
            <v>74.609291180888334</v>
          </cell>
          <cell r="BZ41">
            <v>25.390708819111659</v>
          </cell>
          <cell r="CA41">
            <v>12.4</v>
          </cell>
          <cell r="CB41">
            <v>23.953471015011058</v>
          </cell>
          <cell r="CC41">
            <v>76.046528984988939</v>
          </cell>
        </row>
        <row r="42">
          <cell r="BW42" t="str">
            <v>10-20 cm</v>
          </cell>
          <cell r="BX42">
            <v>26.7</v>
          </cell>
          <cell r="BY42">
            <v>74.683499034403837</v>
          </cell>
          <cell r="BZ42">
            <v>25.31650096559617</v>
          </cell>
          <cell r="CA42">
            <v>23.5</v>
          </cell>
          <cell r="CB42">
            <v>27.616516825629798</v>
          </cell>
          <cell r="CC42">
            <v>72.383483174370184</v>
          </cell>
        </row>
        <row r="43">
          <cell r="BW43" t="str">
            <v>20-30 cm</v>
          </cell>
          <cell r="BX43">
            <v>21.7</v>
          </cell>
          <cell r="BY43">
            <v>70.100493526929398</v>
          </cell>
          <cell r="BZ43">
            <v>29.899506473070609</v>
          </cell>
          <cell r="CA43">
            <v>19.7</v>
          </cell>
          <cell r="CB43">
            <v>34.374601555527207</v>
          </cell>
          <cell r="CC43">
            <v>65.625398444472779</v>
          </cell>
        </row>
        <row r="44">
          <cell r="BW44" t="str">
            <v>30-40cm</v>
          </cell>
          <cell r="BX44">
            <v>19.3</v>
          </cell>
          <cell r="BY44">
            <v>66.053930334024741</v>
          </cell>
          <cell r="BZ44">
            <v>33.946069665975259</v>
          </cell>
          <cell r="CA44">
            <v>15.8</v>
          </cell>
          <cell r="CB44">
            <v>35.502685321383353</v>
          </cell>
          <cell r="CC44">
            <v>64.497314678616618</v>
          </cell>
        </row>
        <row r="45">
          <cell r="BW45" t="str">
            <v>40-60 cm</v>
          </cell>
          <cell r="BX45">
            <v>29.5</v>
          </cell>
          <cell r="BY45">
            <v>58.387275588298387</v>
          </cell>
          <cell r="BZ45">
            <v>41.612724411701606</v>
          </cell>
          <cell r="CA45">
            <v>22.8</v>
          </cell>
          <cell r="CB45">
            <v>22.838137472283801</v>
          </cell>
          <cell r="CC45">
            <v>77.161862527716181</v>
          </cell>
        </row>
        <row r="46">
          <cell r="BW46" t="str">
            <v>60-80 cm</v>
          </cell>
          <cell r="BX46">
            <v>23.5</v>
          </cell>
          <cell r="BY46">
            <v>43.914956011730197</v>
          </cell>
          <cell r="BZ46">
            <v>56.085043988269803</v>
          </cell>
          <cell r="CA46">
            <v>19.100000000000001</v>
          </cell>
          <cell r="CB46">
            <v>24.007115246468032</v>
          </cell>
          <cell r="CC46">
            <v>75.992884753531968</v>
          </cell>
        </row>
        <row r="47">
          <cell r="BW47" t="str">
            <v>80-100 cm</v>
          </cell>
          <cell r="BX47">
            <v>20.8</v>
          </cell>
          <cell r="BY47">
            <v>35.043094199270428</v>
          </cell>
          <cell r="BZ47">
            <v>64.956905800729572</v>
          </cell>
          <cell r="CA47">
            <v>16.399999999999999</v>
          </cell>
          <cell r="CB47">
            <v>25.038017433597766</v>
          </cell>
          <cell r="CC47">
            <v>74.961982566402227</v>
          </cell>
        </row>
        <row r="323">
          <cell r="CB323" t="str">
            <v>C3</v>
          </cell>
          <cell r="CC323" t="str">
            <v>C4</v>
          </cell>
        </row>
        <row r="324">
          <cell r="CA324" t="str">
            <v>0-5cm</v>
          </cell>
          <cell r="CB324">
            <v>0.41095270186761518</v>
          </cell>
          <cell r="CC324">
            <v>15.471277322001578</v>
          </cell>
        </row>
        <row r="325">
          <cell r="CA325" t="str">
            <v>5-10cm</v>
          </cell>
          <cell r="CB325">
            <v>1.1791326765484511</v>
          </cell>
          <cell r="CC325">
            <v>12.573117638293418</v>
          </cell>
        </row>
        <row r="326">
          <cell r="CA326" t="str">
            <v>10-20cm</v>
          </cell>
          <cell r="CB326">
            <v>3.305881802546176</v>
          </cell>
          <cell r="CC326">
            <v>17.70528389290109</v>
          </cell>
        </row>
        <row r="327">
          <cell r="CA327" t="str">
            <v>20-30cm</v>
          </cell>
          <cell r="CB327">
            <v>3.670930021240391</v>
          </cell>
          <cell r="CC327">
            <v>13.704784727256099</v>
          </cell>
        </row>
        <row r="328">
          <cell r="CA328" t="str">
            <v>30-40cm</v>
          </cell>
          <cell r="CB328">
            <v>3.312359879274148</v>
          </cell>
          <cell r="CC328">
            <v>11.318089561854718</v>
          </cell>
        </row>
        <row r="329">
          <cell r="CA329" t="str">
            <v>40-60cm</v>
          </cell>
          <cell r="CB329">
            <v>3.9620306591544225</v>
          </cell>
          <cell r="CC329">
            <v>18.123196854858033</v>
          </cell>
        </row>
        <row r="330">
          <cell r="CA330" t="str">
            <v>60-80cm</v>
          </cell>
          <cell r="CB330">
            <v>2.0251035987296961</v>
          </cell>
          <cell r="CC330">
            <v>13.307256507923851</v>
          </cell>
        </row>
        <row r="331">
          <cell r="CA331" t="str">
            <v>80-100cm</v>
          </cell>
          <cell r="CB331">
            <v>1.6607095650038459</v>
          </cell>
          <cell r="CC331">
            <v>11.138593440806135</v>
          </cell>
        </row>
        <row r="334">
          <cell r="CB334" t="str">
            <v>C3</v>
          </cell>
          <cell r="CC334" t="str">
            <v>C4</v>
          </cell>
        </row>
        <row r="335">
          <cell r="CA335" t="str">
            <v>0-5cm</v>
          </cell>
          <cell r="CB335">
            <v>11.894066173184861</v>
          </cell>
          <cell r="CC335">
            <v>8.6020065004197068</v>
          </cell>
        </row>
        <row r="336">
          <cell r="CA336" t="str">
            <v>5-10cm</v>
          </cell>
          <cell r="CB336">
            <v>5.7876091495760082</v>
          </cell>
          <cell r="CC336">
            <v>6.0537579725105228</v>
          </cell>
        </row>
        <row r="337">
          <cell r="CA337" t="str">
            <v>10-20cm</v>
          </cell>
          <cell r="CB337">
            <v>12.577498597793134</v>
          </cell>
          <cell r="CC337">
            <v>7.2906727993526355</v>
          </cell>
        </row>
        <row r="338">
          <cell r="CA338" t="str">
            <v>20-30cm</v>
          </cell>
          <cell r="CB338">
            <v>11.352700125169529</v>
          </cell>
          <cell r="CC338">
            <v>5.4830396928881378</v>
          </cell>
        </row>
        <row r="339">
          <cell r="CA339" t="str">
            <v>30-40cm</v>
          </cell>
          <cell r="CB339">
            <v>9.3430540692623243</v>
          </cell>
          <cell r="CC339">
            <v>6.3740233092380025</v>
          </cell>
        </row>
        <row r="340">
          <cell r="CA340" t="str">
            <v>40-60cm</v>
          </cell>
          <cell r="CB340">
            <v>9.8616400597298277</v>
          </cell>
          <cell r="CC340">
            <v>12.202545030226103</v>
          </cell>
        </row>
        <row r="341">
          <cell r="CA341" t="str">
            <v>60-80cm</v>
          </cell>
          <cell r="CB341">
            <v>4.9014976249605091</v>
          </cell>
          <cell r="CC341">
            <v>10.367965381146991</v>
          </cell>
        </row>
        <row r="342">
          <cell r="CA342" t="str">
            <v>80-100cm</v>
          </cell>
          <cell r="CB342">
            <v>4.6098129074631347</v>
          </cell>
          <cell r="CC342">
            <v>9.4312446103736711</v>
          </cell>
        </row>
        <row r="346">
          <cell r="AJ346" t="str">
            <v>Pastagem</v>
          </cell>
          <cell r="AK346" t="str">
            <v>Mata</v>
          </cell>
        </row>
        <row r="347">
          <cell r="Q347" t="str">
            <v>Pastagem</v>
          </cell>
          <cell r="R347" t="str">
            <v>Mata</v>
          </cell>
          <cell r="AI347" t="str">
            <v>0-30cm</v>
          </cell>
          <cell r="AJ347">
            <v>67.369839586850574</v>
          </cell>
          <cell r="AK347">
            <v>69.04135101089453</v>
          </cell>
          <cell r="AL347">
            <v>1.965864807254698</v>
          </cell>
          <cell r="AM347">
            <v>3.2102437873792082</v>
          </cell>
        </row>
        <row r="348">
          <cell r="P348" t="str">
            <v>0-5cm</v>
          </cell>
          <cell r="Q348">
            <v>17.867508776852844</v>
          </cell>
          <cell r="R348">
            <v>20.496072673604566</v>
          </cell>
          <cell r="S348">
            <v>0.74075377837169809</v>
          </cell>
          <cell r="T348">
            <v>1.2096458546995721</v>
          </cell>
          <cell r="AI348" t="str">
            <v>30-100cm</v>
          </cell>
          <cell r="AJ348">
            <v>115.61448730012705</v>
          </cell>
          <cell r="AK348">
            <v>67.091782992400596</v>
          </cell>
          <cell r="AL348">
            <v>17.862489237606479</v>
          </cell>
          <cell r="AM348">
            <v>29.169322778727988</v>
          </cell>
        </row>
        <row r="349">
          <cell r="P349" t="str">
            <v>5-10cm</v>
          </cell>
          <cell r="Q349">
            <v>15.471281604197104</v>
          </cell>
          <cell r="R349">
            <v>11.841367122086526</v>
          </cell>
          <cell r="S349">
            <v>0.51238754823421662</v>
          </cell>
          <cell r="T349">
            <v>0.83672536248635643</v>
          </cell>
          <cell r="AI349" t="str">
            <v>0-100cm</v>
          </cell>
          <cell r="AJ349">
            <v>182.98432688697761</v>
          </cell>
          <cell r="AK349">
            <v>136.13313400329514</v>
          </cell>
          <cell r="AL349">
            <v>19.346741006401057</v>
          </cell>
          <cell r="AM349">
            <v>31.59309576764139</v>
          </cell>
        </row>
        <row r="350">
          <cell r="P350" t="str">
            <v>10-20cm</v>
          </cell>
          <cell r="Q350">
            <v>23.637561407378165</v>
          </cell>
          <cell r="R350">
            <v>19.868171397145765</v>
          </cell>
          <cell r="S350">
            <v>0.99240977626110805</v>
          </cell>
          <cell r="T350">
            <v>1.6205983783928886</v>
          </cell>
        </row>
        <row r="351">
          <cell r="P351" t="str">
            <v>20-30cm</v>
          </cell>
          <cell r="Q351">
            <v>19.547679092058544</v>
          </cell>
          <cell r="R351">
            <v>16.835739818057668</v>
          </cell>
          <cell r="S351">
            <v>0.89698083956041397</v>
          </cell>
          <cell r="T351">
            <v>1.4647635773175185</v>
          </cell>
        </row>
        <row r="352">
          <cell r="P352" t="str">
            <v>30-40cm</v>
          </cell>
          <cell r="Q352">
            <v>16.459255621269975</v>
          </cell>
          <cell r="R352">
            <v>15.717077378500328</v>
          </cell>
          <cell r="S352">
            <v>0.78211359981429451</v>
          </cell>
          <cell r="T352">
            <v>1.2771861602908945</v>
          </cell>
        </row>
        <row r="353">
          <cell r="P353" t="str">
            <v>40-60cm</v>
          </cell>
          <cell r="Q353">
            <v>24.845880953264015</v>
          </cell>
          <cell r="R353">
            <v>22.064185089955934</v>
          </cell>
          <cell r="S353">
            <v>1.1809476080768235</v>
          </cell>
          <cell r="T353">
            <v>1.9284793684990054</v>
          </cell>
        </row>
        <row r="354">
          <cell r="P354" t="str">
            <v>60-80cm</v>
          </cell>
          <cell r="Q354">
            <v>17.248905119985245</v>
          </cell>
          <cell r="R354">
            <v>15.269463006107507</v>
          </cell>
          <cell r="S354">
            <v>0.69108527276892917</v>
          </cell>
          <cell r="T354">
            <v>1.1285375246906713</v>
          </cell>
        </row>
        <row r="355">
          <cell r="P355" t="str">
            <v>80-100cm</v>
          </cell>
          <cell r="Q355">
            <v>14.399215881536236</v>
          </cell>
          <cell r="R355">
            <v>14.041057517836805</v>
          </cell>
          <cell r="S355">
            <v>0.52932751358315377</v>
          </cell>
          <cell r="T355">
            <v>0.86438821006323907</v>
          </cell>
        </row>
        <row r="412">
          <cell r="CC412" t="str">
            <v>C3</v>
          </cell>
          <cell r="CD412" t="str">
            <v>C4</v>
          </cell>
        </row>
        <row r="413">
          <cell r="CB413" t="str">
            <v>0-5cm</v>
          </cell>
          <cell r="CC413">
            <v>0.40177779468037111</v>
          </cell>
          <cell r="CD413">
            <v>12.462462629619672</v>
          </cell>
        </row>
        <row r="414">
          <cell r="CB414" t="str">
            <v>5-10cm</v>
          </cell>
          <cell r="CC414">
            <v>0.72406117098643041</v>
          </cell>
          <cell r="CD414">
            <v>9.7675425744667308</v>
          </cell>
        </row>
        <row r="415">
          <cell r="CB415" t="str">
            <v>10-20cm</v>
          </cell>
          <cell r="CC415">
            <v>2.3506340281626579</v>
          </cell>
          <cell r="CD415">
            <v>13.451947673771178</v>
          </cell>
        </row>
        <row r="416">
          <cell r="CB416" t="str">
            <v>20-30cm</v>
          </cell>
          <cell r="CC416">
            <v>3.1311337674037065</v>
          </cell>
          <cell r="CD416">
            <v>9.8241649857536046</v>
          </cell>
        </row>
        <row r="417">
          <cell r="CB417" t="str">
            <v>30-40cm</v>
          </cell>
          <cell r="CC417">
            <v>3.4477496769955622</v>
          </cell>
          <cell r="CD417">
            <v>6.6743495608220238</v>
          </cell>
        </row>
        <row r="418">
          <cell r="CB418" t="str">
            <v>40-60cm</v>
          </cell>
          <cell r="CC418">
            <v>6.0958556577439866</v>
          </cell>
          <cell r="CD418">
            <v>10.733147612421076</v>
          </cell>
        </row>
        <row r="419">
          <cell r="CB419" t="str">
            <v>60-80cm</v>
          </cell>
          <cell r="CC419">
            <v>4.6832454170127837</v>
          </cell>
          <cell r="CD419">
            <v>9.0093822151544902</v>
          </cell>
        </row>
        <row r="420">
          <cell r="CB420" t="str">
            <v>80-100cm</v>
          </cell>
          <cell r="CC420">
            <v>3.7964383795132135</v>
          </cell>
          <cell r="CD420">
            <v>7.8079200257234689</v>
          </cell>
        </row>
        <row r="423">
          <cell r="CC423" t="str">
            <v>C3</v>
          </cell>
          <cell r="CD423" t="str">
            <v>C4</v>
          </cell>
        </row>
        <row r="424">
          <cell r="CB424" t="str">
            <v>0-5cm</v>
          </cell>
          <cell r="CC424">
            <v>10.743456768981519</v>
          </cell>
          <cell r="CD424">
            <v>1.2107949211902556</v>
          </cell>
        </row>
        <row r="425">
          <cell r="CB425" t="str">
            <v>5-10cm</v>
          </cell>
          <cell r="CC425">
            <v>10.454146885534456</v>
          </cell>
          <cell r="CD425">
            <v>1.7101730510900892</v>
          </cell>
        </row>
        <row r="426">
          <cell r="CB426" t="str">
            <v>10-20cm</v>
          </cell>
          <cell r="CC426">
            <v>18.468987474037409</v>
          </cell>
          <cell r="CD426">
            <v>3.112335006266715</v>
          </cell>
        </row>
        <row r="427">
          <cell r="CB427" t="str">
            <v>20-30cm</v>
          </cell>
          <cell r="CC427">
            <v>14.245636163305505</v>
          </cell>
          <cell r="CD427">
            <v>3.8602778672912486</v>
          </cell>
        </row>
        <row r="428">
          <cell r="CB428" t="str">
            <v>30-40cm</v>
          </cell>
          <cell r="CC428">
            <v>10.042653074246283</v>
          </cell>
          <cell r="CD428">
            <v>4.7185892722140403</v>
          </cell>
        </row>
        <row r="429">
          <cell r="CB429" t="str">
            <v>40-60cm</v>
          </cell>
          <cell r="CC429">
            <v>14.946467542530382</v>
          </cell>
          <cell r="CD429">
            <v>11.389677144841249</v>
          </cell>
        </row>
        <row r="430">
          <cell r="CB430" t="str">
            <v>60-80cm</v>
          </cell>
          <cell r="CC430">
            <v>7.9243483947002824</v>
          </cell>
          <cell r="CD430">
            <v>10.471519039002649</v>
          </cell>
        </row>
        <row r="431">
          <cell r="CB431" t="str">
            <v>80-100cm</v>
          </cell>
          <cell r="CC431">
            <v>6.3321083929226667</v>
          </cell>
          <cell r="CD431">
            <v>8.9763756446221485</v>
          </cell>
        </row>
        <row r="450">
          <cell r="AL450" t="str">
            <v>Pastagem</v>
          </cell>
          <cell r="AM450" t="str">
            <v>Mata</v>
          </cell>
        </row>
        <row r="451">
          <cell r="Q451" t="str">
            <v>Pastagem</v>
          </cell>
          <cell r="R451" t="str">
            <v>Mata</v>
          </cell>
          <cell r="AK451" t="str">
            <v>0-30cm</v>
          </cell>
          <cell r="AL451">
            <v>55.243710285254778</v>
          </cell>
          <cell r="AM451">
            <v>63.805808137697198</v>
          </cell>
          <cell r="AN451">
            <v>1.8919706753955221</v>
          </cell>
          <cell r="AO451">
            <v>3.6637854586598277</v>
          </cell>
        </row>
        <row r="452">
          <cell r="P452" t="str">
            <v>0-5cm</v>
          </cell>
          <cell r="Q452">
            <v>13.438456788545215</v>
          </cell>
          <cell r="R452">
            <v>11.954251690171775</v>
          </cell>
          <cell r="S452">
            <v>0.66421818360528151</v>
          </cell>
          <cell r="T452">
            <v>0.93934636362941171</v>
          </cell>
          <cell r="AK452" t="str">
            <v>30-100cm</v>
          </cell>
          <cell r="AL452">
            <v>52.504942913513396</v>
          </cell>
          <cell r="AM452">
            <v>74.801738505079697</v>
          </cell>
          <cell r="AN452">
            <v>2.3788206450744172</v>
          </cell>
          <cell r="AO452">
            <v>3.364160418717355</v>
          </cell>
        </row>
        <row r="453">
          <cell r="P453" t="str">
            <v>5-10cm</v>
          </cell>
          <cell r="Q453">
            <v>10.854944499545958</v>
          </cell>
          <cell r="R453">
            <v>12.164319936624544</v>
          </cell>
          <cell r="S453">
            <v>0.81302736025980527</v>
          </cell>
          <cell r="T453">
            <v>0.57489715972990652</v>
          </cell>
          <cell r="AK453" t="str">
            <v>0-100cm</v>
          </cell>
          <cell r="AL453">
            <v>103.982565064509</v>
          </cell>
          <cell r="AM453">
            <v>138.60754664277687</v>
          </cell>
          <cell r="AN453">
            <v>3.5937086217122727</v>
          </cell>
          <cell r="AO453">
            <v>5.0822714720426179</v>
          </cell>
        </row>
        <row r="454">
          <cell r="P454" t="str">
            <v>10-20cm</v>
          </cell>
          <cell r="Q454">
            <v>15.79529919598847</v>
          </cell>
          <cell r="R454">
            <v>21.581322480304124</v>
          </cell>
          <cell r="S454">
            <v>0.70226379468382172</v>
          </cell>
          <cell r="T454">
            <v>0.99315098280545522</v>
          </cell>
        </row>
        <row r="455">
          <cell r="P455" t="str">
            <v>20-30cm</v>
          </cell>
          <cell r="Q455">
            <v>13.03979480028025</v>
          </cell>
          <cell r="R455">
            <v>18.105914030596754</v>
          </cell>
          <cell r="S455">
            <v>0.76869435391103991</v>
          </cell>
          <cell r="T455">
            <v>1.0870979806206162</v>
          </cell>
        </row>
        <row r="456">
          <cell r="P456" t="str">
            <v>30-40cm</v>
          </cell>
          <cell r="Q456">
            <v>10.576692850159443</v>
          </cell>
          <cell r="R456">
            <v>14.761242346460321</v>
          </cell>
          <cell r="S456">
            <v>0.55485074031494397</v>
          </cell>
          <cell r="T456">
            <v>0.78467744204614598</v>
          </cell>
        </row>
        <row r="457">
          <cell r="P457" t="str">
            <v>40-60cm</v>
          </cell>
          <cell r="Q457">
            <v>17.155887682561783</v>
          </cell>
          <cell r="R457">
            <v>26.336144687371629</v>
          </cell>
          <cell r="S457">
            <v>0.71679778516600923</v>
          </cell>
          <cell r="T457">
            <v>1.0137051492607663</v>
          </cell>
        </row>
        <row r="458">
          <cell r="P458" t="str">
            <v>60-80cm</v>
          </cell>
          <cell r="Q458">
            <v>14.62125053190592</v>
          </cell>
          <cell r="R458">
            <v>18.395867433702929</v>
          </cell>
          <cell r="S458">
            <v>0.85297832139946161</v>
          </cell>
          <cell r="T458">
            <v>1.2062935105333552</v>
          </cell>
        </row>
        <row r="459">
          <cell r="P459" t="str">
            <v>80-100cm</v>
          </cell>
          <cell r="Q459">
            <v>11.986763197344205</v>
          </cell>
          <cell r="R459">
            <v>15.308484037544817</v>
          </cell>
          <cell r="S459">
            <v>0.61156889881172227</v>
          </cell>
          <cell r="T459">
            <v>0.86488903102511661</v>
          </cell>
        </row>
        <row r="507">
          <cell r="CB507" t="str">
            <v>C3</v>
          </cell>
          <cell r="CC507" t="str">
            <v>C4</v>
          </cell>
        </row>
        <row r="508">
          <cell r="CA508" t="str">
            <v>0-5cm</v>
          </cell>
          <cell r="CB508">
            <v>1.5873917109062234</v>
          </cell>
          <cell r="CC508">
            <v>17.973818589056279</v>
          </cell>
        </row>
        <row r="509">
          <cell r="CA509" t="str">
            <v>5-10cm</v>
          </cell>
          <cell r="CB509">
            <v>1.7181905785352525</v>
          </cell>
          <cell r="CC509">
            <v>14.538918995564748</v>
          </cell>
        </row>
        <row r="510">
          <cell r="CA510" t="str">
            <v>10-15cm</v>
          </cell>
          <cell r="CB510">
            <v>1.6664624742821439</v>
          </cell>
          <cell r="CC510">
            <v>12.179919564042853</v>
          </cell>
        </row>
        <row r="511">
          <cell r="CA511" t="str">
            <v>15-20cm</v>
          </cell>
          <cell r="CB511">
            <v>1.6069664664139267</v>
          </cell>
          <cell r="CC511">
            <v>11.004607280636073</v>
          </cell>
        </row>
        <row r="518">
          <cell r="CB518" t="str">
            <v>C3</v>
          </cell>
          <cell r="CC518" t="str">
            <v>C4</v>
          </cell>
        </row>
        <row r="519">
          <cell r="CA519" t="str">
            <v>0-5cm</v>
          </cell>
          <cell r="CB519">
            <v>5.9453727403382262</v>
          </cell>
          <cell r="CC519">
            <v>15.528782841336774</v>
          </cell>
        </row>
        <row r="520">
          <cell r="CA520" t="str">
            <v>5-10cm</v>
          </cell>
          <cell r="CB520">
            <v>2.655280910947821</v>
          </cell>
          <cell r="CC520">
            <v>15.313487251527182</v>
          </cell>
        </row>
        <row r="521">
          <cell r="CA521" t="str">
            <v>10-15cm</v>
          </cell>
          <cell r="CB521">
            <v>2.0424010856713015</v>
          </cell>
          <cell r="CC521">
            <v>12.462203508078701</v>
          </cell>
        </row>
        <row r="522">
          <cell r="CA522" t="str">
            <v>15-20cm</v>
          </cell>
          <cell r="CB522">
            <v>1.747383426520621</v>
          </cell>
          <cell r="CC522">
            <v>10.740056973485629</v>
          </cell>
        </row>
        <row r="571">
          <cell r="P571" t="str">
            <v>Estoque Inicial</v>
          </cell>
          <cell r="Q571" t="str">
            <v xml:space="preserve">Gramínea </v>
          </cell>
          <cell r="R571" t="str">
            <v>Serapilheira</v>
          </cell>
          <cell r="AI571" t="str">
            <v>Estoque inicial</v>
          </cell>
          <cell r="AJ571" t="str">
            <v>Gramínea</v>
          </cell>
          <cell r="AK571" t="str">
            <v>Serapilheira</v>
          </cell>
        </row>
        <row r="572">
          <cell r="O572" t="str">
            <v>0-5 cm</v>
          </cell>
          <cell r="P572">
            <v>20.669409999999999</v>
          </cell>
          <cell r="Q572">
            <v>19.561209999999999</v>
          </cell>
          <cell r="R572">
            <v>21.474160000000001</v>
          </cell>
          <cell r="S572">
            <v>1.1309070000000001</v>
          </cell>
          <cell r="T572">
            <v>1.1309070000000001</v>
          </cell>
          <cell r="U572">
            <v>1.1309070000000001</v>
          </cell>
          <cell r="AH572" t="str">
            <v>0-5cm</v>
          </cell>
          <cell r="AI572">
            <v>20.669411105179556</v>
          </cell>
          <cell r="AJ572">
            <v>21.621132619967828</v>
          </cell>
          <cell r="AK572">
            <v>25.846439333628101</v>
          </cell>
          <cell r="AL572">
            <v>0.98015442612599568</v>
          </cell>
          <cell r="AM572">
            <v>0.98015442612599568</v>
          </cell>
        </row>
        <row r="573">
          <cell r="O573" t="str">
            <v>5-10 cm</v>
          </cell>
          <cell r="P573">
            <v>17.301320960910576</v>
          </cell>
          <cell r="Q573">
            <v>16.779215267505286</v>
          </cell>
          <cell r="R573">
            <v>17.968768162475001</v>
          </cell>
          <cell r="S573">
            <v>0.76538062761735104</v>
          </cell>
          <cell r="T573">
            <v>0.48776789497057493</v>
          </cell>
          <cell r="U573">
            <v>0.6898079723575623</v>
          </cell>
          <cell r="AH573" t="str">
            <v>0-20cm</v>
          </cell>
          <cell r="AI573">
            <v>66.533287706319953</v>
          </cell>
          <cell r="AJ573">
            <v>39.515070371670028</v>
          </cell>
          <cell r="AK573">
            <v>44.226479808509005</v>
          </cell>
          <cell r="AL573">
            <v>1.4904509626900149</v>
          </cell>
          <cell r="AM573">
            <v>1.4904509626900149</v>
          </cell>
        </row>
        <row r="574">
          <cell r="O574" t="str">
            <v>10-15 cm</v>
          </cell>
          <cell r="P574">
            <v>16.326836631154187</v>
          </cell>
          <cell r="Q574">
            <v>15.086609334739594</v>
          </cell>
          <cell r="R574">
            <v>14.504604593750001</v>
          </cell>
          <cell r="S574">
            <v>0.8755023585408348</v>
          </cell>
          <cell r="T574">
            <v>0.56928349960132463</v>
          </cell>
          <cell r="U574">
            <v>0.80508844597141171</v>
          </cell>
        </row>
        <row r="575">
          <cell r="O575" t="str">
            <v>15-20 cm</v>
          </cell>
          <cell r="P575">
            <v>12.235719009075627</v>
          </cell>
          <cell r="Q575">
            <v>12.611573747049995</v>
          </cell>
          <cell r="R575">
            <v>12.487440400006246</v>
          </cell>
          <cell r="S575">
            <v>0.52018662752194933</v>
          </cell>
          <cell r="T575">
            <v>0.20079025694682523</v>
          </cell>
          <cell r="U575">
            <v>0.28396030456657878</v>
          </cell>
        </row>
        <row r="578">
          <cell r="AR578">
            <v>1.4631130963216574</v>
          </cell>
          <cell r="AS578">
            <v>0.98015442612599568</v>
          </cell>
          <cell r="AT578">
            <v>0.98015442612599568</v>
          </cell>
        </row>
        <row r="579">
          <cell r="AR579">
            <v>2.7505261274987722</v>
          </cell>
          <cell r="AS579">
            <v>1.4904509626900149</v>
          </cell>
          <cell r="AT579">
            <v>1.4904509626900149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EABC-CFA3-4D5E-A244-B3191A22F31E}">
  <dimension ref="A2:CN618"/>
  <sheetViews>
    <sheetView tabSelected="1" topLeftCell="A127" workbookViewId="0">
      <selection activeCell="P155" sqref="P155"/>
    </sheetView>
  </sheetViews>
  <sheetFormatPr defaultRowHeight="14.4" x14ac:dyDescent="0.3"/>
  <cols>
    <col min="1" max="1" width="32.5546875" bestFit="1" customWidth="1"/>
    <col min="2" max="2" width="14.44140625" bestFit="1" customWidth="1"/>
    <col min="4" max="4" width="19.44140625" bestFit="1" customWidth="1"/>
    <col min="5" max="6" width="9.33203125" bestFit="1" customWidth="1"/>
    <col min="7" max="7" width="14" bestFit="1" customWidth="1"/>
    <col min="8" max="8" width="10" bestFit="1" customWidth="1"/>
    <col min="9" max="10" width="14" bestFit="1" customWidth="1"/>
    <col min="11" max="11" width="14.6640625" bestFit="1" customWidth="1"/>
    <col min="12" max="12" width="19.5546875" bestFit="1" customWidth="1"/>
    <col min="13" max="13" width="19.88671875" bestFit="1" customWidth="1"/>
    <col min="14" max="14" width="16.5546875" bestFit="1" customWidth="1"/>
    <col min="16" max="16" width="33.5546875" bestFit="1" customWidth="1"/>
    <col min="17" max="17" width="14.6640625" bestFit="1" customWidth="1"/>
    <col min="18" max="18" width="19.6640625" bestFit="1" customWidth="1"/>
    <col min="19" max="20" width="19.6640625" customWidth="1"/>
    <col min="21" max="21" width="19.44140625" bestFit="1" customWidth="1"/>
    <col min="22" max="22" width="10.88671875" bestFit="1" customWidth="1"/>
    <col min="23" max="24" width="14.6640625" bestFit="1" customWidth="1"/>
    <col min="25" max="25" width="20.44140625" bestFit="1" customWidth="1"/>
    <col min="26" max="27" width="20.44140625" customWidth="1"/>
    <col min="28" max="28" width="38.109375" bestFit="1" customWidth="1"/>
    <col min="31" max="31" width="12" bestFit="1" customWidth="1"/>
    <col min="32" max="32" width="11.5546875" bestFit="1" customWidth="1"/>
    <col min="33" max="33" width="14.88671875" customWidth="1"/>
    <col min="34" max="34" width="13.44140625" bestFit="1" customWidth="1"/>
    <col min="36" max="36" width="11.88671875" bestFit="1" customWidth="1"/>
    <col min="37" max="37" width="10" bestFit="1" customWidth="1"/>
    <col min="40" max="40" width="9.88671875" bestFit="1" customWidth="1"/>
    <col min="43" max="43" width="10" bestFit="1" customWidth="1"/>
    <col min="50" max="50" width="24.44140625" bestFit="1" customWidth="1"/>
    <col min="60" max="60" width="27" bestFit="1" customWidth="1"/>
    <col min="62" max="62" width="9.5546875" style="5" bestFit="1" customWidth="1"/>
    <col min="63" max="63" width="13.5546875" bestFit="1" customWidth="1"/>
    <col min="64" max="64" width="8.6640625" bestFit="1" customWidth="1"/>
    <col min="65" max="65" width="6.88671875" style="6" bestFit="1" customWidth="1"/>
    <col min="66" max="66" width="6.6640625" bestFit="1" customWidth="1"/>
    <col min="67" max="67" width="18.5546875" bestFit="1" customWidth="1"/>
    <col min="68" max="68" width="6.88671875" style="7" bestFit="1" customWidth="1"/>
    <col min="76" max="76" width="12.33203125" customWidth="1"/>
    <col min="77" max="77" width="14" customWidth="1"/>
  </cols>
  <sheetData>
    <row r="2" spans="1:8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 s="1" t="s">
        <v>14</v>
      </c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 t="s">
        <v>15</v>
      </c>
      <c r="AC2" s="2" t="s">
        <v>16</v>
      </c>
      <c r="AD2" s="2" t="s">
        <v>17</v>
      </c>
      <c r="AE2" s="3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X2" s="4" t="s">
        <v>0</v>
      </c>
      <c r="AY2" s="4" t="s">
        <v>23</v>
      </c>
      <c r="AZ2" s="4" t="s">
        <v>24</v>
      </c>
      <c r="BA2" s="4" t="s">
        <v>4</v>
      </c>
      <c r="BB2" s="4" t="s">
        <v>5</v>
      </c>
      <c r="BC2" s="4" t="s">
        <v>25</v>
      </c>
      <c r="BD2" s="4" t="s">
        <v>7</v>
      </c>
      <c r="BE2" s="4" t="s">
        <v>26</v>
      </c>
      <c r="BF2" s="4" t="s">
        <v>9</v>
      </c>
      <c r="BH2" t="s">
        <v>0</v>
      </c>
      <c r="BI2" t="s">
        <v>1</v>
      </c>
      <c r="BJ2" s="5" t="s">
        <v>7</v>
      </c>
      <c r="BK2" t="s">
        <v>26</v>
      </c>
      <c r="BL2" t="s">
        <v>0</v>
      </c>
      <c r="BM2" s="6" t="s">
        <v>7</v>
      </c>
      <c r="BN2" t="s">
        <v>26</v>
      </c>
      <c r="BO2" t="s">
        <v>0</v>
      </c>
      <c r="BP2" s="7" t="s">
        <v>7</v>
      </c>
      <c r="BQ2" t="s">
        <v>26</v>
      </c>
      <c r="BR2" t="s">
        <v>27</v>
      </c>
      <c r="BS2" t="s">
        <v>28</v>
      </c>
      <c r="BT2" t="s">
        <v>29</v>
      </c>
      <c r="BV2" s="1" t="s">
        <v>30</v>
      </c>
      <c r="BW2" s="1"/>
      <c r="BX2" s="1"/>
    </row>
    <row r="3" spans="1:88" x14ac:dyDescent="0.3">
      <c r="A3" t="s">
        <v>31</v>
      </c>
      <c r="B3" t="s">
        <v>32</v>
      </c>
      <c r="C3">
        <v>5</v>
      </c>
      <c r="D3">
        <v>1.3025424200595812</v>
      </c>
      <c r="E3">
        <v>24.146000000000001</v>
      </c>
      <c r="F3">
        <v>8.5549999999999997</v>
      </c>
      <c r="G3">
        <v>0.18516579999999999</v>
      </c>
      <c r="H3">
        <v>-17.396000000000001</v>
      </c>
      <c r="I3">
        <v>2.2254323</v>
      </c>
      <c r="J3">
        <v>12.01859252626565</v>
      </c>
      <c r="K3" t="s">
        <v>33</v>
      </c>
      <c r="L3">
        <v>14.493599868603798</v>
      </c>
      <c r="M3">
        <v>1.2059315462213418</v>
      </c>
      <c r="N3">
        <v>651.27121002979061</v>
      </c>
      <c r="Q3" s="1" t="s">
        <v>34</v>
      </c>
      <c r="R3" s="1"/>
      <c r="S3" s="1" t="s">
        <v>35</v>
      </c>
      <c r="T3" s="1"/>
      <c r="U3" s="1" t="s">
        <v>33</v>
      </c>
      <c r="V3" s="1"/>
      <c r="W3" s="1" t="s">
        <v>36</v>
      </c>
      <c r="X3" s="1"/>
      <c r="AB3" s="8" t="s">
        <v>37</v>
      </c>
      <c r="AC3" s="8" t="s">
        <v>31</v>
      </c>
      <c r="AD3" s="8">
        <v>1</v>
      </c>
      <c r="AE3" s="3" t="s">
        <v>33</v>
      </c>
      <c r="AF3" s="2" t="s">
        <v>32</v>
      </c>
      <c r="AG3" s="9">
        <v>13.614416233107599</v>
      </c>
      <c r="AH3" s="9">
        <v>1.1242364617528509</v>
      </c>
      <c r="AI3" s="2" t="s">
        <v>38</v>
      </c>
      <c r="AK3" t="s">
        <v>39</v>
      </c>
      <c r="AM3" s="1" t="s">
        <v>34</v>
      </c>
      <c r="AN3" s="1"/>
      <c r="AO3" s="1" t="s">
        <v>35</v>
      </c>
      <c r="AP3" s="1"/>
      <c r="AQ3" s="1" t="s">
        <v>33</v>
      </c>
      <c r="AR3" s="1"/>
      <c r="AS3" s="1" t="s">
        <v>36</v>
      </c>
      <c r="AT3" s="1"/>
      <c r="AU3" s="2"/>
      <c r="AV3" s="2"/>
      <c r="AW3" t="s">
        <v>40</v>
      </c>
      <c r="AX3" s="4" t="s">
        <v>41</v>
      </c>
      <c r="AY3" s="4" t="s">
        <v>42</v>
      </c>
      <c r="AZ3" s="4" t="s">
        <v>43</v>
      </c>
      <c r="BA3" s="4">
        <v>2.4239999999999999</v>
      </c>
      <c r="BB3" s="4">
        <v>8.4000000000000005E-2</v>
      </c>
      <c r="BC3" s="4">
        <v>2.2577708149999998</v>
      </c>
      <c r="BD3" s="4">
        <v>-28.789000000000001</v>
      </c>
      <c r="BE3" s="4">
        <v>45.542450240000001</v>
      </c>
      <c r="BF3" s="4">
        <v>20.17142304144808</v>
      </c>
      <c r="BG3" s="10">
        <f>AVERAGE(BD3,BD5,BD7,BD9)</f>
        <v>-28.913249999999998</v>
      </c>
      <c r="BH3" t="s">
        <v>31</v>
      </c>
      <c r="BI3" t="s">
        <v>32</v>
      </c>
      <c r="BJ3" s="5">
        <v>-17.396000000000001</v>
      </c>
      <c r="BK3">
        <v>2.2254323</v>
      </c>
      <c r="BL3" s="4" t="s">
        <v>44</v>
      </c>
      <c r="BM3" s="11">
        <v>-28.288</v>
      </c>
      <c r="BN3" s="4">
        <v>39.375859726000002</v>
      </c>
      <c r="BO3" s="4" t="s">
        <v>45</v>
      </c>
      <c r="BP3" s="12">
        <v>-14.307</v>
      </c>
      <c r="BQ3" s="4">
        <v>41.827921744000001</v>
      </c>
      <c r="BR3" s="13">
        <f>100-BS3</f>
        <v>19.995219566035018</v>
      </c>
      <c r="BS3" s="13">
        <f>(BJ3-$BG$18)/($BG$20-$BG$18)*100</f>
        <v>80.004780433964982</v>
      </c>
      <c r="BT3">
        <f>SUM(BR3+BS3)</f>
        <v>100</v>
      </c>
      <c r="BW3" t="s">
        <v>27</v>
      </c>
      <c r="BX3" t="s">
        <v>28</v>
      </c>
      <c r="BZ3" t="s">
        <v>46</v>
      </c>
      <c r="CA3" t="s">
        <v>47</v>
      </c>
      <c r="CB3" t="s">
        <v>48</v>
      </c>
      <c r="CC3" t="s">
        <v>33</v>
      </c>
      <c r="CF3" s="1" t="s">
        <v>14</v>
      </c>
      <c r="CG3" s="1"/>
      <c r="CH3" s="1"/>
      <c r="CI3" s="1"/>
      <c r="CJ3" s="1"/>
    </row>
    <row r="4" spans="1:88" x14ac:dyDescent="0.3">
      <c r="A4" t="s">
        <v>31</v>
      </c>
      <c r="B4" t="s">
        <v>49</v>
      </c>
      <c r="C4">
        <v>5</v>
      </c>
      <c r="D4">
        <v>1.3029672545083941</v>
      </c>
      <c r="E4">
        <v>23.282</v>
      </c>
      <c r="F4">
        <v>8.2419999999999991</v>
      </c>
      <c r="G4">
        <v>0.14859130000000001</v>
      </c>
      <c r="H4">
        <v>-18.102</v>
      </c>
      <c r="I4">
        <v>1.8370151939999999</v>
      </c>
      <c r="J4">
        <v>12.362871810126164</v>
      </c>
      <c r="K4" t="s">
        <v>33</v>
      </c>
      <c r="L4">
        <v>11.967853219081924</v>
      </c>
      <c r="M4">
        <v>0.96804799102416572</v>
      </c>
      <c r="N4">
        <v>651.48362725419702</v>
      </c>
      <c r="P4" t="s">
        <v>46</v>
      </c>
      <c r="Q4" t="s">
        <v>33</v>
      </c>
      <c r="R4" t="s">
        <v>36</v>
      </c>
      <c r="S4" t="s">
        <v>33</v>
      </c>
      <c r="T4" t="s">
        <v>36</v>
      </c>
      <c r="U4" t="s">
        <v>50</v>
      </c>
      <c r="V4" t="s">
        <v>51</v>
      </c>
      <c r="W4" t="s">
        <v>50</v>
      </c>
      <c r="X4" t="s">
        <v>51</v>
      </c>
      <c r="Y4" t="s">
        <v>40</v>
      </c>
      <c r="AB4" s="8" t="s">
        <v>37</v>
      </c>
      <c r="AC4" s="8" t="s">
        <v>52</v>
      </c>
      <c r="AD4" s="8">
        <v>2</v>
      </c>
      <c r="AE4" s="3" t="s">
        <v>33</v>
      </c>
      <c r="AF4" s="2" t="s">
        <v>32</v>
      </c>
      <c r="AG4" s="9">
        <v>12.550206143442884</v>
      </c>
      <c r="AH4" s="9">
        <v>0.98139602577731466</v>
      </c>
      <c r="AI4" s="2" t="s">
        <v>38</v>
      </c>
      <c r="AM4" t="s">
        <v>33</v>
      </c>
      <c r="AN4" t="s">
        <v>36</v>
      </c>
      <c r="AO4" t="s">
        <v>33</v>
      </c>
      <c r="AP4" t="s">
        <v>36</v>
      </c>
      <c r="AQ4" t="s">
        <v>50</v>
      </c>
      <c r="AR4" t="s">
        <v>51</v>
      </c>
      <c r="AS4" s="13" t="s">
        <v>50</v>
      </c>
      <c r="AT4" t="s">
        <v>51</v>
      </c>
      <c r="AX4" s="4" t="s">
        <v>53</v>
      </c>
      <c r="AY4" s="4" t="s">
        <v>42</v>
      </c>
      <c r="AZ4" s="4" t="s">
        <v>43</v>
      </c>
      <c r="BA4" s="4">
        <v>2.3559999999999999</v>
      </c>
      <c r="BB4" s="4">
        <v>7.9419999999999993</v>
      </c>
      <c r="BC4" s="4">
        <v>2.676849593</v>
      </c>
      <c r="BD4" s="4">
        <v>-12.34</v>
      </c>
      <c r="BE4" s="4">
        <v>41.202264459999995</v>
      </c>
      <c r="BF4" s="4">
        <v>15.392073042783018</v>
      </c>
      <c r="BG4" s="10">
        <f>AVERAGE(BD4,BD6,BD8,BD10)</f>
        <v>-13.255500000000001</v>
      </c>
      <c r="BH4" t="s">
        <v>31</v>
      </c>
      <c r="BI4" t="s">
        <v>49</v>
      </c>
      <c r="BJ4" s="5">
        <v>-18.102</v>
      </c>
      <c r="BK4">
        <v>1.8370151939999999</v>
      </c>
      <c r="BL4" s="4" t="s">
        <v>44</v>
      </c>
      <c r="BM4" s="11">
        <v>-28.288</v>
      </c>
      <c r="BN4" s="4">
        <v>39.375859726000002</v>
      </c>
      <c r="BO4" s="4" t="s">
        <v>45</v>
      </c>
      <c r="BP4" s="12">
        <v>-14.307</v>
      </c>
      <c r="BQ4" s="4">
        <v>41.827921744000001</v>
      </c>
      <c r="BR4" s="13">
        <f t="shared" ref="BR4:BR67" si="0">100-BS4</f>
        <v>24.958434829679462</v>
      </c>
      <c r="BS4" s="13">
        <f t="shared" ref="BS4:BS67" si="1">(BJ4-$BG$18)/($BG$20-$BG$18)*100</f>
        <v>75.041565170320538</v>
      </c>
      <c r="BT4">
        <f t="shared" ref="BT4:BT18" si="2">SUM(BR4+BS4)</f>
        <v>100</v>
      </c>
      <c r="BV4" t="s">
        <v>54</v>
      </c>
      <c r="BW4" s="13">
        <f>AVERAGE(BR3,BR11,BR19,BR27,BR35,BR43,BR51,BR67,BR75,BR83,BR91,BR99,BR107,BR115,BR123,BR131,BR136,BR141,BR146,BR151,BR156,BR161,BR166,BR171,BR176,BR181,BR186,BR191,BR196,BR201,BR206,BR211,BR216,BR221,BR226,BR231,BR236,BR241,BR246,BR251,BR256,BR261,BR271,BR276,BR281,BR286)</f>
        <v>15.872859407100872</v>
      </c>
      <c r="BX4" s="13">
        <f>AVERAGE(BS3,BS11,BS19,BS27,BS35,BS43,BS51,BS67,BS75,BS83,BS91,BS99,BS107,BS115,BS123,BS131,BS136,BS141,BS146,BS151,BS156,BS161,BS166,BS171,BS176,BS181,BS186,BS191,BS196,BS201,BS206,BS211,BS216,BS221,BS226,BS231,BS236,BS241,BS246,BS251,BS256,BS261,BS271,BS276,BS281,BS286)</f>
        <v>84.127140592899138</v>
      </c>
      <c r="BZ4" t="s">
        <v>54</v>
      </c>
      <c r="CA4">
        <f t="shared" ref="CA4:CA11" si="3">BW4*CC4/100</f>
        <v>2.1745817387728197</v>
      </c>
      <c r="CB4">
        <f>BX4*CC4/100</f>
        <v>11.525418261227182</v>
      </c>
      <c r="CC4">
        <v>13.7</v>
      </c>
    </row>
    <row r="5" spans="1:88" x14ac:dyDescent="0.3">
      <c r="A5" t="s">
        <v>31</v>
      </c>
      <c r="B5" t="s">
        <v>55</v>
      </c>
      <c r="C5">
        <v>10</v>
      </c>
      <c r="D5">
        <v>1.4213887826482647</v>
      </c>
      <c r="E5">
        <v>33.664999999999999</v>
      </c>
      <c r="F5">
        <v>8.5859999999999985</v>
      </c>
      <c r="G5">
        <v>0.15419569999999999</v>
      </c>
      <c r="H5">
        <v>-18.582000000000001</v>
      </c>
      <c r="I5">
        <v>1.8035566220000001</v>
      </c>
      <c r="J5">
        <v>11.696542912675257</v>
      </c>
      <c r="K5" t="s">
        <v>33</v>
      </c>
      <c r="L5">
        <v>25.635551513817965</v>
      </c>
      <c r="M5">
        <v>2.1917203831259702</v>
      </c>
      <c r="N5">
        <v>1421.3887826482646</v>
      </c>
      <c r="P5" t="s">
        <v>32</v>
      </c>
      <c r="Q5" s="14">
        <v>13.811380351813987</v>
      </c>
      <c r="R5" s="14">
        <v>19.959434699375002</v>
      </c>
      <c r="S5" s="15">
        <v>0.27193856150885992</v>
      </c>
      <c r="T5" s="15">
        <v>0.94202281014107869</v>
      </c>
      <c r="U5" s="14">
        <v>13.2651756761638</v>
      </c>
      <c r="V5" s="14">
        <v>14.357585027464182</v>
      </c>
      <c r="W5" s="14">
        <v>18.06732620025937</v>
      </c>
      <c r="X5" s="14">
        <v>21.851543198490635</v>
      </c>
      <c r="Y5" t="s">
        <v>56</v>
      </c>
      <c r="AB5" s="8" t="s">
        <v>37</v>
      </c>
      <c r="AC5" s="8" t="s">
        <v>57</v>
      </c>
      <c r="AD5" s="8">
        <v>3</v>
      </c>
      <c r="AE5" s="3" t="s">
        <v>33</v>
      </c>
      <c r="AF5" s="2" t="s">
        <v>32</v>
      </c>
      <c r="AG5" s="9">
        <v>13.057565707467349</v>
      </c>
      <c r="AH5" s="9">
        <v>1.1210960257773146</v>
      </c>
      <c r="AI5" s="2" t="s">
        <v>38</v>
      </c>
      <c r="AL5" t="s">
        <v>58</v>
      </c>
      <c r="AM5" s="14">
        <v>62.603727432366099</v>
      </c>
      <c r="AN5" s="14">
        <v>82.252686966249996</v>
      </c>
      <c r="AO5" s="15">
        <v>0.95226363524694957</v>
      </c>
      <c r="AP5" s="15">
        <v>3.2987379968959067</v>
      </c>
      <c r="AQ5" s="14">
        <v>60.691049630668637</v>
      </c>
      <c r="AR5" s="14">
        <v>64.516405234063555</v>
      </c>
      <c r="AS5" s="14">
        <v>75.626976704151701</v>
      </c>
      <c r="AT5" s="14">
        <v>88.878397228348291</v>
      </c>
      <c r="AU5" s="14"/>
      <c r="AV5" s="14"/>
      <c r="AX5" s="4" t="s">
        <v>59</v>
      </c>
      <c r="AY5" s="4" t="s">
        <v>42</v>
      </c>
      <c r="AZ5" s="4" t="s">
        <v>43</v>
      </c>
      <c r="BA5" s="4">
        <v>2.7</v>
      </c>
      <c r="BB5" s="4">
        <v>-0.24100000000000002</v>
      </c>
      <c r="BC5" s="4">
        <v>1.6459113660000002</v>
      </c>
      <c r="BD5" s="4">
        <v>-28.516999999999999</v>
      </c>
      <c r="BE5" s="4">
        <v>46.581395769999993</v>
      </c>
      <c r="BF5" s="4">
        <v>28.301278387307757</v>
      </c>
      <c r="BG5" s="10"/>
      <c r="BH5" t="s">
        <v>31</v>
      </c>
      <c r="BI5" t="s">
        <v>55</v>
      </c>
      <c r="BJ5" s="5">
        <v>-18.582000000000001</v>
      </c>
      <c r="BK5">
        <v>1.8035566220000001</v>
      </c>
      <c r="BL5" s="4" t="s">
        <v>44</v>
      </c>
      <c r="BM5" s="11">
        <v>-28.288</v>
      </c>
      <c r="BN5" s="4">
        <v>39.375859726000002</v>
      </c>
      <c r="BO5" s="4" t="s">
        <v>45</v>
      </c>
      <c r="BP5" s="12">
        <v>-14.307</v>
      </c>
      <c r="BQ5" s="4">
        <v>41.827921744000001</v>
      </c>
      <c r="BR5" s="13">
        <f t="shared" si="0"/>
        <v>28.332858804961816</v>
      </c>
      <c r="BS5" s="13">
        <f t="shared" si="1"/>
        <v>71.667141195038184</v>
      </c>
      <c r="BT5">
        <f t="shared" si="2"/>
        <v>100</v>
      </c>
      <c r="BV5" t="s">
        <v>60</v>
      </c>
      <c r="BW5" s="13">
        <f t="shared" ref="BW5:BX10" si="4">AVERAGE(BR4,BR12,BR20,BR28,BR36,BR44,BR52,BR68,BR76,BR84,BR92,BR100,BR108,BR116,BR124,BR132,BR137,BR142,BR147,BR152,BR157,BR162,BR167,BR172,BR177,BR182,BR187,BR192,BR197,BR202,BR207,BR212,BR217,BR222,BR227,BR232,BR237,BR242,BR247,BR252,BR257,BR262,BR272,BR277,BR282,BR287)</f>
        <v>21.822574071127899</v>
      </c>
      <c r="BX5" s="13">
        <f t="shared" si="4"/>
        <v>78.177425928872111</v>
      </c>
      <c r="BZ5" t="s">
        <v>60</v>
      </c>
      <c r="CA5">
        <f t="shared" si="3"/>
        <v>2.7059991848198597</v>
      </c>
      <c r="CB5">
        <f t="shared" ref="CB5:CB11" si="5">BX5*CC5/100</f>
        <v>9.6940008151801411</v>
      </c>
      <c r="CC5">
        <v>12.4</v>
      </c>
    </row>
    <row r="6" spans="1:88" x14ac:dyDescent="0.3">
      <c r="A6" t="s">
        <v>31</v>
      </c>
      <c r="B6" t="s">
        <v>61</v>
      </c>
      <c r="C6">
        <v>10</v>
      </c>
      <c r="D6">
        <v>1.3575533579453514</v>
      </c>
      <c r="E6">
        <v>34.686</v>
      </c>
      <c r="F6">
        <v>8.9079999999999995</v>
      </c>
      <c r="G6">
        <v>0.12362506100000001</v>
      </c>
      <c r="H6">
        <v>-19.253500000000003</v>
      </c>
      <c r="I6">
        <v>1.5172550199999999</v>
      </c>
      <c r="J6">
        <v>12.272631696366481</v>
      </c>
      <c r="K6" t="s">
        <v>33</v>
      </c>
      <c r="L6">
        <v>20.59754647260441</v>
      </c>
      <c r="M6">
        <v>1.678276166867489</v>
      </c>
      <c r="N6">
        <v>1357.5533579453513</v>
      </c>
      <c r="P6" t="s">
        <v>49</v>
      </c>
      <c r="Q6" s="14">
        <v>12.34815</v>
      </c>
      <c r="R6">
        <v>13.85815</v>
      </c>
      <c r="S6" s="14">
        <v>0.22170100000000001</v>
      </c>
      <c r="T6">
        <v>0.76799499999999998</v>
      </c>
      <c r="U6">
        <v>11.902850000000001</v>
      </c>
      <c r="V6">
        <v>12.315580000000001</v>
      </c>
      <c r="W6">
        <v>12.79345</v>
      </c>
      <c r="X6">
        <v>15.40071</v>
      </c>
      <c r="Y6" t="s">
        <v>62</v>
      </c>
      <c r="AB6" s="8" t="s">
        <v>37</v>
      </c>
      <c r="AC6" s="8" t="s">
        <v>63</v>
      </c>
      <c r="AD6" s="8">
        <v>4</v>
      </c>
      <c r="AE6" s="3" t="s">
        <v>33</v>
      </c>
      <c r="AF6" s="2" t="s">
        <v>32</v>
      </c>
      <c r="AG6" s="9">
        <v>11.943703963565202</v>
      </c>
      <c r="AH6" s="9">
        <v>1.0073758077895465</v>
      </c>
      <c r="AI6" s="2" t="s">
        <v>38</v>
      </c>
      <c r="AL6" t="s">
        <v>64</v>
      </c>
      <c r="AM6" s="14">
        <v>77.437946404671067</v>
      </c>
      <c r="AN6" s="14">
        <v>93.220844818749981</v>
      </c>
      <c r="AO6" s="15">
        <v>2.4057792851735442</v>
      </c>
      <c r="AP6" s="15">
        <v>4.8115585703470884</v>
      </c>
      <c r="AQ6" s="14">
        <v>72.383591680494632</v>
      </c>
      <c r="AR6" s="16">
        <v>82.492301128847501</v>
      </c>
      <c r="AS6" s="14">
        <v>83.112135370397112</v>
      </c>
      <c r="AT6" s="16">
        <v>103.32955426710285</v>
      </c>
      <c r="AU6" s="16"/>
      <c r="AV6" s="16"/>
      <c r="AX6" s="4" t="s">
        <v>65</v>
      </c>
      <c r="AY6" s="4" t="s">
        <v>42</v>
      </c>
      <c r="AZ6" s="4" t="s">
        <v>43</v>
      </c>
      <c r="BA6" s="4">
        <v>2.5129999999999999</v>
      </c>
      <c r="BB6" s="4">
        <v>7.1269999999999998</v>
      </c>
      <c r="BC6" s="4">
        <v>1.4649337739999999</v>
      </c>
      <c r="BD6" s="4">
        <v>-13.368</v>
      </c>
      <c r="BE6" s="4">
        <v>42.096346781999998</v>
      </c>
      <c r="BF6" s="4">
        <v>28.736006725448053</v>
      </c>
      <c r="BH6" t="s">
        <v>31</v>
      </c>
      <c r="BI6" t="s">
        <v>61</v>
      </c>
      <c r="BJ6" s="5">
        <v>-19.253500000000003</v>
      </c>
      <c r="BK6">
        <v>1.5172550199999999</v>
      </c>
      <c r="BL6" s="4" t="s">
        <v>44</v>
      </c>
      <c r="BM6" s="11">
        <v>-28.288</v>
      </c>
      <c r="BN6" s="4">
        <v>39.375859726000002</v>
      </c>
      <c r="BO6" s="4" t="s">
        <v>45</v>
      </c>
      <c r="BP6" s="12">
        <v>-14.307</v>
      </c>
      <c r="BQ6" s="4">
        <v>41.827921744000001</v>
      </c>
      <c r="BR6" s="13">
        <f t="shared" si="0"/>
        <v>33.05353734538285</v>
      </c>
      <c r="BS6" s="13">
        <f t="shared" si="1"/>
        <v>66.94646265461715</v>
      </c>
      <c r="BT6">
        <f t="shared" si="2"/>
        <v>100</v>
      </c>
      <c r="BV6" t="s">
        <v>55</v>
      </c>
      <c r="BW6" s="13">
        <f t="shared" si="4"/>
        <v>25.422876607799164</v>
      </c>
      <c r="BX6" s="13">
        <f t="shared" si="4"/>
        <v>74.577123392200832</v>
      </c>
      <c r="BZ6" t="s">
        <v>66</v>
      </c>
      <c r="CA6">
        <f t="shared" si="3"/>
        <v>5.9743760028328037</v>
      </c>
      <c r="CB6">
        <f t="shared" si="5"/>
        <v>17.525623997167195</v>
      </c>
      <c r="CC6">
        <v>23.5</v>
      </c>
    </row>
    <row r="7" spans="1:88" x14ac:dyDescent="0.3">
      <c r="A7" t="s">
        <v>31</v>
      </c>
      <c r="B7" t="s">
        <v>67</v>
      </c>
      <c r="C7">
        <v>10</v>
      </c>
      <c r="D7">
        <v>1.3095267061312468</v>
      </c>
      <c r="E7">
        <v>35.350999999999999</v>
      </c>
      <c r="F7">
        <v>9.2079999999999984</v>
      </c>
      <c r="G7">
        <v>0.10156800000000001</v>
      </c>
      <c r="H7">
        <v>-19.526</v>
      </c>
      <c r="I7">
        <v>1.2020442840000001</v>
      </c>
      <c r="J7">
        <v>11.8348720463138</v>
      </c>
      <c r="K7" t="s">
        <v>33</v>
      </c>
      <c r="L7">
        <v>15.741090918504131</v>
      </c>
      <c r="M7">
        <v>1.3300600848833848</v>
      </c>
      <c r="N7">
        <v>1309.5267061312468</v>
      </c>
      <c r="P7" t="s">
        <v>55</v>
      </c>
      <c r="Q7" s="14">
        <v>23.438171957592665</v>
      </c>
      <c r="R7" s="14">
        <v>26.6773762025</v>
      </c>
      <c r="S7" s="15">
        <v>0.37764954748932622</v>
      </c>
      <c r="T7" s="15">
        <v>1.3082164074138165</v>
      </c>
      <c r="U7" s="14">
        <v>22.679640517802248</v>
      </c>
      <c r="V7" s="14">
        <v>24.049746216789252</v>
      </c>
      <c r="W7" s="14">
        <v>24.196703397383082</v>
      </c>
      <c r="X7" s="14">
        <v>29.305006188210747</v>
      </c>
      <c r="Y7" t="s">
        <v>62</v>
      </c>
      <c r="AB7" s="8" t="s">
        <v>37</v>
      </c>
      <c r="AC7" s="8" t="s">
        <v>31</v>
      </c>
      <c r="AD7" s="8">
        <v>1</v>
      </c>
      <c r="AE7" s="3" t="s">
        <v>33</v>
      </c>
      <c r="AF7" s="2" t="s">
        <v>49</v>
      </c>
      <c r="AG7" s="9">
        <v>23.80352820810575</v>
      </c>
      <c r="AH7" s="9">
        <v>2.0022339167025867</v>
      </c>
      <c r="AI7" s="2" t="s">
        <v>38</v>
      </c>
      <c r="AL7" t="s">
        <v>68</v>
      </c>
      <c r="AM7" s="16">
        <v>135.81958442940265</v>
      </c>
      <c r="AN7" s="16">
        <v>175.47353178500003</v>
      </c>
      <c r="AO7" s="15">
        <v>3.7342426400203728</v>
      </c>
      <c r="AP7" s="15">
        <v>7.4684852800407446</v>
      </c>
      <c r="AQ7" s="16">
        <v>127.97423176337595</v>
      </c>
      <c r="AR7" s="16">
        <v>143.66493709542934</v>
      </c>
      <c r="AS7" s="16">
        <v>159.78282645294664</v>
      </c>
      <c r="AT7" s="16">
        <v>191.16423711705343</v>
      </c>
      <c r="AU7" s="16"/>
      <c r="AV7" s="16"/>
      <c r="AX7" s="4" t="s">
        <v>69</v>
      </c>
      <c r="AY7" s="4" t="s">
        <v>42</v>
      </c>
      <c r="AZ7" s="4" t="s">
        <v>43</v>
      </c>
      <c r="BA7" s="4">
        <v>2.5489999999999999</v>
      </c>
      <c r="BB7" s="4">
        <v>0.26700000000000002</v>
      </c>
      <c r="BC7" s="4">
        <v>1.7094989309999999</v>
      </c>
      <c r="BD7" s="4">
        <v>-28.92</v>
      </c>
      <c r="BE7" s="4">
        <v>47.326673813999996</v>
      </c>
      <c r="BF7" s="4">
        <v>27.684529633671936</v>
      </c>
      <c r="BH7" t="s">
        <v>31</v>
      </c>
      <c r="BI7" t="s">
        <v>67</v>
      </c>
      <c r="BJ7" s="5">
        <v>-19.526</v>
      </c>
      <c r="BK7">
        <v>1.2020442840000001</v>
      </c>
      <c r="BL7" s="4" t="s">
        <v>44</v>
      </c>
      <c r="BM7" s="11">
        <v>-28.288</v>
      </c>
      <c r="BN7" s="4">
        <v>39.375859726000002</v>
      </c>
      <c r="BO7" s="4" t="s">
        <v>45</v>
      </c>
      <c r="BP7" s="12">
        <v>-14.307</v>
      </c>
      <c r="BQ7" s="4">
        <v>41.827921744000001</v>
      </c>
      <c r="BR7" s="13">
        <f t="shared" si="0"/>
        <v>34.969225956350414</v>
      </c>
      <c r="BS7" s="13">
        <f t="shared" si="1"/>
        <v>65.030774043649586</v>
      </c>
      <c r="BT7">
        <f t="shared" si="2"/>
        <v>100</v>
      </c>
      <c r="BV7" t="s">
        <v>61</v>
      </c>
      <c r="BW7" s="13">
        <f t="shared" si="4"/>
        <v>32.065204018926728</v>
      </c>
      <c r="BX7" s="13">
        <f t="shared" si="4"/>
        <v>67.93479598107325</v>
      </c>
      <c r="BZ7" t="s">
        <v>70</v>
      </c>
      <c r="CA7">
        <f t="shared" si="3"/>
        <v>6.3168451917285653</v>
      </c>
      <c r="CB7">
        <f t="shared" si="5"/>
        <v>13.38315480827143</v>
      </c>
      <c r="CC7">
        <v>19.7</v>
      </c>
    </row>
    <row r="8" spans="1:88" x14ac:dyDescent="0.3">
      <c r="A8" t="s">
        <v>31</v>
      </c>
      <c r="B8" t="s">
        <v>71</v>
      </c>
      <c r="C8">
        <v>20</v>
      </c>
      <c r="D8">
        <v>1.0955929861805651</v>
      </c>
      <c r="E8">
        <v>33.572000000000003</v>
      </c>
      <c r="F8">
        <v>9.2919999999999998</v>
      </c>
      <c r="G8">
        <v>7.6860499999999998E-2</v>
      </c>
      <c r="H8">
        <v>-18.753</v>
      </c>
      <c r="I8">
        <v>0.96141586800000001</v>
      </c>
      <c r="J8">
        <v>12.508582015469585</v>
      </c>
      <c r="K8" t="s">
        <v>33</v>
      </c>
      <c r="L8">
        <v>21.066409635669999</v>
      </c>
      <c r="M8">
        <v>1.6841564942866263</v>
      </c>
      <c r="N8">
        <v>2191.1859723611301</v>
      </c>
      <c r="P8" t="s">
        <v>61</v>
      </c>
      <c r="Q8" s="14">
        <v>19.638554624521795</v>
      </c>
      <c r="R8" s="14">
        <v>21.75772869875</v>
      </c>
      <c r="S8" s="15">
        <v>0.5030481965242245</v>
      </c>
      <c r="T8" s="15">
        <v>1.7426100700716995</v>
      </c>
      <c r="U8" s="14">
        <v>18.628152585567207</v>
      </c>
      <c r="V8" s="14">
        <v>18.257593363668935</v>
      </c>
      <c r="W8" s="14">
        <v>20.648956663476383</v>
      </c>
      <c r="X8" s="14">
        <v>25.257864033831066</v>
      </c>
      <c r="Y8" t="s">
        <v>62</v>
      </c>
      <c r="AB8" s="8" t="s">
        <v>37</v>
      </c>
      <c r="AC8" s="8" t="s">
        <v>52</v>
      </c>
      <c r="AD8" s="8">
        <v>2</v>
      </c>
      <c r="AE8" s="3" t="s">
        <v>33</v>
      </c>
      <c r="AF8" s="2" t="s">
        <v>49</v>
      </c>
      <c r="AG8" s="9">
        <v>21.734847758072032</v>
      </c>
      <c r="AH8" s="9">
        <v>1.7437743192608244</v>
      </c>
      <c r="AI8" s="2" t="s">
        <v>38</v>
      </c>
      <c r="AK8" t="s">
        <v>33</v>
      </c>
      <c r="AL8" t="s">
        <v>22</v>
      </c>
      <c r="AM8" t="s">
        <v>72</v>
      </c>
      <c r="AX8" s="4" t="s">
        <v>73</v>
      </c>
      <c r="AY8" s="4" t="s">
        <v>42</v>
      </c>
      <c r="AZ8" s="4" t="s">
        <v>43</v>
      </c>
      <c r="BA8" s="4">
        <v>2.379</v>
      </c>
      <c r="BB8" s="4">
        <v>7.3319999999999999</v>
      </c>
      <c r="BC8" s="4">
        <v>1.351101882</v>
      </c>
      <c r="BD8" s="4">
        <v>-13.383000000000001</v>
      </c>
      <c r="BE8" s="4">
        <v>42.14068649</v>
      </c>
      <c r="BF8" s="4">
        <v>31.189865880151295</v>
      </c>
      <c r="BH8" t="s">
        <v>31</v>
      </c>
      <c r="BI8" t="s">
        <v>71</v>
      </c>
      <c r="BJ8" s="5">
        <v>-18.753</v>
      </c>
      <c r="BK8">
        <v>0.96141586800000001</v>
      </c>
      <c r="BL8" s="4" t="s">
        <v>44</v>
      </c>
      <c r="BM8" s="11">
        <v>-28.288</v>
      </c>
      <c r="BN8" s="4">
        <v>39.375859726000002</v>
      </c>
      <c r="BO8" s="4" t="s">
        <v>45</v>
      </c>
      <c r="BP8" s="12">
        <v>-14.307</v>
      </c>
      <c r="BQ8" s="4">
        <v>41.827921744000001</v>
      </c>
      <c r="BR8" s="13">
        <f t="shared" si="0"/>
        <v>29.534997346156146</v>
      </c>
      <c r="BS8" s="13">
        <f t="shared" si="1"/>
        <v>70.465002653843854</v>
      </c>
      <c r="BT8">
        <f t="shared" si="2"/>
        <v>100</v>
      </c>
      <c r="BV8" t="s">
        <v>67</v>
      </c>
      <c r="BW8" s="13">
        <f t="shared" si="4"/>
        <v>33.173965157544174</v>
      </c>
      <c r="BX8" s="13">
        <f t="shared" si="4"/>
        <v>66.826034842455826</v>
      </c>
      <c r="BZ8" t="s">
        <v>67</v>
      </c>
      <c r="CA8">
        <f t="shared" si="3"/>
        <v>5.2414864948919799</v>
      </c>
      <c r="CB8">
        <f t="shared" si="5"/>
        <v>10.558513505108021</v>
      </c>
      <c r="CC8">
        <v>15.8</v>
      </c>
    </row>
    <row r="9" spans="1:88" x14ac:dyDescent="0.3">
      <c r="A9" t="s">
        <v>31</v>
      </c>
      <c r="B9" t="s">
        <v>74</v>
      </c>
      <c r="C9">
        <v>20</v>
      </c>
      <c r="D9">
        <v>1.2700548016715296</v>
      </c>
      <c r="E9">
        <v>33.33</v>
      </c>
      <c r="F9">
        <v>9.6589999999999989</v>
      </c>
      <c r="G9">
        <v>6.14759E-2</v>
      </c>
      <c r="H9">
        <v>-18.027000000000001</v>
      </c>
      <c r="I9">
        <v>0.81649542799999997</v>
      </c>
      <c r="J9">
        <v>13.281553063883569</v>
      </c>
      <c r="K9" t="s">
        <v>33</v>
      </c>
      <c r="L9">
        <v>20.739878777485011</v>
      </c>
      <c r="M9">
        <v>1.5615552396415757</v>
      </c>
      <c r="N9">
        <v>2540.109603343059</v>
      </c>
      <c r="P9" t="s">
        <v>67</v>
      </c>
      <c r="Q9" s="14">
        <v>15.814498626535928</v>
      </c>
      <c r="R9" s="14">
        <v>19.369127691250004</v>
      </c>
      <c r="S9" s="15">
        <v>0.35615083010058979</v>
      </c>
      <c r="T9" s="15">
        <v>1.2337426657841044</v>
      </c>
      <c r="U9" s="14">
        <v>15.099148631455137</v>
      </c>
      <c r="V9" s="14">
        <v>16.891082617901851</v>
      </c>
      <c r="W9" s="14">
        <v>16.529848621616718</v>
      </c>
      <c r="X9" s="14">
        <v>21.847172764598156</v>
      </c>
      <c r="Y9" t="s">
        <v>56</v>
      </c>
      <c r="AB9" s="8" t="s">
        <v>37</v>
      </c>
      <c r="AC9" s="8" t="s">
        <v>57</v>
      </c>
      <c r="AD9" s="8">
        <v>3</v>
      </c>
      <c r="AE9" s="3" t="s">
        <v>33</v>
      </c>
      <c r="AF9" s="2" t="s">
        <v>49</v>
      </c>
      <c r="AG9" s="9">
        <v>22.12658816063027</v>
      </c>
      <c r="AH9" s="9">
        <v>1.8834743192608245</v>
      </c>
      <c r="AI9" s="2" t="s">
        <v>38</v>
      </c>
      <c r="AL9" t="s">
        <v>38</v>
      </c>
      <c r="AM9">
        <v>58.7</v>
      </c>
      <c r="AX9" s="4" t="s">
        <v>75</v>
      </c>
      <c r="AY9" s="4" t="s">
        <v>42</v>
      </c>
      <c r="AZ9" s="4" t="s">
        <v>43</v>
      </c>
      <c r="BA9" s="4">
        <v>2.4180000000000001</v>
      </c>
      <c r="BB9" s="4">
        <v>2.798</v>
      </c>
      <c r="BC9" s="4">
        <v>1.695358988</v>
      </c>
      <c r="BD9" s="4">
        <v>-29.427</v>
      </c>
      <c r="BE9" s="4">
        <v>44.364131069999999</v>
      </c>
      <c r="BF9" s="4">
        <v>26.167986476030055</v>
      </c>
      <c r="BH9" t="s">
        <v>31</v>
      </c>
      <c r="BI9" t="s">
        <v>74</v>
      </c>
      <c r="BJ9" s="5">
        <v>-18.027000000000001</v>
      </c>
      <c r="BK9">
        <v>0.81649542799999997</v>
      </c>
      <c r="BL9" s="4" t="s">
        <v>44</v>
      </c>
      <c r="BM9" s="11">
        <v>-28.288</v>
      </c>
      <c r="BN9" s="4">
        <v>39.375859726000002</v>
      </c>
      <c r="BO9" s="4" t="s">
        <v>45</v>
      </c>
      <c r="BP9" s="12">
        <v>-14.307</v>
      </c>
      <c r="BQ9" s="4">
        <v>41.827921744000001</v>
      </c>
      <c r="BR9" s="13">
        <f t="shared" si="0"/>
        <v>24.431181083541603</v>
      </c>
      <c r="BS9" s="13">
        <f t="shared" si="1"/>
        <v>75.568818916458397</v>
      </c>
      <c r="BT9">
        <f t="shared" si="2"/>
        <v>100</v>
      </c>
      <c r="BV9" t="s">
        <v>71</v>
      </c>
      <c r="BW9" s="13">
        <f t="shared" si="4"/>
        <v>20.726344760679531</v>
      </c>
      <c r="BX9" s="13">
        <f t="shared" si="4"/>
        <v>79.273655239320476</v>
      </c>
      <c r="BZ9" t="s">
        <v>76</v>
      </c>
      <c r="CA9">
        <f t="shared" si="3"/>
        <v>4.7256066054349333</v>
      </c>
      <c r="CB9">
        <f t="shared" si="5"/>
        <v>18.074393394565071</v>
      </c>
      <c r="CC9">
        <v>22.8</v>
      </c>
    </row>
    <row r="10" spans="1:88" x14ac:dyDescent="0.3">
      <c r="A10" t="s">
        <v>31</v>
      </c>
      <c r="B10" t="s">
        <v>77</v>
      </c>
      <c r="C10">
        <v>20</v>
      </c>
      <c r="D10">
        <v>1.1612944464175059</v>
      </c>
      <c r="E10">
        <v>34.982999999999997</v>
      </c>
      <c r="F10">
        <v>9.911999999999999</v>
      </c>
      <c r="G10">
        <v>5.4716399999999998E-2</v>
      </c>
      <c r="H10">
        <v>-17.184000000000001</v>
      </c>
      <c r="I10">
        <v>0.733900636</v>
      </c>
      <c r="J10">
        <v>13.412809249146509</v>
      </c>
      <c r="K10" t="s">
        <v>33</v>
      </c>
      <c r="L10">
        <v>17.045494656181507</v>
      </c>
      <c r="M10">
        <v>1.2708370289591762</v>
      </c>
      <c r="N10">
        <v>2322.5888928350114</v>
      </c>
      <c r="P10" t="s">
        <v>71</v>
      </c>
      <c r="Q10" s="14">
        <v>22.459983874709778</v>
      </c>
      <c r="R10" s="14">
        <v>29.551816255000006</v>
      </c>
      <c r="S10" s="15">
        <v>0.88052399527098912</v>
      </c>
      <c r="T10" s="15">
        <v>1.761047990541978</v>
      </c>
      <c r="U10" s="14">
        <v>20.610071606083856</v>
      </c>
      <c r="V10" s="14">
        <v>25.851991717748167</v>
      </c>
      <c r="W10" s="14">
        <v>24.309896143335699</v>
      </c>
      <c r="X10" s="14">
        <v>33.251640792251848</v>
      </c>
      <c r="Y10" t="s">
        <v>56</v>
      </c>
      <c r="AB10" s="8" t="s">
        <v>37</v>
      </c>
      <c r="AC10" s="8" t="s">
        <v>63</v>
      </c>
      <c r="AD10" s="8">
        <v>4</v>
      </c>
      <c r="AE10" s="3" t="s">
        <v>33</v>
      </c>
      <c r="AF10" s="2" t="s">
        <v>49</v>
      </c>
      <c r="AG10" s="9">
        <v>20.550249770863218</v>
      </c>
      <c r="AH10" s="9">
        <v>1.7119445205399435</v>
      </c>
      <c r="AI10" s="2" t="s">
        <v>38</v>
      </c>
      <c r="AL10" t="s">
        <v>78</v>
      </c>
      <c r="AM10">
        <v>65</v>
      </c>
      <c r="AX10" s="4" t="s">
        <v>79</v>
      </c>
      <c r="AY10" s="4" t="s">
        <v>42</v>
      </c>
      <c r="AZ10" s="4" t="s">
        <v>43</v>
      </c>
      <c r="BA10" s="4">
        <v>2.5739999999999998</v>
      </c>
      <c r="BB10" s="4">
        <v>12.728</v>
      </c>
      <c r="BC10" s="4">
        <v>1.810942601</v>
      </c>
      <c r="BD10" s="4">
        <v>-13.931000000000001</v>
      </c>
      <c r="BE10" s="4">
        <v>44.207658389999999</v>
      </c>
      <c r="BF10" s="4">
        <v>24.411407830148008</v>
      </c>
      <c r="BG10" s="10">
        <f>AVERAGE(BD11:BD16)</f>
        <v>-15.817250000000001</v>
      </c>
      <c r="BH10" t="s">
        <v>31</v>
      </c>
      <c r="BI10" t="s">
        <v>77</v>
      </c>
      <c r="BJ10" s="5">
        <v>-17.184000000000001</v>
      </c>
      <c r="BK10">
        <v>0.733900636</v>
      </c>
      <c r="BL10" s="4" t="s">
        <v>44</v>
      </c>
      <c r="BM10" s="11">
        <v>-28.288</v>
      </c>
      <c r="BN10" s="4">
        <v>39.375859726000002</v>
      </c>
      <c r="BO10" s="4" t="s">
        <v>45</v>
      </c>
      <c r="BP10" s="12">
        <v>-14.307</v>
      </c>
      <c r="BQ10" s="4">
        <v>41.827921744000001</v>
      </c>
      <c r="BR10" s="13">
        <f t="shared" si="0"/>
        <v>18.504848976951976</v>
      </c>
      <c r="BS10" s="13">
        <f t="shared" si="1"/>
        <v>81.495151023048024</v>
      </c>
      <c r="BT10">
        <f t="shared" si="2"/>
        <v>100</v>
      </c>
      <c r="BV10" t="s">
        <v>74</v>
      </c>
      <c r="BW10" s="13">
        <f t="shared" si="4"/>
        <v>21.875299445741689</v>
      </c>
      <c r="BX10" s="13">
        <f t="shared" si="4"/>
        <v>78.124700554258325</v>
      </c>
      <c r="BZ10" t="s">
        <v>80</v>
      </c>
      <c r="CA10">
        <f t="shared" si="3"/>
        <v>4.1781821941366628</v>
      </c>
      <c r="CB10">
        <f t="shared" si="5"/>
        <v>14.921817805863341</v>
      </c>
      <c r="CC10">
        <v>19.100000000000001</v>
      </c>
    </row>
    <row r="11" spans="1:88" x14ac:dyDescent="0.3">
      <c r="A11" t="s">
        <v>52</v>
      </c>
      <c r="B11" t="s">
        <v>32</v>
      </c>
      <c r="C11">
        <v>5</v>
      </c>
      <c r="D11">
        <v>1.2175549270855541</v>
      </c>
      <c r="E11">
        <v>25.949000000000002</v>
      </c>
      <c r="F11">
        <v>8.0659999999999989</v>
      </c>
      <c r="G11">
        <v>0.1589701</v>
      </c>
      <c r="H11">
        <v>-17.568000000000001</v>
      </c>
      <c r="I11">
        <v>2.0121313939999999</v>
      </c>
      <c r="J11">
        <v>12.657294635909519</v>
      </c>
      <c r="K11" t="s">
        <v>33</v>
      </c>
      <c r="L11">
        <v>12.24940246354112</v>
      </c>
      <c r="M11">
        <v>0.96777414257141625</v>
      </c>
      <c r="N11">
        <v>608.77746354277701</v>
      </c>
      <c r="P11" t="s">
        <v>74</v>
      </c>
      <c r="Q11" s="14">
        <v>19.030199646562156</v>
      </c>
      <c r="R11" s="14">
        <v>23.522081189999998</v>
      </c>
      <c r="S11" s="15">
        <v>0.72429500654916912</v>
      </c>
      <c r="T11" s="15">
        <v>1.448590013098338</v>
      </c>
      <c r="U11" s="14">
        <v>17.508512303666478</v>
      </c>
      <c r="V11" s="14">
        <v>20.478706504208638</v>
      </c>
      <c r="W11" s="14">
        <v>20.551886989457834</v>
      </c>
      <c r="X11" s="14">
        <v>26.565455875791358</v>
      </c>
      <c r="Y11" t="s">
        <v>62</v>
      </c>
      <c r="AB11" s="8" t="s">
        <v>37</v>
      </c>
      <c r="AC11" s="8" t="s">
        <v>31</v>
      </c>
      <c r="AD11" s="8">
        <v>1</v>
      </c>
      <c r="AE11" s="3" t="s">
        <v>33</v>
      </c>
      <c r="AF11" s="2" t="s">
        <v>55</v>
      </c>
      <c r="AG11" s="9">
        <v>43.69631181048176</v>
      </c>
      <c r="AH11" s="9">
        <v>3.7200373992215083</v>
      </c>
      <c r="AI11" s="2" t="s">
        <v>38</v>
      </c>
      <c r="AX11" s="4" t="s">
        <v>81</v>
      </c>
      <c r="AY11" s="4" t="s">
        <v>42</v>
      </c>
      <c r="AZ11" s="4" t="s">
        <v>82</v>
      </c>
      <c r="BA11" s="4">
        <v>2.6680000000000001</v>
      </c>
      <c r="BB11" s="4">
        <v>1.3310000000000002</v>
      </c>
      <c r="BC11" s="4">
        <v>2.3157604329999999</v>
      </c>
      <c r="BD11" s="4">
        <v>-14.606</v>
      </c>
      <c r="BE11" s="4">
        <v>42.675446618000002</v>
      </c>
      <c r="BF11" s="4">
        <v>18.428264862749732</v>
      </c>
      <c r="BH11" t="s">
        <v>52</v>
      </c>
      <c r="BI11" t="s">
        <v>32</v>
      </c>
      <c r="BJ11" s="5">
        <v>-17.568000000000001</v>
      </c>
      <c r="BK11">
        <v>2.0121313939999999</v>
      </c>
      <c r="BL11" s="4" t="s">
        <v>44</v>
      </c>
      <c r="BM11" s="11">
        <v>-28.288</v>
      </c>
      <c r="BN11" s="4">
        <v>39.375859726000002</v>
      </c>
      <c r="BO11" s="4" t="s">
        <v>45</v>
      </c>
      <c r="BP11" s="12">
        <v>-14.307</v>
      </c>
      <c r="BQ11" s="4">
        <v>41.827921744000001</v>
      </c>
      <c r="BR11" s="13">
        <f t="shared" si="0"/>
        <v>21.204388157177874</v>
      </c>
      <c r="BS11" s="13">
        <f t="shared" si="1"/>
        <v>78.795611842822126</v>
      </c>
      <c r="BT11">
        <f t="shared" si="2"/>
        <v>100</v>
      </c>
      <c r="BV11" t="s">
        <v>77</v>
      </c>
      <c r="BW11" s="13">
        <f>AVERAGE(BR10,BR18,BR26,BR34,BR42,BR50,BR58,BR74,BR82,BR90,BR98,BR106,BR114,BR122,BR130,BR138,BR143,BR148,BR153,BR158,BR163,BR168,BR173,BR178,BR183,BR188,BR193,BR198,BR203,BR208,BR213,BR218,BR223,BR228,BR233,BR238,BR243,BR248,BR253,BR258,BR263,BR268,BR278,BR283,BR288,BR293)</f>
        <v>22.888543601363153</v>
      </c>
      <c r="BX11" s="13">
        <f>AVERAGE(BS10,BS18,BS26,BS34,BS42,BS50,BS58,BS74,BS82,BS90,BS98,BS106,BS114,BS122,BS130,BS138,BS143,BS148,BS153,BS158,BS163,BS168,BS173,BS178,BS183,BS188,BS193,BS198,BS203,BS208,BS213,BS218,BS223,BS228,BS233,BS238,BS243,BS248,BS253,BS258,BS263,BS268,BS278,BS283,BS288,BS293)</f>
        <v>77.111456398636832</v>
      </c>
      <c r="BZ11" t="s">
        <v>83</v>
      </c>
      <c r="CA11">
        <f t="shared" si="3"/>
        <v>3.7537211506235568</v>
      </c>
      <c r="CB11">
        <f t="shared" si="5"/>
        <v>12.64627884937644</v>
      </c>
      <c r="CC11">
        <v>16.399999999999999</v>
      </c>
    </row>
    <row r="12" spans="1:88" x14ac:dyDescent="0.3">
      <c r="A12" t="s">
        <v>52</v>
      </c>
      <c r="B12" t="s">
        <v>49</v>
      </c>
      <c r="C12">
        <v>5</v>
      </c>
      <c r="D12">
        <v>1.3983771976710617</v>
      </c>
      <c r="E12">
        <v>25.062999999999999</v>
      </c>
      <c r="F12">
        <v>8.4870000000000001</v>
      </c>
      <c r="G12">
        <v>0.15532599999999999</v>
      </c>
      <c r="H12">
        <v>-18.339000000000002</v>
      </c>
      <c r="I12">
        <v>1.8370763459999999</v>
      </c>
      <c r="J12">
        <v>11.827230122452134</v>
      </c>
      <c r="K12" t="s">
        <v>33</v>
      </c>
      <c r="L12">
        <v>12.844628363136369</v>
      </c>
      <c r="M12">
        <v>1.0860216830272766</v>
      </c>
      <c r="N12">
        <v>699.18859883553091</v>
      </c>
      <c r="P12" t="s">
        <v>77</v>
      </c>
      <c r="Q12" s="14">
        <v>16.388058422220098</v>
      </c>
      <c r="R12" s="14">
        <v>20.777819682500002</v>
      </c>
      <c r="S12" s="15">
        <v>0.52903743162789263</v>
      </c>
      <c r="T12" s="15">
        <v>1.058074863255785</v>
      </c>
      <c r="U12" s="14">
        <v>15.276592022000544</v>
      </c>
      <c r="V12" s="14">
        <v>18.554886882060899</v>
      </c>
      <c r="W12" s="14">
        <v>17.49952482243965</v>
      </c>
      <c r="X12" s="14">
        <v>23.000752482939106</v>
      </c>
      <c r="AB12" s="8" t="s">
        <v>37</v>
      </c>
      <c r="AC12" s="8" t="s">
        <v>52</v>
      </c>
      <c r="AD12" s="8">
        <v>2</v>
      </c>
      <c r="AE12" s="3" t="s">
        <v>33</v>
      </c>
      <c r="AF12" s="2" t="s">
        <v>55</v>
      </c>
      <c r="AG12" s="9">
        <v>39.753883802420802</v>
      </c>
      <c r="AH12" s="9">
        <v>3.2212917391627296</v>
      </c>
      <c r="AI12" s="2" t="s">
        <v>38</v>
      </c>
      <c r="AL12" s="17"/>
      <c r="AM12" s="16"/>
      <c r="AN12" s="15"/>
      <c r="AO12" s="16"/>
      <c r="AP12" s="16"/>
      <c r="AX12" s="4" t="s">
        <v>84</v>
      </c>
      <c r="AY12" s="4" t="s">
        <v>42</v>
      </c>
      <c r="AZ12" s="4" t="s">
        <v>82</v>
      </c>
      <c r="BA12" s="4">
        <v>2.6280000000000001</v>
      </c>
      <c r="BB12" s="4">
        <v>-0.9355</v>
      </c>
      <c r="BC12" s="4">
        <v>2.6907925835000004</v>
      </c>
      <c r="BD12" s="4">
        <v>-26.776499999999999</v>
      </c>
      <c r="BE12" s="4">
        <v>44.567593426999998</v>
      </c>
      <c r="BF12" s="4">
        <v>16.577287436992854</v>
      </c>
      <c r="BH12" t="s">
        <v>52</v>
      </c>
      <c r="BI12" t="s">
        <v>49</v>
      </c>
      <c r="BJ12" s="5">
        <v>-18.339000000000002</v>
      </c>
      <c r="BK12">
        <v>1.8370763459999999</v>
      </c>
      <c r="BL12" s="4" t="s">
        <v>44</v>
      </c>
      <c r="BM12" s="11">
        <v>-28.288</v>
      </c>
      <c r="BN12" s="4">
        <v>39.375859726000002</v>
      </c>
      <c r="BO12" s="4" t="s">
        <v>45</v>
      </c>
      <c r="BP12" s="12">
        <v>-14.307</v>
      </c>
      <c r="BQ12" s="4">
        <v>41.827921744000001</v>
      </c>
      <c r="BR12" s="13">
        <f t="shared" si="0"/>
        <v>26.624556667475133</v>
      </c>
      <c r="BS12" s="13">
        <f t="shared" si="1"/>
        <v>73.375443332524867</v>
      </c>
      <c r="BT12">
        <f t="shared" si="2"/>
        <v>100</v>
      </c>
    </row>
    <row r="13" spans="1:88" x14ac:dyDescent="0.3">
      <c r="A13" t="s">
        <v>52</v>
      </c>
      <c r="B13" t="s">
        <v>55</v>
      </c>
      <c r="C13">
        <v>10</v>
      </c>
      <c r="D13">
        <v>1.3718112702026635</v>
      </c>
      <c r="E13">
        <v>31.024000000000001</v>
      </c>
      <c r="F13">
        <v>8.577</v>
      </c>
      <c r="G13">
        <v>0.12862699999999999</v>
      </c>
      <c r="H13">
        <v>-19.010000000000002</v>
      </c>
      <c r="I13">
        <v>1.571452638</v>
      </c>
      <c r="J13">
        <v>12.217128892067763</v>
      </c>
      <c r="K13" t="s">
        <v>33</v>
      </c>
      <c r="L13">
        <v>21.557364393981061</v>
      </c>
      <c r="M13">
        <v>1.7645196825235796</v>
      </c>
      <c r="N13">
        <v>1371.8112702026633</v>
      </c>
      <c r="P13" t="s">
        <v>85</v>
      </c>
      <c r="AB13" s="8" t="s">
        <v>37</v>
      </c>
      <c r="AC13" s="8" t="s">
        <v>57</v>
      </c>
      <c r="AD13" s="8">
        <v>3</v>
      </c>
      <c r="AE13" s="3" t="s">
        <v>33</v>
      </c>
      <c r="AF13" s="2" t="s">
        <v>55</v>
      </c>
      <c r="AG13" s="9">
        <v>39.905338142362027</v>
      </c>
      <c r="AH13" s="9">
        <v>3.3609917391627295</v>
      </c>
      <c r="AI13" s="2" t="s">
        <v>38</v>
      </c>
      <c r="AL13" s="17"/>
      <c r="AM13" s="16"/>
      <c r="AN13" s="15"/>
      <c r="AO13" s="16"/>
      <c r="AP13" s="16"/>
      <c r="AX13" s="4" t="s">
        <v>86</v>
      </c>
      <c r="AY13" s="4" t="s">
        <v>42</v>
      </c>
      <c r="AZ13" s="4" t="s">
        <v>82</v>
      </c>
      <c r="BA13" s="4">
        <v>2.423</v>
      </c>
      <c r="BB13" s="4">
        <v>4.556</v>
      </c>
      <c r="BC13" s="4">
        <v>2.6050937160000003</v>
      </c>
      <c r="BD13" s="4">
        <v>-13.615</v>
      </c>
      <c r="BE13" s="4">
        <v>43.118744815999996</v>
      </c>
      <c r="BF13" s="4">
        <v>16.551705818171797</v>
      </c>
      <c r="BH13" t="s">
        <v>52</v>
      </c>
      <c r="BI13" t="s">
        <v>55</v>
      </c>
      <c r="BJ13" s="5">
        <v>-19.010000000000002</v>
      </c>
      <c r="BK13">
        <v>1.571452638</v>
      </c>
      <c r="BL13" s="4" t="s">
        <v>44</v>
      </c>
      <c r="BM13" s="11">
        <v>-28.288</v>
      </c>
      <c r="BN13" s="4">
        <v>39.375859726000002</v>
      </c>
      <c r="BO13" s="4" t="s">
        <v>45</v>
      </c>
      <c r="BP13" s="12">
        <v>-14.307</v>
      </c>
      <c r="BQ13" s="4">
        <v>41.827921744000001</v>
      </c>
      <c r="BR13" s="13">
        <f t="shared" si="0"/>
        <v>31.341720182921904</v>
      </c>
      <c r="BS13" s="13">
        <f t="shared" si="1"/>
        <v>68.658279817078096</v>
      </c>
      <c r="BT13">
        <f t="shared" si="2"/>
        <v>100</v>
      </c>
      <c r="BV13" s="1" t="s">
        <v>87</v>
      </c>
      <c r="BW13" s="1"/>
      <c r="BX13" s="1"/>
    </row>
    <row r="14" spans="1:88" x14ac:dyDescent="0.3">
      <c r="A14" t="s">
        <v>52</v>
      </c>
      <c r="B14" t="s">
        <v>61</v>
      </c>
      <c r="C14">
        <v>10</v>
      </c>
      <c r="D14">
        <v>1.4148351457861321</v>
      </c>
      <c r="E14">
        <v>31.24</v>
      </c>
      <c r="F14">
        <v>8.8339999999999996</v>
      </c>
      <c r="G14">
        <v>0.1087042</v>
      </c>
      <c r="H14">
        <v>-19.613000000000003</v>
      </c>
      <c r="I14">
        <v>1.3114599120000001</v>
      </c>
      <c r="J14">
        <v>12.064482439500958</v>
      </c>
      <c r="K14" t="s">
        <v>33</v>
      </c>
      <c r="L14">
        <v>18.554995757871879</v>
      </c>
      <c r="M14">
        <v>1.5379852265456486</v>
      </c>
      <c r="N14">
        <v>1414.835145786132</v>
      </c>
      <c r="AB14" s="8" t="s">
        <v>37</v>
      </c>
      <c r="AC14" s="8" t="s">
        <v>63</v>
      </c>
      <c r="AD14" s="8">
        <v>4</v>
      </c>
      <c r="AE14" s="3" t="s">
        <v>33</v>
      </c>
      <c r="AF14" s="2" t="s">
        <v>55</v>
      </c>
      <c r="AG14" s="9">
        <v>37.367855502126915</v>
      </c>
      <c r="AH14" s="9">
        <v>3.0693189091333402</v>
      </c>
      <c r="AI14" s="2" t="s">
        <v>38</v>
      </c>
      <c r="AK14" s="17"/>
      <c r="AP14" s="14"/>
      <c r="AX14" s="4" t="s">
        <v>88</v>
      </c>
      <c r="AY14" s="4" t="s">
        <v>42</v>
      </c>
      <c r="AZ14" s="4" t="s">
        <v>82</v>
      </c>
      <c r="BA14" s="4">
        <v>2.415</v>
      </c>
      <c r="BB14" s="4">
        <v>0.39600000000000002</v>
      </c>
      <c r="BC14" s="4">
        <v>0.85801832500000008</v>
      </c>
      <c r="BD14" s="4">
        <v>-13.155000000000001</v>
      </c>
      <c r="BE14" s="4">
        <v>44.406541157999996</v>
      </c>
      <c r="BF14" s="4">
        <v>51.754770107037039</v>
      </c>
      <c r="BH14" t="s">
        <v>52</v>
      </c>
      <c r="BI14" t="s">
        <v>61</v>
      </c>
      <c r="BJ14" s="5">
        <v>-19.613000000000003</v>
      </c>
      <c r="BK14">
        <v>1.3114599120000001</v>
      </c>
      <c r="BL14" s="4" t="s">
        <v>44</v>
      </c>
      <c r="BM14" s="11">
        <v>-28.288</v>
      </c>
      <c r="BN14" s="4">
        <v>39.375859726000002</v>
      </c>
      <c r="BO14" s="4" t="s">
        <v>45</v>
      </c>
      <c r="BP14" s="12">
        <v>-14.307</v>
      </c>
      <c r="BQ14" s="4">
        <v>41.827921744000001</v>
      </c>
      <c r="BR14" s="13">
        <f t="shared" si="0"/>
        <v>35.580840301870367</v>
      </c>
      <c r="BS14" s="13">
        <f t="shared" si="1"/>
        <v>64.419159698129633</v>
      </c>
      <c r="BT14">
        <f t="shared" si="2"/>
        <v>100</v>
      </c>
      <c r="BW14" t="s">
        <v>27</v>
      </c>
      <c r="BX14" t="s">
        <v>28</v>
      </c>
      <c r="BZ14" t="s">
        <v>46</v>
      </c>
      <c r="CA14" t="s">
        <v>47</v>
      </c>
      <c r="CB14" t="s">
        <v>48</v>
      </c>
      <c r="CC14" t="s">
        <v>36</v>
      </c>
    </row>
    <row r="15" spans="1:88" x14ac:dyDescent="0.3">
      <c r="A15" t="s">
        <v>52</v>
      </c>
      <c r="B15" t="s">
        <v>67</v>
      </c>
      <c r="C15">
        <v>10</v>
      </c>
      <c r="D15">
        <v>1.1883094380629395</v>
      </c>
      <c r="E15">
        <v>33.881999999999998</v>
      </c>
      <c r="F15">
        <v>8.3559999999999999</v>
      </c>
      <c r="G15">
        <v>9.5022180000000012E-2</v>
      </c>
      <c r="H15">
        <v>-19.984000000000002</v>
      </c>
      <c r="I15">
        <v>1.1794460369999999</v>
      </c>
      <c r="J15">
        <v>12.412323491210156</v>
      </c>
      <c r="K15" t="s">
        <v>33</v>
      </c>
      <c r="L15">
        <v>14.015468574530308</v>
      </c>
      <c r="M15">
        <v>1.1291575331931549</v>
      </c>
      <c r="N15">
        <v>1188.3094380629395</v>
      </c>
      <c r="AB15" s="8" t="s">
        <v>37</v>
      </c>
      <c r="AC15" s="8" t="s">
        <v>31</v>
      </c>
      <c r="AD15" s="8">
        <v>1</v>
      </c>
      <c r="AE15" s="3" t="s">
        <v>33</v>
      </c>
      <c r="AF15" s="2" t="s">
        <v>61</v>
      </c>
      <c r="AG15" s="9">
        <v>61.796755985965433</v>
      </c>
      <c r="AH15" s="9">
        <v>5.2882701376717991</v>
      </c>
      <c r="AI15" s="2" t="s">
        <v>38</v>
      </c>
      <c r="AK15" s="17"/>
      <c r="AP15" s="14"/>
      <c r="AX15" s="4" t="s">
        <v>89</v>
      </c>
      <c r="AY15" s="4" t="s">
        <v>42</v>
      </c>
      <c r="AZ15" s="4" t="s">
        <v>82</v>
      </c>
      <c r="BA15" s="4">
        <v>2.3969999999999998</v>
      </c>
      <c r="BB15" s="4">
        <v>1.6040000000000001</v>
      </c>
      <c r="BC15" s="4">
        <v>0.709264283</v>
      </c>
      <c r="BD15" s="4">
        <v>-13.534000000000001</v>
      </c>
      <c r="BE15" s="4">
        <v>43.190536774000002</v>
      </c>
      <c r="BF15" s="4">
        <v>60.894842457476464</v>
      </c>
      <c r="BH15" t="s">
        <v>52</v>
      </c>
      <c r="BI15" t="s">
        <v>67</v>
      </c>
      <c r="BJ15" s="5">
        <v>-19.984000000000002</v>
      </c>
      <c r="BK15">
        <v>1.1794460369999999</v>
      </c>
      <c r="BL15" s="4" t="s">
        <v>44</v>
      </c>
      <c r="BM15" s="11">
        <v>-28.288</v>
      </c>
      <c r="BN15" s="4">
        <v>39.375859726000002</v>
      </c>
      <c r="BO15" s="4" t="s">
        <v>45</v>
      </c>
      <c r="BP15" s="12">
        <v>-14.307</v>
      </c>
      <c r="BQ15" s="4">
        <v>41.827921744000001</v>
      </c>
      <c r="BR15" s="13">
        <f t="shared" si="0"/>
        <v>38.188988832765659</v>
      </c>
      <c r="BS15" s="13">
        <f t="shared" si="1"/>
        <v>61.811011167234341</v>
      </c>
      <c r="BT15">
        <f t="shared" si="2"/>
        <v>100</v>
      </c>
      <c r="BV15" t="s">
        <v>32</v>
      </c>
      <c r="BW15" s="13">
        <f>AVERAGE(BR291,BR299,BR307,BR315)</f>
        <v>79.690888703764216</v>
      </c>
      <c r="BX15" s="13">
        <f>AVERAGE(BS291,BS299,BS307,BS315)</f>
        <v>20.30911129623578</v>
      </c>
      <c r="BZ15" t="s">
        <v>54</v>
      </c>
      <c r="CA15">
        <f>BW15*CC15/100</f>
        <v>15.938177740752844</v>
      </c>
      <c r="CB15">
        <f>BX15*CC15/100</f>
        <v>4.0618222592471565</v>
      </c>
      <c r="CC15">
        <v>20</v>
      </c>
    </row>
    <row r="16" spans="1:88" x14ac:dyDescent="0.3">
      <c r="A16" t="s">
        <v>52</v>
      </c>
      <c r="B16" t="s">
        <v>71</v>
      </c>
      <c r="C16">
        <v>20</v>
      </c>
      <c r="D16">
        <v>1.312628427394241</v>
      </c>
      <c r="E16">
        <v>34.000999999999998</v>
      </c>
      <c r="F16">
        <v>8.9599999999999991</v>
      </c>
      <c r="G16">
        <v>7.2085337999999999E-2</v>
      </c>
      <c r="H16">
        <v>-19.453000000000003</v>
      </c>
      <c r="I16">
        <v>0.92276392224999992</v>
      </c>
      <c r="J16">
        <v>12.800897889334756</v>
      </c>
      <c r="K16" t="s">
        <v>33</v>
      </c>
      <c r="L16">
        <v>24.224923122383181</v>
      </c>
      <c r="M16">
        <v>1.8924252771424463</v>
      </c>
      <c r="N16">
        <v>2625.2568547884821</v>
      </c>
      <c r="S16" s="14"/>
      <c r="T16" s="15"/>
      <c r="U16" s="14"/>
      <c r="V16" s="14"/>
      <c r="AB16" s="8" t="s">
        <v>37</v>
      </c>
      <c r="AC16" s="8" t="s">
        <v>52</v>
      </c>
      <c r="AD16" s="8">
        <v>2</v>
      </c>
      <c r="AE16" s="3" t="s">
        <v>33</v>
      </c>
      <c r="AF16" s="2" t="s">
        <v>61</v>
      </c>
      <c r="AG16" s="9">
        <v>56.274284653830179</v>
      </c>
      <c r="AH16" s="9">
        <v>4.5500749156397466</v>
      </c>
      <c r="AI16" s="2" t="s">
        <v>38</v>
      </c>
      <c r="AL16" s="16"/>
      <c r="AM16" s="16"/>
      <c r="AX16" s="4" t="s">
        <v>90</v>
      </c>
      <c r="AY16" s="4" t="s">
        <v>42</v>
      </c>
      <c r="AZ16" s="4" t="s">
        <v>82</v>
      </c>
      <c r="BA16" s="4">
        <v>2.371</v>
      </c>
      <c r="BB16" s="4">
        <v>0.40600000000000003</v>
      </c>
      <c r="BC16" s="4">
        <v>0.88635168000000009</v>
      </c>
      <c r="BD16" s="4">
        <v>-13.217000000000001</v>
      </c>
      <c r="BE16" s="4">
        <v>43.269036145999998</v>
      </c>
      <c r="BF16" s="4">
        <v>48.817006976282812</v>
      </c>
      <c r="BH16" t="s">
        <v>52</v>
      </c>
      <c r="BI16" t="s">
        <v>71</v>
      </c>
      <c r="BJ16" s="5">
        <v>-19.453000000000003</v>
      </c>
      <c r="BK16">
        <v>0.92276392224999992</v>
      </c>
      <c r="BL16" s="4" t="s">
        <v>44</v>
      </c>
      <c r="BM16" s="11">
        <v>-28.288</v>
      </c>
      <c r="BN16" s="4">
        <v>39.375859726000002</v>
      </c>
      <c r="BO16" s="4" t="s">
        <v>45</v>
      </c>
      <c r="BP16" s="12">
        <v>-14.307</v>
      </c>
      <c r="BQ16" s="4">
        <v>41.827921744000001</v>
      </c>
      <c r="BR16" s="13">
        <f t="shared" si="0"/>
        <v>34.456032310109578</v>
      </c>
      <c r="BS16" s="13">
        <f t="shared" si="1"/>
        <v>65.543967689890422</v>
      </c>
      <c r="BT16">
        <f t="shared" si="2"/>
        <v>100</v>
      </c>
      <c r="BV16" t="s">
        <v>49</v>
      </c>
      <c r="BW16" s="13">
        <f t="shared" ref="BW16:BX22" si="6">AVERAGE(BR292,BR300,BR308,BR316)</f>
        <v>71.610725044201416</v>
      </c>
      <c r="BX16" s="13">
        <f t="shared" si="6"/>
        <v>28.389274955798577</v>
      </c>
      <c r="BZ16" t="s">
        <v>60</v>
      </c>
      <c r="CA16">
        <f t="shared" ref="CA16:CA22" si="7">BW16*CC16/100</f>
        <v>9.8822800560997965</v>
      </c>
      <c r="CB16">
        <f t="shared" ref="CB16:CB22" si="8">BX16*CC16/100</f>
        <v>3.9177199439002037</v>
      </c>
      <c r="CC16">
        <v>13.8</v>
      </c>
    </row>
    <row r="17" spans="1:81" x14ac:dyDescent="0.3">
      <c r="A17" t="s">
        <v>52</v>
      </c>
      <c r="B17" t="s">
        <v>74</v>
      </c>
      <c r="C17">
        <v>20</v>
      </c>
      <c r="D17">
        <v>1.2188764008321247</v>
      </c>
      <c r="E17">
        <v>34.314</v>
      </c>
      <c r="F17">
        <v>9.077</v>
      </c>
      <c r="G17">
        <v>5.23413E-2</v>
      </c>
      <c r="H17">
        <v>-18.189</v>
      </c>
      <c r="I17">
        <v>0.75398737049999998</v>
      </c>
      <c r="J17">
        <v>14.405209089189606</v>
      </c>
      <c r="K17" t="s">
        <v>33</v>
      </c>
      <c r="L17">
        <v>18.380348248558352</v>
      </c>
      <c r="M17">
        <v>1.2759515071774898</v>
      </c>
      <c r="N17">
        <v>2437.7528016642495</v>
      </c>
      <c r="P17" s="17"/>
      <c r="Q17" s="14"/>
      <c r="R17" s="17"/>
      <c r="S17" s="14"/>
      <c r="T17" s="15"/>
      <c r="U17" s="14"/>
      <c r="V17" s="14"/>
      <c r="AB17" s="8" t="s">
        <v>37</v>
      </c>
      <c r="AC17" s="8" t="s">
        <v>57</v>
      </c>
      <c r="AD17" s="8">
        <v>3</v>
      </c>
      <c r="AE17" s="3" t="s">
        <v>33</v>
      </c>
      <c r="AF17" s="2" t="s">
        <v>61</v>
      </c>
      <c r="AG17" s="9">
        <v>56.186289431798137</v>
      </c>
      <c r="AH17" s="9">
        <v>4.689774915639747</v>
      </c>
      <c r="AI17" s="2" t="s">
        <v>38</v>
      </c>
      <c r="AN17" s="17"/>
      <c r="AO17" s="17"/>
      <c r="AX17" s="4"/>
      <c r="AY17" s="4"/>
      <c r="AZ17" s="4"/>
      <c r="BA17" s="4"/>
      <c r="BB17" s="4"/>
      <c r="BC17" s="4"/>
      <c r="BD17" s="4"/>
      <c r="BE17" s="4"/>
      <c r="BF17" s="4"/>
      <c r="BG17" t="s">
        <v>36</v>
      </c>
      <c r="BH17" t="s">
        <v>52</v>
      </c>
      <c r="BI17" t="s">
        <v>74</v>
      </c>
      <c r="BJ17" s="5">
        <v>-18.189</v>
      </c>
      <c r="BK17">
        <v>0.75398737049999998</v>
      </c>
      <c r="BL17" s="4" t="s">
        <v>44</v>
      </c>
      <c r="BM17" s="11">
        <v>-28.288</v>
      </c>
      <c r="BN17" s="4">
        <v>39.375859726000002</v>
      </c>
      <c r="BO17" s="4" t="s">
        <v>45</v>
      </c>
      <c r="BP17" s="12">
        <v>-14.307</v>
      </c>
      <c r="BQ17" s="4">
        <v>41.827921744000001</v>
      </c>
      <c r="BR17" s="13">
        <f t="shared" si="0"/>
        <v>25.570049175199387</v>
      </c>
      <c r="BS17" s="13">
        <f t="shared" si="1"/>
        <v>74.429950824800613</v>
      </c>
      <c r="BT17">
        <f t="shared" si="2"/>
        <v>100</v>
      </c>
      <c r="BV17" t="s">
        <v>55</v>
      </c>
      <c r="BW17" s="13">
        <f t="shared" si="6"/>
        <v>71.683661812417171</v>
      </c>
      <c r="BX17" s="13">
        <f t="shared" si="6"/>
        <v>28.316338187582836</v>
      </c>
      <c r="BZ17" t="s">
        <v>66</v>
      </c>
      <c r="CA17">
        <f t="shared" si="7"/>
        <v>19.139537703915384</v>
      </c>
      <c r="CB17">
        <f t="shared" si="8"/>
        <v>7.5604622960846166</v>
      </c>
      <c r="CC17">
        <v>26.7</v>
      </c>
    </row>
    <row r="18" spans="1:81" x14ac:dyDescent="0.3">
      <c r="A18" t="s">
        <v>52</v>
      </c>
      <c r="B18" t="s">
        <v>77</v>
      </c>
      <c r="C18">
        <v>20</v>
      </c>
      <c r="D18">
        <v>1.1377864009097478</v>
      </c>
      <c r="E18">
        <v>34.588000000000001</v>
      </c>
      <c r="F18">
        <v>9.2429999999999986</v>
      </c>
      <c r="G18">
        <v>4.5455280000000001E-2</v>
      </c>
      <c r="H18">
        <v>-17.233000000000001</v>
      </c>
      <c r="I18">
        <v>0.67135743849999985</v>
      </c>
      <c r="J18">
        <v>14.769624969860484</v>
      </c>
      <c r="K18" t="s">
        <v>33</v>
      </c>
      <c r="L18">
        <v>15.277227273498045</v>
      </c>
      <c r="M18">
        <v>1.034367988670897</v>
      </c>
      <c r="N18">
        <v>2275.5728018194959</v>
      </c>
      <c r="P18" s="17"/>
      <c r="Q18" s="17"/>
      <c r="R18" s="17"/>
      <c r="S18" s="14"/>
      <c r="T18" s="15"/>
      <c r="U18" s="14"/>
      <c r="V18" s="14"/>
      <c r="AB18" s="8" t="s">
        <v>37</v>
      </c>
      <c r="AC18" s="8" t="s">
        <v>63</v>
      </c>
      <c r="AD18" s="8">
        <v>4</v>
      </c>
      <c r="AE18" s="3" t="s">
        <v>33</v>
      </c>
      <c r="AF18" s="2" t="s">
        <v>61</v>
      </c>
      <c r="AG18" s="9">
        <v>52.691008543669916</v>
      </c>
      <c r="AH18" s="9">
        <v>4.278377304623719</v>
      </c>
      <c r="AI18" s="2" t="s">
        <v>38</v>
      </c>
      <c r="AX18" s="4" t="s">
        <v>91</v>
      </c>
      <c r="AY18" s="4" t="s">
        <v>42</v>
      </c>
      <c r="AZ18" s="4" t="s">
        <v>92</v>
      </c>
      <c r="BA18" s="4">
        <v>2.6469999999999998</v>
      </c>
      <c r="BB18" s="4">
        <v>3.2250000000000001</v>
      </c>
      <c r="BC18" s="4">
        <v>2.447477964</v>
      </c>
      <c r="BD18" s="4">
        <v>-29.294999999999998</v>
      </c>
      <c r="BE18" s="4">
        <v>41.195107422</v>
      </c>
      <c r="BF18" s="4">
        <v>16.831656108017977</v>
      </c>
      <c r="BG18">
        <f>AVERAGE(BD18:BD18:BD20,BD19,BD23)</f>
        <v>-28.776400000000002</v>
      </c>
      <c r="BH18" t="s">
        <v>52</v>
      </c>
      <c r="BI18" t="s">
        <v>77</v>
      </c>
      <c r="BJ18" s="5">
        <v>-17.233000000000001</v>
      </c>
      <c r="BK18">
        <v>0.67135743849999985</v>
      </c>
      <c r="BL18" s="4" t="s">
        <v>44</v>
      </c>
      <c r="BM18" s="11">
        <v>-28.288</v>
      </c>
      <c r="BN18" s="4">
        <v>39.375859726000002</v>
      </c>
      <c r="BO18" s="4" t="s">
        <v>45</v>
      </c>
      <c r="BP18" s="12">
        <v>-14.307</v>
      </c>
      <c r="BQ18" s="4">
        <v>41.827921744000001</v>
      </c>
      <c r="BR18" s="13">
        <f t="shared" si="0"/>
        <v>18.849321424428723</v>
      </c>
      <c r="BS18" s="13">
        <f t="shared" si="1"/>
        <v>81.150678575571277</v>
      </c>
      <c r="BT18">
        <f t="shared" si="2"/>
        <v>100</v>
      </c>
      <c r="BV18" t="s">
        <v>61</v>
      </c>
      <c r="BW18" s="13">
        <f t="shared" si="6"/>
        <v>67.179157307912647</v>
      </c>
      <c r="BX18" s="13">
        <f t="shared" si="6"/>
        <v>32.820842692087346</v>
      </c>
      <c r="BZ18" t="s">
        <v>70</v>
      </c>
      <c r="CA18">
        <f t="shared" si="7"/>
        <v>14.577877135817044</v>
      </c>
      <c r="CB18">
        <f t="shared" si="8"/>
        <v>7.1221228641829546</v>
      </c>
      <c r="CC18">
        <v>21.7</v>
      </c>
    </row>
    <row r="19" spans="1:81" x14ac:dyDescent="0.3">
      <c r="A19" t="s">
        <v>93</v>
      </c>
      <c r="B19" t="s">
        <v>32</v>
      </c>
      <c r="C19">
        <v>5</v>
      </c>
      <c r="D19">
        <v>1.4186688167794732</v>
      </c>
      <c r="E19">
        <v>22.109000000000002</v>
      </c>
      <c r="F19">
        <v>6.95</v>
      </c>
      <c r="G19">
        <v>0.19446677400000001</v>
      </c>
      <c r="H19">
        <v>-17.185000000000002</v>
      </c>
      <c r="I19">
        <v>2.4459337034999997</v>
      </c>
      <c r="J19">
        <v>12.577643230200341</v>
      </c>
      <c r="K19" t="s">
        <v>33</v>
      </c>
      <c r="L19">
        <v>17.349849365326897</v>
      </c>
      <c r="M19">
        <v>1.3794197408675062</v>
      </c>
      <c r="N19">
        <v>709.33440838973661</v>
      </c>
      <c r="Q19" s="17"/>
      <c r="R19" s="14"/>
      <c r="S19" s="15"/>
      <c r="T19" s="14"/>
      <c r="U19" s="14"/>
      <c r="V19" s="14"/>
      <c r="AB19" s="8" t="s">
        <v>37</v>
      </c>
      <c r="AC19" s="8" t="s">
        <v>31</v>
      </c>
      <c r="AD19" s="8">
        <v>1</v>
      </c>
      <c r="AE19" s="3" t="s">
        <v>33</v>
      </c>
      <c r="AF19" s="2" t="s">
        <v>67</v>
      </c>
      <c r="AG19" s="9">
        <v>77.370806905064839</v>
      </c>
      <c r="AH19" s="9">
        <v>6.6428690404078843</v>
      </c>
      <c r="AI19" s="2" t="s">
        <v>38</v>
      </c>
      <c r="AX19" s="4" t="s">
        <v>94</v>
      </c>
      <c r="AY19" s="4" t="s">
        <v>42</v>
      </c>
      <c r="AZ19" s="4" t="s">
        <v>92</v>
      </c>
      <c r="BA19" s="4">
        <v>2.6509999999999998</v>
      </c>
      <c r="BB19" s="4">
        <v>3.214</v>
      </c>
      <c r="BC19" s="4">
        <v>2.360480184</v>
      </c>
      <c r="BD19" s="4">
        <v>-28.654</v>
      </c>
      <c r="BE19" s="4">
        <v>40.409319216</v>
      </c>
      <c r="BF19" s="4">
        <v>17.119109700604884</v>
      </c>
      <c r="BG19" t="s">
        <v>33</v>
      </c>
      <c r="BH19" t="s">
        <v>93</v>
      </c>
      <c r="BI19" t="s">
        <v>32</v>
      </c>
      <c r="BJ19" s="5">
        <v>-17.185000000000002</v>
      </c>
      <c r="BK19">
        <v>2.4459337034999997</v>
      </c>
      <c r="BL19" s="4" t="s">
        <v>95</v>
      </c>
      <c r="BM19" s="11">
        <v>-28.288</v>
      </c>
      <c r="BN19" s="4">
        <v>39.278776221999998</v>
      </c>
      <c r="BO19" s="4" t="s">
        <v>96</v>
      </c>
      <c r="BP19" s="12">
        <v>-14.307</v>
      </c>
      <c r="BQ19" s="4">
        <v>39.233131938</v>
      </c>
      <c r="BR19" s="13">
        <f t="shared" si="0"/>
        <v>18.511879026900502</v>
      </c>
      <c r="BS19" s="13">
        <f t="shared" si="1"/>
        <v>81.488120973099498</v>
      </c>
      <c r="BT19">
        <f>SUM(BR19+BS19)</f>
        <v>100</v>
      </c>
      <c r="BV19" t="s">
        <v>67</v>
      </c>
      <c r="BW19" s="13">
        <f t="shared" si="6"/>
        <v>63.20190654954601</v>
      </c>
      <c r="BX19" s="13">
        <f t="shared" si="6"/>
        <v>36.79809345045399</v>
      </c>
      <c r="BZ19" t="s">
        <v>67</v>
      </c>
      <c r="CA19">
        <f t="shared" si="7"/>
        <v>12.197967964062379</v>
      </c>
      <c r="CB19">
        <f t="shared" si="8"/>
        <v>7.1020320359376203</v>
      </c>
      <c r="CC19">
        <v>19.3</v>
      </c>
    </row>
    <row r="20" spans="1:81" x14ac:dyDescent="0.3">
      <c r="A20" t="s">
        <v>93</v>
      </c>
      <c r="B20" t="s">
        <v>49</v>
      </c>
      <c r="C20">
        <v>5</v>
      </c>
      <c r="D20">
        <v>1.4389528994419698</v>
      </c>
      <c r="E20">
        <v>23.681999999999999</v>
      </c>
      <c r="F20">
        <v>7.2860000000000005</v>
      </c>
      <c r="G20">
        <v>0.162382674</v>
      </c>
      <c r="H20">
        <v>-18.229000000000003</v>
      </c>
      <c r="I20">
        <v>1.9896945529999999</v>
      </c>
      <c r="J20">
        <v>12.253121001074287</v>
      </c>
      <c r="K20" t="s">
        <v>33</v>
      </c>
      <c r="L20">
        <v>14.315383730216221</v>
      </c>
      <c r="M20">
        <v>1.1683050978572009</v>
      </c>
      <c r="N20">
        <v>719.47644972098499</v>
      </c>
      <c r="P20" s="17"/>
      <c r="Q20" s="14"/>
      <c r="R20" s="15"/>
      <c r="S20" s="17"/>
      <c r="T20" s="17"/>
      <c r="U20" s="14"/>
      <c r="V20" s="14"/>
      <c r="AB20" s="8" t="s">
        <v>37</v>
      </c>
      <c r="AC20" s="8" t="s">
        <v>52</v>
      </c>
      <c r="AD20" s="8">
        <v>2</v>
      </c>
      <c r="AE20" s="3" t="s">
        <v>33</v>
      </c>
      <c r="AF20" s="2" t="s">
        <v>67</v>
      </c>
      <c r="AG20" s="9">
        <v>70.614932247213588</v>
      </c>
      <c r="AH20" s="9">
        <v>5.6776285137979601</v>
      </c>
      <c r="AI20" s="2" t="s">
        <v>38</v>
      </c>
      <c r="AX20" s="4" t="s">
        <v>44</v>
      </c>
      <c r="AY20" s="4" t="s">
        <v>42</v>
      </c>
      <c r="AZ20" s="4" t="s">
        <v>92</v>
      </c>
      <c r="BA20" s="4">
        <v>2.5910000000000002</v>
      </c>
      <c r="BB20" s="4">
        <v>3.2429999999999999</v>
      </c>
      <c r="BC20" s="4">
        <v>2.28680226</v>
      </c>
      <c r="BD20" s="4">
        <v>-28.288</v>
      </c>
      <c r="BE20" s="4">
        <v>39.375859726000002</v>
      </c>
      <c r="BF20" s="4">
        <v>17.218742702309555</v>
      </c>
      <c r="BG20" s="10">
        <f>AVERAGE(BD25,BD24,BD22,BD21)</f>
        <v>-14.55175</v>
      </c>
      <c r="BH20" t="s">
        <v>93</v>
      </c>
      <c r="BI20" t="s">
        <v>49</v>
      </c>
      <c r="BJ20" s="5">
        <v>-18.229000000000003</v>
      </c>
      <c r="BK20">
        <v>1.9896945529999999</v>
      </c>
      <c r="BL20" s="4" t="s">
        <v>95</v>
      </c>
      <c r="BM20" s="11">
        <v>-28.288</v>
      </c>
      <c r="BN20" s="4">
        <v>39.278776221999998</v>
      </c>
      <c r="BO20" s="4" t="s">
        <v>96</v>
      </c>
      <c r="BP20" s="12">
        <v>-14.307</v>
      </c>
      <c r="BQ20" s="4">
        <v>39.233131938</v>
      </c>
      <c r="BR20" s="13">
        <f t="shared" si="0"/>
        <v>25.851251173139602</v>
      </c>
      <c r="BS20" s="13">
        <f t="shared" si="1"/>
        <v>74.148748826860398</v>
      </c>
      <c r="BT20">
        <f t="shared" ref="BT20:BT83" si="9">SUM(BR20+BS20)</f>
        <v>100</v>
      </c>
      <c r="BV20" t="s">
        <v>71</v>
      </c>
      <c r="BW20" s="13">
        <f t="shared" si="6"/>
        <v>55.666571760992348</v>
      </c>
      <c r="BX20" s="13">
        <f t="shared" si="6"/>
        <v>44.333428239007652</v>
      </c>
      <c r="BZ20" t="s">
        <v>76</v>
      </c>
      <c r="CA20">
        <f t="shared" si="7"/>
        <v>16.421638669492744</v>
      </c>
      <c r="CB20">
        <f t="shared" si="8"/>
        <v>13.078361330507256</v>
      </c>
      <c r="CC20">
        <v>29.5</v>
      </c>
    </row>
    <row r="21" spans="1:81" x14ac:dyDescent="0.3">
      <c r="A21" t="s">
        <v>93</v>
      </c>
      <c r="B21" t="s">
        <v>55</v>
      </c>
      <c r="C21">
        <v>10</v>
      </c>
      <c r="D21">
        <v>1.4071808981532592</v>
      </c>
      <c r="E21">
        <v>34.756999999999998</v>
      </c>
      <c r="F21">
        <v>7.4980000000000002</v>
      </c>
      <c r="G21">
        <v>0.141045906</v>
      </c>
      <c r="H21">
        <v>-18.703000000000003</v>
      </c>
      <c r="I21">
        <v>1.730738618</v>
      </c>
      <c r="J21">
        <v>12.270746929726553</v>
      </c>
      <c r="K21" t="s">
        <v>33</v>
      </c>
      <c r="L21">
        <v>24.354623229457705</v>
      </c>
      <c r="M21">
        <v>1.9847710468592015</v>
      </c>
      <c r="N21">
        <v>1407.180898153259</v>
      </c>
      <c r="P21" s="17"/>
      <c r="Q21" s="14"/>
      <c r="R21" s="15"/>
      <c r="U21" s="14"/>
      <c r="V21" s="14"/>
      <c r="AB21" s="8" t="s">
        <v>37</v>
      </c>
      <c r="AC21" s="8" t="s">
        <v>57</v>
      </c>
      <c r="AD21" s="8">
        <v>3</v>
      </c>
      <c r="AE21" s="3" t="s">
        <v>33</v>
      </c>
      <c r="AF21" s="2" t="s">
        <v>67</v>
      </c>
      <c r="AG21" s="9">
        <v>70.299891720603668</v>
      </c>
      <c r="AH21" s="9">
        <v>5.8173285137979605</v>
      </c>
      <c r="AI21" s="2" t="s">
        <v>38</v>
      </c>
      <c r="AX21" s="4" t="s">
        <v>95</v>
      </c>
      <c r="AY21" s="4" t="s">
        <v>42</v>
      </c>
      <c r="AZ21" s="4" t="s">
        <v>92</v>
      </c>
      <c r="BA21" s="4">
        <v>2.5470000000000002</v>
      </c>
      <c r="BB21" s="4">
        <v>12.86</v>
      </c>
      <c r="BC21" s="4">
        <v>2.1265623360000001</v>
      </c>
      <c r="BD21" s="4">
        <v>-14.601000000000001</v>
      </c>
      <c r="BE21" s="4">
        <v>39.278776221999998</v>
      </c>
      <c r="BF21" s="4">
        <v>18.470550125458441</v>
      </c>
      <c r="BH21" t="s">
        <v>93</v>
      </c>
      <c r="BI21" t="s">
        <v>55</v>
      </c>
      <c r="BJ21" s="5">
        <v>-18.703000000000003</v>
      </c>
      <c r="BK21">
        <v>1.730738618</v>
      </c>
      <c r="BL21" s="4" t="s">
        <v>95</v>
      </c>
      <c r="BM21" s="11">
        <v>-28.288</v>
      </c>
      <c r="BN21" s="4">
        <v>39.278776221999998</v>
      </c>
      <c r="BO21" s="4" t="s">
        <v>96</v>
      </c>
      <c r="BP21" s="12">
        <v>-14.307</v>
      </c>
      <c r="BQ21" s="4">
        <v>39.233131938</v>
      </c>
      <c r="BR21" s="13">
        <f t="shared" si="0"/>
        <v>29.183494848730916</v>
      </c>
      <c r="BS21" s="13">
        <f t="shared" si="1"/>
        <v>70.816505151269084</v>
      </c>
      <c r="BT21">
        <f t="shared" si="9"/>
        <v>100</v>
      </c>
      <c r="BV21" t="s">
        <v>74</v>
      </c>
      <c r="BW21" s="13">
        <f t="shared" si="6"/>
        <v>41.442144446436274</v>
      </c>
      <c r="BX21" s="13">
        <f t="shared" si="6"/>
        <v>58.557855553563726</v>
      </c>
      <c r="BZ21" t="s">
        <v>80</v>
      </c>
      <c r="CA21">
        <f t="shared" si="7"/>
        <v>9.7389039449125239</v>
      </c>
      <c r="CB21">
        <f t="shared" si="8"/>
        <v>13.761096055087476</v>
      </c>
      <c r="CC21">
        <v>23.5</v>
      </c>
    </row>
    <row r="22" spans="1:81" x14ac:dyDescent="0.3">
      <c r="A22" t="s">
        <v>93</v>
      </c>
      <c r="B22" t="s">
        <v>61</v>
      </c>
      <c r="C22">
        <v>10</v>
      </c>
      <c r="D22">
        <v>1.3361414756782297</v>
      </c>
      <c r="E22">
        <v>34.999000000000002</v>
      </c>
      <c r="F22">
        <v>8.0059999999999985</v>
      </c>
      <c r="G22">
        <v>0.13146106800000001</v>
      </c>
      <c r="H22">
        <v>-19.481000000000002</v>
      </c>
      <c r="I22">
        <v>1.6155752969999999</v>
      </c>
      <c r="J22">
        <v>12.289382108169088</v>
      </c>
      <c r="K22" t="s">
        <v>33</v>
      </c>
      <c r="L22">
        <v>21.586371614028742</v>
      </c>
      <c r="M22">
        <v>1.7565058539175613</v>
      </c>
      <c r="N22">
        <v>1336.1414756782297</v>
      </c>
      <c r="R22" s="17"/>
      <c r="S22" s="17"/>
      <c r="U22" s="14"/>
      <c r="V22" s="14"/>
      <c r="AB22" s="8" t="s">
        <v>37</v>
      </c>
      <c r="AC22" s="8" t="s">
        <v>63</v>
      </c>
      <c r="AD22" s="8">
        <v>4</v>
      </c>
      <c r="AE22" s="3" t="s">
        <v>33</v>
      </c>
      <c r="AF22" s="2" t="s">
        <v>67</v>
      </c>
      <c r="AG22" s="9">
        <v>65.896429614163949</v>
      </c>
      <c r="AH22" s="9">
        <v>5.2924082504929988</v>
      </c>
      <c r="AI22" s="2" t="s">
        <v>38</v>
      </c>
      <c r="AX22" s="4" t="s">
        <v>97</v>
      </c>
      <c r="AY22" s="4" t="s">
        <v>42</v>
      </c>
      <c r="AZ22" s="4" t="s">
        <v>92</v>
      </c>
      <c r="BA22" s="4">
        <v>2.6589999999999998</v>
      </c>
      <c r="BB22" s="4">
        <v>14.532999999999999</v>
      </c>
      <c r="BC22" s="4">
        <v>2.1192028519999999</v>
      </c>
      <c r="BD22" s="4">
        <v>-14.769</v>
      </c>
      <c r="BE22" s="4">
        <v>39.825953538</v>
      </c>
      <c r="BF22" s="4">
        <v>18.79289351673636</v>
      </c>
      <c r="BH22" t="s">
        <v>93</v>
      </c>
      <c r="BI22" t="s">
        <v>61</v>
      </c>
      <c r="BJ22" s="5">
        <v>-19.481000000000002</v>
      </c>
      <c r="BK22">
        <v>1.6155752969999999</v>
      </c>
      <c r="BL22" s="4" t="s">
        <v>95</v>
      </c>
      <c r="BM22" s="11">
        <v>-28.288</v>
      </c>
      <c r="BN22" s="4">
        <v>39.278776221999998</v>
      </c>
      <c r="BO22" s="4" t="s">
        <v>96</v>
      </c>
      <c r="BP22" s="12">
        <v>-14.307</v>
      </c>
      <c r="BQ22" s="4">
        <v>39.233131938</v>
      </c>
      <c r="BR22" s="13">
        <f t="shared" si="0"/>
        <v>34.652873708667713</v>
      </c>
      <c r="BS22" s="13">
        <f t="shared" si="1"/>
        <v>65.347126291332287</v>
      </c>
      <c r="BT22">
        <f t="shared" si="9"/>
        <v>100</v>
      </c>
      <c r="BV22" t="s">
        <v>77</v>
      </c>
      <c r="BW22" s="13">
        <f t="shared" si="6"/>
        <v>32.722246241559532</v>
      </c>
      <c r="BX22" s="13">
        <f t="shared" si="6"/>
        <v>67.277753758440468</v>
      </c>
      <c r="BZ22" t="s">
        <v>83</v>
      </c>
      <c r="CA22">
        <f t="shared" si="7"/>
        <v>6.8062272182443824</v>
      </c>
      <c r="CB22">
        <f t="shared" si="8"/>
        <v>13.993772781755617</v>
      </c>
      <c r="CC22">
        <v>20.8</v>
      </c>
    </row>
    <row r="23" spans="1:81" x14ac:dyDescent="0.3">
      <c r="A23" t="s">
        <v>93</v>
      </c>
      <c r="B23" t="s">
        <v>67</v>
      </c>
      <c r="C23">
        <v>10</v>
      </c>
      <c r="D23">
        <v>1.3622559676021488</v>
      </c>
      <c r="E23">
        <v>33.383000000000003</v>
      </c>
      <c r="F23">
        <v>8.3409999999999993</v>
      </c>
      <c r="G23">
        <v>0.108357762</v>
      </c>
      <c r="H23">
        <v>-20.124000000000002</v>
      </c>
      <c r="I23">
        <v>1.2947223274999999</v>
      </c>
      <c r="J23">
        <v>11.948588671478836</v>
      </c>
      <c r="K23" t="s">
        <v>33</v>
      </c>
      <c r="L23">
        <v>17.637432170246186</v>
      </c>
      <c r="M23">
        <v>1.4761100792051336</v>
      </c>
      <c r="N23">
        <v>1362.2559676021488</v>
      </c>
      <c r="U23" s="14"/>
      <c r="V23" s="14"/>
      <c r="AB23" s="8" t="s">
        <v>37</v>
      </c>
      <c r="AC23" s="8" t="s">
        <v>31</v>
      </c>
      <c r="AD23" s="8">
        <v>1</v>
      </c>
      <c r="AE23" s="3" t="s">
        <v>33</v>
      </c>
      <c r="AF23" s="2" t="s">
        <v>71</v>
      </c>
      <c r="AG23" s="9">
        <v>104.63049230472932</v>
      </c>
      <c r="AH23" s="9">
        <v>9.0316888793778247</v>
      </c>
      <c r="AI23" s="2" t="s">
        <v>38</v>
      </c>
      <c r="AX23" s="4" t="s">
        <v>98</v>
      </c>
      <c r="AY23" s="4" t="s">
        <v>42</v>
      </c>
      <c r="AZ23" s="4" t="s">
        <v>92</v>
      </c>
      <c r="BA23" s="4">
        <v>2.5550000000000002</v>
      </c>
      <c r="BB23" s="4">
        <v>2.8609999999999998</v>
      </c>
      <c r="BC23" s="4">
        <v>2.258971372</v>
      </c>
      <c r="BD23" s="4">
        <v>-28.991</v>
      </c>
      <c r="BE23" s="4">
        <v>38.602459406000001</v>
      </c>
      <c r="BF23" s="4">
        <v>17.0885120035067</v>
      </c>
      <c r="BH23" t="s">
        <v>93</v>
      </c>
      <c r="BI23" t="s">
        <v>67</v>
      </c>
      <c r="BJ23" s="5">
        <v>-20.124000000000002</v>
      </c>
      <c r="BK23">
        <v>1.2947223274999999</v>
      </c>
      <c r="BL23" s="4" t="s">
        <v>95</v>
      </c>
      <c r="BM23" s="11">
        <v>-28.288</v>
      </c>
      <c r="BN23" s="4">
        <v>39.278776221999998</v>
      </c>
      <c r="BO23" s="4" t="s">
        <v>96</v>
      </c>
      <c r="BP23" s="12">
        <v>-14.307</v>
      </c>
      <c r="BQ23" s="4">
        <v>39.233131938</v>
      </c>
      <c r="BR23" s="13">
        <f t="shared" si="0"/>
        <v>39.173195825556348</v>
      </c>
      <c r="BS23" s="13">
        <f t="shared" si="1"/>
        <v>60.826804174443652</v>
      </c>
      <c r="BT23">
        <f t="shared" si="9"/>
        <v>100</v>
      </c>
    </row>
    <row r="24" spans="1:81" x14ac:dyDescent="0.3">
      <c r="A24" t="s">
        <v>93</v>
      </c>
      <c r="B24" t="s">
        <v>71</v>
      </c>
      <c r="C24">
        <v>20</v>
      </c>
      <c r="D24">
        <v>1.1852077167999453</v>
      </c>
      <c r="E24">
        <v>34.198999999999998</v>
      </c>
      <c r="F24">
        <v>8.5739999999999998</v>
      </c>
      <c r="G24">
        <v>8.2349699999999998E-2</v>
      </c>
      <c r="H24">
        <v>-19.761000000000003</v>
      </c>
      <c r="I24">
        <v>1.0231623254999997</v>
      </c>
      <c r="J24">
        <v>12.424602949373218</v>
      </c>
      <c r="K24" t="s">
        <v>33</v>
      </c>
      <c r="L24">
        <v>24.253197674431544</v>
      </c>
      <c r="M24">
        <v>1.9520299983232092</v>
      </c>
      <c r="N24">
        <v>2370.415433599891</v>
      </c>
      <c r="U24" s="14"/>
      <c r="V24" s="14"/>
      <c r="AB24" s="8" t="s">
        <v>37</v>
      </c>
      <c r="AC24" s="8" t="s">
        <v>52</v>
      </c>
      <c r="AD24" s="8">
        <v>2</v>
      </c>
      <c r="AE24" s="3" t="s">
        <v>33</v>
      </c>
      <c r="AF24" s="2" t="s">
        <v>71</v>
      </c>
      <c r="AG24" s="9">
        <v>96.143642082883559</v>
      </c>
      <c r="AH24" s="9">
        <v>7.597730796776303</v>
      </c>
      <c r="AI24" s="2" t="s">
        <v>38</v>
      </c>
      <c r="AX24" s="4" t="s">
        <v>45</v>
      </c>
      <c r="AY24" s="4" t="s">
        <v>42</v>
      </c>
      <c r="AZ24" s="4" t="s">
        <v>92</v>
      </c>
      <c r="BA24" s="4">
        <v>2.613</v>
      </c>
      <c r="BB24" s="4">
        <v>15.014000000000001</v>
      </c>
      <c r="BC24" s="4">
        <v>2.2004687830000003</v>
      </c>
      <c r="BD24" s="4">
        <v>-14.307</v>
      </c>
      <c r="BE24" s="4">
        <v>41.827921744000001</v>
      </c>
      <c r="BF24" s="4">
        <v>19.008641280052185</v>
      </c>
      <c r="BH24" t="s">
        <v>93</v>
      </c>
      <c r="BI24" t="s">
        <v>71</v>
      </c>
      <c r="BJ24" s="5">
        <v>-19.761000000000003</v>
      </c>
      <c r="BK24">
        <v>1.0231623254999997</v>
      </c>
      <c r="BL24" s="4" t="s">
        <v>95</v>
      </c>
      <c r="BM24" s="11">
        <v>-28.288</v>
      </c>
      <c r="BN24" s="4">
        <v>39.278776221999998</v>
      </c>
      <c r="BO24" s="4" t="s">
        <v>96</v>
      </c>
      <c r="BP24" s="12">
        <v>-14.307</v>
      </c>
      <c r="BQ24" s="4">
        <v>39.233131938</v>
      </c>
      <c r="BR24" s="13">
        <f t="shared" si="0"/>
        <v>36.621287694249084</v>
      </c>
      <c r="BS24" s="13">
        <f t="shared" si="1"/>
        <v>63.378712305750916</v>
      </c>
      <c r="BT24">
        <f t="shared" si="9"/>
        <v>100</v>
      </c>
    </row>
    <row r="25" spans="1:81" x14ac:dyDescent="0.3">
      <c r="A25" t="s">
        <v>93</v>
      </c>
      <c r="B25" t="s">
        <v>74</v>
      </c>
      <c r="C25">
        <v>20</v>
      </c>
      <c r="D25">
        <v>1.1244740133600257</v>
      </c>
      <c r="E25">
        <v>33.323999999999998</v>
      </c>
      <c r="F25">
        <v>8.8979999999999997</v>
      </c>
      <c r="G25">
        <v>5.7929981999999998E-2</v>
      </c>
      <c r="H25">
        <v>-19.195</v>
      </c>
      <c r="I25">
        <v>0.78644920200000001</v>
      </c>
      <c r="J25">
        <v>13.575857869246361</v>
      </c>
      <c r="K25" t="s">
        <v>33</v>
      </c>
      <c r="L25">
        <v>17.686833809534591</v>
      </c>
      <c r="M25">
        <v>1.3028151870682809</v>
      </c>
      <c r="N25">
        <v>2248.9480267200511</v>
      </c>
      <c r="U25" s="14"/>
      <c r="AB25" s="8" t="s">
        <v>37</v>
      </c>
      <c r="AC25" s="8" t="s">
        <v>57</v>
      </c>
      <c r="AD25" s="8">
        <v>3</v>
      </c>
      <c r="AE25" s="3" t="s">
        <v>33</v>
      </c>
      <c r="AF25" s="2" t="s">
        <v>71</v>
      </c>
      <c r="AG25" s="9">
        <v>95.359884000282051</v>
      </c>
      <c r="AH25" s="9">
        <v>7.7374307967763034</v>
      </c>
      <c r="AI25" s="2" t="s">
        <v>38</v>
      </c>
      <c r="AX25" s="4" t="s">
        <v>96</v>
      </c>
      <c r="AY25" s="4" t="s">
        <v>42</v>
      </c>
      <c r="AZ25" s="4" t="s">
        <v>92</v>
      </c>
      <c r="BA25" s="4">
        <v>2.472</v>
      </c>
      <c r="BB25" s="4">
        <v>14.175000000000001</v>
      </c>
      <c r="BC25" s="4">
        <v>2.3649695120000005</v>
      </c>
      <c r="BD25" s="4">
        <v>-14.530000000000001</v>
      </c>
      <c r="BE25" s="4">
        <v>39.233131938</v>
      </c>
      <c r="BF25" s="4">
        <v>16.589275988095693</v>
      </c>
      <c r="BH25" t="s">
        <v>93</v>
      </c>
      <c r="BI25" t="s">
        <v>74</v>
      </c>
      <c r="BJ25" s="5">
        <v>-19.195</v>
      </c>
      <c r="BK25">
        <v>0.78644920200000001</v>
      </c>
      <c r="BL25" s="4" t="s">
        <v>95</v>
      </c>
      <c r="BM25" s="11">
        <v>-28.288</v>
      </c>
      <c r="BN25" s="4">
        <v>39.278776221999998</v>
      </c>
      <c r="BO25" s="4" t="s">
        <v>96</v>
      </c>
      <c r="BP25" s="12">
        <v>-14.307</v>
      </c>
      <c r="BQ25" s="4">
        <v>39.233131938</v>
      </c>
      <c r="BR25" s="13">
        <f t="shared" si="0"/>
        <v>32.642279423395308</v>
      </c>
      <c r="BS25" s="13">
        <f t="shared" si="1"/>
        <v>67.357720576604692</v>
      </c>
      <c r="BT25">
        <f t="shared" si="9"/>
        <v>100</v>
      </c>
    </row>
    <row r="26" spans="1:81" x14ac:dyDescent="0.3">
      <c r="A26" t="s">
        <v>93</v>
      </c>
      <c r="B26" t="s">
        <v>77</v>
      </c>
      <c r="C26">
        <v>20</v>
      </c>
      <c r="D26">
        <v>1.1382316479942745</v>
      </c>
      <c r="E26">
        <v>34.0745</v>
      </c>
      <c r="F26">
        <v>9.5715000000000003</v>
      </c>
      <c r="G26">
        <v>4.7924139000000004E-2</v>
      </c>
      <c r="H26">
        <v>-18.150500000000001</v>
      </c>
      <c r="I26">
        <v>0.64962059999999999</v>
      </c>
      <c r="J26">
        <v>13.555201835984747</v>
      </c>
      <c r="K26" t="s">
        <v>33</v>
      </c>
      <c r="L26">
        <v>14.788374522180588</v>
      </c>
      <c r="M26">
        <v>1.0909754342535336</v>
      </c>
      <c r="N26">
        <v>2276.4632959885489</v>
      </c>
      <c r="AB26" s="8" t="s">
        <v>37</v>
      </c>
      <c r="AC26" s="8" t="s">
        <v>63</v>
      </c>
      <c r="AD26" s="8">
        <v>4</v>
      </c>
      <c r="AE26" s="3" t="s">
        <v>33</v>
      </c>
      <c r="AF26" s="2" t="s">
        <v>71</v>
      </c>
      <c r="AG26" s="9">
        <v>89.08155166987595</v>
      </c>
      <c r="AH26" s="9">
        <v>6.9781517554755421</v>
      </c>
      <c r="AI26" s="2" t="s">
        <v>38</v>
      </c>
      <c r="BH26" t="s">
        <v>93</v>
      </c>
      <c r="BI26" t="s">
        <v>77</v>
      </c>
      <c r="BJ26" s="5">
        <v>-18.150500000000001</v>
      </c>
      <c r="BK26">
        <v>0.64962059999999999</v>
      </c>
      <c r="BL26" s="4" t="s">
        <v>95</v>
      </c>
      <c r="BM26" s="11">
        <v>-28.288</v>
      </c>
      <c r="BN26" s="4">
        <v>39.278776221999998</v>
      </c>
      <c r="BO26" s="4" t="s">
        <v>96</v>
      </c>
      <c r="BP26" s="12">
        <v>-14.307</v>
      </c>
      <c r="BQ26" s="4">
        <v>39.233131938</v>
      </c>
      <c r="BR26" s="13">
        <f t="shared" si="0"/>
        <v>25.299392252181946</v>
      </c>
      <c r="BS26" s="13">
        <f t="shared" si="1"/>
        <v>74.700607747818054</v>
      </c>
      <c r="BT26">
        <f t="shared" si="9"/>
        <v>100</v>
      </c>
      <c r="BX26" s="13"/>
      <c r="BY26" s="13"/>
    </row>
    <row r="27" spans="1:81" x14ac:dyDescent="0.3">
      <c r="A27" t="s">
        <v>99</v>
      </c>
      <c r="B27" t="s">
        <v>32</v>
      </c>
      <c r="C27">
        <v>5</v>
      </c>
      <c r="D27">
        <v>1.3514323684289409</v>
      </c>
      <c r="E27">
        <v>23.748999999999999</v>
      </c>
      <c r="F27">
        <v>7.9749999999999996</v>
      </c>
      <c r="G27">
        <v>0.159257598</v>
      </c>
      <c r="H27">
        <v>-18.011000000000003</v>
      </c>
      <c r="I27">
        <v>1.9559118</v>
      </c>
      <c r="J27">
        <v>12.281434760808084</v>
      </c>
      <c r="K27" t="s">
        <v>33</v>
      </c>
      <c r="L27">
        <v>13.216412581560563</v>
      </c>
      <c r="M27">
        <v>1.0761293642772207</v>
      </c>
      <c r="N27">
        <v>675.71618421447045</v>
      </c>
      <c r="AB27" s="8" t="s">
        <v>37</v>
      </c>
      <c r="AC27" s="8" t="s">
        <v>31</v>
      </c>
      <c r="AD27" s="8">
        <v>1</v>
      </c>
      <c r="AE27" s="3" t="s">
        <v>33</v>
      </c>
      <c r="AF27" s="2" t="s">
        <v>74</v>
      </c>
      <c r="AG27" s="9">
        <v>124.82896807151107</v>
      </c>
      <c r="AH27" s="9">
        <v>10.828918469124957</v>
      </c>
      <c r="AI27" s="2" t="s">
        <v>38</v>
      </c>
      <c r="BH27" t="s">
        <v>99</v>
      </c>
      <c r="BI27" t="s">
        <v>32</v>
      </c>
      <c r="BJ27" s="5">
        <v>-18.011000000000003</v>
      </c>
      <c r="BK27">
        <v>1.9559118</v>
      </c>
      <c r="BL27" s="4" t="s">
        <v>95</v>
      </c>
      <c r="BM27" s="11">
        <v>-28.288</v>
      </c>
      <c r="BN27" s="4">
        <v>39.278776221999998</v>
      </c>
      <c r="BO27" s="4" t="s">
        <v>96</v>
      </c>
      <c r="BP27" s="12">
        <v>-14.307</v>
      </c>
      <c r="BQ27" s="4">
        <v>39.233131938</v>
      </c>
      <c r="BR27" s="13">
        <f t="shared" si="0"/>
        <v>24.318700284365534</v>
      </c>
      <c r="BS27" s="13">
        <f t="shared" si="1"/>
        <v>75.681299715634466</v>
      </c>
      <c r="BT27">
        <f t="shared" si="9"/>
        <v>100</v>
      </c>
      <c r="BX27" s="13"/>
      <c r="BY27" s="13"/>
    </row>
    <row r="28" spans="1:81" x14ac:dyDescent="0.3">
      <c r="A28" t="s">
        <v>99</v>
      </c>
      <c r="B28" t="s">
        <v>49</v>
      </c>
      <c r="C28">
        <v>5</v>
      </c>
      <c r="D28">
        <v>1.3460956753255837</v>
      </c>
      <c r="E28">
        <v>22.806999999999999</v>
      </c>
      <c r="F28">
        <v>8.0860000000000003</v>
      </c>
      <c r="G28">
        <v>0.15019581599999998</v>
      </c>
      <c r="H28">
        <v>-18.222000000000001</v>
      </c>
      <c r="I28">
        <v>1.7924374000000001</v>
      </c>
      <c r="J28">
        <v>11.934003541083996</v>
      </c>
      <c r="K28" t="s">
        <v>33</v>
      </c>
      <c r="L28">
        <v>12.063961162159169</v>
      </c>
      <c r="M28">
        <v>1.0108896918479855</v>
      </c>
      <c r="N28">
        <v>673.04783766279184</v>
      </c>
      <c r="AB28" s="8" t="s">
        <v>37</v>
      </c>
      <c r="AC28" s="8" t="s">
        <v>52</v>
      </c>
      <c r="AD28" s="8">
        <v>2</v>
      </c>
      <c r="AE28" s="3" t="s">
        <v>33</v>
      </c>
      <c r="AF28" s="2" t="s">
        <v>74</v>
      </c>
      <c r="AG28" s="9">
        <v>115.71226384223604</v>
      </c>
      <c r="AH28" s="9">
        <v>8.9388672831288254</v>
      </c>
      <c r="AI28" s="2" t="s">
        <v>38</v>
      </c>
      <c r="BH28" t="s">
        <v>99</v>
      </c>
      <c r="BI28" t="s">
        <v>49</v>
      </c>
      <c r="BJ28" s="5">
        <v>-18.222000000000001</v>
      </c>
      <c r="BK28">
        <v>1.7924374000000001</v>
      </c>
      <c r="BL28" s="4" t="s">
        <v>95</v>
      </c>
      <c r="BM28" s="11">
        <v>-28.288</v>
      </c>
      <c r="BN28" s="4">
        <v>39.278776221999998</v>
      </c>
      <c r="BO28" s="4" t="s">
        <v>96</v>
      </c>
      <c r="BP28" s="12">
        <v>-14.307</v>
      </c>
      <c r="BQ28" s="4">
        <v>39.233131938</v>
      </c>
      <c r="BR28" s="13">
        <f t="shared" si="0"/>
        <v>25.80204082350005</v>
      </c>
      <c r="BS28" s="13">
        <f t="shared" si="1"/>
        <v>74.19795917649995</v>
      </c>
      <c r="BT28">
        <f t="shared" si="9"/>
        <v>100</v>
      </c>
      <c r="BX28" s="13"/>
      <c r="BY28" s="13"/>
    </row>
    <row r="29" spans="1:81" x14ac:dyDescent="0.3">
      <c r="A29" t="s">
        <v>99</v>
      </c>
      <c r="B29" t="s">
        <v>55</v>
      </c>
      <c r="C29">
        <v>10</v>
      </c>
      <c r="D29">
        <v>1.4517056066059184</v>
      </c>
      <c r="E29">
        <v>34.353999999999999</v>
      </c>
      <c r="F29">
        <v>8.2780000000000005</v>
      </c>
      <c r="G29">
        <v>0.13159479000000002</v>
      </c>
      <c r="H29">
        <v>-18.881</v>
      </c>
      <c r="I29">
        <v>1.5683845999999999</v>
      </c>
      <c r="J29">
        <v>11.918287950457611</v>
      </c>
      <c r="K29" t="s">
        <v>33</v>
      </c>
      <c r="L29">
        <v>22.768327171343806</v>
      </c>
      <c r="M29">
        <v>1.9103689444312846</v>
      </c>
      <c r="N29">
        <v>1451.7056066059183</v>
      </c>
      <c r="AB29" s="8" t="s">
        <v>37</v>
      </c>
      <c r="AC29" s="8" t="s">
        <v>57</v>
      </c>
      <c r="AD29" s="8">
        <v>3</v>
      </c>
      <c r="AE29" s="3" t="s">
        <v>33</v>
      </c>
      <c r="AF29" s="2" t="s">
        <v>74</v>
      </c>
      <c r="AG29" s="9">
        <v>114.47241265623992</v>
      </c>
      <c r="AH29" s="9">
        <v>9.0785672831288249</v>
      </c>
      <c r="AI29" s="2" t="s">
        <v>38</v>
      </c>
      <c r="BH29" t="s">
        <v>99</v>
      </c>
      <c r="BI29" t="s">
        <v>55</v>
      </c>
      <c r="BJ29" s="5">
        <v>-18.881</v>
      </c>
      <c r="BK29">
        <v>1.5683845999999999</v>
      </c>
      <c r="BL29" s="4" t="s">
        <v>95</v>
      </c>
      <c r="BM29" s="11">
        <v>-28.288</v>
      </c>
      <c r="BN29" s="4">
        <v>39.278776221999998</v>
      </c>
      <c r="BO29" s="4" t="s">
        <v>96</v>
      </c>
      <c r="BP29" s="12">
        <v>-14.307</v>
      </c>
      <c r="BQ29" s="4">
        <v>39.233131938</v>
      </c>
      <c r="BR29" s="13">
        <f t="shared" si="0"/>
        <v>30.434843739564769</v>
      </c>
      <c r="BS29" s="13">
        <f t="shared" si="1"/>
        <v>69.565156260435231</v>
      </c>
      <c r="BT29">
        <f t="shared" si="9"/>
        <v>100</v>
      </c>
      <c r="BX29" s="13"/>
      <c r="BY29" s="13"/>
    </row>
    <row r="30" spans="1:81" x14ac:dyDescent="0.3">
      <c r="A30" t="s">
        <v>99</v>
      </c>
      <c r="B30" t="s">
        <v>61</v>
      </c>
      <c r="C30">
        <v>10</v>
      </c>
      <c r="D30">
        <v>1.4073309814401782</v>
      </c>
      <c r="E30">
        <v>31.751000000000001</v>
      </c>
      <c r="F30">
        <v>8.847999999999999</v>
      </c>
      <c r="G30">
        <v>9.7898988000000006E-2</v>
      </c>
      <c r="H30">
        <v>-19.583000000000002</v>
      </c>
      <c r="I30">
        <v>1.1634998000000001</v>
      </c>
      <c r="J30">
        <v>11.884696908205017</v>
      </c>
      <c r="K30" t="s">
        <v>33</v>
      </c>
      <c r="L30">
        <v>16.374293154394511</v>
      </c>
      <c r="M30">
        <v>1.3777627886404022</v>
      </c>
      <c r="N30">
        <v>1407.3309814401782</v>
      </c>
      <c r="AB30" s="8" t="s">
        <v>37</v>
      </c>
      <c r="AC30" s="8" t="s">
        <v>63</v>
      </c>
      <c r="AD30" s="8">
        <v>4</v>
      </c>
      <c r="AE30" s="3" t="s">
        <v>33</v>
      </c>
      <c r="AF30" s="2" t="s">
        <v>74</v>
      </c>
      <c r="AG30" s="9">
        <v>106.36970791225536</v>
      </c>
      <c r="AH30" s="9">
        <v>8.0912416901307562</v>
      </c>
      <c r="AI30" s="2" t="s">
        <v>38</v>
      </c>
      <c r="BH30" t="s">
        <v>99</v>
      </c>
      <c r="BI30" t="s">
        <v>61</v>
      </c>
      <c r="BJ30" s="5">
        <v>-19.583000000000002</v>
      </c>
      <c r="BK30">
        <v>1.1634998000000001</v>
      </c>
      <c r="BL30" s="4" t="s">
        <v>95</v>
      </c>
      <c r="BM30" s="11">
        <v>-28.288</v>
      </c>
      <c r="BN30" s="4">
        <v>39.278776221999998</v>
      </c>
      <c r="BO30" s="4" t="s">
        <v>96</v>
      </c>
      <c r="BP30" s="12">
        <v>-14.307</v>
      </c>
      <c r="BQ30" s="4">
        <v>39.233131938</v>
      </c>
      <c r="BR30" s="13">
        <f t="shared" si="0"/>
        <v>35.369938803415195</v>
      </c>
      <c r="BS30" s="13">
        <f t="shared" si="1"/>
        <v>64.630061196584805</v>
      </c>
      <c r="BT30">
        <f t="shared" si="9"/>
        <v>100</v>
      </c>
      <c r="BX30" s="13"/>
      <c r="BY30" s="13"/>
    </row>
    <row r="31" spans="1:81" x14ac:dyDescent="0.3">
      <c r="A31" t="s">
        <v>99</v>
      </c>
      <c r="B31" t="s">
        <v>67</v>
      </c>
      <c r="C31">
        <v>10</v>
      </c>
      <c r="D31">
        <v>1.4199379775413807</v>
      </c>
      <c r="E31">
        <v>34.841999999999999</v>
      </c>
      <c r="F31">
        <v>9.0489999999999995</v>
      </c>
      <c r="G31">
        <v>7.9793273999999997E-2</v>
      </c>
      <c r="H31">
        <v>-19.391000000000002</v>
      </c>
      <c r="I31">
        <v>0.95091000000000003</v>
      </c>
      <c r="J31">
        <v>11.917169860707808</v>
      </c>
      <c r="K31" t="s">
        <v>33</v>
      </c>
      <c r="L31">
        <v>13.502332222238744</v>
      </c>
      <c r="M31">
        <v>1.1330150010496522</v>
      </c>
      <c r="N31">
        <v>1419.9379775413806</v>
      </c>
      <c r="AB31" s="8" t="s">
        <v>37</v>
      </c>
      <c r="AC31" s="8" t="s">
        <v>31</v>
      </c>
      <c r="AD31" s="8">
        <v>1</v>
      </c>
      <c r="AE31" s="3" t="s">
        <v>33</v>
      </c>
      <c r="AF31" s="2" t="s">
        <v>77</v>
      </c>
      <c r="AG31" s="9">
        <v>138.85031711025641</v>
      </c>
      <c r="AH31" s="9">
        <v>12.112056730696041</v>
      </c>
      <c r="AI31" s="2" t="s">
        <v>38</v>
      </c>
      <c r="BH31" t="s">
        <v>99</v>
      </c>
      <c r="BI31" t="s">
        <v>67</v>
      </c>
      <c r="BJ31" s="5">
        <v>-19.391000000000002</v>
      </c>
      <c r="BK31">
        <v>0.95091000000000003</v>
      </c>
      <c r="BL31" s="4" t="s">
        <v>95</v>
      </c>
      <c r="BM31" s="11">
        <v>-28.288</v>
      </c>
      <c r="BN31" s="4">
        <v>39.278776221999998</v>
      </c>
      <c r="BO31" s="4" t="s">
        <v>96</v>
      </c>
      <c r="BP31" s="12">
        <v>-14.307</v>
      </c>
      <c r="BQ31" s="4">
        <v>39.233131938</v>
      </c>
      <c r="BR31" s="13">
        <f t="shared" si="0"/>
        <v>34.020169213302268</v>
      </c>
      <c r="BS31" s="13">
        <f t="shared" si="1"/>
        <v>65.979830786697732</v>
      </c>
      <c r="BT31">
        <f t="shared" si="9"/>
        <v>100</v>
      </c>
      <c r="BX31" s="13"/>
      <c r="BY31" s="13"/>
    </row>
    <row r="32" spans="1:81" x14ac:dyDescent="0.3">
      <c r="A32" t="s">
        <v>99</v>
      </c>
      <c r="B32" t="s">
        <v>71</v>
      </c>
      <c r="C32">
        <v>20</v>
      </c>
      <c r="D32">
        <v>1.3395933912773683</v>
      </c>
      <c r="E32">
        <v>31.297000000000001</v>
      </c>
      <c r="F32">
        <v>9.1579999999999995</v>
      </c>
      <c r="G32">
        <v>6.0489060000000004E-2</v>
      </c>
      <c r="H32">
        <v>-18.915000000000003</v>
      </c>
      <c r="I32">
        <v>0.81747619999999999</v>
      </c>
      <c r="J32">
        <v>13.514447075223188</v>
      </c>
      <c r="K32" t="s">
        <v>33</v>
      </c>
      <c r="L32">
        <v>21.901714300930724</v>
      </c>
      <c r="M32">
        <v>1.6206149004116044</v>
      </c>
      <c r="N32">
        <v>2679.1867825547365</v>
      </c>
      <c r="AB32" s="8" t="s">
        <v>37</v>
      </c>
      <c r="AC32" s="8" t="s">
        <v>52</v>
      </c>
      <c r="AD32" s="8">
        <v>2</v>
      </c>
      <c r="AE32" s="3" t="s">
        <v>33</v>
      </c>
      <c r="AF32" s="2" t="s">
        <v>77</v>
      </c>
      <c r="AG32" s="9">
        <v>130.14934157473914</v>
      </c>
      <c r="AH32" s="9">
        <v>9.7632355113306861</v>
      </c>
      <c r="AI32" s="2" t="s">
        <v>38</v>
      </c>
      <c r="BH32" t="s">
        <v>99</v>
      </c>
      <c r="BI32" t="s">
        <v>71</v>
      </c>
      <c r="BJ32" s="5">
        <v>-18.915000000000003</v>
      </c>
      <c r="BK32">
        <v>0.81747619999999999</v>
      </c>
      <c r="BL32" s="4" t="s">
        <v>95</v>
      </c>
      <c r="BM32" s="11">
        <v>-28.288</v>
      </c>
      <c r="BN32" s="4">
        <v>39.278776221999998</v>
      </c>
      <c r="BO32" s="4" t="s">
        <v>96</v>
      </c>
      <c r="BP32" s="12">
        <v>-14.307</v>
      </c>
      <c r="BQ32" s="4">
        <v>39.233131938</v>
      </c>
      <c r="BR32" s="13">
        <f t="shared" si="0"/>
        <v>30.673865437813959</v>
      </c>
      <c r="BS32" s="13">
        <f t="shared" si="1"/>
        <v>69.326134562186041</v>
      </c>
      <c r="BT32">
        <f t="shared" si="9"/>
        <v>100</v>
      </c>
      <c r="BX32" s="13"/>
      <c r="BY32" s="13"/>
    </row>
    <row r="33" spans="1:81" x14ac:dyDescent="0.3">
      <c r="A33" t="s">
        <v>99</v>
      </c>
      <c r="B33" t="s">
        <v>74</v>
      </c>
      <c r="C33">
        <v>20</v>
      </c>
      <c r="D33">
        <v>1.2572977222834083</v>
      </c>
      <c r="E33">
        <v>35.412999999999997</v>
      </c>
      <c r="F33">
        <v>9.1050000000000004</v>
      </c>
      <c r="G33">
        <v>5.0856690000000003E-2</v>
      </c>
      <c r="H33">
        <v>-18.121000000000002</v>
      </c>
      <c r="I33">
        <v>0.69015591149999989</v>
      </c>
      <c r="J33">
        <v>13.570602245250328</v>
      </c>
      <c r="K33" t="s">
        <v>33</v>
      </c>
      <c r="L33">
        <v>17.354629110987588</v>
      </c>
      <c r="M33">
        <v>1.2788400099974679</v>
      </c>
      <c r="N33">
        <v>2514.5954445668167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8" t="s">
        <v>37</v>
      </c>
      <c r="AC33" s="8" t="s">
        <v>57</v>
      </c>
      <c r="AD33" s="8">
        <v>3</v>
      </c>
      <c r="AE33" s="3" t="s">
        <v>33</v>
      </c>
      <c r="AF33" s="2" t="s">
        <v>77</v>
      </c>
      <c r="AG33" s="9">
        <v>128.45072035537382</v>
      </c>
      <c r="AH33" s="9">
        <v>9.9029355113306856</v>
      </c>
      <c r="AI33" s="2" t="s">
        <v>38</v>
      </c>
      <c r="BH33" t="s">
        <v>99</v>
      </c>
      <c r="BI33" t="s">
        <v>74</v>
      </c>
      <c r="BJ33" s="5">
        <v>-18.121000000000002</v>
      </c>
      <c r="BK33">
        <v>0.69015591149999989</v>
      </c>
      <c r="BL33" s="4" t="s">
        <v>95</v>
      </c>
      <c r="BM33" s="11">
        <v>-28.288</v>
      </c>
      <c r="BN33" s="4">
        <v>39.278776221999998</v>
      </c>
      <c r="BO33" s="4" t="s">
        <v>96</v>
      </c>
      <c r="BP33" s="12">
        <v>-14.307</v>
      </c>
      <c r="BQ33" s="4">
        <v>39.233131938</v>
      </c>
      <c r="BR33" s="13">
        <f t="shared" si="0"/>
        <v>25.092005778701065</v>
      </c>
      <c r="BS33" s="13">
        <f t="shared" si="1"/>
        <v>74.907994221298935</v>
      </c>
      <c r="BT33">
        <f t="shared" si="9"/>
        <v>100</v>
      </c>
      <c r="BX33" s="13"/>
      <c r="BY33" s="13"/>
    </row>
    <row r="34" spans="1:81" x14ac:dyDescent="0.3">
      <c r="A34" t="s">
        <v>99</v>
      </c>
      <c r="B34" t="s">
        <v>77</v>
      </c>
      <c r="C34">
        <v>20</v>
      </c>
      <c r="D34">
        <v>1.2208274835620729</v>
      </c>
      <c r="E34">
        <v>35.085000000000001</v>
      </c>
      <c r="F34">
        <v>9.1660000000000004</v>
      </c>
      <c r="G34">
        <v>4.5908976000000004E-2</v>
      </c>
      <c r="H34">
        <v>-17.928999999999998</v>
      </c>
      <c r="I34">
        <v>0.64089965549999994</v>
      </c>
      <c r="J34">
        <v>13.960225457871243</v>
      </c>
      <c r="K34" t="s">
        <v>33</v>
      </c>
      <c r="L34">
        <v>15.648558272797288</v>
      </c>
      <c r="M34">
        <v>1.1209387928598322</v>
      </c>
      <c r="N34">
        <v>2441.654967124146</v>
      </c>
      <c r="AB34" s="8" t="s">
        <v>37</v>
      </c>
      <c r="AC34" s="8" t="s">
        <v>63</v>
      </c>
      <c r="AD34" s="8">
        <v>4</v>
      </c>
      <c r="AE34" s="3" t="s">
        <v>33</v>
      </c>
      <c r="AF34" s="2" t="s">
        <v>77</v>
      </c>
      <c r="AG34" s="9">
        <v>118.51293547791234</v>
      </c>
      <c r="AH34" s="9">
        <v>8.6862249016480053</v>
      </c>
      <c r="AI34" s="2" t="s">
        <v>38</v>
      </c>
      <c r="BH34" t="s">
        <v>99</v>
      </c>
      <c r="BI34" t="s">
        <v>77</v>
      </c>
      <c r="BJ34" s="5">
        <v>-17.928999999999998</v>
      </c>
      <c r="BK34">
        <v>0.64089965549999994</v>
      </c>
      <c r="BL34" s="4" t="s">
        <v>95</v>
      </c>
      <c r="BM34" s="11">
        <v>-28.288</v>
      </c>
      <c r="BN34" s="4">
        <v>39.278776221999998</v>
      </c>
      <c r="BO34" s="4" t="s">
        <v>96</v>
      </c>
      <c r="BP34" s="12">
        <v>-14.307</v>
      </c>
      <c r="BQ34" s="4">
        <v>39.233131938</v>
      </c>
      <c r="BR34" s="13">
        <f t="shared" si="0"/>
        <v>23.742236188588109</v>
      </c>
      <c r="BS34" s="13">
        <f t="shared" si="1"/>
        <v>76.257763811411891</v>
      </c>
      <c r="BT34">
        <f t="shared" si="9"/>
        <v>100</v>
      </c>
    </row>
    <row r="35" spans="1:81" x14ac:dyDescent="0.3">
      <c r="A35" t="s">
        <v>100</v>
      </c>
      <c r="B35" t="s">
        <v>32</v>
      </c>
      <c r="C35">
        <v>5</v>
      </c>
      <c r="D35">
        <v>1.3014102400398988</v>
      </c>
      <c r="E35">
        <v>23.533000000000001</v>
      </c>
      <c r="F35">
        <v>7.8610000000000007</v>
      </c>
      <c r="G35">
        <v>0.17342947800000003</v>
      </c>
      <c r="H35">
        <v>-17.427</v>
      </c>
      <c r="I35">
        <v>2.069535798</v>
      </c>
      <c r="J35">
        <v>11.933010592351547</v>
      </c>
      <c r="K35" t="s">
        <v>33</v>
      </c>
      <c r="L35">
        <v>13.466575398231717</v>
      </c>
      <c r="M35">
        <v>1.1285144929698718</v>
      </c>
      <c r="N35">
        <v>650.70512001994939</v>
      </c>
      <c r="AB35" s="19" t="s">
        <v>101</v>
      </c>
      <c r="AC35" s="20" t="s">
        <v>93</v>
      </c>
      <c r="AD35" s="19">
        <v>1</v>
      </c>
      <c r="AE35" s="3" t="s">
        <v>33</v>
      </c>
      <c r="AF35" s="2" t="s">
        <v>32</v>
      </c>
      <c r="AG35" s="9">
        <v>14.858558848960818</v>
      </c>
      <c r="AH35" s="9">
        <v>1.126099056542563</v>
      </c>
      <c r="AI35" s="2" t="s">
        <v>38</v>
      </c>
      <c r="BH35" t="s">
        <v>100</v>
      </c>
      <c r="BI35" t="s">
        <v>32</v>
      </c>
      <c r="BJ35" s="5">
        <v>-17.427</v>
      </c>
      <c r="BK35">
        <v>2.069535798</v>
      </c>
      <c r="BL35" s="4" t="s">
        <v>91</v>
      </c>
      <c r="BM35" s="11">
        <v>-28.288</v>
      </c>
      <c r="BN35" s="4">
        <v>41.195107422</v>
      </c>
      <c r="BO35" s="4" t="s">
        <v>97</v>
      </c>
      <c r="BP35" s="12">
        <v>-14.307</v>
      </c>
      <c r="BQ35" s="4">
        <v>39.825953538</v>
      </c>
      <c r="BR35" s="13">
        <f t="shared" si="0"/>
        <v>20.213151114438659</v>
      </c>
      <c r="BS35" s="13">
        <f t="shared" si="1"/>
        <v>79.786848885561341</v>
      </c>
      <c r="BT35">
        <f t="shared" si="9"/>
        <v>100</v>
      </c>
    </row>
    <row r="36" spans="1:81" x14ac:dyDescent="0.3">
      <c r="A36" t="s">
        <v>100</v>
      </c>
      <c r="B36" t="s">
        <v>49</v>
      </c>
      <c r="C36">
        <v>5</v>
      </c>
      <c r="D36">
        <v>1.3388286889720757</v>
      </c>
      <c r="E36">
        <v>24.481000000000002</v>
      </c>
      <c r="F36">
        <v>7.8125</v>
      </c>
      <c r="G36">
        <v>0.15260923999999998</v>
      </c>
      <c r="H36">
        <v>-17.647500000000001</v>
      </c>
      <c r="I36">
        <v>1.7968211147499997</v>
      </c>
      <c r="J36">
        <v>11.769855789607591</v>
      </c>
      <c r="K36" t="s">
        <v>33</v>
      </c>
      <c r="L36">
        <v>12.028178286890428</v>
      </c>
      <c r="M36">
        <v>1.021588143571124</v>
      </c>
      <c r="N36">
        <v>669.41434448603786</v>
      </c>
      <c r="AB36" s="19" t="s">
        <v>101</v>
      </c>
      <c r="AC36" s="20" t="s">
        <v>99</v>
      </c>
      <c r="AD36" s="19">
        <v>2</v>
      </c>
      <c r="AE36" s="3" t="s">
        <v>33</v>
      </c>
      <c r="AF36" s="2" t="s">
        <v>32</v>
      </c>
      <c r="AG36" s="9">
        <v>13.638597143717007</v>
      </c>
      <c r="AH36" s="9">
        <v>1.1081132129998341</v>
      </c>
      <c r="AI36" s="2" t="s">
        <v>38</v>
      </c>
      <c r="BH36" t="s">
        <v>100</v>
      </c>
      <c r="BI36" t="s">
        <v>49</v>
      </c>
      <c r="BJ36" s="5">
        <v>-17.647500000000001</v>
      </c>
      <c r="BK36">
        <v>1.7968211147499997</v>
      </c>
      <c r="BL36" s="4" t="s">
        <v>91</v>
      </c>
      <c r="BM36" s="11">
        <v>-28.288</v>
      </c>
      <c r="BN36" s="4">
        <v>41.195107422</v>
      </c>
      <c r="BO36" s="4" t="s">
        <v>97</v>
      </c>
      <c r="BP36" s="12">
        <v>-14.307</v>
      </c>
      <c r="BQ36" s="4">
        <v>39.825953538</v>
      </c>
      <c r="BR36" s="13">
        <f t="shared" si="0"/>
        <v>21.763277128083985</v>
      </c>
      <c r="BS36" s="13">
        <f t="shared" si="1"/>
        <v>78.236722871916015</v>
      </c>
      <c r="BT36">
        <f t="shared" si="9"/>
        <v>100</v>
      </c>
    </row>
    <row r="37" spans="1:81" x14ac:dyDescent="0.3">
      <c r="A37" t="s">
        <v>100</v>
      </c>
      <c r="B37" t="s">
        <v>55</v>
      </c>
      <c r="C37">
        <v>10</v>
      </c>
      <c r="D37">
        <v>1.2757752195716083</v>
      </c>
      <c r="E37">
        <v>35.423000000000002</v>
      </c>
      <c r="F37">
        <v>8.3040000000000003</v>
      </c>
      <c r="G37">
        <v>0.14044736999999999</v>
      </c>
      <c r="H37">
        <v>-18.818999999999999</v>
      </c>
      <c r="I37">
        <v>1.6542809534999998</v>
      </c>
      <c r="J37">
        <v>11.778653836664937</v>
      </c>
      <c r="K37" t="s">
        <v>33</v>
      </c>
      <c r="L37">
        <v>21.104906466845918</v>
      </c>
      <c r="M37">
        <v>1.7917927430000491</v>
      </c>
      <c r="N37">
        <v>1275.7752195716084</v>
      </c>
      <c r="AB37" s="19" t="s">
        <v>101</v>
      </c>
      <c r="AC37" s="20" t="s">
        <v>102</v>
      </c>
      <c r="AD37" s="19">
        <v>3</v>
      </c>
      <c r="AE37" s="3" t="s">
        <v>33</v>
      </c>
      <c r="AF37" s="2" t="s">
        <v>32</v>
      </c>
      <c r="AG37" s="9">
        <v>13.09989492518099</v>
      </c>
      <c r="AH37" s="9">
        <v>1.0913162437650827</v>
      </c>
      <c r="AI37" s="2" t="s">
        <v>38</v>
      </c>
      <c r="BH37" t="s">
        <v>100</v>
      </c>
      <c r="BI37" t="s">
        <v>55</v>
      </c>
      <c r="BJ37" s="5">
        <v>-18.818999999999999</v>
      </c>
      <c r="BK37">
        <v>1.6542809534999998</v>
      </c>
      <c r="BL37" s="4" t="s">
        <v>91</v>
      </c>
      <c r="BM37" s="11">
        <v>-28.288</v>
      </c>
      <c r="BN37" s="4">
        <v>41.195107422</v>
      </c>
      <c r="BO37" s="4" t="s">
        <v>97</v>
      </c>
      <c r="BP37" s="12">
        <v>-14.307</v>
      </c>
      <c r="BQ37" s="4">
        <v>39.825953538</v>
      </c>
      <c r="BR37" s="13">
        <f t="shared" si="0"/>
        <v>29.998980642757459</v>
      </c>
      <c r="BS37" s="13">
        <f t="shared" si="1"/>
        <v>70.001019357242541</v>
      </c>
      <c r="BT37">
        <f t="shared" si="9"/>
        <v>100</v>
      </c>
    </row>
    <row r="38" spans="1:81" x14ac:dyDescent="0.3">
      <c r="A38" t="s">
        <v>100</v>
      </c>
      <c r="B38" t="s">
        <v>61</v>
      </c>
      <c r="C38">
        <v>10</v>
      </c>
      <c r="D38">
        <v>1.3715604248692486</v>
      </c>
      <c r="E38">
        <v>30.483000000000001</v>
      </c>
      <c r="F38">
        <v>8.3179999999999996</v>
      </c>
      <c r="G38">
        <v>0.11808713400000001</v>
      </c>
      <c r="H38">
        <v>-19.78</v>
      </c>
      <c r="I38">
        <v>1.3907979929999998</v>
      </c>
      <c r="J38">
        <v>11.777726716612495</v>
      </c>
      <c r="K38" t="s">
        <v>33</v>
      </c>
      <c r="L38">
        <v>19.075634861863779</v>
      </c>
      <c r="M38">
        <v>1.619636396806319</v>
      </c>
      <c r="N38">
        <v>1371.5604248692487</v>
      </c>
      <c r="AB38" s="19" t="s">
        <v>101</v>
      </c>
      <c r="AC38" s="20" t="s">
        <v>103</v>
      </c>
      <c r="AD38" s="19">
        <v>4</v>
      </c>
      <c r="AE38" s="3" t="s">
        <v>33</v>
      </c>
      <c r="AF38" s="2" t="s">
        <v>32</v>
      </c>
      <c r="AG38" s="9">
        <v>16.689075797132062</v>
      </c>
      <c r="AH38" s="9">
        <v>1.4823990565425631</v>
      </c>
      <c r="AI38" s="2" t="s">
        <v>38</v>
      </c>
      <c r="BH38" t="s">
        <v>100</v>
      </c>
      <c r="BI38" t="s">
        <v>61</v>
      </c>
      <c r="BJ38" s="5">
        <v>-19.78</v>
      </c>
      <c r="BK38">
        <v>1.3907979929999998</v>
      </c>
      <c r="BL38" s="4" t="s">
        <v>91</v>
      </c>
      <c r="BM38" s="11">
        <v>-28.288</v>
      </c>
      <c r="BN38" s="4">
        <v>41.195107422</v>
      </c>
      <c r="BO38" s="4" t="s">
        <v>97</v>
      </c>
      <c r="BP38" s="12">
        <v>-14.307</v>
      </c>
      <c r="BQ38" s="4">
        <v>39.825953538</v>
      </c>
      <c r="BR38" s="13">
        <f t="shared" si="0"/>
        <v>36.754858643270659</v>
      </c>
      <c r="BS38" s="13">
        <f t="shared" si="1"/>
        <v>63.245141356729341</v>
      </c>
      <c r="BT38">
        <f t="shared" si="9"/>
        <v>100</v>
      </c>
    </row>
    <row r="39" spans="1:81" x14ac:dyDescent="0.3">
      <c r="A39" t="s">
        <v>100</v>
      </c>
      <c r="B39" t="s">
        <v>67</v>
      </c>
      <c r="C39">
        <v>10</v>
      </c>
      <c r="D39">
        <v>1.2978332048269356</v>
      </c>
      <c r="E39">
        <v>31.786000000000001</v>
      </c>
      <c r="F39">
        <v>8.6829999999999998</v>
      </c>
      <c r="G39">
        <v>9.2798172000000012E-2</v>
      </c>
      <c r="H39">
        <v>-19.902999999999999</v>
      </c>
      <c r="I39">
        <v>1.0989980519999998</v>
      </c>
      <c r="J39">
        <v>11.842884706823748</v>
      </c>
      <c r="K39" t="s">
        <v>33</v>
      </c>
      <c r="L39">
        <v>14.26316163925719</v>
      </c>
      <c r="M39">
        <v>1.2043654896884122</v>
      </c>
      <c r="N39">
        <v>1297.8332048269356</v>
      </c>
      <c r="AB39" s="19" t="s">
        <v>101</v>
      </c>
      <c r="AC39" s="20" t="s">
        <v>93</v>
      </c>
      <c r="AD39" s="19">
        <v>1</v>
      </c>
      <c r="AE39" s="3" t="s">
        <v>33</v>
      </c>
      <c r="AF39" s="2" t="s">
        <v>49</v>
      </c>
      <c r="AG39" s="9">
        <v>25.741385792756322</v>
      </c>
      <c r="AH39" s="9">
        <v>1.994705344136285</v>
      </c>
      <c r="AI39" s="2" t="s">
        <v>38</v>
      </c>
      <c r="BH39" t="s">
        <v>100</v>
      </c>
      <c r="BI39" t="s">
        <v>67</v>
      </c>
      <c r="BJ39" s="5">
        <v>-19.902999999999999</v>
      </c>
      <c r="BK39">
        <v>1.0989980519999998</v>
      </c>
      <c r="BL39" s="4" t="s">
        <v>91</v>
      </c>
      <c r="BM39" s="11">
        <v>-28.288</v>
      </c>
      <c r="BN39" s="4">
        <v>41.195107422</v>
      </c>
      <c r="BO39" s="4" t="s">
        <v>97</v>
      </c>
      <c r="BP39" s="12">
        <v>-14.307</v>
      </c>
      <c r="BQ39" s="4">
        <v>39.825953538</v>
      </c>
      <c r="BR39" s="13">
        <f t="shared" si="0"/>
        <v>37.619554786936746</v>
      </c>
      <c r="BS39" s="13">
        <f t="shared" si="1"/>
        <v>62.380445213063254</v>
      </c>
      <c r="BT39">
        <f t="shared" si="9"/>
        <v>100</v>
      </c>
      <c r="BW39" t="s">
        <v>46</v>
      </c>
      <c r="BX39" t="s">
        <v>104</v>
      </c>
      <c r="BY39" t="s">
        <v>105</v>
      </c>
      <c r="BZ39" t="s">
        <v>106</v>
      </c>
      <c r="CA39" t="s">
        <v>107</v>
      </c>
      <c r="CB39" t="s">
        <v>108</v>
      </c>
      <c r="CC39" t="s">
        <v>109</v>
      </c>
    </row>
    <row r="40" spans="1:81" x14ac:dyDescent="0.3">
      <c r="A40" t="s">
        <v>100</v>
      </c>
      <c r="B40" t="s">
        <v>71</v>
      </c>
      <c r="C40">
        <v>20</v>
      </c>
      <c r="D40">
        <v>1.2841956276766358</v>
      </c>
      <c r="E40">
        <v>34.862000000000002</v>
      </c>
      <c r="F40">
        <v>8.5280000000000005</v>
      </c>
      <c r="G40">
        <v>6.9654983999999989E-2</v>
      </c>
      <c r="H40">
        <v>-19.309000000000001</v>
      </c>
      <c r="I40">
        <v>0.88947183299999988</v>
      </c>
      <c r="J40">
        <v>12.769679668579064</v>
      </c>
      <c r="K40" t="s">
        <v>33</v>
      </c>
      <c r="L40">
        <v>22.845116777602449</v>
      </c>
      <c r="M40">
        <v>1.7890125179737202</v>
      </c>
      <c r="N40">
        <v>2568.3912553532714</v>
      </c>
      <c r="U40" s="18"/>
      <c r="AB40" s="19" t="s">
        <v>101</v>
      </c>
      <c r="AC40" s="20" t="s">
        <v>99</v>
      </c>
      <c r="AD40" s="19">
        <v>2</v>
      </c>
      <c r="AE40" s="3" t="s">
        <v>33</v>
      </c>
      <c r="AF40" s="2" t="s">
        <v>49</v>
      </c>
      <c r="AG40" s="9">
        <v>22.107816301642714</v>
      </c>
      <c r="AH40" s="9">
        <v>1.8220730931062454</v>
      </c>
      <c r="AI40" s="2" t="s">
        <v>38</v>
      </c>
      <c r="BH40" t="s">
        <v>100</v>
      </c>
      <c r="BI40" t="s">
        <v>71</v>
      </c>
      <c r="BJ40" s="5">
        <v>-19.309000000000001</v>
      </c>
      <c r="BK40">
        <v>0.88947183299999988</v>
      </c>
      <c r="BL40" s="4" t="s">
        <v>91</v>
      </c>
      <c r="BM40" s="11">
        <v>-28.288</v>
      </c>
      <c r="BN40" s="4">
        <v>41.195107422</v>
      </c>
      <c r="BO40" s="4" t="s">
        <v>97</v>
      </c>
      <c r="BP40" s="12">
        <v>-14.307</v>
      </c>
      <c r="BQ40" s="4">
        <v>39.825953538</v>
      </c>
      <c r="BR40" s="13">
        <f t="shared" si="0"/>
        <v>33.443705117524857</v>
      </c>
      <c r="BS40" s="13">
        <f t="shared" si="1"/>
        <v>66.556294882475143</v>
      </c>
      <c r="BT40">
        <f t="shared" si="9"/>
        <v>100</v>
      </c>
      <c r="BW40" t="s">
        <v>32</v>
      </c>
      <c r="BX40">
        <v>20</v>
      </c>
      <c r="BY40">
        <v>82.830269651670108</v>
      </c>
      <c r="BZ40">
        <v>17.169730348329885</v>
      </c>
      <c r="CA40">
        <v>13.7</v>
      </c>
      <c r="CB40">
        <v>17.900069348774576</v>
      </c>
      <c r="CC40">
        <v>82.099930651225435</v>
      </c>
    </row>
    <row r="41" spans="1:81" x14ac:dyDescent="0.3">
      <c r="A41" t="s">
        <v>100</v>
      </c>
      <c r="B41" t="s">
        <v>74</v>
      </c>
      <c r="C41">
        <v>20</v>
      </c>
      <c r="D41">
        <v>1.184607383652269</v>
      </c>
      <c r="E41">
        <v>32.905999999999999</v>
      </c>
      <c r="F41">
        <v>9.0259999999999998</v>
      </c>
      <c r="G41">
        <v>5.5814603999999997E-2</v>
      </c>
      <c r="H41">
        <v>-18.218</v>
      </c>
      <c r="I41">
        <v>0.75413039249999991</v>
      </c>
      <c r="J41">
        <v>13.511345390894469</v>
      </c>
      <c r="K41" t="s">
        <v>33</v>
      </c>
      <c r="L41">
        <v>17.866968623841672</v>
      </c>
      <c r="M41">
        <v>1.3223678402805492</v>
      </c>
      <c r="N41">
        <v>2369.2147673045379</v>
      </c>
      <c r="U41" s="18"/>
      <c r="AB41" s="19" t="s">
        <v>101</v>
      </c>
      <c r="AC41" s="20" t="s">
        <v>102</v>
      </c>
      <c r="AD41" s="19">
        <v>3</v>
      </c>
      <c r="AE41" s="3" t="s">
        <v>33</v>
      </c>
      <c r="AF41" s="2" t="s">
        <v>49</v>
      </c>
      <c r="AG41" s="9">
        <v>22.942149415780463</v>
      </c>
      <c r="AH41" s="9">
        <v>1.9115041179817054</v>
      </c>
      <c r="AI41" s="2" t="s">
        <v>38</v>
      </c>
      <c r="BH41" t="s">
        <v>100</v>
      </c>
      <c r="BI41" t="s">
        <v>74</v>
      </c>
      <c r="BJ41" s="5">
        <v>-18.218</v>
      </c>
      <c r="BK41">
        <v>0.75413039249999991</v>
      </c>
      <c r="BL41" s="4" t="s">
        <v>91</v>
      </c>
      <c r="BM41" s="11">
        <v>-28.288</v>
      </c>
      <c r="BN41" s="4">
        <v>41.195107422</v>
      </c>
      <c r="BO41" s="4" t="s">
        <v>97</v>
      </c>
      <c r="BP41" s="12">
        <v>-14.307</v>
      </c>
      <c r="BQ41" s="4">
        <v>39.825953538</v>
      </c>
      <c r="BR41" s="13">
        <f t="shared" si="0"/>
        <v>25.773920623706033</v>
      </c>
      <c r="BS41" s="13">
        <f t="shared" si="1"/>
        <v>74.226079376293967</v>
      </c>
      <c r="BT41">
        <f t="shared" si="9"/>
        <v>100</v>
      </c>
      <c r="BW41" t="s">
        <v>49</v>
      </c>
      <c r="BX41">
        <v>13.8</v>
      </c>
      <c r="BY41">
        <v>74.609291180888334</v>
      </c>
      <c r="BZ41">
        <v>25.390708819111659</v>
      </c>
      <c r="CA41">
        <v>12.4</v>
      </c>
      <c r="CB41">
        <v>23.953471015011058</v>
      </c>
      <c r="CC41">
        <v>76.046528984988939</v>
      </c>
    </row>
    <row r="42" spans="1:81" x14ac:dyDescent="0.3">
      <c r="A42" t="s">
        <v>100</v>
      </c>
      <c r="B42" t="s">
        <v>77</v>
      </c>
      <c r="C42">
        <v>20</v>
      </c>
      <c r="D42">
        <v>1.1727508039856622</v>
      </c>
      <c r="E42">
        <v>34.432000000000002</v>
      </c>
      <c r="F42">
        <v>8.7949999999999999</v>
      </c>
      <c r="G42">
        <v>4.9327811999999999E-2</v>
      </c>
      <c r="H42">
        <v>-17.498999999999999</v>
      </c>
      <c r="I42">
        <v>0.70530005549999997</v>
      </c>
      <c r="J42">
        <v>14.298222988280932</v>
      </c>
      <c r="K42" t="s">
        <v>33</v>
      </c>
      <c r="L42">
        <v>16.542824142775146</v>
      </c>
      <c r="M42">
        <v>1.156984623637072</v>
      </c>
      <c r="N42">
        <v>2345.5016079713246</v>
      </c>
      <c r="U42" s="18"/>
      <c r="AB42" s="19" t="s">
        <v>101</v>
      </c>
      <c r="AC42" s="20" t="s">
        <v>103</v>
      </c>
      <c r="AD42" s="19">
        <v>4</v>
      </c>
      <c r="AE42" s="3" t="s">
        <v>33</v>
      </c>
      <c r="AF42" s="2" t="s">
        <v>49</v>
      </c>
      <c r="AG42" s="9">
        <v>26.76256861066399</v>
      </c>
      <c r="AH42" s="9">
        <v>2.3510053441362846</v>
      </c>
      <c r="AI42" s="2" t="s">
        <v>38</v>
      </c>
      <c r="BH42" t="s">
        <v>100</v>
      </c>
      <c r="BI42" t="s">
        <v>77</v>
      </c>
      <c r="BJ42" s="5">
        <v>-17.498999999999999</v>
      </c>
      <c r="BK42">
        <v>0.70530005549999997</v>
      </c>
      <c r="BL42" s="4" t="s">
        <v>91</v>
      </c>
      <c r="BM42" s="11">
        <v>-28.288</v>
      </c>
      <c r="BN42" s="4">
        <v>41.195107422</v>
      </c>
      <c r="BO42" s="4" t="s">
        <v>97</v>
      </c>
      <c r="BP42" s="12">
        <v>-14.307</v>
      </c>
      <c r="BQ42" s="4">
        <v>39.825953538</v>
      </c>
      <c r="BR42" s="13">
        <f t="shared" si="0"/>
        <v>20.719314710731012</v>
      </c>
      <c r="BS42" s="13">
        <f t="shared" si="1"/>
        <v>79.280685289268988</v>
      </c>
      <c r="BT42">
        <f t="shared" si="9"/>
        <v>100</v>
      </c>
      <c r="BW42" t="s">
        <v>55</v>
      </c>
      <c r="BX42">
        <v>26.7</v>
      </c>
      <c r="BY42">
        <v>74.683499034403837</v>
      </c>
      <c r="BZ42">
        <v>25.31650096559617</v>
      </c>
      <c r="CA42">
        <v>23.5</v>
      </c>
      <c r="CB42">
        <v>27.616516825629798</v>
      </c>
      <c r="CC42">
        <v>72.383483174370184</v>
      </c>
    </row>
    <row r="43" spans="1:81" x14ac:dyDescent="0.3">
      <c r="A43" t="s">
        <v>110</v>
      </c>
      <c r="B43" t="s">
        <v>32</v>
      </c>
      <c r="C43">
        <v>5</v>
      </c>
      <c r="D43">
        <v>1.6564759361646249</v>
      </c>
      <c r="E43">
        <v>25.181000000000001</v>
      </c>
      <c r="F43">
        <v>7.742</v>
      </c>
      <c r="G43">
        <v>0.160650612</v>
      </c>
      <c r="H43">
        <v>-17.369</v>
      </c>
      <c r="I43">
        <v>1.9505559584999999</v>
      </c>
      <c r="J43">
        <v>12.141603036656965</v>
      </c>
      <c r="K43" t="s">
        <v>33</v>
      </c>
      <c r="L43">
        <v>16.155245036988873</v>
      </c>
      <c r="M43">
        <v>1.3305693645405996</v>
      </c>
      <c r="N43">
        <v>828.23796808231248</v>
      </c>
      <c r="U43" s="18"/>
      <c r="AB43" s="19" t="s">
        <v>101</v>
      </c>
      <c r="AC43" s="20" t="s">
        <v>93</v>
      </c>
      <c r="AD43" s="19">
        <v>1</v>
      </c>
      <c r="AE43" s="3" t="s">
        <v>33</v>
      </c>
      <c r="AF43" s="2" t="s">
        <v>55</v>
      </c>
      <c r="AG43" s="9">
        <v>47.075885770834439</v>
      </c>
      <c r="AH43" s="9">
        <v>3.6716118229717645</v>
      </c>
      <c r="AI43" s="2" t="s">
        <v>38</v>
      </c>
      <c r="BH43" t="s">
        <v>110</v>
      </c>
      <c r="BI43" t="s">
        <v>32</v>
      </c>
      <c r="BJ43" s="5">
        <v>-17.369</v>
      </c>
      <c r="BK43">
        <v>1.9505559584999999</v>
      </c>
      <c r="BL43" s="4" t="s">
        <v>91</v>
      </c>
      <c r="BM43" s="11">
        <v>-28.288</v>
      </c>
      <c r="BN43" s="4">
        <v>41.195107422</v>
      </c>
      <c r="BO43" s="4" t="s">
        <v>97</v>
      </c>
      <c r="BP43" s="12">
        <v>-14.307</v>
      </c>
      <c r="BQ43" s="4">
        <v>39.825953538</v>
      </c>
      <c r="BR43" s="13">
        <f t="shared" si="0"/>
        <v>19.805408217425381</v>
      </c>
      <c r="BS43" s="13">
        <f t="shared" si="1"/>
        <v>80.194591782574619</v>
      </c>
      <c r="BT43">
        <f t="shared" si="9"/>
        <v>100</v>
      </c>
      <c r="BW43" t="s">
        <v>61</v>
      </c>
      <c r="BX43">
        <v>21.7</v>
      </c>
      <c r="BY43">
        <v>70.100493526929398</v>
      </c>
      <c r="BZ43">
        <v>29.899506473070609</v>
      </c>
      <c r="CA43">
        <v>19.7</v>
      </c>
      <c r="CB43">
        <v>34.374601555527207</v>
      </c>
      <c r="CC43">
        <v>65.625398444472779</v>
      </c>
    </row>
    <row r="44" spans="1:81" x14ac:dyDescent="0.3">
      <c r="A44" t="s">
        <v>110</v>
      </c>
      <c r="B44" t="s">
        <v>49</v>
      </c>
      <c r="C44">
        <v>5</v>
      </c>
      <c r="D44">
        <v>1.1881901176858163</v>
      </c>
      <c r="E44">
        <v>23.427</v>
      </c>
      <c r="F44">
        <v>8.9489999999999998</v>
      </c>
      <c r="G44">
        <v>8.7341100000000005E-2</v>
      </c>
      <c r="H44">
        <v>-19.626999999999999</v>
      </c>
      <c r="I44">
        <v>1.0123260840000001</v>
      </c>
      <c r="J44">
        <v>11.590489288548003</v>
      </c>
      <c r="K44" t="s">
        <v>33</v>
      </c>
      <c r="L44">
        <v>6.0141792444219089</v>
      </c>
      <c r="M44">
        <v>0.51888915943904323</v>
      </c>
      <c r="N44">
        <v>594.09505884290809</v>
      </c>
      <c r="U44" s="18"/>
      <c r="AB44" s="19" t="s">
        <v>101</v>
      </c>
      <c r="AC44" s="20" t="s">
        <v>99</v>
      </c>
      <c r="AD44" s="19">
        <v>2</v>
      </c>
      <c r="AE44" s="3" t="s">
        <v>33</v>
      </c>
      <c r="AF44" s="2" t="s">
        <v>55</v>
      </c>
      <c r="AG44" s="9">
        <v>38.853819944506796</v>
      </c>
      <c r="AH44" s="9">
        <v>3.2203444853830838</v>
      </c>
      <c r="AI44" s="2" t="s">
        <v>38</v>
      </c>
      <c r="BH44" t="s">
        <v>110</v>
      </c>
      <c r="BI44" t="s">
        <v>49</v>
      </c>
      <c r="BJ44" s="5">
        <v>-19.626999999999999</v>
      </c>
      <c r="BK44">
        <v>1.0123260840000001</v>
      </c>
      <c r="BL44" s="4" t="s">
        <v>91</v>
      </c>
      <c r="BM44" s="11">
        <v>-28.288</v>
      </c>
      <c r="BN44" s="4">
        <v>41.195107422</v>
      </c>
      <c r="BO44" s="4" t="s">
        <v>97</v>
      </c>
      <c r="BP44" s="12">
        <v>-14.307</v>
      </c>
      <c r="BQ44" s="4">
        <v>39.825953538</v>
      </c>
      <c r="BR44" s="13">
        <f t="shared" si="0"/>
        <v>35.679261001149399</v>
      </c>
      <c r="BS44" s="13">
        <f t="shared" si="1"/>
        <v>64.320738998850601</v>
      </c>
      <c r="BT44">
        <f t="shared" si="9"/>
        <v>100</v>
      </c>
      <c r="BW44" t="s">
        <v>67</v>
      </c>
      <c r="BX44">
        <v>19.3</v>
      </c>
      <c r="BY44">
        <v>66.053930334024741</v>
      </c>
      <c r="BZ44">
        <v>33.946069665975259</v>
      </c>
      <c r="CA44">
        <v>15.8</v>
      </c>
      <c r="CB44">
        <v>35.502685321383353</v>
      </c>
      <c r="CC44">
        <v>64.497314678616618</v>
      </c>
    </row>
    <row r="45" spans="1:81" x14ac:dyDescent="0.3">
      <c r="A45" t="s">
        <v>110</v>
      </c>
      <c r="B45" t="s">
        <v>55</v>
      </c>
      <c r="C45">
        <v>10</v>
      </c>
      <c r="D45">
        <v>1.2822115479119749</v>
      </c>
      <c r="E45">
        <v>35.875</v>
      </c>
      <c r="F45">
        <v>8.4329999999999998</v>
      </c>
      <c r="G45">
        <v>0.1521026</v>
      </c>
      <c r="H45">
        <v>-17.257999999999999</v>
      </c>
      <c r="I45">
        <v>1.845220538</v>
      </c>
      <c r="J45">
        <v>12.131420094068082</v>
      </c>
      <c r="K45" t="s">
        <v>33</v>
      </c>
      <c r="L45">
        <v>23.659630822679471</v>
      </c>
      <c r="M45">
        <v>1.9502771018743594</v>
      </c>
      <c r="N45">
        <v>1282.2115479119748</v>
      </c>
      <c r="U45" s="18"/>
      <c r="AB45" s="19" t="s">
        <v>101</v>
      </c>
      <c r="AC45" s="20" t="s">
        <v>102</v>
      </c>
      <c r="AD45" s="19">
        <v>3</v>
      </c>
      <c r="AE45" s="3" t="s">
        <v>33</v>
      </c>
      <c r="AF45" s="2" t="s">
        <v>55</v>
      </c>
      <c r="AG45" s="9">
        <v>42.11407483030542</v>
      </c>
      <c r="AH45" s="9">
        <v>3.5091645691921189</v>
      </c>
      <c r="AI45" s="2" t="s">
        <v>38</v>
      </c>
      <c r="BH45" t="s">
        <v>110</v>
      </c>
      <c r="BI45" t="s">
        <v>55</v>
      </c>
      <c r="BJ45" s="5">
        <v>-17.257999999999999</v>
      </c>
      <c r="BK45">
        <v>1.845220538</v>
      </c>
      <c r="BL45" s="4" t="s">
        <v>91</v>
      </c>
      <c r="BM45" s="11">
        <v>-28.288</v>
      </c>
      <c r="BN45" s="4">
        <v>41.195107422</v>
      </c>
      <c r="BO45" s="4" t="s">
        <v>97</v>
      </c>
      <c r="BP45" s="12">
        <v>-14.307</v>
      </c>
      <c r="BQ45" s="4">
        <v>39.825953538</v>
      </c>
      <c r="BR45" s="13">
        <f t="shared" si="0"/>
        <v>19.025072673141324</v>
      </c>
      <c r="BS45" s="13">
        <f t="shared" si="1"/>
        <v>80.974927326858676</v>
      </c>
      <c r="BT45">
        <f t="shared" si="9"/>
        <v>100</v>
      </c>
      <c r="BW45" t="s">
        <v>71</v>
      </c>
      <c r="BX45">
        <v>29.5</v>
      </c>
      <c r="BY45">
        <v>58.387275588298387</v>
      </c>
      <c r="BZ45">
        <v>41.612724411701606</v>
      </c>
      <c r="CA45">
        <v>22.8</v>
      </c>
      <c r="CB45">
        <v>22.838137472283801</v>
      </c>
      <c r="CC45">
        <v>77.161862527716181</v>
      </c>
    </row>
    <row r="46" spans="1:81" x14ac:dyDescent="0.3">
      <c r="A46" t="s">
        <v>110</v>
      </c>
      <c r="B46" t="s">
        <v>61</v>
      </c>
      <c r="C46">
        <v>10</v>
      </c>
      <c r="D46">
        <v>1.3837278831840378</v>
      </c>
      <c r="E46">
        <v>33.771999999999998</v>
      </c>
      <c r="F46">
        <v>8.4919999999999991</v>
      </c>
      <c r="G46">
        <v>0.12813825000000001</v>
      </c>
      <c r="H46">
        <v>-18.422000000000001</v>
      </c>
      <c r="I46">
        <v>1.5333274575</v>
      </c>
      <c r="J46">
        <v>11.966086435429244</v>
      </c>
      <c r="K46" t="s">
        <v>33</v>
      </c>
      <c r="L46">
        <v>21.217079569944378</v>
      </c>
      <c r="M46">
        <v>1.7730846942740706</v>
      </c>
      <c r="N46">
        <v>1383.7278831840379</v>
      </c>
      <c r="U46" s="18"/>
      <c r="AB46" s="19" t="s">
        <v>101</v>
      </c>
      <c r="AC46" s="20" t="s">
        <v>103</v>
      </c>
      <c r="AD46" s="19">
        <v>4</v>
      </c>
      <c r="AE46" s="3" t="s">
        <v>33</v>
      </c>
      <c r="AF46" s="2" t="s">
        <v>55</v>
      </c>
      <c r="AG46" s="9">
        <v>46.41506615042298</v>
      </c>
      <c r="AH46" s="9">
        <v>4.0279118229717641</v>
      </c>
      <c r="AI46" s="2" t="s">
        <v>38</v>
      </c>
      <c r="BH46" t="s">
        <v>110</v>
      </c>
      <c r="BI46" t="s">
        <v>61</v>
      </c>
      <c r="BJ46" s="5">
        <v>-18.422000000000001</v>
      </c>
      <c r="BK46">
        <v>1.5333274575</v>
      </c>
      <c r="BL46" s="4" t="s">
        <v>91</v>
      </c>
      <c r="BM46" s="11">
        <v>-28.288</v>
      </c>
      <c r="BN46" s="4">
        <v>41.195107422</v>
      </c>
      <c r="BO46" s="4" t="s">
        <v>97</v>
      </c>
      <c r="BP46" s="12">
        <v>-14.307</v>
      </c>
      <c r="BQ46" s="4">
        <v>39.825953538</v>
      </c>
      <c r="BR46" s="13">
        <f t="shared" si="0"/>
        <v>27.208050813201027</v>
      </c>
      <c r="BS46" s="13">
        <f t="shared" si="1"/>
        <v>72.791949186798973</v>
      </c>
      <c r="BT46">
        <f t="shared" si="9"/>
        <v>100</v>
      </c>
      <c r="BW46" t="s">
        <v>74</v>
      </c>
      <c r="BX46">
        <v>23.5</v>
      </c>
      <c r="BY46">
        <v>43.914956011730197</v>
      </c>
      <c r="BZ46">
        <v>56.085043988269803</v>
      </c>
      <c r="CA46">
        <v>19.100000000000001</v>
      </c>
      <c r="CB46">
        <v>24.007115246468032</v>
      </c>
      <c r="CC46">
        <v>75.992884753531968</v>
      </c>
    </row>
    <row r="47" spans="1:81" x14ac:dyDescent="0.3">
      <c r="A47" t="s">
        <v>110</v>
      </c>
      <c r="B47" t="s">
        <v>67</v>
      </c>
      <c r="C47">
        <v>10</v>
      </c>
      <c r="D47">
        <v>1.3422448626796053</v>
      </c>
      <c r="E47">
        <v>31.861999999999998</v>
      </c>
      <c r="F47">
        <v>8.5679999999999996</v>
      </c>
      <c r="G47">
        <v>0.10873149999999999</v>
      </c>
      <c r="H47">
        <v>-19.465999999999998</v>
      </c>
      <c r="I47">
        <v>1.265376686</v>
      </c>
      <c r="J47">
        <v>11.637627421676331</v>
      </c>
      <c r="K47" t="s">
        <v>33</v>
      </c>
      <c r="L47">
        <v>16.984453561380441</v>
      </c>
      <c r="M47">
        <v>1.4594429728644749</v>
      </c>
      <c r="N47">
        <v>1342.2448626796051</v>
      </c>
      <c r="U47" s="18"/>
      <c r="AB47" s="19" t="s">
        <v>101</v>
      </c>
      <c r="AC47" s="20" t="s">
        <v>93</v>
      </c>
      <c r="AD47" s="19">
        <v>1</v>
      </c>
      <c r="AE47" s="3" t="s">
        <v>33</v>
      </c>
      <c r="AF47" s="2" t="s">
        <v>61</v>
      </c>
      <c r="AG47" s="9">
        <v>66.613027318157762</v>
      </c>
      <c r="AH47" s="9">
        <v>5.1703718099548732</v>
      </c>
      <c r="AI47" s="2" t="s">
        <v>38</v>
      </c>
      <c r="BH47" t="s">
        <v>110</v>
      </c>
      <c r="BI47" t="s">
        <v>67</v>
      </c>
      <c r="BJ47" s="5">
        <v>-19.465999999999998</v>
      </c>
      <c r="BK47">
        <v>1.265376686</v>
      </c>
      <c r="BL47" s="4" t="s">
        <v>91</v>
      </c>
      <c r="BM47" s="11">
        <v>-28.288</v>
      </c>
      <c r="BN47" s="4">
        <v>41.195107422</v>
      </c>
      <c r="BO47" s="4" t="s">
        <v>97</v>
      </c>
      <c r="BP47" s="12">
        <v>-14.307</v>
      </c>
      <c r="BQ47" s="4">
        <v>39.825953538</v>
      </c>
      <c r="BR47" s="13">
        <f t="shared" si="0"/>
        <v>34.547422959440098</v>
      </c>
      <c r="BS47" s="13">
        <f t="shared" si="1"/>
        <v>65.452577040559902</v>
      </c>
      <c r="BT47">
        <f t="shared" si="9"/>
        <v>100</v>
      </c>
      <c r="BW47" t="s">
        <v>77</v>
      </c>
      <c r="BX47">
        <v>20.8</v>
      </c>
      <c r="BY47">
        <v>35.043094199270428</v>
      </c>
      <c r="BZ47">
        <v>64.956905800729572</v>
      </c>
      <c r="CA47">
        <v>16.399999999999999</v>
      </c>
      <c r="CB47">
        <v>25.038017433597766</v>
      </c>
      <c r="CC47">
        <v>74.961982566402227</v>
      </c>
    </row>
    <row r="48" spans="1:81" x14ac:dyDescent="0.3">
      <c r="A48" t="s">
        <v>110</v>
      </c>
      <c r="B48" t="s">
        <v>71</v>
      </c>
      <c r="C48">
        <v>20</v>
      </c>
      <c r="D48">
        <v>1.2121226529207663</v>
      </c>
      <c r="E48">
        <v>31.907</v>
      </c>
      <c r="F48">
        <v>8.6939999999999991</v>
      </c>
      <c r="G48">
        <v>5.8721700000000002E-2</v>
      </c>
      <c r="H48">
        <v>-19.204000000000001</v>
      </c>
      <c r="I48">
        <v>0.73941156799999996</v>
      </c>
      <c r="J48">
        <v>12.591794311132</v>
      </c>
      <c r="K48" t="s">
        <v>33</v>
      </c>
      <c r="L48">
        <v>17.925150228089269</v>
      </c>
      <c r="M48">
        <v>1.4235580557603473</v>
      </c>
      <c r="N48">
        <v>2424.2453058415326</v>
      </c>
      <c r="AB48" s="19" t="s">
        <v>101</v>
      </c>
      <c r="AC48" s="20" t="s">
        <v>99</v>
      </c>
      <c r="AD48" s="19">
        <v>2</v>
      </c>
      <c r="AE48" s="3" t="s">
        <v>33</v>
      </c>
      <c r="AF48" s="2" t="s">
        <v>61</v>
      </c>
      <c r="AG48" s="9">
        <v>54.392801376775068</v>
      </c>
      <c r="AH48" s="9">
        <v>4.4988756323406456</v>
      </c>
      <c r="AI48" s="2" t="s">
        <v>38</v>
      </c>
      <c r="BH48" t="s">
        <v>110</v>
      </c>
      <c r="BI48" t="s">
        <v>71</v>
      </c>
      <c r="BJ48" s="5">
        <v>-19.204000000000001</v>
      </c>
      <c r="BK48">
        <v>0.73941156799999996</v>
      </c>
      <c r="BL48" s="4" t="s">
        <v>91</v>
      </c>
      <c r="BM48" s="11">
        <v>-28.288</v>
      </c>
      <c r="BN48" s="4">
        <v>41.195107422</v>
      </c>
      <c r="BO48" s="4" t="s">
        <v>97</v>
      </c>
      <c r="BP48" s="12">
        <v>-14.307</v>
      </c>
      <c r="BQ48" s="4">
        <v>39.825953538</v>
      </c>
      <c r="BR48" s="13">
        <f t="shared" si="0"/>
        <v>32.705549872931854</v>
      </c>
      <c r="BS48" s="13">
        <f t="shared" si="1"/>
        <v>67.294450127068146</v>
      </c>
      <c r="BT48">
        <f t="shared" si="9"/>
        <v>100</v>
      </c>
    </row>
    <row r="49" spans="1:72" x14ac:dyDescent="0.3">
      <c r="A49" t="s">
        <v>110</v>
      </c>
      <c r="B49" t="s">
        <v>74</v>
      </c>
      <c r="C49">
        <v>20</v>
      </c>
      <c r="D49">
        <v>1.1402386029902702</v>
      </c>
      <c r="E49">
        <v>24.056000000000001</v>
      </c>
      <c r="F49">
        <v>8.7319999999999993</v>
      </c>
      <c r="G49">
        <v>7.2165900000000005E-2</v>
      </c>
      <c r="H49">
        <v>-17.887999999999998</v>
      </c>
      <c r="I49">
        <v>1.0085768000000002</v>
      </c>
      <c r="J49">
        <v>13.975808518981959</v>
      </c>
      <c r="K49" t="s">
        <v>33</v>
      </c>
      <c r="L49">
        <v>23.000364028807947</v>
      </c>
      <c r="M49">
        <v>1.6457268999907111</v>
      </c>
      <c r="N49">
        <v>2280.4772059805405</v>
      </c>
      <c r="AB49" s="19" t="s">
        <v>101</v>
      </c>
      <c r="AC49" s="20" t="s">
        <v>102</v>
      </c>
      <c r="AD49" s="19">
        <v>3</v>
      </c>
      <c r="AE49" s="3" t="s">
        <v>33</v>
      </c>
      <c r="AF49" s="2" t="s">
        <v>61</v>
      </c>
      <c r="AG49" s="9">
        <v>59.496170319869272</v>
      </c>
      <c r="AH49" s="9">
        <v>4.9576725266557737</v>
      </c>
      <c r="AI49" s="2" t="s">
        <v>38</v>
      </c>
      <c r="BH49" t="s">
        <v>110</v>
      </c>
      <c r="BI49" t="s">
        <v>74</v>
      </c>
      <c r="BJ49" s="5">
        <v>-17.887999999999998</v>
      </c>
      <c r="BK49">
        <v>1.0085768000000002</v>
      </c>
      <c r="BL49" s="4" t="s">
        <v>91</v>
      </c>
      <c r="BM49" s="11">
        <v>-28.288</v>
      </c>
      <c r="BN49" s="4">
        <v>41.195107422</v>
      </c>
      <c r="BO49" s="4" t="s">
        <v>97</v>
      </c>
      <c r="BP49" s="12">
        <v>-14.307</v>
      </c>
      <c r="BQ49" s="4">
        <v>39.825953538</v>
      </c>
      <c r="BR49" s="13">
        <f t="shared" si="0"/>
        <v>23.454004140699396</v>
      </c>
      <c r="BS49" s="13">
        <f t="shared" si="1"/>
        <v>76.545995859300604</v>
      </c>
      <c r="BT49">
        <f t="shared" si="9"/>
        <v>100</v>
      </c>
    </row>
    <row r="50" spans="1:72" x14ac:dyDescent="0.3">
      <c r="A50" t="s">
        <v>110</v>
      </c>
      <c r="B50" t="s">
        <v>77</v>
      </c>
      <c r="C50">
        <v>20</v>
      </c>
      <c r="D50">
        <v>0.99776660143028861</v>
      </c>
      <c r="E50">
        <v>34.194000000000003</v>
      </c>
      <c r="F50">
        <v>9.254999999999999</v>
      </c>
      <c r="G50">
        <v>4.2326799999999998E-2</v>
      </c>
      <c r="H50">
        <v>-16.75</v>
      </c>
      <c r="I50">
        <v>0.60637892000000004</v>
      </c>
      <c r="J50">
        <v>14.326122456694106</v>
      </c>
      <c r="K50" t="s">
        <v>33</v>
      </c>
      <c r="L50">
        <v>12.10049268374738</v>
      </c>
      <c r="M50">
        <v>0.84464534770839084</v>
      </c>
      <c r="N50">
        <v>1995.5332028605774</v>
      </c>
      <c r="AB50" s="19" t="s">
        <v>101</v>
      </c>
      <c r="AC50" s="20" t="s">
        <v>103</v>
      </c>
      <c r="AD50" s="19">
        <v>4</v>
      </c>
      <c r="AE50" s="3" t="s">
        <v>33</v>
      </c>
      <c r="AF50" s="2" t="s">
        <v>61</v>
      </c>
      <c r="AG50" s="9">
        <v>64.276060763933387</v>
      </c>
      <c r="AH50" s="9">
        <v>5.5266718099548733</v>
      </c>
      <c r="AI50" s="2" t="s">
        <v>38</v>
      </c>
      <c r="BH50" t="s">
        <v>110</v>
      </c>
      <c r="BI50" t="s">
        <v>77</v>
      </c>
      <c r="BJ50" s="5">
        <v>-16.75</v>
      </c>
      <c r="BK50">
        <v>0.60637892000000004</v>
      </c>
      <c r="BL50" s="4" t="s">
        <v>91</v>
      </c>
      <c r="BM50" s="11">
        <v>-28.288</v>
      </c>
      <c r="BN50" s="4">
        <v>41.195107422</v>
      </c>
      <c r="BO50" s="4" t="s">
        <v>97</v>
      </c>
      <c r="BP50" s="12">
        <v>-14.307</v>
      </c>
      <c r="BQ50" s="4">
        <v>39.825953538</v>
      </c>
      <c r="BR50" s="13">
        <f t="shared" si="0"/>
        <v>15.453807299300863</v>
      </c>
      <c r="BS50" s="13">
        <f t="shared" si="1"/>
        <v>84.546192700699137</v>
      </c>
      <c r="BT50">
        <f t="shared" si="9"/>
        <v>100</v>
      </c>
    </row>
    <row r="51" spans="1:72" x14ac:dyDescent="0.3">
      <c r="A51" t="s">
        <v>111</v>
      </c>
      <c r="B51" t="s">
        <v>32</v>
      </c>
      <c r="C51">
        <v>5</v>
      </c>
      <c r="D51">
        <v>1.2959291342200234</v>
      </c>
      <c r="E51">
        <v>22.497</v>
      </c>
      <c r="F51">
        <v>8.3219999999999992</v>
      </c>
      <c r="G51">
        <v>0.1729552</v>
      </c>
      <c r="H51">
        <v>-18.507999999999999</v>
      </c>
      <c r="I51">
        <v>2.0584250260000001</v>
      </c>
      <c r="J51">
        <v>11.901492559923032</v>
      </c>
      <c r="K51" t="s">
        <v>33</v>
      </c>
      <c r="L51">
        <v>13.337864809005048</v>
      </c>
      <c r="M51">
        <v>1.1206884129742551</v>
      </c>
      <c r="N51">
        <v>647.96456711001179</v>
      </c>
      <c r="AB51" s="19" t="s">
        <v>101</v>
      </c>
      <c r="AC51" s="20" t="s">
        <v>93</v>
      </c>
      <c r="AD51" s="19">
        <v>1</v>
      </c>
      <c r="AE51" s="3" t="s">
        <v>33</v>
      </c>
      <c r="AF51" s="2" t="s">
        <v>67</v>
      </c>
      <c r="AG51" s="9">
        <v>83.549350064724393</v>
      </c>
      <c r="AH51" s="9">
        <v>6.4326180059135831</v>
      </c>
      <c r="AI51" s="2" t="s">
        <v>38</v>
      </c>
      <c r="BH51" t="s">
        <v>111</v>
      </c>
      <c r="BI51" t="s">
        <v>32</v>
      </c>
      <c r="BJ51" s="5">
        <v>-18.507999999999999</v>
      </c>
      <c r="BK51">
        <v>2.0584250260000001</v>
      </c>
      <c r="BL51" s="4" t="s">
        <v>94</v>
      </c>
      <c r="BM51" s="11">
        <v>-28.288</v>
      </c>
      <c r="BN51" s="4">
        <v>40.409319216</v>
      </c>
      <c r="BO51" s="4" t="s">
        <v>98</v>
      </c>
      <c r="BP51" s="12">
        <v>-14.307</v>
      </c>
      <c r="BQ51" s="4">
        <v>38.602459406000001</v>
      </c>
      <c r="BR51" s="13">
        <f t="shared" si="0"/>
        <v>27.812635108772426</v>
      </c>
      <c r="BS51" s="13">
        <f t="shared" si="1"/>
        <v>72.187364891227574</v>
      </c>
      <c r="BT51">
        <f t="shared" si="9"/>
        <v>100</v>
      </c>
    </row>
    <row r="52" spans="1:72" x14ac:dyDescent="0.3">
      <c r="A52" t="s">
        <v>111</v>
      </c>
      <c r="B52" t="s">
        <v>49</v>
      </c>
      <c r="C52">
        <v>5</v>
      </c>
      <c r="D52">
        <v>1.4536483092395351</v>
      </c>
      <c r="E52">
        <v>23.675999999999998</v>
      </c>
      <c r="F52">
        <v>8.3809999999999985</v>
      </c>
      <c r="G52">
        <v>0.1790583</v>
      </c>
      <c r="H52">
        <v>-19.032999999999998</v>
      </c>
      <c r="I52">
        <v>2.1249256700000001</v>
      </c>
      <c r="J52">
        <v>11.867227992223762</v>
      </c>
      <c r="K52" t="s">
        <v>33</v>
      </c>
      <c r="L52">
        <v>15.444473037275932</v>
      </c>
      <c r="M52">
        <v>1.3014389752515272</v>
      </c>
      <c r="N52">
        <v>726.82415461976757</v>
      </c>
      <c r="AB52" s="19" t="s">
        <v>101</v>
      </c>
      <c r="AC52" s="20" t="s">
        <v>99</v>
      </c>
      <c r="AD52" s="19">
        <v>2</v>
      </c>
      <c r="AE52" s="3" t="s">
        <v>33</v>
      </c>
      <c r="AF52" s="2" t="s">
        <v>67</v>
      </c>
      <c r="AG52" s="9">
        <v>68.067658905887114</v>
      </c>
      <c r="AH52" s="9">
        <v>5.6052592849872998</v>
      </c>
      <c r="AI52" s="2" t="s">
        <v>38</v>
      </c>
      <c r="BH52" t="s">
        <v>111</v>
      </c>
      <c r="BI52" t="s">
        <v>49</v>
      </c>
      <c r="BJ52" s="5">
        <v>-19.032999999999998</v>
      </c>
      <c r="BK52">
        <v>2.1249256700000001</v>
      </c>
      <c r="BL52" s="4" t="s">
        <v>94</v>
      </c>
      <c r="BM52" s="11">
        <v>-28.288</v>
      </c>
      <c r="BN52" s="4">
        <v>40.409319216</v>
      </c>
      <c r="BO52" s="4" t="s">
        <v>98</v>
      </c>
      <c r="BP52" s="12">
        <v>-14.307</v>
      </c>
      <c r="BQ52" s="4">
        <v>38.602459406000001</v>
      </c>
      <c r="BR52" s="13">
        <f t="shared" si="0"/>
        <v>31.503411331737482</v>
      </c>
      <c r="BS52" s="13">
        <f t="shared" si="1"/>
        <v>68.496588668262518</v>
      </c>
      <c r="BT52">
        <f t="shared" si="9"/>
        <v>100</v>
      </c>
    </row>
    <row r="53" spans="1:72" x14ac:dyDescent="0.3">
      <c r="A53" t="s">
        <v>111</v>
      </c>
      <c r="B53" t="s">
        <v>55</v>
      </c>
      <c r="C53">
        <v>10</v>
      </c>
      <c r="D53">
        <v>1.482572735948942</v>
      </c>
      <c r="E53">
        <v>35.588999999999999</v>
      </c>
      <c r="F53">
        <v>8.6489999999999991</v>
      </c>
      <c r="G53">
        <v>0.1598976</v>
      </c>
      <c r="H53">
        <v>-19.762999999999998</v>
      </c>
      <c r="I53">
        <v>1.8631475799999999</v>
      </c>
      <c r="J53">
        <v>11.65212973803234</v>
      </c>
      <c r="K53" t="s">
        <v>33</v>
      </c>
      <c r="L53">
        <v>27.622518051572502</v>
      </c>
      <c r="M53">
        <v>2.3705982230366955</v>
      </c>
      <c r="N53">
        <v>1482.572735948942</v>
      </c>
      <c r="AB53" s="19" t="s">
        <v>101</v>
      </c>
      <c r="AC53" s="20" t="s">
        <v>102</v>
      </c>
      <c r="AD53" s="19">
        <v>3</v>
      </c>
      <c r="AE53" s="3" t="s">
        <v>33</v>
      </c>
      <c r="AF53" s="2" t="s">
        <v>67</v>
      </c>
      <c r="AG53" s="9">
        <v>74.389085325235072</v>
      </c>
      <c r="AH53" s="9">
        <v>6.1987487771029226</v>
      </c>
      <c r="AI53" s="2" t="s">
        <v>38</v>
      </c>
      <c r="BH53" t="s">
        <v>111</v>
      </c>
      <c r="BI53" t="s">
        <v>55</v>
      </c>
      <c r="BJ53" s="5">
        <v>-19.762999999999998</v>
      </c>
      <c r="BK53">
        <v>1.8631475799999999</v>
      </c>
      <c r="BL53" s="4" t="s">
        <v>94</v>
      </c>
      <c r="BM53" s="11">
        <v>-28.288</v>
      </c>
      <c r="BN53" s="4">
        <v>40.409319216</v>
      </c>
      <c r="BO53" s="4" t="s">
        <v>98</v>
      </c>
      <c r="BP53" s="12">
        <v>-14.307</v>
      </c>
      <c r="BQ53" s="4">
        <v>38.602459406000001</v>
      </c>
      <c r="BR53" s="13">
        <f t="shared" si="0"/>
        <v>36.635347794146057</v>
      </c>
      <c r="BS53" s="13">
        <f t="shared" si="1"/>
        <v>63.364652205853943</v>
      </c>
      <c r="BT53">
        <f t="shared" si="9"/>
        <v>100</v>
      </c>
    </row>
    <row r="54" spans="1:72" x14ac:dyDescent="0.3">
      <c r="A54" t="s">
        <v>111</v>
      </c>
      <c r="B54" t="s">
        <v>61</v>
      </c>
      <c r="C54">
        <v>10</v>
      </c>
      <c r="D54">
        <v>1.3876700708537792</v>
      </c>
      <c r="E54">
        <v>34.433</v>
      </c>
      <c r="F54">
        <v>8.702</v>
      </c>
      <c r="G54">
        <v>0.15032480000000001</v>
      </c>
      <c r="H54">
        <v>-23.018000000000001</v>
      </c>
      <c r="I54">
        <v>2.4817536659999999</v>
      </c>
      <c r="J54">
        <v>16.509276353602331</v>
      </c>
      <c r="K54" t="s">
        <v>33</v>
      </c>
      <c r="L54">
        <v>34.438552855398463</v>
      </c>
      <c r="M54">
        <v>2.0860122586708023</v>
      </c>
      <c r="N54">
        <v>1387.6700708537794</v>
      </c>
      <c r="AB54" s="19" t="s">
        <v>101</v>
      </c>
      <c r="AC54" s="20" t="s">
        <v>103</v>
      </c>
      <c r="AD54" s="19">
        <v>4</v>
      </c>
      <c r="AE54" s="3" t="s">
        <v>33</v>
      </c>
      <c r="AF54" s="2" t="s">
        <v>67</v>
      </c>
      <c r="AG54" s="9">
        <v>79.623066378454908</v>
      </c>
      <c r="AH54" s="9">
        <v>6.7889180059135832</v>
      </c>
      <c r="AI54" s="2" t="s">
        <v>38</v>
      </c>
      <c r="BH54" t="s">
        <v>111</v>
      </c>
      <c r="BI54" t="s">
        <v>61</v>
      </c>
      <c r="BJ54" s="5">
        <v>-23.018000000000001</v>
      </c>
      <c r="BK54">
        <v>2.4817536659999999</v>
      </c>
      <c r="BL54" s="4" t="s">
        <v>94</v>
      </c>
      <c r="BM54" s="11">
        <v>-28.288</v>
      </c>
      <c r="BN54" s="4">
        <v>40.409319216</v>
      </c>
      <c r="BO54" s="4" t="s">
        <v>98</v>
      </c>
      <c r="BP54" s="12">
        <v>-14.307</v>
      </c>
      <c r="BQ54" s="4">
        <v>38.602459406000001</v>
      </c>
      <c r="BR54" s="13">
        <f t="shared" si="0"/>
        <v>59.518160376529472</v>
      </c>
      <c r="BS54" s="13">
        <f t="shared" si="1"/>
        <v>40.481839623470528</v>
      </c>
      <c r="BT54">
        <f t="shared" si="9"/>
        <v>100</v>
      </c>
    </row>
    <row r="55" spans="1:72" x14ac:dyDescent="0.3">
      <c r="A55" t="s">
        <v>111</v>
      </c>
      <c r="B55" t="s">
        <v>67</v>
      </c>
      <c r="C55">
        <v>10</v>
      </c>
      <c r="D55">
        <v>1.2811109371412348</v>
      </c>
      <c r="E55">
        <v>34.082999999999998</v>
      </c>
      <c r="F55">
        <v>9.0679999999999996</v>
      </c>
      <c r="G55">
        <v>0.12976370000000001</v>
      </c>
      <c r="H55">
        <v>-21.914000000000001</v>
      </c>
      <c r="I55">
        <v>1.5436847999999999</v>
      </c>
      <c r="J55">
        <v>11.89612195089998</v>
      </c>
      <c r="K55" t="s">
        <v>33</v>
      </c>
      <c r="L55">
        <v>19.776314807786793</v>
      </c>
      <c r="M55">
        <v>1.6624169531391406</v>
      </c>
      <c r="N55">
        <v>1281.1109371412349</v>
      </c>
      <c r="AB55" s="19" t="s">
        <v>101</v>
      </c>
      <c r="AC55" s="20" t="s">
        <v>93</v>
      </c>
      <c r="AD55" s="19">
        <v>1</v>
      </c>
      <c r="AE55" s="3" t="s">
        <v>33</v>
      </c>
      <c r="AF55" s="2" t="s">
        <v>71</v>
      </c>
      <c r="AG55" s="9">
        <v>113.62134080033847</v>
      </c>
      <c r="AH55" s="9">
        <v>8.5492537230909562</v>
      </c>
      <c r="AI55" s="2" t="s">
        <v>38</v>
      </c>
      <c r="BH55" t="s">
        <v>111</v>
      </c>
      <c r="BI55" t="s">
        <v>67</v>
      </c>
      <c r="BJ55" s="5">
        <v>-21.914000000000001</v>
      </c>
      <c r="BK55">
        <v>1.5436847999999999</v>
      </c>
      <c r="BL55" s="4" t="s">
        <v>94</v>
      </c>
      <c r="BM55" s="11">
        <v>-28.288</v>
      </c>
      <c r="BN55" s="4">
        <v>40.409319216</v>
      </c>
      <c r="BO55" s="4" t="s">
        <v>98</v>
      </c>
      <c r="BP55" s="12">
        <v>-14.307</v>
      </c>
      <c r="BQ55" s="4">
        <v>38.602459406000001</v>
      </c>
      <c r="BR55" s="13">
        <f t="shared" si="0"/>
        <v>51.756985233380078</v>
      </c>
      <c r="BS55" s="13">
        <f t="shared" si="1"/>
        <v>48.243014766619922</v>
      </c>
      <c r="BT55">
        <f t="shared" si="9"/>
        <v>100</v>
      </c>
    </row>
    <row r="56" spans="1:72" x14ac:dyDescent="0.3">
      <c r="A56" t="s">
        <v>111</v>
      </c>
      <c r="B56" t="s">
        <v>71</v>
      </c>
      <c r="C56">
        <v>20</v>
      </c>
      <c r="D56">
        <v>1.2979202652761717</v>
      </c>
      <c r="E56">
        <v>35.204000000000001</v>
      </c>
      <c r="F56">
        <v>9.1460000000000008</v>
      </c>
      <c r="G56">
        <v>0.10828485</v>
      </c>
      <c r="H56">
        <v>-21.657499999999999</v>
      </c>
      <c r="I56">
        <v>1.2205957874999998</v>
      </c>
      <c r="J56">
        <v>11.272144728251472</v>
      </c>
      <c r="K56" t="s">
        <v>33</v>
      </c>
      <c r="L56">
        <v>31.684720166139549</v>
      </c>
      <c r="M56">
        <v>2.8109020247478096</v>
      </c>
      <c r="N56">
        <v>2595.8405305523434</v>
      </c>
      <c r="AB56" s="19" t="s">
        <v>101</v>
      </c>
      <c r="AC56" s="20" t="s">
        <v>99</v>
      </c>
      <c r="AD56" s="19">
        <v>2</v>
      </c>
      <c r="AE56" s="3" t="s">
        <v>33</v>
      </c>
      <c r="AF56" s="2" t="s">
        <v>71</v>
      </c>
      <c r="AG56" s="9">
        <v>93.037187067541595</v>
      </c>
      <c r="AH56" s="9">
        <v>7.5631869117624113</v>
      </c>
      <c r="AI56" s="2" t="s">
        <v>38</v>
      </c>
      <c r="BH56" t="s">
        <v>111</v>
      </c>
      <c r="BI56" t="s">
        <v>71</v>
      </c>
      <c r="BJ56" s="5">
        <v>-21.657499999999999</v>
      </c>
      <c r="BK56">
        <v>1.2205957874999998</v>
      </c>
      <c r="BL56" s="4" t="s">
        <v>94</v>
      </c>
      <c r="BM56" s="11">
        <v>-28.288</v>
      </c>
      <c r="BN56" s="4">
        <v>40.409319216</v>
      </c>
      <c r="BO56" s="4" t="s">
        <v>98</v>
      </c>
      <c r="BP56" s="12">
        <v>-14.307</v>
      </c>
      <c r="BQ56" s="4">
        <v>38.602459406000001</v>
      </c>
      <c r="BR56" s="13">
        <f t="shared" si="0"/>
        <v>49.953777421588562</v>
      </c>
      <c r="BS56" s="13">
        <f t="shared" si="1"/>
        <v>50.046222578411438</v>
      </c>
      <c r="BT56">
        <f t="shared" si="9"/>
        <v>100</v>
      </c>
    </row>
    <row r="57" spans="1:72" x14ac:dyDescent="0.3">
      <c r="A57" t="s">
        <v>111</v>
      </c>
      <c r="B57" t="s">
        <v>74</v>
      </c>
      <c r="C57">
        <v>20</v>
      </c>
      <c r="D57">
        <v>1.2367863397378012</v>
      </c>
      <c r="E57">
        <v>33.930999999999997</v>
      </c>
      <c r="F57">
        <v>9.1609999999999996</v>
      </c>
      <c r="G57">
        <v>8.26408E-2</v>
      </c>
      <c r="H57">
        <v>-22.472999999999999</v>
      </c>
      <c r="I57">
        <v>1.0452826559999999</v>
      </c>
      <c r="J57">
        <v>12.648506016398679</v>
      </c>
      <c r="K57" t="s">
        <v>33</v>
      </c>
      <c r="L57">
        <v>25.85582620211294</v>
      </c>
      <c r="M57">
        <v>2.0441802509000735</v>
      </c>
      <c r="N57">
        <v>2473.5726794756024</v>
      </c>
      <c r="AB57" s="19" t="s">
        <v>101</v>
      </c>
      <c r="AC57" s="20" t="s">
        <v>102</v>
      </c>
      <c r="AD57" s="19">
        <v>3</v>
      </c>
      <c r="AE57" s="3" t="s">
        <v>33</v>
      </c>
      <c r="AF57" s="2" t="s">
        <v>71</v>
      </c>
      <c r="AG57" s="9">
        <v>100.24261805692475</v>
      </c>
      <c r="AH57" s="9">
        <v>8.3532098380770634</v>
      </c>
      <c r="AI57" s="2" t="s">
        <v>38</v>
      </c>
      <c r="BH57" t="s">
        <v>111</v>
      </c>
      <c r="BI57" t="s">
        <v>74</v>
      </c>
      <c r="BJ57" s="5">
        <v>-22.472999999999999</v>
      </c>
      <c r="BK57">
        <v>1.0452826559999999</v>
      </c>
      <c r="BL57" s="4" t="s">
        <v>94</v>
      </c>
      <c r="BM57" s="11">
        <v>-28.288</v>
      </c>
      <c r="BN57" s="4">
        <v>40.409319216</v>
      </c>
      <c r="BO57" s="4" t="s">
        <v>98</v>
      </c>
      <c r="BP57" s="12">
        <v>-14.307</v>
      </c>
      <c r="BQ57" s="4">
        <v>38.602459406000001</v>
      </c>
      <c r="BR57" s="13">
        <f t="shared" si="0"/>
        <v>55.686783154594295</v>
      </c>
      <c r="BS57" s="13">
        <f t="shared" si="1"/>
        <v>44.313216845405705</v>
      </c>
      <c r="BT57">
        <f t="shared" si="9"/>
        <v>100</v>
      </c>
    </row>
    <row r="58" spans="1:72" x14ac:dyDescent="0.3">
      <c r="A58" t="s">
        <v>111</v>
      </c>
      <c r="B58" t="s">
        <v>77</v>
      </c>
      <c r="C58">
        <v>20</v>
      </c>
      <c r="D58">
        <v>1.2607496378825471</v>
      </c>
      <c r="E58">
        <v>32.831000000000003</v>
      </c>
      <c r="F58">
        <v>9.1829999999999998</v>
      </c>
      <c r="G58">
        <v>6.4709000000000003E-2</v>
      </c>
      <c r="H58">
        <v>-21.266999999999999</v>
      </c>
      <c r="I58">
        <v>0.83332790400000001</v>
      </c>
      <c r="J58">
        <v>12.878083481432258</v>
      </c>
      <c r="K58" t="s">
        <v>33</v>
      </c>
      <c r="L58">
        <v>21.012357064108439</v>
      </c>
      <c r="M58">
        <v>1.6316369663548349</v>
      </c>
      <c r="N58">
        <v>2521.4992757650944</v>
      </c>
      <c r="AB58" s="19" t="s">
        <v>101</v>
      </c>
      <c r="AC58" s="20" t="s">
        <v>103</v>
      </c>
      <c r="AD58" s="19">
        <v>4</v>
      </c>
      <c r="AE58" s="3" t="s">
        <v>33</v>
      </c>
      <c r="AF58" s="2" t="s">
        <v>71</v>
      </c>
      <c r="AG58" s="9">
        <v>106.41403422212781</v>
      </c>
      <c r="AH58" s="9">
        <v>8.9055537230909554</v>
      </c>
      <c r="AI58" s="2" t="s">
        <v>38</v>
      </c>
      <c r="BH58" t="s">
        <v>111</v>
      </c>
      <c r="BI58" t="s">
        <v>77</v>
      </c>
      <c r="BJ58" s="5">
        <v>-21.266999999999999</v>
      </c>
      <c r="BK58">
        <v>0.83332790400000001</v>
      </c>
      <c r="BL58" s="4" t="s">
        <v>94</v>
      </c>
      <c r="BM58" s="11">
        <v>-28.288</v>
      </c>
      <c r="BN58" s="4">
        <v>40.409319216</v>
      </c>
      <c r="BO58" s="4" t="s">
        <v>98</v>
      </c>
      <c r="BP58" s="12">
        <v>-14.307</v>
      </c>
      <c r="BQ58" s="4">
        <v>38.602459406000001</v>
      </c>
      <c r="BR58" s="13">
        <f t="shared" si="0"/>
        <v>47.208542916697418</v>
      </c>
      <c r="BS58" s="13">
        <f t="shared" si="1"/>
        <v>52.791457083302582</v>
      </c>
      <c r="BT58">
        <f t="shared" si="9"/>
        <v>100</v>
      </c>
    </row>
    <row r="59" spans="1:72" x14ac:dyDescent="0.3">
      <c r="A59" t="s">
        <v>112</v>
      </c>
      <c r="B59" t="s">
        <v>32</v>
      </c>
      <c r="C59">
        <v>5</v>
      </c>
      <c r="D59">
        <v>1.2350091912237815</v>
      </c>
      <c r="E59">
        <v>25.94</v>
      </c>
      <c r="F59">
        <v>8.49</v>
      </c>
      <c r="G59">
        <v>0.13991970000000001</v>
      </c>
      <c r="H59">
        <v>-18.253</v>
      </c>
      <c r="I59">
        <v>1.5865757759999999</v>
      </c>
      <c r="J59">
        <v>11.339187948516184</v>
      </c>
      <c r="K59" t="s">
        <v>33</v>
      </c>
      <c r="L59">
        <v>9.7971783296650177</v>
      </c>
      <c r="M59">
        <v>0.86401057766637079</v>
      </c>
      <c r="N59">
        <v>617.50459561189075</v>
      </c>
      <c r="AB59" s="19" t="s">
        <v>101</v>
      </c>
      <c r="AC59" s="20" t="s">
        <v>93</v>
      </c>
      <c r="AD59" s="19">
        <v>1</v>
      </c>
      <c r="AE59" s="3" t="s">
        <v>33</v>
      </c>
      <c r="AF59" s="2" t="s">
        <v>74</v>
      </c>
      <c r="AG59" s="9">
        <v>136.55637518748787</v>
      </c>
      <c r="AH59" s="9">
        <v>9.9761802653561364</v>
      </c>
      <c r="AI59" s="2" t="s">
        <v>38</v>
      </c>
      <c r="BH59" t="s">
        <v>112</v>
      </c>
      <c r="BI59" t="s">
        <v>32</v>
      </c>
      <c r="BJ59" s="5">
        <v>-18.253</v>
      </c>
      <c r="BK59">
        <v>1.5865757759999999</v>
      </c>
      <c r="BL59" s="4" t="s">
        <v>94</v>
      </c>
      <c r="BM59" s="11">
        <v>-28.288</v>
      </c>
      <c r="BN59" s="4">
        <v>40.409319216</v>
      </c>
      <c r="BO59" s="4" t="s">
        <v>98</v>
      </c>
      <c r="BP59" s="12">
        <v>-14.307</v>
      </c>
      <c r="BQ59" s="4">
        <v>38.602459406000001</v>
      </c>
      <c r="BR59" s="13">
        <f t="shared" si="0"/>
        <v>26.019972371903705</v>
      </c>
      <c r="BS59" s="13">
        <f t="shared" si="1"/>
        <v>73.980027628096295</v>
      </c>
      <c r="BT59">
        <f t="shared" si="9"/>
        <v>100</v>
      </c>
    </row>
    <row r="60" spans="1:72" x14ac:dyDescent="0.3">
      <c r="A60" t="s">
        <v>112</v>
      </c>
      <c r="B60" t="s">
        <v>49</v>
      </c>
      <c r="C60">
        <v>5</v>
      </c>
      <c r="D60">
        <v>1.5602352104330395</v>
      </c>
      <c r="E60">
        <v>24.620999999999999</v>
      </c>
      <c r="F60">
        <v>8.5280000000000005</v>
      </c>
      <c r="G60">
        <v>0.13382749999999999</v>
      </c>
      <c r="H60">
        <v>-18.548999999999999</v>
      </c>
      <c r="I60">
        <v>1.5172711679999999</v>
      </c>
      <c r="J60">
        <v>11.337514098372907</v>
      </c>
      <c r="K60" t="s">
        <v>33</v>
      </c>
      <c r="L60">
        <v>11.836499500442317</v>
      </c>
      <c r="M60">
        <v>1.0440118881211378</v>
      </c>
      <c r="N60">
        <v>780.11760521651979</v>
      </c>
      <c r="AB60" s="19" t="s">
        <v>101</v>
      </c>
      <c r="AC60" s="20" t="s">
        <v>99</v>
      </c>
      <c r="AD60" s="19">
        <v>2</v>
      </c>
      <c r="AE60" s="3" t="s">
        <v>33</v>
      </c>
      <c r="AF60" s="2" t="s">
        <v>74</v>
      </c>
      <c r="AG60" s="9">
        <v>113.11618757795131</v>
      </c>
      <c r="AH60" s="9">
        <v>9.0465798938995778</v>
      </c>
      <c r="AI60" s="2" t="s">
        <v>38</v>
      </c>
      <c r="BH60" t="s">
        <v>112</v>
      </c>
      <c r="BI60" t="s">
        <v>49</v>
      </c>
      <c r="BJ60" s="5">
        <v>-18.548999999999999</v>
      </c>
      <c r="BK60">
        <v>1.5172711679999999</v>
      </c>
      <c r="BL60" s="4" t="s">
        <v>94</v>
      </c>
      <c r="BM60" s="11">
        <v>-28.288</v>
      </c>
      <c r="BN60" s="4">
        <v>40.409319216</v>
      </c>
      <c r="BO60" s="4" t="s">
        <v>98</v>
      </c>
      <c r="BP60" s="12">
        <v>-14.307</v>
      </c>
      <c r="BQ60" s="4">
        <v>38.602459406000001</v>
      </c>
      <c r="BR60" s="13">
        <f t="shared" si="0"/>
        <v>28.100867156661138</v>
      </c>
      <c r="BS60" s="13">
        <f t="shared" si="1"/>
        <v>71.899132843338862</v>
      </c>
      <c r="BT60">
        <f t="shared" si="9"/>
        <v>100</v>
      </c>
    </row>
    <row r="61" spans="1:72" x14ac:dyDescent="0.3">
      <c r="A61" t="s">
        <v>112</v>
      </c>
      <c r="B61" t="s">
        <v>55</v>
      </c>
      <c r="C61">
        <v>10</v>
      </c>
      <c r="D61">
        <v>1.3087262619343452</v>
      </c>
      <c r="E61">
        <v>33.738</v>
      </c>
      <c r="F61">
        <v>8.6229999999999993</v>
      </c>
      <c r="G61">
        <v>0.11255610000000001</v>
      </c>
      <c r="H61">
        <v>-19.667999999999999</v>
      </c>
      <c r="I61">
        <v>1.2657622079999999</v>
      </c>
      <c r="J61">
        <v>11.245611814908298</v>
      </c>
      <c r="K61" t="s">
        <v>33</v>
      </c>
      <c r="L61">
        <v>16.56536242973603</v>
      </c>
      <c r="M61">
        <v>1.4730512401090836</v>
      </c>
      <c r="N61">
        <v>1308.7262619343453</v>
      </c>
      <c r="AB61" s="19" t="s">
        <v>101</v>
      </c>
      <c r="AC61" s="20" t="s">
        <v>102</v>
      </c>
      <c r="AD61" s="19">
        <v>3</v>
      </c>
      <c r="AE61" s="3" t="s">
        <v>33</v>
      </c>
      <c r="AF61" s="2" t="s">
        <v>74</v>
      </c>
      <c r="AG61" s="9">
        <v>119.07281451352269</v>
      </c>
      <c r="AH61" s="9">
        <v>9.9223928761268905</v>
      </c>
      <c r="AI61" s="2" t="s">
        <v>38</v>
      </c>
      <c r="BH61" t="s">
        <v>112</v>
      </c>
      <c r="BI61" t="s">
        <v>55</v>
      </c>
      <c r="BJ61" s="5">
        <v>-19.667999999999999</v>
      </c>
      <c r="BK61">
        <v>1.2657622079999999</v>
      </c>
      <c r="BL61" s="4" t="s">
        <v>94</v>
      </c>
      <c r="BM61" s="11">
        <v>-28.288</v>
      </c>
      <c r="BN61" s="4">
        <v>40.409319216</v>
      </c>
      <c r="BO61" s="4" t="s">
        <v>98</v>
      </c>
      <c r="BP61" s="12">
        <v>-14.307</v>
      </c>
      <c r="BQ61" s="4">
        <v>38.602459406000001</v>
      </c>
      <c r="BR61" s="13">
        <f t="shared" si="0"/>
        <v>35.967493049038097</v>
      </c>
      <c r="BS61" s="13">
        <f t="shared" si="1"/>
        <v>64.032506950961903</v>
      </c>
      <c r="BT61">
        <f t="shared" si="9"/>
        <v>100</v>
      </c>
    </row>
    <row r="62" spans="1:72" x14ac:dyDescent="0.3">
      <c r="A62" t="s">
        <v>112</v>
      </c>
      <c r="B62" t="s">
        <v>61</v>
      </c>
      <c r="C62">
        <v>10</v>
      </c>
      <c r="D62">
        <v>1.3495489159763336</v>
      </c>
      <c r="E62">
        <v>34.152999999999999</v>
      </c>
      <c r="F62">
        <v>8.8490000000000002</v>
      </c>
      <c r="G62">
        <v>0.1123248</v>
      </c>
      <c r="H62">
        <v>-21.082999999999998</v>
      </c>
      <c r="I62">
        <v>1.2664975679999999</v>
      </c>
      <c r="J62">
        <v>11.275315584804067</v>
      </c>
      <c r="K62" t="s">
        <v>33</v>
      </c>
      <c r="L62">
        <v>17.092004199810628</v>
      </c>
      <c r="M62">
        <v>1.5158781207725849</v>
      </c>
      <c r="N62">
        <v>1349.5489159763335</v>
      </c>
      <c r="AB62" s="19" t="s">
        <v>101</v>
      </c>
      <c r="AC62" s="20" t="s">
        <v>103</v>
      </c>
      <c r="AD62" s="19">
        <v>4</v>
      </c>
      <c r="AE62" s="3" t="s">
        <v>33</v>
      </c>
      <c r="AF62" s="2" t="s">
        <v>74</v>
      </c>
      <c r="AG62" s="9">
        <v>126.15641688551493</v>
      </c>
      <c r="AH62" s="9">
        <v>10.332480265356136</v>
      </c>
      <c r="AI62" s="2" t="s">
        <v>38</v>
      </c>
      <c r="BH62" t="s">
        <v>112</v>
      </c>
      <c r="BI62" t="s">
        <v>61</v>
      </c>
      <c r="BJ62" s="5">
        <v>-21.082999999999998</v>
      </c>
      <c r="BK62">
        <v>1.2664975679999999</v>
      </c>
      <c r="BL62" s="4" t="s">
        <v>94</v>
      </c>
      <c r="BM62" s="11">
        <v>-28.288</v>
      </c>
      <c r="BN62" s="4">
        <v>40.409319216</v>
      </c>
      <c r="BO62" s="4" t="s">
        <v>98</v>
      </c>
      <c r="BP62" s="12">
        <v>-14.307</v>
      </c>
      <c r="BQ62" s="4">
        <v>38.602459406000001</v>
      </c>
      <c r="BR62" s="13">
        <f t="shared" si="0"/>
        <v>45.915013726172504</v>
      </c>
      <c r="BS62" s="13">
        <f t="shared" si="1"/>
        <v>54.084986273827496</v>
      </c>
      <c r="BT62">
        <f t="shared" si="9"/>
        <v>100</v>
      </c>
    </row>
    <row r="63" spans="1:72" x14ac:dyDescent="0.3">
      <c r="A63" t="s">
        <v>112</v>
      </c>
      <c r="B63" t="s">
        <v>67</v>
      </c>
      <c r="C63">
        <v>10</v>
      </c>
      <c r="D63">
        <v>1.198815268147275</v>
      </c>
      <c r="E63">
        <v>34.325000000000003</v>
      </c>
      <c r="F63">
        <v>9.032</v>
      </c>
      <c r="G63">
        <v>0.1016966</v>
      </c>
      <c r="H63">
        <v>-21.451000000000001</v>
      </c>
      <c r="I63">
        <v>1.151719392</v>
      </c>
      <c r="J63">
        <v>11.325053069620813</v>
      </c>
      <c r="K63" t="s">
        <v>33</v>
      </c>
      <c r="L63">
        <v>13.806987917508964</v>
      </c>
      <c r="M63">
        <v>1.2191543679866617</v>
      </c>
      <c r="N63">
        <v>1198.815268147275</v>
      </c>
      <c r="AB63" s="19" t="s">
        <v>101</v>
      </c>
      <c r="AC63" s="20" t="s">
        <v>93</v>
      </c>
      <c r="AD63" s="19">
        <v>1</v>
      </c>
      <c r="AE63" s="3" t="s">
        <v>33</v>
      </c>
      <c r="AF63" s="2" t="s">
        <v>77</v>
      </c>
      <c r="AG63" s="9">
        <v>153.33034442644853</v>
      </c>
      <c r="AH63" s="9">
        <v>10.781914125850683</v>
      </c>
      <c r="AI63" s="2" t="s">
        <v>38</v>
      </c>
      <c r="BH63" t="s">
        <v>112</v>
      </c>
      <c r="BI63" t="s">
        <v>67</v>
      </c>
      <c r="BJ63" s="5">
        <v>-21.451000000000001</v>
      </c>
      <c r="BK63">
        <v>1.151719392</v>
      </c>
      <c r="BL63" s="4" t="s">
        <v>94</v>
      </c>
      <c r="BM63" s="11">
        <v>-28.288</v>
      </c>
      <c r="BN63" s="4">
        <v>40.409319216</v>
      </c>
      <c r="BO63" s="4" t="s">
        <v>98</v>
      </c>
      <c r="BP63" s="12">
        <v>-14.307</v>
      </c>
      <c r="BQ63" s="4">
        <v>38.602459406000001</v>
      </c>
      <c r="BR63" s="13">
        <f t="shared" si="0"/>
        <v>48.502072107222318</v>
      </c>
      <c r="BS63" s="13">
        <f t="shared" si="1"/>
        <v>51.497927892777682</v>
      </c>
      <c r="BT63">
        <f t="shared" si="9"/>
        <v>100</v>
      </c>
    </row>
    <row r="64" spans="1:72" x14ac:dyDescent="0.3">
      <c r="A64" t="s">
        <v>112</v>
      </c>
      <c r="B64" t="s">
        <v>71</v>
      </c>
      <c r="C64">
        <v>20</v>
      </c>
      <c r="D64">
        <v>1.0941071616400659</v>
      </c>
      <c r="E64">
        <v>35.234999999999999</v>
      </c>
      <c r="F64">
        <v>9.0709999999999997</v>
      </c>
      <c r="G64">
        <v>8.5228799999999993E-2</v>
      </c>
      <c r="H64">
        <v>-21.843</v>
      </c>
      <c r="I64">
        <v>0.97119935999999996</v>
      </c>
      <c r="J64">
        <v>11.395201621986935</v>
      </c>
      <c r="K64" t="s">
        <v>33</v>
      </c>
      <c r="L64">
        <v>21.251923503124971</v>
      </c>
      <c r="M64">
        <v>1.8649888091597768</v>
      </c>
      <c r="N64">
        <v>2188.2143232801318</v>
      </c>
      <c r="AB64" s="19" t="s">
        <v>101</v>
      </c>
      <c r="AC64" s="20" t="s">
        <v>99</v>
      </c>
      <c r="AD64" s="19">
        <v>2</v>
      </c>
      <c r="AE64" s="3" t="s">
        <v>33</v>
      </c>
      <c r="AF64" s="2" t="s">
        <v>77</v>
      </c>
      <c r="AG64" s="9">
        <v>129.11591908763523</v>
      </c>
      <c r="AH64" s="9">
        <v>10.118967506493366</v>
      </c>
      <c r="AI64" s="2" t="s">
        <v>38</v>
      </c>
      <c r="BH64" t="s">
        <v>112</v>
      </c>
      <c r="BI64" t="s">
        <v>71</v>
      </c>
      <c r="BJ64" s="5">
        <v>-21.843</v>
      </c>
      <c r="BK64">
        <v>0.97119935999999996</v>
      </c>
      <c r="BL64" s="4" t="s">
        <v>94</v>
      </c>
      <c r="BM64" s="11">
        <v>-28.288</v>
      </c>
      <c r="BN64" s="4">
        <v>40.409319216</v>
      </c>
      <c r="BO64" s="4" t="s">
        <v>98</v>
      </c>
      <c r="BP64" s="12">
        <v>-14.307</v>
      </c>
      <c r="BQ64" s="4">
        <v>38.602459406000001</v>
      </c>
      <c r="BR64" s="13">
        <f t="shared" si="0"/>
        <v>51.257851687036229</v>
      </c>
      <c r="BS64" s="13">
        <f t="shared" si="1"/>
        <v>48.742148312963771</v>
      </c>
      <c r="BT64">
        <f t="shared" si="9"/>
        <v>100</v>
      </c>
    </row>
    <row r="65" spans="1:72" x14ac:dyDescent="0.3">
      <c r="A65" t="s">
        <v>112</v>
      </c>
      <c r="B65" t="s">
        <v>74</v>
      </c>
      <c r="C65">
        <v>20</v>
      </c>
      <c r="D65">
        <v>1.1928119366705117</v>
      </c>
      <c r="E65">
        <v>32.549999999999997</v>
      </c>
      <c r="F65">
        <v>9.2520000000000007</v>
      </c>
      <c r="G65">
        <v>7.3064100000000007E-2</v>
      </c>
      <c r="H65">
        <v>-21.52</v>
      </c>
      <c r="I65">
        <v>0.86873366399999996</v>
      </c>
      <c r="J65">
        <v>11.89002073521743</v>
      </c>
      <c r="K65" t="s">
        <v>33</v>
      </c>
      <c r="L65">
        <v>20.724717684134191</v>
      </c>
      <c r="M65">
        <v>1.7430346124417588</v>
      </c>
      <c r="N65">
        <v>2385.6238733410232</v>
      </c>
      <c r="AB65" s="19" t="s">
        <v>101</v>
      </c>
      <c r="AC65" s="20" t="s">
        <v>102</v>
      </c>
      <c r="AD65" s="19">
        <v>3</v>
      </c>
      <c r="AE65" s="3" t="s">
        <v>33</v>
      </c>
      <c r="AF65" s="2" t="s">
        <v>77</v>
      </c>
      <c r="AG65" s="9">
        <v>131.71785345216034</v>
      </c>
      <c r="AH65" s="9">
        <v>10.976146121013361</v>
      </c>
      <c r="AI65" s="2" t="s">
        <v>38</v>
      </c>
      <c r="BH65" t="s">
        <v>112</v>
      </c>
      <c r="BI65" t="s">
        <v>74</v>
      </c>
      <c r="BJ65" s="5">
        <v>-21.52</v>
      </c>
      <c r="BK65">
        <v>0.86873366399999996</v>
      </c>
      <c r="BL65" s="4" t="s">
        <v>94</v>
      </c>
      <c r="BM65" s="11">
        <v>-28.288</v>
      </c>
      <c r="BN65" s="4">
        <v>40.409319216</v>
      </c>
      <c r="BO65" s="4" t="s">
        <v>98</v>
      </c>
      <c r="BP65" s="12">
        <v>-14.307</v>
      </c>
      <c r="BQ65" s="4">
        <v>38.602459406000001</v>
      </c>
      <c r="BR65" s="13">
        <f t="shared" si="0"/>
        <v>48.987145553669144</v>
      </c>
      <c r="BS65" s="13">
        <f t="shared" si="1"/>
        <v>51.012854446330856</v>
      </c>
      <c r="BT65">
        <f t="shared" si="9"/>
        <v>100</v>
      </c>
    </row>
    <row r="66" spans="1:72" x14ac:dyDescent="0.3">
      <c r="A66" t="s">
        <v>112</v>
      </c>
      <c r="B66" t="s">
        <v>77</v>
      </c>
      <c r="C66">
        <v>20</v>
      </c>
      <c r="D66">
        <v>1.2830620198711831</v>
      </c>
      <c r="E66">
        <v>32.497</v>
      </c>
      <c r="F66">
        <v>9.1240000000000006</v>
      </c>
      <c r="G66">
        <v>5.2188200000000004E-2</v>
      </c>
      <c r="H66">
        <v>-20.802</v>
      </c>
      <c r="I66">
        <v>0.6486692624999999</v>
      </c>
      <c r="J66">
        <v>12.429444430970143</v>
      </c>
      <c r="K66" t="s">
        <v>33</v>
      </c>
      <c r="L66">
        <v>16.645657883432012</v>
      </c>
      <c r="M66">
        <v>1.3392139461088257</v>
      </c>
      <c r="N66">
        <v>2566.1240397423662</v>
      </c>
      <c r="AB66" s="19" t="s">
        <v>101</v>
      </c>
      <c r="AC66" s="20" t="s">
        <v>103</v>
      </c>
      <c r="AD66" s="19">
        <v>4</v>
      </c>
      <c r="AE66" s="3" t="s">
        <v>33</v>
      </c>
      <c r="AF66" s="2" t="s">
        <v>77</v>
      </c>
      <c r="AG66" s="9">
        <v>139.71899589089105</v>
      </c>
      <c r="AH66" s="9">
        <v>11.138214125850682</v>
      </c>
      <c r="AI66" s="2" t="s">
        <v>38</v>
      </c>
      <c r="BH66" t="s">
        <v>112</v>
      </c>
      <c r="BI66" t="s">
        <v>77</v>
      </c>
      <c r="BJ66" s="5">
        <v>-20.802</v>
      </c>
      <c r="BK66">
        <v>0.6486692624999999</v>
      </c>
      <c r="BL66" s="4" t="s">
        <v>94</v>
      </c>
      <c r="BM66" s="11">
        <v>-28.288</v>
      </c>
      <c r="BN66" s="4">
        <v>40.409319216</v>
      </c>
      <c r="BO66" s="4" t="s">
        <v>98</v>
      </c>
      <c r="BP66" s="12">
        <v>-14.307</v>
      </c>
      <c r="BQ66" s="4">
        <v>38.602459406000001</v>
      </c>
      <c r="BR66" s="13">
        <f t="shared" si="0"/>
        <v>43.939569690642642</v>
      </c>
      <c r="BS66" s="13">
        <f t="shared" si="1"/>
        <v>56.060430309357358</v>
      </c>
      <c r="BT66">
        <f t="shared" si="9"/>
        <v>100</v>
      </c>
    </row>
    <row r="67" spans="1:72" x14ac:dyDescent="0.3">
      <c r="A67" t="s">
        <v>57</v>
      </c>
      <c r="B67" t="s">
        <v>32</v>
      </c>
      <c r="C67">
        <v>5</v>
      </c>
      <c r="D67">
        <v>1.2819186386354036</v>
      </c>
      <c r="E67">
        <v>23.44</v>
      </c>
      <c r="F67">
        <v>7.8490000000000002</v>
      </c>
      <c r="G67">
        <v>0.16360820000000001</v>
      </c>
      <c r="H67">
        <v>-17.137</v>
      </c>
      <c r="I67">
        <v>1.9795256395</v>
      </c>
      <c r="J67">
        <v>12.099183534199385</v>
      </c>
      <c r="K67" t="s">
        <v>33</v>
      </c>
      <c r="L67">
        <v>12.687954064658584</v>
      </c>
      <c r="M67">
        <v>1.0486620050679443</v>
      </c>
      <c r="N67">
        <v>640.95931931770178</v>
      </c>
      <c r="AB67" s="21" t="s">
        <v>113</v>
      </c>
      <c r="AC67" s="22" t="s">
        <v>100</v>
      </c>
      <c r="AD67" s="21">
        <v>1</v>
      </c>
      <c r="AE67" s="3" t="s">
        <v>33</v>
      </c>
      <c r="AF67" s="2" t="s">
        <v>32</v>
      </c>
      <c r="AG67" s="9">
        <v>13.330626361430651</v>
      </c>
      <c r="AH67" s="9">
        <v>1.0069597105058672</v>
      </c>
      <c r="AI67" s="2" t="s">
        <v>38</v>
      </c>
      <c r="BH67" t="s">
        <v>57</v>
      </c>
      <c r="BI67" t="s">
        <v>32</v>
      </c>
      <c r="BJ67" s="5">
        <v>-17.137</v>
      </c>
      <c r="BK67">
        <v>1.9795256395</v>
      </c>
      <c r="BL67" s="4" t="s">
        <v>44</v>
      </c>
      <c r="BM67" s="11">
        <v>-28.288</v>
      </c>
      <c r="BN67" s="4">
        <v>39.375859726000002</v>
      </c>
      <c r="BO67" s="4" t="s">
        <v>45</v>
      </c>
      <c r="BP67" s="12">
        <v>-14.307</v>
      </c>
      <c r="BQ67" s="4">
        <v>41.827921744000001</v>
      </c>
      <c r="BR67" s="13">
        <f t="shared" si="0"/>
        <v>18.174436629372252</v>
      </c>
      <c r="BS67" s="13">
        <f t="shared" si="1"/>
        <v>81.825563370627748</v>
      </c>
      <c r="BT67">
        <f t="shared" si="9"/>
        <v>100</v>
      </c>
    </row>
    <row r="68" spans="1:72" x14ac:dyDescent="0.3">
      <c r="A68" t="s">
        <v>57</v>
      </c>
      <c r="B68" t="s">
        <v>49</v>
      </c>
      <c r="C68">
        <v>5</v>
      </c>
      <c r="D68">
        <v>1.4124937691948165</v>
      </c>
      <c r="E68">
        <v>24.83</v>
      </c>
      <c r="F68">
        <v>7.9720000000000004</v>
      </c>
      <c r="G68">
        <v>0.15060979999999999</v>
      </c>
      <c r="H68">
        <v>-17.469000000000001</v>
      </c>
      <c r="I68">
        <v>1.8072598759999998</v>
      </c>
      <c r="J68">
        <v>11.999616731447754</v>
      </c>
      <c r="K68" t="s">
        <v>33</v>
      </c>
      <c r="L68">
        <v>12.763716570828983</v>
      </c>
      <c r="M68">
        <v>1.0636770203983874</v>
      </c>
      <c r="N68">
        <v>706.24688459740833</v>
      </c>
      <c r="AB68" s="21" t="s">
        <v>113</v>
      </c>
      <c r="AC68" s="22" t="s">
        <v>110</v>
      </c>
      <c r="AD68" s="21">
        <v>2</v>
      </c>
      <c r="AE68" s="3" t="s">
        <v>33</v>
      </c>
      <c r="AF68" s="2" t="s">
        <v>32</v>
      </c>
      <c r="AG68" s="9">
        <v>10.239908323320563</v>
      </c>
      <c r="AH68" s="9">
        <v>0.71175061821012164</v>
      </c>
      <c r="AI68" s="2" t="s">
        <v>38</v>
      </c>
      <c r="BH68" t="s">
        <v>57</v>
      </c>
      <c r="BI68" t="s">
        <v>49</v>
      </c>
      <c r="BJ68" s="5">
        <v>-17.469000000000001</v>
      </c>
      <c r="BK68">
        <v>1.8072598759999998</v>
      </c>
      <c r="BL68" s="4" t="s">
        <v>44</v>
      </c>
      <c r="BM68" s="11">
        <v>-28.288</v>
      </c>
      <c r="BN68" s="4">
        <v>39.375859726000002</v>
      </c>
      <c r="BO68" s="4" t="s">
        <v>96</v>
      </c>
      <c r="BP68" s="12">
        <v>-14.307</v>
      </c>
      <c r="BQ68" s="4">
        <v>41.827921744000001</v>
      </c>
      <c r="BR68" s="13">
        <f t="shared" ref="BR68:BR131" si="10">100-BS68</f>
        <v>20.508413212275883</v>
      </c>
      <c r="BS68" s="13">
        <f t="shared" ref="BS68:BS131" si="11">(BJ68-$BG$18)/($BG$20-$BG$18)*100</f>
        <v>79.491586787724117</v>
      </c>
      <c r="BT68">
        <f t="shared" si="9"/>
        <v>100</v>
      </c>
    </row>
    <row r="69" spans="1:72" x14ac:dyDescent="0.3">
      <c r="A69" t="s">
        <v>57</v>
      </c>
      <c r="B69" t="s">
        <v>55</v>
      </c>
      <c r="C69">
        <v>10</v>
      </c>
      <c r="D69">
        <v>1.4245405316735655</v>
      </c>
      <c r="E69">
        <v>34.070999999999998</v>
      </c>
      <c r="F69">
        <v>8.2720000000000002</v>
      </c>
      <c r="G69">
        <v>0.12939400000000001</v>
      </c>
      <c r="H69">
        <v>-18.439</v>
      </c>
      <c r="I69">
        <v>1.5772511470000001</v>
      </c>
      <c r="J69">
        <v>12.189523061347513</v>
      </c>
      <c r="K69" t="s">
        <v>33</v>
      </c>
      <c r="L69">
        <v>22.468581875301215</v>
      </c>
      <c r="M69">
        <v>1.8432699755536937</v>
      </c>
      <c r="N69">
        <v>1424.5405316735655</v>
      </c>
      <c r="AB69" s="21" t="s">
        <v>113</v>
      </c>
      <c r="AC69" s="22" t="s">
        <v>114</v>
      </c>
      <c r="AD69" s="21">
        <v>3</v>
      </c>
      <c r="AE69" s="3" t="s">
        <v>33</v>
      </c>
      <c r="AF69" s="2" t="s">
        <v>32</v>
      </c>
      <c r="AG69" s="9">
        <v>14.113467887345028</v>
      </c>
      <c r="AH69" s="9">
        <v>0.79221321299983416</v>
      </c>
      <c r="AI69" s="2" t="s">
        <v>38</v>
      </c>
      <c r="BH69" t="s">
        <v>57</v>
      </c>
      <c r="BI69" t="s">
        <v>55</v>
      </c>
      <c r="BJ69" s="5">
        <v>-18.439</v>
      </c>
      <c r="BK69">
        <v>1.5772511470000001</v>
      </c>
      <c r="BL69" s="4" t="s">
        <v>44</v>
      </c>
      <c r="BM69" s="11">
        <v>-28.288</v>
      </c>
      <c r="BN69" s="4">
        <v>39.375859726000002</v>
      </c>
      <c r="BO69" s="4" t="s">
        <v>115</v>
      </c>
      <c r="BP69" s="12">
        <v>-14.307</v>
      </c>
      <c r="BQ69" s="4">
        <v>41.827921744000001</v>
      </c>
      <c r="BR69" s="13">
        <f t="shared" si="10"/>
        <v>27.327561662325607</v>
      </c>
      <c r="BS69" s="13">
        <f t="shared" si="11"/>
        <v>72.672438337674393</v>
      </c>
      <c r="BT69">
        <f t="shared" si="9"/>
        <v>100</v>
      </c>
    </row>
    <row r="70" spans="1:72" x14ac:dyDescent="0.3">
      <c r="A70" t="s">
        <v>57</v>
      </c>
      <c r="B70" t="s">
        <v>61</v>
      </c>
      <c r="C70">
        <v>10</v>
      </c>
      <c r="D70">
        <v>1.5458635402394747</v>
      </c>
      <c r="E70">
        <v>32.402000000000001</v>
      </c>
      <c r="F70">
        <v>8.3810000000000002</v>
      </c>
      <c r="G70">
        <v>0.11179210000000001</v>
      </c>
      <c r="H70">
        <v>-19.021000000000001</v>
      </c>
      <c r="I70">
        <v>1.4038899649999999</v>
      </c>
      <c r="J70">
        <v>12.558042697113658</v>
      </c>
      <c r="K70" t="s">
        <v>33</v>
      </c>
      <c r="L70">
        <v>21.70222311401572</v>
      </c>
      <c r="M70">
        <v>1.7281533147680539</v>
      </c>
      <c r="N70">
        <v>1545.8635402394748</v>
      </c>
      <c r="AB70" s="21" t="s">
        <v>113</v>
      </c>
      <c r="AC70" s="22" t="s">
        <v>116</v>
      </c>
      <c r="AD70" s="21">
        <v>4</v>
      </c>
      <c r="AE70" s="3" t="s">
        <v>33</v>
      </c>
      <c r="AF70" s="2" t="s">
        <v>32</v>
      </c>
      <c r="AG70" s="9">
        <v>11.606947669357259</v>
      </c>
      <c r="AH70" s="9">
        <v>0.93307277702429814</v>
      </c>
      <c r="AI70" s="2" t="s">
        <v>38</v>
      </c>
      <c r="BH70" t="s">
        <v>57</v>
      </c>
      <c r="BI70" t="s">
        <v>61</v>
      </c>
      <c r="BJ70" s="5">
        <v>-19.021000000000001</v>
      </c>
      <c r="BK70">
        <v>1.4038899649999999</v>
      </c>
      <c r="BL70" s="4" t="s">
        <v>44</v>
      </c>
      <c r="BM70" s="11">
        <v>-28.288</v>
      </c>
      <c r="BN70" s="4">
        <v>39.375859726000002</v>
      </c>
      <c r="BO70" s="4" t="s">
        <v>117</v>
      </c>
      <c r="BP70" s="12">
        <v>-14.307</v>
      </c>
      <c r="BQ70" s="4">
        <v>41.827921744000001</v>
      </c>
      <c r="BR70" s="13">
        <f t="shared" si="10"/>
        <v>31.419050732355458</v>
      </c>
      <c r="BS70" s="13">
        <f t="shared" si="11"/>
        <v>68.580949267644542</v>
      </c>
      <c r="BT70">
        <f t="shared" si="9"/>
        <v>100</v>
      </c>
    </row>
    <row r="71" spans="1:72" x14ac:dyDescent="0.3">
      <c r="A71" t="s">
        <v>57</v>
      </c>
      <c r="B71" t="s">
        <v>67</v>
      </c>
      <c r="C71">
        <v>10</v>
      </c>
      <c r="D71">
        <v>1.3129728045487221</v>
      </c>
      <c r="E71">
        <v>33.018000000000001</v>
      </c>
      <c r="F71">
        <v>8.7010000000000005</v>
      </c>
      <c r="G71">
        <v>7.0322800000000005E-2</v>
      </c>
      <c r="H71">
        <v>-18.928000000000001</v>
      </c>
      <c r="I71">
        <v>0.92106158149999995</v>
      </c>
      <c r="J71">
        <v>13.09762383608161</v>
      </c>
      <c r="K71" t="s">
        <v>33</v>
      </c>
      <c r="L71">
        <v>12.093288078241363</v>
      </c>
      <c r="M71">
        <v>0.92331923939718885</v>
      </c>
      <c r="N71">
        <v>1312.972804548722</v>
      </c>
      <c r="AB71" s="21" t="s">
        <v>113</v>
      </c>
      <c r="AC71" s="22" t="s">
        <v>100</v>
      </c>
      <c r="AD71" s="21">
        <v>1</v>
      </c>
      <c r="AE71" s="3" t="s">
        <v>33</v>
      </c>
      <c r="AF71" s="2" t="s">
        <v>49</v>
      </c>
      <c r="AG71" s="9">
        <v>22.57307755679291</v>
      </c>
      <c r="AH71" s="9">
        <v>2.0489947402989275</v>
      </c>
      <c r="AI71" s="2" t="s">
        <v>38</v>
      </c>
      <c r="BH71" t="s">
        <v>57</v>
      </c>
      <c r="BI71" t="s">
        <v>67</v>
      </c>
      <c r="BJ71" s="5">
        <v>-18.928000000000001</v>
      </c>
      <c r="BK71">
        <v>0.92106158149999995</v>
      </c>
      <c r="BL71" s="4" t="s">
        <v>44</v>
      </c>
      <c r="BM71" s="11">
        <v>-28.288</v>
      </c>
      <c r="BN71" s="4">
        <v>39.375859726000002</v>
      </c>
      <c r="BO71" s="4" t="s">
        <v>118</v>
      </c>
      <c r="BP71" s="12">
        <v>-14.307</v>
      </c>
      <c r="BQ71" s="4">
        <v>41.827921744000001</v>
      </c>
      <c r="BR71" s="13">
        <f t="shared" si="10"/>
        <v>30.765256087144493</v>
      </c>
      <c r="BS71" s="13">
        <f t="shared" si="11"/>
        <v>69.234743912855507</v>
      </c>
      <c r="BT71">
        <f t="shared" si="9"/>
        <v>100</v>
      </c>
    </row>
    <row r="72" spans="1:72" x14ac:dyDescent="0.3">
      <c r="A72" t="s">
        <v>57</v>
      </c>
      <c r="B72" t="s">
        <v>71</v>
      </c>
      <c r="C72">
        <v>20</v>
      </c>
      <c r="D72">
        <v>1.2603598382345766</v>
      </c>
      <c r="E72">
        <v>33.533999999999999</v>
      </c>
      <c r="F72">
        <v>9.1920000000000002</v>
      </c>
      <c r="G72">
        <v>5.3054999999999998E-2</v>
      </c>
      <c r="H72">
        <v>-17.646000000000001</v>
      </c>
      <c r="I72">
        <v>0.76790747749999999</v>
      </c>
      <c r="J72">
        <v>14.473800348694752</v>
      </c>
      <c r="K72" t="s">
        <v>33</v>
      </c>
      <c r="L72">
        <v>19.356794882420434</v>
      </c>
      <c r="M72">
        <v>1.3373678243507092</v>
      </c>
      <c r="N72">
        <v>2520.719676469153</v>
      </c>
      <c r="AB72" s="21" t="s">
        <v>113</v>
      </c>
      <c r="AC72" s="22" t="s">
        <v>110</v>
      </c>
      <c r="AD72" s="21">
        <v>2</v>
      </c>
      <c r="AE72" s="3" t="s">
        <v>33</v>
      </c>
      <c r="AF72" s="2" t="s">
        <v>49</v>
      </c>
      <c r="AG72" s="9">
        <v>20.002645745280841</v>
      </c>
      <c r="AH72" s="9">
        <v>1.435101665672547</v>
      </c>
      <c r="AI72" s="2" t="s">
        <v>38</v>
      </c>
      <c r="BH72" t="s">
        <v>57</v>
      </c>
      <c r="BI72" t="s">
        <v>71</v>
      </c>
      <c r="BJ72" s="5">
        <v>-17.646000000000001</v>
      </c>
      <c r="BK72">
        <v>0.76790747749999999</v>
      </c>
      <c r="BL72" s="4" t="s">
        <v>44</v>
      </c>
      <c r="BM72" s="11">
        <v>-28.288</v>
      </c>
      <c r="BN72" s="4">
        <v>39.375859726000002</v>
      </c>
      <c r="BO72" s="4" t="s">
        <v>119</v>
      </c>
      <c r="BP72" s="12">
        <v>-14.307</v>
      </c>
      <c r="BQ72" s="4">
        <v>41.827921744000001</v>
      </c>
      <c r="BR72" s="13">
        <f t="shared" si="10"/>
        <v>21.752732053161239</v>
      </c>
      <c r="BS72" s="13">
        <f t="shared" si="11"/>
        <v>78.247267946838761</v>
      </c>
      <c r="BT72">
        <f t="shared" si="9"/>
        <v>100</v>
      </c>
    </row>
    <row r="73" spans="1:72" x14ac:dyDescent="0.3">
      <c r="A73" t="s">
        <v>57</v>
      </c>
      <c r="B73" t="s">
        <v>74</v>
      </c>
      <c r="C73">
        <v>20</v>
      </c>
      <c r="D73">
        <v>1.1059307772772462</v>
      </c>
      <c r="E73">
        <v>35.573999999999998</v>
      </c>
      <c r="F73">
        <v>9.9120000000000008</v>
      </c>
      <c r="G73">
        <v>4.2881599999999999E-2</v>
      </c>
      <c r="H73">
        <v>-15.963000000000001</v>
      </c>
      <c r="I73">
        <v>0.66287968549999998</v>
      </c>
      <c r="J73">
        <v>15.458371084567739</v>
      </c>
      <c r="K73" t="s">
        <v>33</v>
      </c>
      <c r="L73">
        <v>14.661980916526229</v>
      </c>
      <c r="M73">
        <v>0.94848162437783912</v>
      </c>
      <c r="N73">
        <v>2211.8615545544922</v>
      </c>
      <c r="AB73" s="21" t="s">
        <v>113</v>
      </c>
      <c r="AC73" s="22" t="s">
        <v>114</v>
      </c>
      <c r="AD73" s="21">
        <v>3</v>
      </c>
      <c r="AE73" s="3" t="s">
        <v>33</v>
      </c>
      <c r="AF73" s="2" t="s">
        <v>49</v>
      </c>
      <c r="AG73" s="9">
        <v>23.760586147839081</v>
      </c>
      <c r="AH73" s="9">
        <v>1.5061730931062454</v>
      </c>
      <c r="AI73" s="2" t="s">
        <v>38</v>
      </c>
      <c r="BH73" t="s">
        <v>57</v>
      </c>
      <c r="BI73" t="s">
        <v>74</v>
      </c>
      <c r="BJ73" s="5">
        <v>-15.963000000000001</v>
      </c>
      <c r="BK73">
        <v>0.66287968549999998</v>
      </c>
      <c r="BL73" s="4" t="s">
        <v>44</v>
      </c>
      <c r="BM73" s="11">
        <v>-28.288</v>
      </c>
      <c r="BN73" s="4">
        <v>39.375859726000002</v>
      </c>
      <c r="BO73" s="4" t="s">
        <v>120</v>
      </c>
      <c r="BP73" s="12">
        <v>-14.307</v>
      </c>
      <c r="BQ73" s="4">
        <v>41.827921744000001</v>
      </c>
      <c r="BR73" s="13">
        <f t="shared" si="10"/>
        <v>9.9211579898275204</v>
      </c>
      <c r="BS73" s="13">
        <f t="shared" si="11"/>
        <v>90.07884201017248</v>
      </c>
      <c r="BT73">
        <f t="shared" si="9"/>
        <v>100</v>
      </c>
    </row>
    <row r="74" spans="1:72" x14ac:dyDescent="0.3">
      <c r="A74" t="s">
        <v>57</v>
      </c>
      <c r="B74" t="s">
        <v>77</v>
      </c>
      <c r="C74">
        <v>20</v>
      </c>
      <c r="D74">
        <v>1.2719058288768648</v>
      </c>
      <c r="E74">
        <v>34.988999999999997</v>
      </c>
      <c r="F74">
        <v>9.7960000000000012</v>
      </c>
      <c r="G74">
        <v>4.07193E-2</v>
      </c>
      <c r="H74">
        <v>-15.687000000000001</v>
      </c>
      <c r="I74">
        <v>0.63091998150000006</v>
      </c>
      <c r="J74">
        <v>15.494371993133479</v>
      </c>
      <c r="K74" t="s">
        <v>33</v>
      </c>
      <c r="L74">
        <v>16.049416040494673</v>
      </c>
      <c r="M74">
        <v>1.0358223003557143</v>
      </c>
      <c r="N74">
        <v>2543.8116577537294</v>
      </c>
      <c r="AB74" s="21" t="s">
        <v>113</v>
      </c>
      <c r="AC74" s="22" t="s">
        <v>116</v>
      </c>
      <c r="AD74" s="21">
        <v>4</v>
      </c>
      <c r="AE74" s="3" t="s">
        <v>33</v>
      </c>
      <c r="AF74" s="2" t="s">
        <v>49</v>
      </c>
      <c r="AG74" s="9">
        <v>21.196256349118197</v>
      </c>
      <c r="AH74" s="9">
        <v>1.5314134956644836</v>
      </c>
      <c r="AI74" s="2" t="s">
        <v>38</v>
      </c>
      <c r="BH74" t="s">
        <v>57</v>
      </c>
      <c r="BI74" t="s">
        <v>77</v>
      </c>
      <c r="BJ74" s="5">
        <v>-15.687000000000001</v>
      </c>
      <c r="BK74">
        <v>0.63091998150000006</v>
      </c>
      <c r="BL74" s="4" t="s">
        <v>44</v>
      </c>
      <c r="BM74" s="11">
        <v>-28.288</v>
      </c>
      <c r="BN74" s="4">
        <v>39.375859726000002</v>
      </c>
      <c r="BO74" s="4" t="s">
        <v>121</v>
      </c>
      <c r="BP74" s="12">
        <v>-14.307</v>
      </c>
      <c r="BQ74" s="4">
        <v>41.827921744000001</v>
      </c>
      <c r="BR74" s="13">
        <f t="shared" si="10"/>
        <v>7.9808642040401736</v>
      </c>
      <c r="BS74" s="13">
        <f t="shared" si="11"/>
        <v>92.019135795959826</v>
      </c>
      <c r="BT74">
        <f t="shared" si="9"/>
        <v>100</v>
      </c>
    </row>
    <row r="75" spans="1:72" x14ac:dyDescent="0.3">
      <c r="A75" t="s">
        <v>63</v>
      </c>
      <c r="B75" t="s">
        <v>32</v>
      </c>
      <c r="C75">
        <v>5</v>
      </c>
      <c r="D75">
        <v>1.3218505020695575</v>
      </c>
      <c r="E75">
        <v>20.207999999999998</v>
      </c>
      <c r="F75">
        <v>8.3680000000000003</v>
      </c>
      <c r="G75">
        <v>0.15398339999999999</v>
      </c>
      <c r="H75">
        <v>-17.112000000000002</v>
      </c>
      <c r="I75">
        <v>1.810074612</v>
      </c>
      <c r="J75">
        <v>11.754998343977338</v>
      </c>
      <c r="K75" t="s">
        <v>33</v>
      </c>
      <c r="L75">
        <v>11.963240173277796</v>
      </c>
      <c r="M75">
        <v>1.0177151730018874</v>
      </c>
      <c r="N75">
        <v>660.92525103477874</v>
      </c>
      <c r="AB75" s="21" t="s">
        <v>113</v>
      </c>
      <c r="AC75" s="22" t="s">
        <v>100</v>
      </c>
      <c r="AD75" s="21">
        <v>1</v>
      </c>
      <c r="AE75" s="3" t="s">
        <v>33</v>
      </c>
      <c r="AF75" s="2" t="s">
        <v>55</v>
      </c>
      <c r="AG75" s="9">
        <v>40.712256632450192</v>
      </c>
      <c r="AH75" s="9">
        <v>4.086330313059932</v>
      </c>
      <c r="AI75" s="2" t="s">
        <v>38</v>
      </c>
      <c r="BH75" t="s">
        <v>63</v>
      </c>
      <c r="BI75" t="s">
        <v>32</v>
      </c>
      <c r="BJ75" s="5">
        <v>-17.112000000000002</v>
      </c>
      <c r="BK75">
        <v>1.810074612</v>
      </c>
      <c r="BL75" s="4" t="s">
        <v>44</v>
      </c>
      <c r="BM75" s="11">
        <v>-28.288</v>
      </c>
      <c r="BN75" s="4">
        <v>39.375859726000002</v>
      </c>
      <c r="BO75" s="4" t="s">
        <v>122</v>
      </c>
      <c r="BP75" s="12">
        <v>-14.307</v>
      </c>
      <c r="BQ75" s="4">
        <v>41.827921744000001</v>
      </c>
      <c r="BR75" s="13">
        <f t="shared" si="10"/>
        <v>17.998685380659637</v>
      </c>
      <c r="BS75" s="13">
        <f t="shared" si="11"/>
        <v>82.001314619340363</v>
      </c>
      <c r="BT75">
        <f t="shared" si="9"/>
        <v>100</v>
      </c>
    </row>
    <row r="76" spans="1:72" x14ac:dyDescent="0.3">
      <c r="A76" t="s">
        <v>63</v>
      </c>
      <c r="B76" t="s">
        <v>49</v>
      </c>
      <c r="C76">
        <v>5</v>
      </c>
      <c r="D76">
        <v>1.4163143728287264</v>
      </c>
      <c r="E76">
        <v>24.633000000000003</v>
      </c>
      <c r="F76">
        <v>8.597999999999999</v>
      </c>
      <c r="G76">
        <v>0.14724570000000001</v>
      </c>
      <c r="H76">
        <v>-17.933</v>
      </c>
      <c r="I76">
        <v>1.7038558347499999</v>
      </c>
      <c r="J76">
        <v>11.569869882198052</v>
      </c>
      <c r="K76" t="s">
        <v>33</v>
      </c>
      <c r="L76">
        <v>12.06597753992256</v>
      </c>
      <c r="M76">
        <v>1.0427310062361339</v>
      </c>
      <c r="N76">
        <v>708.1571864143632</v>
      </c>
      <c r="AB76" s="21" t="s">
        <v>113</v>
      </c>
      <c r="AC76" s="22" t="s">
        <v>110</v>
      </c>
      <c r="AD76" s="21">
        <v>2</v>
      </c>
      <c r="AE76" s="3" t="s">
        <v>33</v>
      </c>
      <c r="AF76" s="2" t="s">
        <v>55</v>
      </c>
      <c r="AG76" s="9">
        <v>39.223112102714701</v>
      </c>
      <c r="AH76" s="9">
        <v>2.8742700616328283</v>
      </c>
      <c r="AI76" s="2" t="s">
        <v>38</v>
      </c>
      <c r="BH76" t="s">
        <v>63</v>
      </c>
      <c r="BI76" t="s">
        <v>49</v>
      </c>
      <c r="BJ76" s="5">
        <v>-17.933</v>
      </c>
      <c r="BK76">
        <v>1.7038558347499999</v>
      </c>
      <c r="BL76" s="4" t="s">
        <v>44</v>
      </c>
      <c r="BM76" s="11">
        <v>-28.288</v>
      </c>
      <c r="BN76" s="4">
        <v>39.375859726000002</v>
      </c>
      <c r="BO76" s="4" t="s">
        <v>123</v>
      </c>
      <c r="BP76" s="12">
        <v>-14.307</v>
      </c>
      <c r="BQ76" s="4">
        <v>41.827921744000001</v>
      </c>
      <c r="BR76" s="13">
        <f t="shared" si="10"/>
        <v>23.770356388382126</v>
      </c>
      <c r="BS76" s="13">
        <f t="shared" si="11"/>
        <v>76.229643611617874</v>
      </c>
      <c r="BT76">
        <f t="shared" si="9"/>
        <v>100</v>
      </c>
    </row>
    <row r="77" spans="1:72" x14ac:dyDescent="0.3">
      <c r="A77" t="s">
        <v>63</v>
      </c>
      <c r="B77" t="s">
        <v>55</v>
      </c>
      <c r="C77">
        <v>10</v>
      </c>
      <c r="D77">
        <v>1.2486429194044084</v>
      </c>
      <c r="E77">
        <v>35.130000000000003</v>
      </c>
      <c r="F77">
        <v>8.5649999999999995</v>
      </c>
      <c r="G77">
        <v>0.12898480000000001</v>
      </c>
      <c r="H77">
        <v>-18.563000000000002</v>
      </c>
      <c r="I77">
        <v>1.5401479699999998</v>
      </c>
      <c r="J77">
        <v>11.9405384975594</v>
      </c>
      <c r="K77" t="s">
        <v>33</v>
      </c>
      <c r="L77">
        <v>19.230948575755733</v>
      </c>
      <c r="M77">
        <v>1.6105595723079376</v>
      </c>
      <c r="N77">
        <v>1248.6429194044085</v>
      </c>
      <c r="AB77" s="21" t="s">
        <v>113</v>
      </c>
      <c r="AC77" s="22" t="s">
        <v>114</v>
      </c>
      <c r="AD77" s="21">
        <v>3</v>
      </c>
      <c r="AE77" s="3" t="s">
        <v>33</v>
      </c>
      <c r="AF77" s="2" t="s">
        <v>55</v>
      </c>
      <c r="AG77" s="9">
        <v>42.740766442655918</v>
      </c>
      <c r="AH77" s="9">
        <v>2.9044444853830838</v>
      </c>
      <c r="AI77" s="2" t="s">
        <v>38</v>
      </c>
      <c r="BH77" t="s">
        <v>63</v>
      </c>
      <c r="BI77" t="s">
        <v>55</v>
      </c>
      <c r="BJ77" s="5">
        <v>-18.563000000000002</v>
      </c>
      <c r="BK77">
        <v>1.5401479699999998</v>
      </c>
      <c r="BL77" s="4" t="s">
        <v>44</v>
      </c>
      <c r="BM77" s="11">
        <v>-28.288</v>
      </c>
      <c r="BN77" s="4">
        <v>39.375859726000002</v>
      </c>
      <c r="BO77" s="4" t="s">
        <v>124</v>
      </c>
      <c r="BP77" s="12">
        <v>-14.307</v>
      </c>
      <c r="BQ77" s="4">
        <v>41.827921744000001</v>
      </c>
      <c r="BR77" s="13">
        <f t="shared" si="10"/>
        <v>28.199287855940227</v>
      </c>
      <c r="BS77" s="13">
        <f t="shared" si="11"/>
        <v>71.800712144059773</v>
      </c>
      <c r="BT77">
        <f t="shared" si="9"/>
        <v>100</v>
      </c>
    </row>
    <row r="78" spans="1:72" x14ac:dyDescent="0.3">
      <c r="A78" t="s">
        <v>63</v>
      </c>
      <c r="B78" t="s">
        <v>61</v>
      </c>
      <c r="C78">
        <v>10</v>
      </c>
      <c r="D78">
        <v>1.2725061620245413</v>
      </c>
      <c r="E78">
        <v>32.119999999999997</v>
      </c>
      <c r="F78">
        <v>9.0310000000000006</v>
      </c>
      <c r="G78">
        <v>0.1065507</v>
      </c>
      <c r="H78">
        <v>-19.298999999999999</v>
      </c>
      <c r="I78">
        <v>1.2646664205</v>
      </c>
      <c r="J78">
        <v>11.869151685535618</v>
      </c>
      <c r="K78" t="s">
        <v>33</v>
      </c>
      <c r="L78">
        <v>16.092958129917697</v>
      </c>
      <c r="M78">
        <v>1.3558642231802829</v>
      </c>
      <c r="N78">
        <v>1272.5061620245413</v>
      </c>
      <c r="AB78" s="21" t="s">
        <v>113</v>
      </c>
      <c r="AC78" s="22" t="s">
        <v>116</v>
      </c>
      <c r="AD78" s="21">
        <v>4</v>
      </c>
      <c r="AE78" s="3" t="s">
        <v>33</v>
      </c>
      <c r="AF78" s="2" t="s">
        <v>55</v>
      </c>
      <c r="AG78" s="9">
        <v>40.056293612626526</v>
      </c>
      <c r="AH78" s="9">
        <v>2.689398825324306</v>
      </c>
      <c r="AI78" s="2" t="s">
        <v>38</v>
      </c>
      <c r="BH78" t="s">
        <v>63</v>
      </c>
      <c r="BI78" t="s">
        <v>61</v>
      </c>
      <c r="BJ78" s="5">
        <v>-19.298999999999999</v>
      </c>
      <c r="BK78">
        <v>1.2646664205</v>
      </c>
      <c r="BL78" s="4" t="s">
        <v>44</v>
      </c>
      <c r="BM78" s="11">
        <v>-28.288</v>
      </c>
      <c r="BN78" s="4">
        <v>39.375859726000002</v>
      </c>
      <c r="BO78" s="4" t="s">
        <v>125</v>
      </c>
      <c r="BP78" s="12">
        <v>-14.307</v>
      </c>
      <c r="BQ78" s="4">
        <v>41.827921744000001</v>
      </c>
      <c r="BR78" s="13">
        <f t="shared" si="10"/>
        <v>33.3734046180398</v>
      </c>
      <c r="BS78" s="13">
        <f t="shared" si="11"/>
        <v>66.6265953819602</v>
      </c>
      <c r="BT78">
        <f t="shared" si="9"/>
        <v>100</v>
      </c>
    </row>
    <row r="79" spans="1:72" x14ac:dyDescent="0.3">
      <c r="A79" t="s">
        <v>63</v>
      </c>
      <c r="B79" t="s">
        <v>67</v>
      </c>
      <c r="C79">
        <v>10</v>
      </c>
      <c r="D79">
        <v>1.285563407986501</v>
      </c>
      <c r="E79">
        <v>32.212000000000003</v>
      </c>
      <c r="F79">
        <v>9.1690000000000005</v>
      </c>
      <c r="G79">
        <v>8.5916199999999998E-2</v>
      </c>
      <c r="H79">
        <v>-19.329000000000001</v>
      </c>
      <c r="I79">
        <v>1.0334726379999999</v>
      </c>
      <c r="J79">
        <v>12.028844827867154</v>
      </c>
      <c r="K79" t="s">
        <v>33</v>
      </c>
      <c r="L79">
        <v>13.285946065680793</v>
      </c>
      <c r="M79">
        <v>1.1045072287324982</v>
      </c>
      <c r="N79">
        <v>1285.563407986501</v>
      </c>
      <c r="AB79" s="21" t="s">
        <v>113</v>
      </c>
      <c r="AC79" s="22" t="s">
        <v>100</v>
      </c>
      <c r="AD79" s="21">
        <v>1</v>
      </c>
      <c r="AE79" s="3" t="s">
        <v>33</v>
      </c>
      <c r="AF79" s="2" t="s">
        <v>61</v>
      </c>
      <c r="AG79" s="9">
        <v>57.352382264846213</v>
      </c>
      <c r="AH79" s="9">
        <v>5.9442646430029544</v>
      </c>
      <c r="AI79" s="2" t="s">
        <v>38</v>
      </c>
      <c r="BH79" t="s">
        <v>63</v>
      </c>
      <c r="BI79" t="s">
        <v>67</v>
      </c>
      <c r="BJ79" s="5">
        <v>-19.329000000000001</v>
      </c>
      <c r="BK79">
        <v>1.0334726379999999</v>
      </c>
      <c r="BL79" s="4" t="s">
        <v>44</v>
      </c>
      <c r="BM79" s="11">
        <v>-28.288</v>
      </c>
      <c r="BN79" s="4">
        <v>39.375859726000002</v>
      </c>
      <c r="BO79" s="4" t="s">
        <v>126</v>
      </c>
      <c r="BP79" s="12">
        <v>-14.307</v>
      </c>
      <c r="BQ79" s="4">
        <v>41.827921744000001</v>
      </c>
      <c r="BR79" s="13">
        <f t="shared" si="10"/>
        <v>33.584306116494957</v>
      </c>
      <c r="BS79" s="13">
        <f t="shared" si="11"/>
        <v>66.415693883505043</v>
      </c>
      <c r="BT79">
        <f t="shared" si="9"/>
        <v>100</v>
      </c>
    </row>
    <row r="80" spans="1:72" x14ac:dyDescent="0.3">
      <c r="A80" t="s">
        <v>63</v>
      </c>
      <c r="B80" t="s">
        <v>71</v>
      </c>
      <c r="C80">
        <v>20</v>
      </c>
      <c r="D80">
        <v>1.100660798502199</v>
      </c>
      <c r="E80">
        <v>32.225000000000001</v>
      </c>
      <c r="F80">
        <v>9.3239999999999998</v>
      </c>
      <c r="G80">
        <v>5.8304500000000002E-2</v>
      </c>
      <c r="H80">
        <v>-18.067</v>
      </c>
      <c r="I80">
        <v>0.78228946249999998</v>
      </c>
      <c r="J80">
        <v>13.417308483907759</v>
      </c>
      <c r="K80" t="s">
        <v>33</v>
      </c>
      <c r="L80">
        <v>17.220706889102122</v>
      </c>
      <c r="M80">
        <v>1.2834695505254292</v>
      </c>
      <c r="N80">
        <v>2201.321597004398</v>
      </c>
      <c r="AB80" s="21" t="s">
        <v>113</v>
      </c>
      <c r="AC80" s="22" t="s">
        <v>110</v>
      </c>
      <c r="AD80" s="21">
        <v>2</v>
      </c>
      <c r="AE80" s="3" t="s">
        <v>33</v>
      </c>
      <c r="AF80" s="2" t="s">
        <v>61</v>
      </c>
      <c r="AG80" s="9">
        <v>56.940760763990461</v>
      </c>
      <c r="AH80" s="9">
        <v>4.2222739600575707</v>
      </c>
      <c r="AI80" s="2" t="s">
        <v>38</v>
      </c>
      <c r="BH80" t="s">
        <v>63</v>
      </c>
      <c r="BI80" t="s">
        <v>71</v>
      </c>
      <c r="BJ80" s="5">
        <v>-18.067</v>
      </c>
      <c r="BK80">
        <v>0.78228946249999998</v>
      </c>
      <c r="BL80" s="4" t="s">
        <v>44</v>
      </c>
      <c r="BM80" s="11">
        <v>-28.288</v>
      </c>
      <c r="BN80" s="4">
        <v>39.375859726000002</v>
      </c>
      <c r="BO80" s="4" t="s">
        <v>127</v>
      </c>
      <c r="BP80" s="12">
        <v>-14.307</v>
      </c>
      <c r="BQ80" s="4">
        <v>41.827921744000001</v>
      </c>
      <c r="BR80" s="13">
        <f t="shared" si="10"/>
        <v>24.712383081481789</v>
      </c>
      <c r="BS80" s="13">
        <f t="shared" si="11"/>
        <v>75.287616918518211</v>
      </c>
      <c r="BT80">
        <f t="shared" si="9"/>
        <v>100</v>
      </c>
    </row>
    <row r="81" spans="1:72" x14ac:dyDescent="0.3">
      <c r="A81" t="s">
        <v>63</v>
      </c>
      <c r="B81" t="s">
        <v>74</v>
      </c>
      <c r="C81">
        <v>20</v>
      </c>
      <c r="D81">
        <v>1.3100770115166167</v>
      </c>
      <c r="E81">
        <v>35.152999999999999</v>
      </c>
      <c r="F81">
        <v>10.179</v>
      </c>
      <c r="G81">
        <v>4.7481500000000003E-2</v>
      </c>
      <c r="H81">
        <v>-16.833000000000002</v>
      </c>
      <c r="I81">
        <v>0.64585189200000004</v>
      </c>
      <c r="J81">
        <v>13.60217962785506</v>
      </c>
      <c r="K81" t="s">
        <v>33</v>
      </c>
      <c r="L81">
        <v>16.922314331074254</v>
      </c>
      <c r="M81">
        <v>1.2440884324465249</v>
      </c>
      <c r="N81">
        <v>2620.1540230332334</v>
      </c>
      <c r="AB81" s="21" t="s">
        <v>113</v>
      </c>
      <c r="AC81" s="22" t="s">
        <v>114</v>
      </c>
      <c r="AD81" s="21">
        <v>3</v>
      </c>
      <c r="AE81" s="3" t="s">
        <v>33</v>
      </c>
      <c r="AF81" s="2" t="s">
        <v>61</v>
      </c>
      <c r="AG81" s="9">
        <v>60.218965541958404</v>
      </c>
      <c r="AH81" s="9">
        <v>4.1829756323406455</v>
      </c>
      <c r="AI81" s="2" t="s">
        <v>38</v>
      </c>
      <c r="BH81" t="s">
        <v>63</v>
      </c>
      <c r="BI81" t="s">
        <v>74</v>
      </c>
      <c r="BJ81" s="5">
        <v>-16.833000000000002</v>
      </c>
      <c r="BK81">
        <v>0.64585189200000004</v>
      </c>
      <c r="BL81" s="4" t="s">
        <v>44</v>
      </c>
      <c r="BM81" s="11">
        <v>-28.288</v>
      </c>
      <c r="BN81" s="4">
        <v>39.375859726000002</v>
      </c>
      <c r="BO81" s="4" t="s">
        <v>128</v>
      </c>
      <c r="BP81" s="12">
        <v>-14.307</v>
      </c>
      <c r="BQ81" s="4">
        <v>41.827921744000001</v>
      </c>
      <c r="BR81" s="13">
        <f t="shared" si="10"/>
        <v>16.03730144502677</v>
      </c>
      <c r="BS81" s="13">
        <f t="shared" si="11"/>
        <v>83.96269855497323</v>
      </c>
      <c r="BT81">
        <f t="shared" si="9"/>
        <v>100</v>
      </c>
    </row>
    <row r="82" spans="1:72" x14ac:dyDescent="0.3">
      <c r="A82" t="s">
        <v>63</v>
      </c>
      <c r="B82" t="s">
        <v>77</v>
      </c>
      <c r="C82">
        <v>20</v>
      </c>
      <c r="D82">
        <v>1.2335345351878879</v>
      </c>
      <c r="E82">
        <v>34.103000000000002</v>
      </c>
      <c r="F82">
        <v>10.692</v>
      </c>
      <c r="G82">
        <v>4.3897699999999998E-2</v>
      </c>
      <c r="H82">
        <v>-15.809000000000001</v>
      </c>
      <c r="I82">
        <v>0.61757057199999998</v>
      </c>
      <c r="J82">
        <v>14.068403857149692</v>
      </c>
      <c r="K82" t="s">
        <v>33</v>
      </c>
      <c r="L82">
        <v>15.23589256955476</v>
      </c>
      <c r="M82">
        <v>1.0829865793063469</v>
      </c>
      <c r="N82">
        <v>2467.0690703757755</v>
      </c>
      <c r="AB82" s="21" t="s">
        <v>113</v>
      </c>
      <c r="AC82" s="22" t="s">
        <v>116</v>
      </c>
      <c r="AD82" s="21">
        <v>4</v>
      </c>
      <c r="AE82" s="3" t="s">
        <v>33</v>
      </c>
      <c r="AF82" s="2" t="s">
        <v>61</v>
      </c>
      <c r="AG82" s="9">
        <v>57.414767930942368</v>
      </c>
      <c r="AH82" s="9">
        <v>3.7284804103085918</v>
      </c>
      <c r="AI82" s="2" t="s">
        <v>38</v>
      </c>
      <c r="BH82" t="s">
        <v>63</v>
      </c>
      <c r="BI82" t="s">
        <v>77</v>
      </c>
      <c r="BJ82" s="5">
        <v>-15.809000000000001</v>
      </c>
      <c r="BK82">
        <v>0.61757057199999998</v>
      </c>
      <c r="BL82" s="4" t="s">
        <v>44</v>
      </c>
      <c r="BM82" s="11">
        <v>-28.288</v>
      </c>
      <c r="BN82" s="4">
        <v>39.375859726000002</v>
      </c>
      <c r="BO82" s="4" t="s">
        <v>129</v>
      </c>
      <c r="BP82" s="12">
        <v>-14.307</v>
      </c>
      <c r="BQ82" s="4">
        <v>41.827921744000001</v>
      </c>
      <c r="BR82" s="13">
        <f t="shared" si="10"/>
        <v>8.8385302977577709</v>
      </c>
      <c r="BS82" s="13">
        <f t="shared" si="11"/>
        <v>91.161469702242229</v>
      </c>
      <c r="BT82">
        <f t="shared" si="9"/>
        <v>100</v>
      </c>
    </row>
    <row r="83" spans="1:72" x14ac:dyDescent="0.3">
      <c r="A83" t="s">
        <v>102</v>
      </c>
      <c r="B83" t="s">
        <v>32</v>
      </c>
      <c r="C83">
        <v>5</v>
      </c>
      <c r="D83">
        <v>1.2082700655786742</v>
      </c>
      <c r="E83">
        <v>22.786000000000001</v>
      </c>
      <c r="F83">
        <v>8.3770000000000007</v>
      </c>
      <c r="G83">
        <v>0.17222419999999999</v>
      </c>
      <c r="H83">
        <v>-16.622</v>
      </c>
      <c r="I83">
        <v>2.1000097559999999</v>
      </c>
      <c r="J83">
        <v>12.193465006659924</v>
      </c>
      <c r="K83" t="s">
        <v>33</v>
      </c>
      <c r="L83">
        <v>12.686894627989878</v>
      </c>
      <c r="M83">
        <v>1.0404667271411734</v>
      </c>
      <c r="N83">
        <v>604.13503278933706</v>
      </c>
      <c r="AB83" s="21" t="s">
        <v>113</v>
      </c>
      <c r="AC83" s="22" t="s">
        <v>100</v>
      </c>
      <c r="AD83" s="21">
        <v>1</v>
      </c>
      <c r="AE83" s="3" t="s">
        <v>33</v>
      </c>
      <c r="AF83" s="2" t="s">
        <v>67</v>
      </c>
      <c r="AG83" s="9">
        <v>71.806552510518543</v>
      </c>
      <c r="AH83" s="9">
        <v>7.5470787958284689</v>
      </c>
      <c r="AI83" s="2" t="s">
        <v>38</v>
      </c>
      <c r="BH83" t="s">
        <v>102</v>
      </c>
      <c r="BI83" t="s">
        <v>32</v>
      </c>
      <c r="BJ83" s="5">
        <v>-16.622</v>
      </c>
      <c r="BK83">
        <v>2.1000097559999999</v>
      </c>
      <c r="BL83" s="4" t="s">
        <v>95</v>
      </c>
      <c r="BM83" s="11">
        <v>-28.288</v>
      </c>
      <c r="BN83" s="4">
        <v>39.278776221999998</v>
      </c>
      <c r="BO83" s="4" t="s">
        <v>96</v>
      </c>
      <c r="BP83" s="12">
        <v>-14.307</v>
      </c>
      <c r="BQ83" s="4">
        <v>39.233131938</v>
      </c>
      <c r="BR83" s="13">
        <f t="shared" si="10"/>
        <v>14.553960905892225</v>
      </c>
      <c r="BS83" s="13">
        <f t="shared" si="11"/>
        <v>85.446039094107775</v>
      </c>
      <c r="BT83">
        <f t="shared" si="9"/>
        <v>100</v>
      </c>
    </row>
    <row r="84" spans="1:72" x14ac:dyDescent="0.3">
      <c r="A84" t="s">
        <v>102</v>
      </c>
      <c r="B84" t="s">
        <v>49</v>
      </c>
      <c r="C84">
        <v>5</v>
      </c>
      <c r="D84">
        <v>1.2744970959856761</v>
      </c>
      <c r="E84">
        <v>24.074000000000002</v>
      </c>
      <c r="F84">
        <v>8.0440000000000005</v>
      </c>
      <c r="G84">
        <v>0.15917239999999999</v>
      </c>
      <c r="H84">
        <v>-17.071999999999999</v>
      </c>
      <c r="I84">
        <v>1.9409244000000001</v>
      </c>
      <c r="J84">
        <v>12.193850190108337</v>
      </c>
      <c r="K84" t="s">
        <v>33</v>
      </c>
      <c r="L84">
        <v>12.368512556638706</v>
      </c>
      <c r="M84">
        <v>1.0143238078053523</v>
      </c>
      <c r="N84">
        <v>637.2485479928381</v>
      </c>
      <c r="AB84" s="21" t="s">
        <v>113</v>
      </c>
      <c r="AC84" s="22" t="s">
        <v>110</v>
      </c>
      <c r="AD84" s="21">
        <v>2</v>
      </c>
      <c r="AE84" s="3" t="s">
        <v>33</v>
      </c>
      <c r="AF84" s="2" t="s">
        <v>67</v>
      </c>
      <c r="AG84" s="9">
        <v>72.416634880263203</v>
      </c>
      <c r="AH84" s="9">
        <v>5.4210103194816011</v>
      </c>
      <c r="AI84" s="2" t="s">
        <v>38</v>
      </c>
      <c r="BH84" t="s">
        <v>102</v>
      </c>
      <c r="BI84" t="s">
        <v>49</v>
      </c>
      <c r="BJ84" s="5">
        <v>-17.071999999999999</v>
      </c>
      <c r="BK84">
        <v>1.9409244000000001</v>
      </c>
      <c r="BL84" s="4" t="s">
        <v>95</v>
      </c>
      <c r="BM84" s="11">
        <v>-28.288</v>
      </c>
      <c r="BN84" s="4">
        <v>39.278776221999998</v>
      </c>
      <c r="BO84" s="4" t="s">
        <v>96</v>
      </c>
      <c r="BP84" s="12">
        <v>-14.307</v>
      </c>
      <c r="BQ84" s="4">
        <v>39.233131938</v>
      </c>
      <c r="BR84" s="13">
        <f t="shared" si="10"/>
        <v>17.717483382719422</v>
      </c>
      <c r="BS84" s="13">
        <f t="shared" si="11"/>
        <v>82.282516617280578</v>
      </c>
      <c r="BT84">
        <f t="shared" ref="BT84:BT147" si="12">SUM(BR84+BS84)</f>
        <v>100</v>
      </c>
    </row>
    <row r="85" spans="1:72" x14ac:dyDescent="0.3">
      <c r="A85" t="s">
        <v>102</v>
      </c>
      <c r="B85" t="s">
        <v>55</v>
      </c>
      <c r="C85">
        <v>10</v>
      </c>
      <c r="D85">
        <v>1.3082885190141642</v>
      </c>
      <c r="E85">
        <v>31.861000000000001</v>
      </c>
      <c r="F85">
        <v>8.4080000000000013</v>
      </c>
      <c r="G85">
        <v>0.1368463</v>
      </c>
      <c r="H85">
        <v>-17.974</v>
      </c>
      <c r="I85">
        <v>1.7249511</v>
      </c>
      <c r="J85">
        <v>12.605025492103184</v>
      </c>
      <c r="K85" t="s">
        <v>33</v>
      </c>
      <c r="L85">
        <v>22.567337199908533</v>
      </c>
      <c r="M85">
        <v>1.7903444315956802</v>
      </c>
      <c r="N85">
        <v>1308.2885190141642</v>
      </c>
      <c r="AB85" s="21" t="s">
        <v>113</v>
      </c>
      <c r="AC85" s="22" t="s">
        <v>114</v>
      </c>
      <c r="AD85" s="21">
        <v>3</v>
      </c>
      <c r="AE85" s="3" t="s">
        <v>33</v>
      </c>
      <c r="AF85" s="2" t="s">
        <v>67</v>
      </c>
      <c r="AG85" s="9">
        <v>75.467794353653289</v>
      </c>
      <c r="AH85" s="9">
        <v>5.2893592849872997</v>
      </c>
      <c r="AI85" s="2" t="s">
        <v>38</v>
      </c>
      <c r="BH85" t="s">
        <v>102</v>
      </c>
      <c r="BI85" t="s">
        <v>55</v>
      </c>
      <c r="BJ85" s="5">
        <v>-17.974</v>
      </c>
      <c r="BK85">
        <v>1.7249511</v>
      </c>
      <c r="BL85" s="4" t="s">
        <v>95</v>
      </c>
      <c r="BM85" s="11">
        <v>-28.288</v>
      </c>
      <c r="BN85" s="4">
        <v>39.278776221999998</v>
      </c>
      <c r="BO85" s="4" t="s">
        <v>96</v>
      </c>
      <c r="BP85" s="12">
        <v>-14.307</v>
      </c>
      <c r="BQ85" s="4">
        <v>39.233131938</v>
      </c>
      <c r="BR85" s="13">
        <f t="shared" si="10"/>
        <v>24.058588436270838</v>
      </c>
      <c r="BS85" s="13">
        <f t="shared" si="11"/>
        <v>75.941411563729162</v>
      </c>
      <c r="BT85">
        <f t="shared" si="12"/>
        <v>100</v>
      </c>
    </row>
    <row r="86" spans="1:72" x14ac:dyDescent="0.3">
      <c r="A86" t="s">
        <v>102</v>
      </c>
      <c r="B86" t="s">
        <v>61</v>
      </c>
      <c r="C86">
        <v>10</v>
      </c>
      <c r="D86">
        <v>1.438032712875168</v>
      </c>
      <c r="E86">
        <v>33.994500000000002</v>
      </c>
      <c r="F86">
        <v>8.7575000000000003</v>
      </c>
      <c r="G86">
        <v>0.11703445</v>
      </c>
      <c r="H86">
        <v>-18.8705</v>
      </c>
      <c r="I86">
        <v>1.4714429820000001</v>
      </c>
      <c r="J86">
        <v>12.572310754242231</v>
      </c>
      <c r="K86" t="s">
        <v>33</v>
      </c>
      <c r="L86">
        <v>21.159831432465872</v>
      </c>
      <c r="M86">
        <v>1.682993676333532</v>
      </c>
      <c r="N86">
        <v>1438.032712875168</v>
      </c>
      <c r="AB86" s="21" t="s">
        <v>113</v>
      </c>
      <c r="AC86" s="22" t="s">
        <v>116</v>
      </c>
      <c r="AD86" s="21">
        <v>4</v>
      </c>
      <c r="AE86" s="3" t="s">
        <v>33</v>
      </c>
      <c r="AF86" s="2" t="s">
        <v>67</v>
      </c>
      <c r="AG86" s="9">
        <v>72.550074090348318</v>
      </c>
      <c r="AH86" s="9">
        <v>4.607818758377376</v>
      </c>
      <c r="AI86" s="2" t="s">
        <v>38</v>
      </c>
      <c r="BH86" t="s">
        <v>102</v>
      </c>
      <c r="BI86" t="s">
        <v>61</v>
      </c>
      <c r="BJ86" s="5">
        <v>-18.8705</v>
      </c>
      <c r="BK86">
        <v>1.4714429820000001</v>
      </c>
      <c r="BL86" s="4" t="s">
        <v>95</v>
      </c>
      <c r="BM86" s="11">
        <v>-28.288</v>
      </c>
      <c r="BN86" s="4">
        <v>39.278776221999998</v>
      </c>
      <c r="BO86" s="4" t="s">
        <v>96</v>
      </c>
      <c r="BP86" s="12">
        <v>-14.307</v>
      </c>
      <c r="BQ86" s="4">
        <v>39.233131938</v>
      </c>
      <c r="BR86" s="13">
        <f t="shared" si="10"/>
        <v>30.361028215105463</v>
      </c>
      <c r="BS86" s="13">
        <f t="shared" si="11"/>
        <v>69.638971784894537</v>
      </c>
      <c r="BT86">
        <f t="shared" si="12"/>
        <v>100</v>
      </c>
    </row>
    <row r="87" spans="1:72" x14ac:dyDescent="0.3">
      <c r="A87" t="s">
        <v>102</v>
      </c>
      <c r="B87" t="s">
        <v>67</v>
      </c>
      <c r="C87">
        <v>10</v>
      </c>
      <c r="D87">
        <v>1.1065140466920429</v>
      </c>
      <c r="E87">
        <v>33.747</v>
      </c>
      <c r="F87">
        <v>8.9240000000000013</v>
      </c>
      <c r="G87">
        <v>9.3559500000000004E-2</v>
      </c>
      <c r="H87">
        <v>-18.977999999999998</v>
      </c>
      <c r="I87">
        <v>1.1998632</v>
      </c>
      <c r="J87">
        <v>12.824600387988392</v>
      </c>
      <c r="K87" t="s">
        <v>33</v>
      </c>
      <c r="L87">
        <v>13.27665484908864</v>
      </c>
      <c r="M87">
        <v>1.0352490095148419</v>
      </c>
      <c r="N87">
        <v>1106.5140466920429</v>
      </c>
      <c r="AB87" s="21" t="s">
        <v>113</v>
      </c>
      <c r="AC87" s="22" t="s">
        <v>100</v>
      </c>
      <c r="AD87" s="21">
        <v>1</v>
      </c>
      <c r="AE87" s="3" t="s">
        <v>33</v>
      </c>
      <c r="AF87" s="2" t="s">
        <v>71</v>
      </c>
      <c r="AG87" s="9">
        <v>97.569621124184309</v>
      </c>
      <c r="AH87" s="9">
        <v>10.366790846993236</v>
      </c>
      <c r="AI87" s="2" t="s">
        <v>38</v>
      </c>
      <c r="BH87" t="s">
        <v>102</v>
      </c>
      <c r="BI87" t="s">
        <v>67</v>
      </c>
      <c r="BJ87" s="5">
        <v>-18.977999999999998</v>
      </c>
      <c r="BK87">
        <v>1.1998632</v>
      </c>
      <c r="BL87" s="4" t="s">
        <v>95</v>
      </c>
      <c r="BM87" s="11">
        <v>-28.288</v>
      </c>
      <c r="BN87" s="4">
        <v>39.278776221999998</v>
      </c>
      <c r="BO87" s="4" t="s">
        <v>96</v>
      </c>
      <c r="BP87" s="12">
        <v>-14.307</v>
      </c>
      <c r="BQ87" s="4">
        <v>39.233131938</v>
      </c>
      <c r="BR87" s="13">
        <f t="shared" si="10"/>
        <v>31.116758584569723</v>
      </c>
      <c r="BS87" s="13">
        <f t="shared" si="11"/>
        <v>68.883241415430277</v>
      </c>
      <c r="BT87">
        <f t="shared" si="12"/>
        <v>100</v>
      </c>
    </row>
    <row r="88" spans="1:72" x14ac:dyDescent="0.3">
      <c r="A88" t="s">
        <v>102</v>
      </c>
      <c r="B88" t="s">
        <v>71</v>
      </c>
      <c r="C88">
        <v>20</v>
      </c>
      <c r="D88">
        <v>1.1481371449309334</v>
      </c>
      <c r="E88">
        <v>35.805</v>
      </c>
      <c r="F88">
        <v>8.9350000000000005</v>
      </c>
      <c r="G88">
        <v>6.6803699999999994E-2</v>
      </c>
      <c r="H88">
        <v>-18.692</v>
      </c>
      <c r="I88">
        <v>0.912076</v>
      </c>
      <c r="J88">
        <v>13.653076102072191</v>
      </c>
      <c r="K88" t="s">
        <v>33</v>
      </c>
      <c r="L88">
        <v>20.943766692000519</v>
      </c>
      <c r="M88">
        <v>1.5339961877764519</v>
      </c>
      <c r="N88">
        <v>2296.2742898618667</v>
      </c>
      <c r="AB88" s="21" t="s">
        <v>113</v>
      </c>
      <c r="AC88" s="22" t="s">
        <v>110</v>
      </c>
      <c r="AD88" s="21">
        <v>2</v>
      </c>
      <c r="AE88" s="3" t="s">
        <v>33</v>
      </c>
      <c r="AF88" s="2" t="s">
        <v>71</v>
      </c>
      <c r="AG88" s="9">
        <v>100.28893249589119</v>
      </c>
      <c r="AH88" s="9">
        <v>7.6511220680492791</v>
      </c>
      <c r="AI88" s="2" t="s">
        <v>38</v>
      </c>
      <c r="BH88" t="s">
        <v>102</v>
      </c>
      <c r="BI88" t="s">
        <v>71</v>
      </c>
      <c r="BJ88" s="5">
        <v>-18.692</v>
      </c>
      <c r="BK88">
        <v>0.912076</v>
      </c>
      <c r="BL88" s="4" t="s">
        <v>95</v>
      </c>
      <c r="BM88" s="11">
        <v>-28.288</v>
      </c>
      <c r="BN88" s="4">
        <v>39.278776221999998</v>
      </c>
      <c r="BO88" s="4" t="s">
        <v>96</v>
      </c>
      <c r="BP88" s="12">
        <v>-14.307</v>
      </c>
      <c r="BQ88" s="4">
        <v>39.233131938</v>
      </c>
      <c r="BR88" s="13">
        <f t="shared" si="10"/>
        <v>29.106164299297347</v>
      </c>
      <c r="BS88" s="13">
        <f t="shared" si="11"/>
        <v>70.893835700702653</v>
      </c>
      <c r="BT88">
        <f t="shared" si="12"/>
        <v>100</v>
      </c>
    </row>
    <row r="89" spans="1:72" x14ac:dyDescent="0.3">
      <c r="A89" t="s">
        <v>102</v>
      </c>
      <c r="B89" t="s">
        <v>74</v>
      </c>
      <c r="C89">
        <v>20</v>
      </c>
      <c r="D89">
        <v>1.1633956124343729</v>
      </c>
      <c r="E89">
        <v>33.744</v>
      </c>
      <c r="F89">
        <v>8.8440000000000012</v>
      </c>
      <c r="G89">
        <v>5.7089300000000003E-2</v>
      </c>
      <c r="H89">
        <v>-17.218</v>
      </c>
      <c r="I89">
        <v>0.85088870000000005</v>
      </c>
      <c r="J89">
        <v>14.904521512787861</v>
      </c>
      <c r="K89" t="s">
        <v>33</v>
      </c>
      <c r="L89">
        <v>19.798403604999748</v>
      </c>
      <c r="M89">
        <v>1.328348822738993</v>
      </c>
      <c r="N89">
        <v>2326.7912248687458</v>
      </c>
      <c r="AB89" s="21" t="s">
        <v>113</v>
      </c>
      <c r="AC89" s="22" t="s">
        <v>114</v>
      </c>
      <c r="AD89" s="21">
        <v>3</v>
      </c>
      <c r="AE89" s="3" t="s">
        <v>33</v>
      </c>
      <c r="AF89" s="2" t="s">
        <v>71</v>
      </c>
      <c r="AG89" s="9">
        <v>102.87137441328966</v>
      </c>
      <c r="AH89" s="9">
        <v>7.2472869117624112</v>
      </c>
      <c r="AI89" s="2" t="s">
        <v>38</v>
      </c>
      <c r="BH89" t="s">
        <v>102</v>
      </c>
      <c r="BI89" t="s">
        <v>74</v>
      </c>
      <c r="BJ89" s="5">
        <v>-17.218</v>
      </c>
      <c r="BK89">
        <v>0.85088870000000005</v>
      </c>
      <c r="BL89" s="4" t="s">
        <v>95</v>
      </c>
      <c r="BM89" s="11">
        <v>-28.288</v>
      </c>
      <c r="BN89" s="4">
        <v>39.278776221999998</v>
      </c>
      <c r="BO89" s="4" t="s">
        <v>96</v>
      </c>
      <c r="BP89" s="12">
        <v>-14.307</v>
      </c>
      <c r="BQ89" s="4">
        <v>39.233131938</v>
      </c>
      <c r="BR89" s="13">
        <f t="shared" si="10"/>
        <v>18.743870675201151</v>
      </c>
      <c r="BS89" s="13">
        <f t="shared" si="11"/>
        <v>81.256129324798849</v>
      </c>
      <c r="BT89">
        <f t="shared" si="12"/>
        <v>100</v>
      </c>
    </row>
    <row r="90" spans="1:72" x14ac:dyDescent="0.3">
      <c r="A90" t="s">
        <v>102</v>
      </c>
      <c r="B90" t="s">
        <v>77</v>
      </c>
      <c r="C90">
        <v>20</v>
      </c>
      <c r="D90">
        <v>1.1616946685159568</v>
      </c>
      <c r="E90">
        <v>35.139000000000003</v>
      </c>
      <c r="F90">
        <v>9.577</v>
      </c>
      <c r="G90">
        <v>4.5478600000000001E-2</v>
      </c>
      <c r="H90">
        <v>-15.866000000000001</v>
      </c>
      <c r="I90">
        <v>0.71177889999999999</v>
      </c>
      <c r="J90">
        <v>15.650853368397444</v>
      </c>
      <c r="K90" t="s">
        <v>33</v>
      </c>
      <c r="L90">
        <v>16.537395065843047</v>
      </c>
      <c r="M90">
        <v>1.056644943031396</v>
      </c>
      <c r="N90">
        <v>2323.3893370319138</v>
      </c>
      <c r="AB90" s="21" t="s">
        <v>113</v>
      </c>
      <c r="AC90" s="22" t="s">
        <v>116</v>
      </c>
      <c r="AD90" s="21">
        <v>4</v>
      </c>
      <c r="AE90" s="3" t="s">
        <v>33</v>
      </c>
      <c r="AF90" s="2" t="s">
        <v>71</v>
      </c>
      <c r="AG90" s="9">
        <v>99.719295371988878</v>
      </c>
      <c r="AH90" s="9">
        <v>6.097028829160891</v>
      </c>
      <c r="AI90" s="2" t="s">
        <v>38</v>
      </c>
      <c r="BH90" t="s">
        <v>102</v>
      </c>
      <c r="BI90" t="s">
        <v>77</v>
      </c>
      <c r="BJ90" s="5">
        <v>-15.866000000000001</v>
      </c>
      <c r="BK90">
        <v>0.71177889999999999</v>
      </c>
      <c r="BL90" s="4" t="s">
        <v>95</v>
      </c>
      <c r="BM90" s="11">
        <v>-28.288</v>
      </c>
      <c r="BN90" s="4">
        <v>39.278776221999998</v>
      </c>
      <c r="BO90" s="4" t="s">
        <v>96</v>
      </c>
      <c r="BP90" s="12">
        <v>-14.307</v>
      </c>
      <c r="BQ90" s="4">
        <v>39.233131938</v>
      </c>
      <c r="BR90" s="13">
        <f t="shared" si="10"/>
        <v>9.2392431448225523</v>
      </c>
      <c r="BS90" s="13">
        <f t="shared" si="11"/>
        <v>90.760756855177448</v>
      </c>
      <c r="BT90">
        <f t="shared" si="12"/>
        <v>100</v>
      </c>
    </row>
    <row r="91" spans="1:72" x14ac:dyDescent="0.3">
      <c r="A91" t="s">
        <v>103</v>
      </c>
      <c r="B91" t="s">
        <v>32</v>
      </c>
      <c r="C91">
        <v>5</v>
      </c>
      <c r="D91">
        <v>1.2714161100906163</v>
      </c>
      <c r="E91">
        <v>21.666</v>
      </c>
      <c r="F91">
        <v>7.8979999999999997</v>
      </c>
      <c r="G91">
        <v>0.2102985</v>
      </c>
      <c r="H91">
        <v>-16.392999999999997</v>
      </c>
      <c r="I91">
        <v>2.3671471999999998</v>
      </c>
      <c r="J91">
        <v>11.256129739394241</v>
      </c>
      <c r="K91" t="s">
        <v>33</v>
      </c>
      <c r="L91">
        <v>15.048145425179468</v>
      </c>
      <c r="M91">
        <v>1.3368845041394573</v>
      </c>
      <c r="N91">
        <v>635.70805504530813</v>
      </c>
      <c r="AB91" s="21" t="s">
        <v>113</v>
      </c>
      <c r="AC91" s="22" t="s">
        <v>100</v>
      </c>
      <c r="AD91" s="21">
        <v>1</v>
      </c>
      <c r="AE91" s="3" t="s">
        <v>33</v>
      </c>
      <c r="AF91" s="2" t="s">
        <v>74</v>
      </c>
      <c r="AG91" s="9">
        <v>117.36628943523409</v>
      </c>
      <c r="AH91" s="9">
        <v>12.477857044350333</v>
      </c>
      <c r="AI91" s="2" t="s">
        <v>38</v>
      </c>
      <c r="BH91" t="s">
        <v>103</v>
      </c>
      <c r="BI91" t="s">
        <v>32</v>
      </c>
      <c r="BJ91" s="5">
        <v>-16.392999999999997</v>
      </c>
      <c r="BK91">
        <v>2.3671471999999998</v>
      </c>
      <c r="BL91" s="4" t="s">
        <v>95</v>
      </c>
      <c r="BM91" s="11">
        <v>-28.288</v>
      </c>
      <c r="BN91" s="4">
        <v>39.278776221999998</v>
      </c>
      <c r="BO91" s="4" t="s">
        <v>96</v>
      </c>
      <c r="BP91" s="12">
        <v>-14.307</v>
      </c>
      <c r="BQ91" s="4">
        <v>39.233131938</v>
      </c>
      <c r="BR91" s="13">
        <f t="shared" si="10"/>
        <v>12.944079467684602</v>
      </c>
      <c r="BS91" s="13">
        <f t="shared" si="11"/>
        <v>87.055920532315398</v>
      </c>
      <c r="BT91">
        <f t="shared" si="12"/>
        <v>100</v>
      </c>
    </row>
    <row r="92" spans="1:72" x14ac:dyDescent="0.3">
      <c r="A92" t="s">
        <v>103</v>
      </c>
      <c r="B92" t="s">
        <v>49</v>
      </c>
      <c r="C92">
        <v>5</v>
      </c>
      <c r="D92">
        <v>1.1951231432694021</v>
      </c>
      <c r="E92">
        <v>23.137</v>
      </c>
      <c r="F92">
        <v>8.1609999999999996</v>
      </c>
      <c r="G92">
        <v>0.18861420000000001</v>
      </c>
      <c r="H92">
        <v>-17.242999999999999</v>
      </c>
      <c r="I92">
        <v>2.1866832999999999</v>
      </c>
      <c r="J92">
        <v>11.593418204991988</v>
      </c>
      <c r="K92" t="s">
        <v>33</v>
      </c>
      <c r="L92">
        <v>13.066779094153544</v>
      </c>
      <c r="M92">
        <v>1.1270859778462183</v>
      </c>
      <c r="N92">
        <v>597.56157163470107</v>
      </c>
      <c r="AB92" s="21" t="s">
        <v>113</v>
      </c>
      <c r="AC92" s="22" t="s">
        <v>110</v>
      </c>
      <c r="AD92" s="21">
        <v>2</v>
      </c>
      <c r="AE92" s="3" t="s">
        <v>33</v>
      </c>
      <c r="AF92" s="2" t="s">
        <v>74</v>
      </c>
      <c r="AG92" s="9">
        <v>122.13801977221671</v>
      </c>
      <c r="AH92" s="9">
        <v>9.504818097668398</v>
      </c>
      <c r="AI92" s="2" t="s">
        <v>38</v>
      </c>
      <c r="BH92" t="s">
        <v>103</v>
      </c>
      <c r="BI92" t="s">
        <v>49</v>
      </c>
      <c r="BJ92" s="5">
        <v>-17.242999999999999</v>
      </c>
      <c r="BK92">
        <v>2.1866832999999999</v>
      </c>
      <c r="BL92" s="4" t="s">
        <v>95</v>
      </c>
      <c r="BM92" s="11">
        <v>-28.288</v>
      </c>
      <c r="BN92" s="4">
        <v>39.278776221999998</v>
      </c>
      <c r="BO92" s="4" t="s">
        <v>96</v>
      </c>
      <c r="BP92" s="12">
        <v>-14.307</v>
      </c>
      <c r="BQ92" s="4">
        <v>39.233131938</v>
      </c>
      <c r="BR92" s="13">
        <f t="shared" si="10"/>
        <v>18.919621923913752</v>
      </c>
      <c r="BS92" s="13">
        <f t="shared" si="11"/>
        <v>81.080378076086248</v>
      </c>
      <c r="BT92">
        <f t="shared" si="12"/>
        <v>100</v>
      </c>
    </row>
    <row r="93" spans="1:72" x14ac:dyDescent="0.3">
      <c r="A93" t="s">
        <v>103</v>
      </c>
      <c r="B93" t="s">
        <v>55</v>
      </c>
      <c r="C93">
        <v>10</v>
      </c>
      <c r="D93">
        <v>1.218476178733674</v>
      </c>
      <c r="E93">
        <v>33.866</v>
      </c>
      <c r="F93">
        <v>8.4260000000000002</v>
      </c>
      <c r="G93">
        <v>0.1753662</v>
      </c>
      <c r="H93">
        <v>-17.279999999999998</v>
      </c>
      <c r="I93">
        <v>1.9968197000000001</v>
      </c>
      <c r="J93">
        <v>11.386571072418745</v>
      </c>
      <c r="K93" t="s">
        <v>33</v>
      </c>
      <c r="L93">
        <v>24.330772376761214</v>
      </c>
      <c r="M93">
        <v>2.136795372550452</v>
      </c>
      <c r="N93">
        <v>1218.476178733674</v>
      </c>
      <c r="AB93" s="21" t="s">
        <v>113</v>
      </c>
      <c r="AC93" s="22" t="s">
        <v>114</v>
      </c>
      <c r="AD93" s="21">
        <v>3</v>
      </c>
      <c r="AE93" s="3" t="s">
        <v>33</v>
      </c>
      <c r="AF93" s="2" t="s">
        <v>74</v>
      </c>
      <c r="AG93" s="9">
        <v>124.2643685862206</v>
      </c>
      <c r="AH93" s="9">
        <v>8.7306798938995769</v>
      </c>
      <c r="AI93" s="2" t="s">
        <v>38</v>
      </c>
      <c r="BH93" t="s">
        <v>103</v>
      </c>
      <c r="BI93" t="s">
        <v>55</v>
      </c>
      <c r="BJ93" s="5">
        <v>-17.279999999999998</v>
      </c>
      <c r="BK93">
        <v>1.9968197000000001</v>
      </c>
      <c r="BL93" s="4" t="s">
        <v>95</v>
      </c>
      <c r="BM93" s="11">
        <v>-28.288</v>
      </c>
      <c r="BN93" s="4">
        <v>39.278776221999998</v>
      </c>
      <c r="BO93" s="4" t="s">
        <v>96</v>
      </c>
      <c r="BP93" s="12">
        <v>-14.307</v>
      </c>
      <c r="BQ93" s="4">
        <v>39.233131938</v>
      </c>
      <c r="BR93" s="13">
        <f t="shared" si="10"/>
        <v>19.179733772008433</v>
      </c>
      <c r="BS93" s="13">
        <f t="shared" si="11"/>
        <v>80.820266227991567</v>
      </c>
      <c r="BT93">
        <f t="shared" si="12"/>
        <v>100</v>
      </c>
    </row>
    <row r="94" spans="1:72" x14ac:dyDescent="0.3">
      <c r="A94" t="s">
        <v>103</v>
      </c>
      <c r="B94" t="s">
        <v>61</v>
      </c>
      <c r="C94">
        <v>10</v>
      </c>
      <c r="D94">
        <v>1.1281760677706962</v>
      </c>
      <c r="E94">
        <v>33.978999999999999</v>
      </c>
      <c r="F94">
        <v>8.0540000000000003</v>
      </c>
      <c r="G94">
        <v>0.1223703</v>
      </c>
      <c r="H94">
        <v>-18.399999999999999</v>
      </c>
      <c r="I94">
        <v>1.4567498000000001</v>
      </c>
      <c r="J94">
        <v>11.90443923076106</v>
      </c>
      <c r="K94" t="s">
        <v>33</v>
      </c>
      <c r="L94">
        <v>16.434702610897485</v>
      </c>
      <c r="M94">
        <v>1.3805524386592043</v>
      </c>
      <c r="N94">
        <v>1128.1760677706964</v>
      </c>
      <c r="AB94" s="21" t="s">
        <v>113</v>
      </c>
      <c r="AC94" s="22" t="s">
        <v>116</v>
      </c>
      <c r="AD94" s="21">
        <v>4</v>
      </c>
      <c r="AE94" s="3" t="s">
        <v>33</v>
      </c>
      <c r="AF94" s="2" t="s">
        <v>74</v>
      </c>
      <c r="AG94" s="9">
        <v>120.88424299322249</v>
      </c>
      <c r="AH94" s="9">
        <v>7.1243287079034472</v>
      </c>
      <c r="AI94" s="2" t="s">
        <v>38</v>
      </c>
      <c r="BH94" t="s">
        <v>103</v>
      </c>
      <c r="BI94" t="s">
        <v>61</v>
      </c>
      <c r="BJ94" s="5">
        <v>-18.399999999999999</v>
      </c>
      <c r="BK94">
        <v>1.4567498000000001</v>
      </c>
      <c r="BL94" s="4" t="s">
        <v>95</v>
      </c>
      <c r="BM94" s="11">
        <v>-28.288</v>
      </c>
      <c r="BN94" s="4">
        <v>39.278776221999998</v>
      </c>
      <c r="BO94" s="4" t="s">
        <v>96</v>
      </c>
      <c r="BP94" s="12">
        <v>-14.307</v>
      </c>
      <c r="BQ94" s="4">
        <v>39.233131938</v>
      </c>
      <c r="BR94" s="13">
        <f t="shared" si="10"/>
        <v>27.053389714333903</v>
      </c>
      <c r="BS94" s="13">
        <f t="shared" si="11"/>
        <v>72.946610285666097</v>
      </c>
      <c r="BT94">
        <f t="shared" si="12"/>
        <v>100</v>
      </c>
    </row>
    <row r="95" spans="1:72" x14ac:dyDescent="0.3">
      <c r="A95" t="s">
        <v>103</v>
      </c>
      <c r="B95" t="s">
        <v>67</v>
      </c>
      <c r="C95">
        <v>10</v>
      </c>
      <c r="D95">
        <v>1.2211776778982175</v>
      </c>
      <c r="E95">
        <v>32.188000000000002</v>
      </c>
      <c r="F95">
        <v>8.4860000000000007</v>
      </c>
      <c r="G95">
        <v>9.8505700000000002E-2</v>
      </c>
      <c r="H95">
        <v>-18.545000000000002</v>
      </c>
      <c r="I95">
        <v>1.1691562680000001</v>
      </c>
      <c r="J95">
        <v>11.86891995082518</v>
      </c>
      <c r="K95" t="s">
        <v>33</v>
      </c>
      <c r="L95">
        <v>14.277475364563861</v>
      </c>
      <c r="M95">
        <v>1.2029296198573844</v>
      </c>
      <c r="N95">
        <v>1221.1776778982176</v>
      </c>
      <c r="AB95" s="21" t="s">
        <v>113</v>
      </c>
      <c r="AC95" s="22" t="s">
        <v>100</v>
      </c>
      <c r="AD95" s="21">
        <v>1</v>
      </c>
      <c r="AE95" s="3" t="s">
        <v>33</v>
      </c>
      <c r="AF95" s="2" t="s">
        <v>77</v>
      </c>
      <c r="AG95" s="9">
        <v>132.03275218442181</v>
      </c>
      <c r="AH95" s="9">
        <v>13.971745954898713</v>
      </c>
      <c r="AI95" s="2" t="s">
        <v>38</v>
      </c>
      <c r="BH95" t="s">
        <v>103</v>
      </c>
      <c r="BI95" t="s">
        <v>67</v>
      </c>
      <c r="BJ95" s="5">
        <v>-18.545000000000002</v>
      </c>
      <c r="BK95">
        <v>1.1691562680000001</v>
      </c>
      <c r="BL95" s="4" t="s">
        <v>95</v>
      </c>
      <c r="BM95" s="11">
        <v>-28.288</v>
      </c>
      <c r="BN95" s="4">
        <v>39.278776221999998</v>
      </c>
      <c r="BO95" s="4" t="s">
        <v>96</v>
      </c>
      <c r="BP95" s="12">
        <v>-14.307</v>
      </c>
      <c r="BQ95" s="4">
        <v>39.233131938</v>
      </c>
      <c r="BR95" s="13">
        <f t="shared" si="10"/>
        <v>28.072746956867135</v>
      </c>
      <c r="BS95" s="13">
        <f t="shared" si="11"/>
        <v>71.927253043132865</v>
      </c>
      <c r="BT95">
        <f t="shared" si="12"/>
        <v>100</v>
      </c>
    </row>
    <row r="96" spans="1:72" x14ac:dyDescent="0.3">
      <c r="A96" t="s">
        <v>103</v>
      </c>
      <c r="B96" t="s">
        <v>71</v>
      </c>
      <c r="C96">
        <v>20</v>
      </c>
      <c r="D96">
        <v>1.1713445677784204</v>
      </c>
      <c r="E96">
        <v>34.367000000000004</v>
      </c>
      <c r="F96">
        <v>8.5555000000000003</v>
      </c>
      <c r="G96">
        <v>7.11725E-2</v>
      </c>
      <c r="H96">
        <v>-18.252499999999998</v>
      </c>
      <c r="I96">
        <v>0.88607335399999998</v>
      </c>
      <c r="J96">
        <v>12.449647357307878</v>
      </c>
      <c r="K96" t="s">
        <v>33</v>
      </c>
      <c r="L96">
        <v>20.757944197222105</v>
      </c>
      <c r="M96">
        <v>1.6673504250041926</v>
      </c>
      <c r="N96">
        <v>2342.6891355568409</v>
      </c>
      <c r="AB96" s="21" t="s">
        <v>113</v>
      </c>
      <c r="AC96" s="22" t="s">
        <v>110</v>
      </c>
      <c r="AD96" s="21">
        <v>2</v>
      </c>
      <c r="AE96" s="3" t="s">
        <v>33</v>
      </c>
      <c r="AF96" s="2" t="s">
        <v>77</v>
      </c>
      <c r="AG96" s="9">
        <v>138.86894767156591</v>
      </c>
      <c r="AH96" s="9">
        <v>11.054610111338725</v>
      </c>
      <c r="AI96" s="2" t="s">
        <v>38</v>
      </c>
      <c r="BH96" t="s">
        <v>103</v>
      </c>
      <c r="BI96" t="s">
        <v>71</v>
      </c>
      <c r="BJ96" s="5">
        <v>-18.252499999999998</v>
      </c>
      <c r="BK96">
        <v>0.88607335399999998</v>
      </c>
      <c r="BL96" s="4" t="s">
        <v>95</v>
      </c>
      <c r="BM96" s="11">
        <v>-28.288</v>
      </c>
      <c r="BN96" s="4">
        <v>39.278776221999998</v>
      </c>
      <c r="BO96" s="4" t="s">
        <v>96</v>
      </c>
      <c r="BP96" s="12">
        <v>-14.307</v>
      </c>
      <c r="BQ96" s="4">
        <v>39.233131938</v>
      </c>
      <c r="BR96" s="13">
        <f t="shared" si="10"/>
        <v>26.016457346929428</v>
      </c>
      <c r="BS96" s="13">
        <f t="shared" si="11"/>
        <v>73.983542653070572</v>
      </c>
      <c r="BT96">
        <f t="shared" si="12"/>
        <v>100</v>
      </c>
    </row>
    <row r="97" spans="1:72" x14ac:dyDescent="0.3">
      <c r="A97" t="s">
        <v>103</v>
      </c>
      <c r="B97" t="s">
        <v>74</v>
      </c>
      <c r="C97">
        <v>20</v>
      </c>
      <c r="D97">
        <v>1.2050187106732633</v>
      </c>
      <c r="E97">
        <v>31.388999999999999</v>
      </c>
      <c r="F97">
        <v>8.5850000000000009</v>
      </c>
      <c r="G97">
        <v>5.8046300000000002E-2</v>
      </c>
      <c r="H97">
        <v>-17.039000000000001</v>
      </c>
      <c r="I97">
        <v>0.78432712399999993</v>
      </c>
      <c r="J97">
        <v>13.512095068936347</v>
      </c>
      <c r="K97" t="s">
        <v>33</v>
      </c>
      <c r="L97">
        <v>18.902577194170973</v>
      </c>
      <c r="M97">
        <v>1.3989375517070688</v>
      </c>
      <c r="N97">
        <v>2410.0374213465266</v>
      </c>
      <c r="AB97" s="21" t="s">
        <v>113</v>
      </c>
      <c r="AC97" s="22" t="s">
        <v>114</v>
      </c>
      <c r="AD97" s="21">
        <v>3</v>
      </c>
      <c r="AE97" s="3" t="s">
        <v>33</v>
      </c>
      <c r="AF97" s="2" t="s">
        <v>77</v>
      </c>
      <c r="AG97" s="9">
        <v>140.5365264522006</v>
      </c>
      <c r="AH97" s="9">
        <v>9.803067506493365</v>
      </c>
      <c r="AI97" s="2" t="s">
        <v>38</v>
      </c>
      <c r="BH97" t="s">
        <v>103</v>
      </c>
      <c r="BI97" t="s">
        <v>74</v>
      </c>
      <c r="BJ97" s="5">
        <v>-17.039000000000001</v>
      </c>
      <c r="BK97">
        <v>0.78432712399999993</v>
      </c>
      <c r="BL97" s="4" t="s">
        <v>95</v>
      </c>
      <c r="BM97" s="11">
        <v>-28.288</v>
      </c>
      <c r="BN97" s="4">
        <v>39.278776221999998</v>
      </c>
      <c r="BO97" s="4" t="s">
        <v>96</v>
      </c>
      <c r="BP97" s="12">
        <v>-14.307</v>
      </c>
      <c r="BQ97" s="4">
        <v>39.233131938</v>
      </c>
      <c r="BR97" s="13">
        <f t="shared" si="10"/>
        <v>17.485491734418773</v>
      </c>
      <c r="BS97" s="13">
        <f t="shared" si="11"/>
        <v>82.514508265581227</v>
      </c>
      <c r="BT97">
        <f t="shared" si="12"/>
        <v>100</v>
      </c>
    </row>
    <row r="98" spans="1:72" x14ac:dyDescent="0.3">
      <c r="A98" t="s">
        <v>103</v>
      </c>
      <c r="B98" t="s">
        <v>77</v>
      </c>
      <c r="C98">
        <v>20</v>
      </c>
      <c r="D98">
        <v>1.2728338746156371</v>
      </c>
      <c r="E98">
        <v>33.649000000000001</v>
      </c>
      <c r="F98">
        <v>8.9699999999999989</v>
      </c>
      <c r="G98">
        <v>5.8676100000000002E-2</v>
      </c>
      <c r="H98">
        <v>-16.655000000000001</v>
      </c>
      <c r="I98">
        <v>0.77466559800000001</v>
      </c>
      <c r="J98">
        <v>13.202404352027486</v>
      </c>
      <c r="K98" t="s">
        <v>33</v>
      </c>
      <c r="L98">
        <v>19.72041229267559</v>
      </c>
      <c r="M98">
        <v>1.4936985542066918</v>
      </c>
      <c r="N98">
        <v>2545.6677492312742</v>
      </c>
      <c r="AB98" s="21" t="s">
        <v>113</v>
      </c>
      <c r="AC98" s="22" t="s">
        <v>116</v>
      </c>
      <c r="AD98" s="21">
        <v>4</v>
      </c>
      <c r="AE98" s="3" t="s">
        <v>33</v>
      </c>
      <c r="AF98" s="2" t="s">
        <v>77</v>
      </c>
      <c r="AG98" s="9">
        <v>136.92701584251787</v>
      </c>
      <c r="AH98" s="9">
        <v>7.737946287128012</v>
      </c>
      <c r="AI98" s="2" t="s">
        <v>38</v>
      </c>
      <c r="BH98" t="s">
        <v>103</v>
      </c>
      <c r="BI98" t="s">
        <v>77</v>
      </c>
      <c r="BJ98" s="5">
        <v>-16.655000000000001</v>
      </c>
      <c r="BK98">
        <v>0.77466559800000001</v>
      </c>
      <c r="BL98" s="4" t="s">
        <v>95</v>
      </c>
      <c r="BM98" s="11">
        <v>-28.288</v>
      </c>
      <c r="BN98" s="4">
        <v>39.278776221999998</v>
      </c>
      <c r="BO98" s="4" t="s">
        <v>96</v>
      </c>
      <c r="BP98" s="12">
        <v>-14.307</v>
      </c>
      <c r="BQ98" s="4">
        <v>39.233131938</v>
      </c>
      <c r="BR98" s="13">
        <f t="shared" si="10"/>
        <v>14.785952554192903</v>
      </c>
      <c r="BS98" s="13">
        <f t="shared" si="11"/>
        <v>85.214047445807097</v>
      </c>
      <c r="BT98">
        <f t="shared" si="12"/>
        <v>100</v>
      </c>
    </row>
    <row r="99" spans="1:72" x14ac:dyDescent="0.3">
      <c r="A99" t="s">
        <v>114</v>
      </c>
      <c r="B99" t="s">
        <v>32</v>
      </c>
      <c r="C99">
        <v>5</v>
      </c>
      <c r="D99">
        <v>1.5477105183380084</v>
      </c>
      <c r="E99">
        <v>21.227</v>
      </c>
      <c r="F99">
        <v>7.7469999999999999</v>
      </c>
      <c r="G99">
        <v>0.17406350000000001</v>
      </c>
      <c r="H99">
        <v>-17.137</v>
      </c>
      <c r="I99">
        <v>2.1289007459999998</v>
      </c>
      <c r="J99">
        <v>12.230598293151635</v>
      </c>
      <c r="K99" t="s">
        <v>33</v>
      </c>
      <c r="L99">
        <v>16.474610385409161</v>
      </c>
      <c r="M99">
        <v>1.3469995490436397</v>
      </c>
      <c r="N99">
        <v>773.85525916900417</v>
      </c>
      <c r="AB99" s="23" t="s">
        <v>130</v>
      </c>
      <c r="AC99" s="24" t="s">
        <v>111</v>
      </c>
      <c r="AD99" s="23">
        <v>1</v>
      </c>
      <c r="AE99" s="3" t="s">
        <v>33</v>
      </c>
      <c r="AF99" s="2" t="s">
        <v>32</v>
      </c>
      <c r="AG99" s="9">
        <v>10.094633952344198</v>
      </c>
      <c r="AH99" s="9">
        <v>0.93147689772838682</v>
      </c>
      <c r="AI99" s="2" t="s">
        <v>38</v>
      </c>
      <c r="BH99" t="s">
        <v>114</v>
      </c>
      <c r="BI99" t="s">
        <v>32</v>
      </c>
      <c r="BJ99" s="5">
        <v>-17.137</v>
      </c>
      <c r="BK99">
        <v>2.1289007459999998</v>
      </c>
      <c r="BL99" s="4" t="s">
        <v>91</v>
      </c>
      <c r="BM99" s="11">
        <v>-28.288</v>
      </c>
      <c r="BN99" s="4">
        <v>41.195107422</v>
      </c>
      <c r="BO99" s="4" t="s">
        <v>97</v>
      </c>
      <c r="BP99" s="12">
        <v>-14.307</v>
      </c>
      <c r="BQ99" s="4">
        <v>39.825953538</v>
      </c>
      <c r="BR99" s="13">
        <f t="shared" si="10"/>
        <v>18.174436629372252</v>
      </c>
      <c r="BS99" s="13">
        <f t="shared" si="11"/>
        <v>81.825563370627748</v>
      </c>
      <c r="BT99">
        <f t="shared" si="12"/>
        <v>100</v>
      </c>
    </row>
    <row r="100" spans="1:72" x14ac:dyDescent="0.3">
      <c r="A100" t="s">
        <v>114</v>
      </c>
      <c r="B100" t="s">
        <v>49</v>
      </c>
      <c r="C100">
        <v>5</v>
      </c>
      <c r="D100">
        <v>1.3114174291110436</v>
      </c>
      <c r="E100">
        <v>22.751999999999999</v>
      </c>
      <c r="F100">
        <v>8.1080000000000005</v>
      </c>
      <c r="G100">
        <v>0.16017809999999999</v>
      </c>
      <c r="H100">
        <v>-17.675999999999998</v>
      </c>
      <c r="I100">
        <v>1.95341538</v>
      </c>
      <c r="J100">
        <v>12.195271263674623</v>
      </c>
      <c r="K100" t="s">
        <v>33</v>
      </c>
      <c r="L100">
        <v>12.808714878127862</v>
      </c>
      <c r="M100">
        <v>1.0503017605094582</v>
      </c>
      <c r="N100">
        <v>655.70871455552185</v>
      </c>
      <c r="AB100" s="23" t="s">
        <v>130</v>
      </c>
      <c r="AC100" s="24" t="s">
        <v>112</v>
      </c>
      <c r="AD100" s="23">
        <v>2</v>
      </c>
      <c r="AE100" s="3" t="s">
        <v>33</v>
      </c>
      <c r="AF100" s="2" t="s">
        <v>32</v>
      </c>
      <c r="AG100" s="9">
        <v>8.7570960537781666</v>
      </c>
      <c r="AH100" s="9">
        <v>0.73861321299983418</v>
      </c>
      <c r="AI100" s="2" t="s">
        <v>38</v>
      </c>
      <c r="BH100" t="s">
        <v>114</v>
      </c>
      <c r="BI100" t="s">
        <v>49</v>
      </c>
      <c r="BJ100" s="5">
        <v>-17.675999999999998</v>
      </c>
      <c r="BK100">
        <v>1.95341538</v>
      </c>
      <c r="BL100" s="4" t="s">
        <v>91</v>
      </c>
      <c r="BM100" s="11">
        <v>-28.288</v>
      </c>
      <c r="BN100" s="4">
        <v>41.195107422</v>
      </c>
      <c r="BO100" s="4" t="s">
        <v>97</v>
      </c>
      <c r="BP100" s="12">
        <v>-14.307</v>
      </c>
      <c r="BQ100" s="4">
        <v>39.825953538</v>
      </c>
      <c r="BR100" s="13">
        <f t="shared" si="10"/>
        <v>21.963633551616368</v>
      </c>
      <c r="BS100" s="13">
        <f t="shared" si="11"/>
        <v>78.036366448383632</v>
      </c>
      <c r="BT100">
        <f t="shared" si="12"/>
        <v>100</v>
      </c>
    </row>
    <row r="101" spans="1:72" x14ac:dyDescent="0.3">
      <c r="A101" t="s">
        <v>114</v>
      </c>
      <c r="B101" t="s">
        <v>55</v>
      </c>
      <c r="C101">
        <v>10</v>
      </c>
      <c r="D101">
        <v>1.3462971114264204</v>
      </c>
      <c r="E101">
        <v>31.323</v>
      </c>
      <c r="F101">
        <v>8.0619999999999994</v>
      </c>
      <c r="G101">
        <v>0.12990979999999999</v>
      </c>
      <c r="H101">
        <v>-18.375</v>
      </c>
      <c r="I101">
        <v>1.6182036360000001</v>
      </c>
      <c r="J101">
        <v>12.456363076534643</v>
      </c>
      <c r="K101" t="s">
        <v>33</v>
      </c>
      <c r="L101">
        <v>21.785828808465304</v>
      </c>
      <c r="M101">
        <v>1.7489718848598397</v>
      </c>
      <c r="N101">
        <v>1346.2971114264203</v>
      </c>
      <c r="AB101" s="23" t="s">
        <v>130</v>
      </c>
      <c r="AC101" s="24" t="s">
        <v>131</v>
      </c>
      <c r="AD101" s="23">
        <v>3</v>
      </c>
      <c r="AE101" s="3" t="s">
        <v>33</v>
      </c>
      <c r="AF101" s="2" t="s">
        <v>32</v>
      </c>
      <c r="AG101" s="9">
        <v>12.11504657941842</v>
      </c>
      <c r="AH101" s="9">
        <v>0.96281321299983413</v>
      </c>
      <c r="AI101" s="2" t="s">
        <v>38</v>
      </c>
      <c r="BH101" t="s">
        <v>114</v>
      </c>
      <c r="BI101" t="s">
        <v>55</v>
      </c>
      <c r="BJ101" s="5">
        <v>-18.375</v>
      </c>
      <c r="BK101">
        <v>1.6182036360000001</v>
      </c>
      <c r="BL101" s="4" t="s">
        <v>91</v>
      </c>
      <c r="BM101" s="11">
        <v>-28.288</v>
      </c>
      <c r="BN101" s="4">
        <v>41.195107422</v>
      </c>
      <c r="BO101" s="4" t="s">
        <v>97</v>
      </c>
      <c r="BP101" s="12">
        <v>-14.307</v>
      </c>
      <c r="BQ101" s="4">
        <v>39.825953538</v>
      </c>
      <c r="BR101" s="13">
        <f t="shared" si="10"/>
        <v>26.877638465621288</v>
      </c>
      <c r="BS101" s="13">
        <f t="shared" si="11"/>
        <v>73.122361534378712</v>
      </c>
      <c r="BT101">
        <f t="shared" si="12"/>
        <v>100</v>
      </c>
    </row>
    <row r="102" spans="1:72" x14ac:dyDescent="0.3">
      <c r="A102" t="s">
        <v>114</v>
      </c>
      <c r="B102" t="s">
        <v>61</v>
      </c>
      <c r="C102">
        <v>10</v>
      </c>
      <c r="D102">
        <v>1.3889929203378415</v>
      </c>
      <c r="E102">
        <v>32.65</v>
      </c>
      <c r="F102">
        <v>8.5370000000000008</v>
      </c>
      <c r="G102">
        <v>0.10476149999999999</v>
      </c>
      <c r="H102">
        <v>-19.128</v>
      </c>
      <c r="I102">
        <v>1.326134726</v>
      </c>
      <c r="J102">
        <v>12.658607656438674</v>
      </c>
      <c r="K102" t="s">
        <v>33</v>
      </c>
      <c r="L102">
        <v>18.419917458281635</v>
      </c>
      <c r="M102">
        <v>1.4551298182397276</v>
      </c>
      <c r="N102">
        <v>1388.9929203378415</v>
      </c>
      <c r="AB102" s="23" t="s">
        <v>130</v>
      </c>
      <c r="AC102" s="24" t="s">
        <v>132</v>
      </c>
      <c r="AD102" s="23">
        <v>4</v>
      </c>
      <c r="AE102" s="3" t="s">
        <v>33</v>
      </c>
      <c r="AF102" s="2" t="s">
        <v>32</v>
      </c>
      <c r="AG102" s="9">
        <v>10.605905053504042</v>
      </c>
      <c r="AH102" s="9">
        <v>0.83749299501206609</v>
      </c>
      <c r="AI102" s="2" t="s">
        <v>38</v>
      </c>
      <c r="BH102" t="s">
        <v>114</v>
      </c>
      <c r="BI102" t="s">
        <v>61</v>
      </c>
      <c r="BJ102" s="5">
        <v>-19.128</v>
      </c>
      <c r="BK102">
        <v>1.326134726</v>
      </c>
      <c r="BL102" s="4" t="s">
        <v>91</v>
      </c>
      <c r="BM102" s="11">
        <v>-28.288</v>
      </c>
      <c r="BN102" s="4">
        <v>41.195107422</v>
      </c>
      <c r="BO102" s="4" t="s">
        <v>97</v>
      </c>
      <c r="BP102" s="12">
        <v>-14.307</v>
      </c>
      <c r="BQ102" s="4">
        <v>39.825953538</v>
      </c>
      <c r="BR102" s="13">
        <f t="shared" si="10"/>
        <v>32.17126607684547</v>
      </c>
      <c r="BS102" s="13">
        <f t="shared" si="11"/>
        <v>67.82873392315453</v>
      </c>
      <c r="BT102">
        <f t="shared" si="12"/>
        <v>100</v>
      </c>
    </row>
    <row r="103" spans="1:72" x14ac:dyDescent="0.3">
      <c r="A103" t="s">
        <v>114</v>
      </c>
      <c r="B103" t="s">
        <v>67</v>
      </c>
      <c r="C103">
        <v>10</v>
      </c>
      <c r="D103">
        <v>1.2758273610536395</v>
      </c>
      <c r="E103">
        <v>34.58</v>
      </c>
      <c r="F103">
        <v>9.1370000000000005</v>
      </c>
      <c r="G103">
        <v>8.9152700000000001E-2</v>
      </c>
      <c r="H103">
        <v>-18.86</v>
      </c>
      <c r="I103">
        <v>1.1810715000000001</v>
      </c>
      <c r="J103">
        <v>13.247736748298145</v>
      </c>
      <c r="K103" t="s">
        <v>33</v>
      </c>
      <c r="L103">
        <v>15.068433350606638</v>
      </c>
      <c r="M103">
        <v>1.1374345397180681</v>
      </c>
      <c r="N103">
        <v>1275.8273610536396</v>
      </c>
      <c r="AB103" s="23" t="s">
        <v>130</v>
      </c>
      <c r="AC103" s="24" t="s">
        <v>111</v>
      </c>
      <c r="AD103" s="23">
        <v>1</v>
      </c>
      <c r="AE103" s="3" t="s">
        <v>33</v>
      </c>
      <c r="AF103" s="2" t="s">
        <v>49</v>
      </c>
      <c r="AG103" s="9">
        <v>23.311551613370305</v>
      </c>
      <c r="AH103" s="9">
        <v>1.9250935141443482</v>
      </c>
      <c r="AI103" s="2" t="s">
        <v>38</v>
      </c>
      <c r="BH103" t="s">
        <v>114</v>
      </c>
      <c r="BI103" t="s">
        <v>67</v>
      </c>
      <c r="BJ103" s="5">
        <v>-18.86</v>
      </c>
      <c r="BK103">
        <v>1.1810715000000001</v>
      </c>
      <c r="BL103" s="4" t="s">
        <v>91</v>
      </c>
      <c r="BM103" s="11">
        <v>-28.288</v>
      </c>
      <c r="BN103" s="4">
        <v>41.195107422</v>
      </c>
      <c r="BO103" s="4" t="s">
        <v>97</v>
      </c>
      <c r="BP103" s="12">
        <v>-14.307</v>
      </c>
      <c r="BQ103" s="4">
        <v>39.825953538</v>
      </c>
      <c r="BR103" s="13">
        <f t="shared" si="10"/>
        <v>30.287212690646157</v>
      </c>
      <c r="BS103" s="13">
        <f t="shared" si="11"/>
        <v>69.712787309353843</v>
      </c>
      <c r="BT103">
        <f t="shared" si="12"/>
        <v>100</v>
      </c>
    </row>
    <row r="104" spans="1:72" x14ac:dyDescent="0.3">
      <c r="A104" t="s">
        <v>114</v>
      </c>
      <c r="B104" t="s">
        <v>71</v>
      </c>
      <c r="C104">
        <v>20</v>
      </c>
      <c r="D104">
        <v>1.1953532916765146</v>
      </c>
      <c r="E104">
        <v>32.997999999999998</v>
      </c>
      <c r="F104">
        <v>9.141</v>
      </c>
      <c r="G104">
        <v>6.6763000000000003E-2</v>
      </c>
      <c r="H104">
        <v>-17.911000000000001</v>
      </c>
      <c r="I104">
        <v>0.95531762200000003</v>
      </c>
      <c r="J104">
        <v>14.309087698275992</v>
      </c>
      <c r="K104" t="s">
        <v>33</v>
      </c>
      <c r="L104">
        <v>22.838841281085607</v>
      </c>
      <c r="M104">
        <v>1.5961074362439831</v>
      </c>
      <c r="N104">
        <v>2390.7065833530291</v>
      </c>
      <c r="AB104" s="23" t="s">
        <v>130</v>
      </c>
      <c r="AC104" s="24" t="s">
        <v>112</v>
      </c>
      <c r="AD104" s="23">
        <v>2</v>
      </c>
      <c r="AE104" s="3" t="s">
        <v>33</v>
      </c>
      <c r="AF104" s="2" t="s">
        <v>49</v>
      </c>
      <c r="AG104" s="9">
        <v>16.937267308038308</v>
      </c>
      <c r="AH104" s="9">
        <v>1.4525730931062453</v>
      </c>
      <c r="AI104" s="2" t="s">
        <v>38</v>
      </c>
      <c r="BH104" t="s">
        <v>114</v>
      </c>
      <c r="BI104" t="s">
        <v>71</v>
      </c>
      <c r="BJ104" s="5">
        <v>-17.911000000000001</v>
      </c>
      <c r="BK104">
        <v>0.95531762200000003</v>
      </c>
      <c r="BL104" s="4" t="s">
        <v>91</v>
      </c>
      <c r="BM104" s="11">
        <v>-28.288</v>
      </c>
      <c r="BN104" s="4">
        <v>41.195107422</v>
      </c>
      <c r="BO104" s="4" t="s">
        <v>97</v>
      </c>
      <c r="BP104" s="12">
        <v>-14.307</v>
      </c>
      <c r="BQ104" s="4">
        <v>39.825953538</v>
      </c>
      <c r="BR104" s="13">
        <f t="shared" si="10"/>
        <v>23.615695289515031</v>
      </c>
      <c r="BS104" s="13">
        <f t="shared" si="11"/>
        <v>76.384304710484969</v>
      </c>
      <c r="BT104">
        <f t="shared" si="12"/>
        <v>100</v>
      </c>
    </row>
    <row r="105" spans="1:72" x14ac:dyDescent="0.3">
      <c r="A105" t="s">
        <v>114</v>
      </c>
      <c r="B105" t="s">
        <v>74</v>
      </c>
      <c r="C105">
        <v>20</v>
      </c>
      <c r="D105">
        <v>1.1544829741650244</v>
      </c>
      <c r="E105">
        <v>34.639000000000003</v>
      </c>
      <c r="F105">
        <v>10.189</v>
      </c>
      <c r="G105">
        <v>4.3982599999999997E-2</v>
      </c>
      <c r="H105">
        <v>-15.643999999999998</v>
      </c>
      <c r="I105">
        <v>0.72189014799999995</v>
      </c>
      <c r="J105">
        <v>16.413084901756605</v>
      </c>
      <c r="K105" t="s">
        <v>33</v>
      </c>
      <c r="L105">
        <v>16.668197701669392</v>
      </c>
      <c r="M105">
        <v>1.0155432571902119</v>
      </c>
      <c r="N105">
        <v>2308.9659483300488</v>
      </c>
      <c r="AB105" s="23" t="s">
        <v>130</v>
      </c>
      <c r="AC105" s="24" t="s">
        <v>131</v>
      </c>
      <c r="AD105" s="23">
        <v>3</v>
      </c>
      <c r="AE105" s="3" t="s">
        <v>33</v>
      </c>
      <c r="AF105" s="2" t="s">
        <v>49</v>
      </c>
      <c r="AG105" s="9">
        <v>21.415307355513793</v>
      </c>
      <c r="AH105" s="9">
        <v>1.6767730931062454</v>
      </c>
      <c r="AI105" s="2" t="s">
        <v>38</v>
      </c>
      <c r="BH105" t="s">
        <v>114</v>
      </c>
      <c r="BI105" t="s">
        <v>74</v>
      </c>
      <c r="BJ105" s="5">
        <v>-15.643999999999998</v>
      </c>
      <c r="BK105">
        <v>0.72189014799999995</v>
      </c>
      <c r="BL105" s="4" t="s">
        <v>91</v>
      </c>
      <c r="BM105" s="11">
        <v>-28.288</v>
      </c>
      <c r="BN105" s="4">
        <v>41.195107422</v>
      </c>
      <c r="BO105" s="4" t="s">
        <v>97</v>
      </c>
      <c r="BP105" s="12">
        <v>-14.307</v>
      </c>
      <c r="BQ105" s="4">
        <v>39.825953538</v>
      </c>
      <c r="BR105" s="13">
        <f t="shared" si="10"/>
        <v>7.6785720562544384</v>
      </c>
      <c r="BS105" s="13">
        <f t="shared" si="11"/>
        <v>92.321427943745562</v>
      </c>
      <c r="BT105">
        <f t="shared" si="12"/>
        <v>100</v>
      </c>
    </row>
    <row r="106" spans="1:72" x14ac:dyDescent="0.3">
      <c r="A106" t="s">
        <v>114</v>
      </c>
      <c r="B106" t="s">
        <v>77</v>
      </c>
      <c r="C106">
        <v>20</v>
      </c>
      <c r="D106">
        <v>1.0880297505921956</v>
      </c>
      <c r="E106">
        <v>33.518000000000001</v>
      </c>
      <c r="F106">
        <v>10.484500000000001</v>
      </c>
      <c r="G106">
        <v>4.2449100000000003E-2</v>
      </c>
      <c r="H106">
        <v>-15.386500000000002</v>
      </c>
      <c r="I106">
        <v>0.68790398399999997</v>
      </c>
      <c r="J106">
        <v>16.207862413322456</v>
      </c>
      <c r="K106" t="s">
        <v>33</v>
      </c>
      <c r="L106">
        <v>14.969200002857953</v>
      </c>
      <c r="M106">
        <v>0.92371767371726343</v>
      </c>
      <c r="N106">
        <v>2176.0595011843911</v>
      </c>
      <c r="AB106" s="23" t="s">
        <v>130</v>
      </c>
      <c r="AC106" s="24" t="s">
        <v>132</v>
      </c>
      <c r="AD106" s="23">
        <v>4</v>
      </c>
      <c r="AE106" s="3" t="s">
        <v>33</v>
      </c>
      <c r="AF106" s="2" t="s">
        <v>49</v>
      </c>
      <c r="AG106" s="9">
        <v>19.501498764467627</v>
      </c>
      <c r="AH106" s="9">
        <v>1.4936432943853641</v>
      </c>
      <c r="AI106" s="2" t="s">
        <v>38</v>
      </c>
      <c r="BH106" t="s">
        <v>114</v>
      </c>
      <c r="BI106" t="s">
        <v>77</v>
      </c>
      <c r="BJ106" s="5">
        <v>-15.386500000000002</v>
      </c>
      <c r="BK106">
        <v>0.68790398399999997</v>
      </c>
      <c r="BL106" s="4" t="s">
        <v>91</v>
      </c>
      <c r="BM106" s="11">
        <v>-28.288</v>
      </c>
      <c r="BN106" s="4">
        <v>41.195107422</v>
      </c>
      <c r="BO106" s="4" t="s">
        <v>97</v>
      </c>
      <c r="BP106" s="12">
        <v>-14.307</v>
      </c>
      <c r="BQ106" s="4">
        <v>39.825953538</v>
      </c>
      <c r="BR106" s="13">
        <f t="shared" si="10"/>
        <v>5.8683341945144605</v>
      </c>
      <c r="BS106" s="13">
        <f t="shared" si="11"/>
        <v>94.13166580548554</v>
      </c>
      <c r="BT106">
        <f t="shared" si="12"/>
        <v>100</v>
      </c>
    </row>
    <row r="107" spans="1:72" x14ac:dyDescent="0.3">
      <c r="A107" t="s">
        <v>116</v>
      </c>
      <c r="B107" t="s">
        <v>32</v>
      </c>
      <c r="C107">
        <v>5</v>
      </c>
      <c r="D107">
        <v>1.3129972096317251</v>
      </c>
      <c r="E107">
        <v>23.702999999999999</v>
      </c>
      <c r="F107">
        <v>7.7889999999999997</v>
      </c>
      <c r="G107">
        <v>0.14861279999999999</v>
      </c>
      <c r="H107">
        <v>-17.137</v>
      </c>
      <c r="I107">
        <v>1.926309984</v>
      </c>
      <c r="J107">
        <v>12.961938567875716</v>
      </c>
      <c r="K107" t="s">
        <v>33</v>
      </c>
      <c r="L107">
        <v>12.646198169388663</v>
      </c>
      <c r="M107">
        <v>0.97564095857778799</v>
      </c>
      <c r="N107">
        <v>656.49860481586245</v>
      </c>
      <c r="AB107" s="23" t="s">
        <v>130</v>
      </c>
      <c r="AC107" s="24" t="s">
        <v>111</v>
      </c>
      <c r="AD107" s="23">
        <v>1</v>
      </c>
      <c r="AE107" s="3" t="s">
        <v>33</v>
      </c>
      <c r="AF107" s="2" t="s">
        <v>55</v>
      </c>
      <c r="AG107" s="9">
        <v>49.283088869571344</v>
      </c>
      <c r="AH107" s="9">
        <v>3.8831830592802863</v>
      </c>
      <c r="AI107" s="2" t="s">
        <v>38</v>
      </c>
      <c r="BH107" t="s">
        <v>116</v>
      </c>
      <c r="BI107" t="s">
        <v>32</v>
      </c>
      <c r="BJ107" s="5">
        <v>-17.137</v>
      </c>
      <c r="BK107">
        <v>1.926309984</v>
      </c>
      <c r="BL107" s="4" t="s">
        <v>91</v>
      </c>
      <c r="BM107" s="11">
        <v>-28.288</v>
      </c>
      <c r="BN107" s="4">
        <v>41.195107422</v>
      </c>
      <c r="BO107" s="4" t="s">
        <v>97</v>
      </c>
      <c r="BP107" s="12">
        <v>-14.307</v>
      </c>
      <c r="BQ107" s="4">
        <v>39.825953538</v>
      </c>
      <c r="BR107" s="13">
        <f t="shared" si="10"/>
        <v>18.174436629372252</v>
      </c>
      <c r="BS107" s="13">
        <f t="shared" si="11"/>
        <v>81.825563370627748</v>
      </c>
      <c r="BT107">
        <f t="shared" si="12"/>
        <v>100</v>
      </c>
    </row>
    <row r="108" spans="1:72" x14ac:dyDescent="0.3">
      <c r="A108" t="s">
        <v>116</v>
      </c>
      <c r="B108" t="s">
        <v>49</v>
      </c>
      <c r="C108">
        <v>5</v>
      </c>
      <c r="D108">
        <v>1.2228596984140103</v>
      </c>
      <c r="E108">
        <v>24.146999999999998</v>
      </c>
      <c r="F108">
        <v>7.7709999999999999</v>
      </c>
      <c r="G108">
        <v>0.1364687</v>
      </c>
      <c r="H108">
        <v>-17.833000000000002</v>
      </c>
      <c r="I108">
        <v>1.782720192</v>
      </c>
      <c r="J108">
        <v>13.063216635023268</v>
      </c>
      <c r="K108" t="s">
        <v>33</v>
      </c>
      <c r="L108">
        <v>10.900083381728434</v>
      </c>
      <c r="M108">
        <v>0.83441036662476031</v>
      </c>
      <c r="N108">
        <v>611.42984920700519</v>
      </c>
      <c r="AB108" s="23" t="s">
        <v>130</v>
      </c>
      <c r="AC108" s="24" t="s">
        <v>112</v>
      </c>
      <c r="AD108" s="23">
        <v>2</v>
      </c>
      <c r="AE108" s="3" t="s">
        <v>33</v>
      </c>
      <c r="AF108" s="2" t="s">
        <v>55</v>
      </c>
      <c r="AG108" s="9">
        <v>33.082555794359848</v>
      </c>
      <c r="AH108" s="9">
        <v>2.8508444853830839</v>
      </c>
      <c r="AI108" s="2" t="s">
        <v>38</v>
      </c>
      <c r="BH108" t="s">
        <v>116</v>
      </c>
      <c r="BI108" t="s">
        <v>49</v>
      </c>
      <c r="BJ108" s="5">
        <v>-17.833000000000002</v>
      </c>
      <c r="BK108">
        <v>1.782720192</v>
      </c>
      <c r="BL108" s="4" t="s">
        <v>91</v>
      </c>
      <c r="BM108" s="11">
        <v>-28.288</v>
      </c>
      <c r="BN108" s="4">
        <v>41.195107422</v>
      </c>
      <c r="BO108" s="4" t="s">
        <v>97</v>
      </c>
      <c r="BP108" s="12">
        <v>-14.307</v>
      </c>
      <c r="BQ108" s="4">
        <v>39.825953538</v>
      </c>
      <c r="BR108" s="13">
        <f t="shared" si="10"/>
        <v>23.067351393531666</v>
      </c>
      <c r="BS108" s="13">
        <f t="shared" si="11"/>
        <v>76.932648606468334</v>
      </c>
      <c r="BT108">
        <f t="shared" si="12"/>
        <v>100</v>
      </c>
    </row>
    <row r="109" spans="1:72" x14ac:dyDescent="0.3">
      <c r="A109" t="s">
        <v>116</v>
      </c>
      <c r="B109" t="s">
        <v>55</v>
      </c>
      <c r="C109">
        <v>10</v>
      </c>
      <c r="D109">
        <v>1.3423449182042182</v>
      </c>
      <c r="E109">
        <v>33.191000000000003</v>
      </c>
      <c r="F109">
        <v>7.88</v>
      </c>
      <c r="G109">
        <v>0.12376860000000001</v>
      </c>
      <c r="H109">
        <v>-18.343</v>
      </c>
      <c r="I109">
        <v>1.6148390399999999</v>
      </c>
      <c r="J109">
        <v>13.04724332342775</v>
      </c>
      <c r="K109" t="s">
        <v>33</v>
      </c>
      <c r="L109">
        <v>21.676709790617782</v>
      </c>
      <c r="M109">
        <v>1.6614015124325061</v>
      </c>
      <c r="N109">
        <v>1342.3449182042182</v>
      </c>
      <c r="AB109" s="23" t="s">
        <v>130</v>
      </c>
      <c r="AC109" s="24" t="s">
        <v>131</v>
      </c>
      <c r="AD109" s="23">
        <v>3</v>
      </c>
      <c r="AE109" s="3" t="s">
        <v>33</v>
      </c>
      <c r="AF109" s="2" t="s">
        <v>55</v>
      </c>
      <c r="AG109" s="9">
        <v>39.674629462479579</v>
      </c>
      <c r="AH109" s="9">
        <v>3.0750444853830841</v>
      </c>
      <c r="AI109" s="2" t="s">
        <v>38</v>
      </c>
      <c r="BH109" t="s">
        <v>116</v>
      </c>
      <c r="BI109" t="s">
        <v>55</v>
      </c>
      <c r="BJ109" s="5">
        <v>-18.343</v>
      </c>
      <c r="BK109">
        <v>1.6148390399999999</v>
      </c>
      <c r="BL109" s="4" t="s">
        <v>91</v>
      </c>
      <c r="BM109" s="11">
        <v>-28.288</v>
      </c>
      <c r="BN109" s="4">
        <v>41.195107422</v>
      </c>
      <c r="BO109" s="4" t="s">
        <v>97</v>
      </c>
      <c r="BP109" s="12">
        <v>-14.307</v>
      </c>
      <c r="BQ109" s="4">
        <v>39.825953538</v>
      </c>
      <c r="BR109" s="13">
        <f t="shared" si="10"/>
        <v>26.652676867269136</v>
      </c>
      <c r="BS109" s="13">
        <f t="shared" si="11"/>
        <v>73.347323132730864</v>
      </c>
      <c r="BT109">
        <f t="shared" si="12"/>
        <v>100</v>
      </c>
    </row>
    <row r="110" spans="1:72" x14ac:dyDescent="0.3">
      <c r="A110" t="s">
        <v>116</v>
      </c>
      <c r="B110" t="s">
        <v>61</v>
      </c>
      <c r="C110">
        <v>10</v>
      </c>
      <c r="D110">
        <v>1.3728118254487907</v>
      </c>
      <c r="E110">
        <v>33.109000000000002</v>
      </c>
      <c r="F110">
        <v>8.3440000000000012</v>
      </c>
      <c r="G110">
        <v>0.10526870000000001</v>
      </c>
      <c r="H110">
        <v>-19.150000000000002</v>
      </c>
      <c r="I110">
        <v>1.3945835520000001</v>
      </c>
      <c r="J110">
        <v>13.247846244895205</v>
      </c>
      <c r="K110" t="s">
        <v>33</v>
      </c>
      <c r="L110">
        <v>19.145007917619786</v>
      </c>
      <c r="M110">
        <v>1.4451411620962111</v>
      </c>
      <c r="N110">
        <v>1372.8118254487906</v>
      </c>
      <c r="AB110" s="23" t="s">
        <v>130</v>
      </c>
      <c r="AC110" s="24" t="s">
        <v>132</v>
      </c>
      <c r="AD110" s="23">
        <v>4</v>
      </c>
      <c r="AE110" s="3" t="s">
        <v>33</v>
      </c>
      <c r="AF110" s="2" t="s">
        <v>55</v>
      </c>
      <c r="AG110" s="9">
        <v>36.919819652273858</v>
      </c>
      <c r="AH110" s="9">
        <v>2.7717716553536946</v>
      </c>
      <c r="AI110" s="2" t="s">
        <v>38</v>
      </c>
      <c r="BH110" t="s">
        <v>116</v>
      </c>
      <c r="BI110" t="s">
        <v>61</v>
      </c>
      <c r="BJ110" s="5">
        <v>-19.150000000000002</v>
      </c>
      <c r="BK110">
        <v>1.3945835520000001</v>
      </c>
      <c r="BL110" s="4" t="s">
        <v>91</v>
      </c>
      <c r="BM110" s="11">
        <v>-28.288</v>
      </c>
      <c r="BN110" s="4">
        <v>41.195107422</v>
      </c>
      <c r="BO110" s="4" t="s">
        <v>97</v>
      </c>
      <c r="BP110" s="12">
        <v>-14.307</v>
      </c>
      <c r="BQ110" s="4">
        <v>39.825953538</v>
      </c>
      <c r="BR110" s="13">
        <f t="shared" si="10"/>
        <v>32.325927175712593</v>
      </c>
      <c r="BS110" s="13">
        <f t="shared" si="11"/>
        <v>67.674072824287407</v>
      </c>
      <c r="BT110">
        <f t="shared" si="12"/>
        <v>100</v>
      </c>
    </row>
    <row r="111" spans="1:72" x14ac:dyDescent="0.3">
      <c r="A111" t="s">
        <v>116</v>
      </c>
      <c r="B111" t="s">
        <v>67</v>
      </c>
      <c r="C111">
        <v>10</v>
      </c>
      <c r="D111">
        <v>1.2962193213577553</v>
      </c>
      <c r="E111">
        <v>32.82</v>
      </c>
      <c r="F111">
        <v>8.5489999999999995</v>
      </c>
      <c r="G111">
        <v>9.5104099999999997E-2</v>
      </c>
      <c r="H111">
        <v>-18.901</v>
      </c>
      <c r="I111">
        <v>1.2969919680000002</v>
      </c>
      <c r="J111">
        <v>13.637603089667008</v>
      </c>
      <c r="K111" t="s">
        <v>33</v>
      </c>
      <c r="L111">
        <v>16.811860485674195</v>
      </c>
      <c r="M111">
        <v>1.232757719603401</v>
      </c>
      <c r="N111">
        <v>1296.2193213577552</v>
      </c>
      <c r="AB111" s="23" t="s">
        <v>130</v>
      </c>
      <c r="AC111" s="24" t="s">
        <v>111</v>
      </c>
      <c r="AD111" s="23">
        <v>1</v>
      </c>
      <c r="AE111" s="3" t="s">
        <v>33</v>
      </c>
      <c r="AF111" s="2" t="s">
        <v>61</v>
      </c>
      <c r="AG111" s="9">
        <v>73.153943703661639</v>
      </c>
      <c r="AH111" s="9">
        <v>5.6908653597038539</v>
      </c>
      <c r="AI111" s="2" t="s">
        <v>38</v>
      </c>
      <c r="BH111" t="s">
        <v>116</v>
      </c>
      <c r="BI111" t="s">
        <v>67</v>
      </c>
      <c r="BJ111" s="5">
        <v>-18.901</v>
      </c>
      <c r="BK111">
        <v>1.2969919680000002</v>
      </c>
      <c r="BL111" s="4" t="s">
        <v>91</v>
      </c>
      <c r="BM111" s="11">
        <v>-28.288</v>
      </c>
      <c r="BN111" s="4">
        <v>41.195107422</v>
      </c>
      <c r="BO111" s="4" t="s">
        <v>97</v>
      </c>
      <c r="BP111" s="12">
        <v>-14.307</v>
      </c>
      <c r="BQ111" s="4">
        <v>39.825953538</v>
      </c>
      <c r="BR111" s="13">
        <f t="shared" si="10"/>
        <v>30.575444738534856</v>
      </c>
      <c r="BS111" s="13">
        <f t="shared" si="11"/>
        <v>69.424555261465144</v>
      </c>
      <c r="BT111">
        <f t="shared" si="12"/>
        <v>100</v>
      </c>
    </row>
    <row r="112" spans="1:72" x14ac:dyDescent="0.3">
      <c r="A112" t="s">
        <v>116</v>
      </c>
      <c r="B112" t="s">
        <v>71</v>
      </c>
      <c r="C112">
        <v>20</v>
      </c>
      <c r="D112">
        <v>1.3394933357527559</v>
      </c>
      <c r="E112">
        <v>32.521999999999998</v>
      </c>
      <c r="F112">
        <v>9.5540000000000003</v>
      </c>
      <c r="G112">
        <v>6.3107399999999994E-2</v>
      </c>
      <c r="H112">
        <v>-17.525000000000002</v>
      </c>
      <c r="I112">
        <v>0.94298428799999989</v>
      </c>
      <c r="J112">
        <v>14.942531113625343</v>
      </c>
      <c r="K112" t="s">
        <v>33</v>
      </c>
      <c r="L112">
        <v>25.262423389911149</v>
      </c>
      <c r="M112">
        <v>1.6906388347336692</v>
      </c>
      <c r="N112">
        <v>2678.9866715055118</v>
      </c>
      <c r="AB112" s="23" t="s">
        <v>130</v>
      </c>
      <c r="AC112" s="24" t="s">
        <v>112</v>
      </c>
      <c r="AD112" s="23">
        <v>2</v>
      </c>
      <c r="AE112" s="3" t="s">
        <v>33</v>
      </c>
      <c r="AF112" s="2" t="s">
        <v>61</v>
      </c>
      <c r="AG112" s="9">
        <v>48.022913321694944</v>
      </c>
      <c r="AH112" s="9">
        <v>4.1293756323406452</v>
      </c>
      <c r="AI112" s="2" t="s">
        <v>38</v>
      </c>
      <c r="BH112" t="s">
        <v>116</v>
      </c>
      <c r="BI112" t="s">
        <v>71</v>
      </c>
      <c r="BJ112" s="5">
        <v>-17.525000000000002</v>
      </c>
      <c r="BK112">
        <v>0.94298428799999989</v>
      </c>
      <c r="BL112" s="4" t="s">
        <v>91</v>
      </c>
      <c r="BM112" s="11">
        <v>-28.288</v>
      </c>
      <c r="BN112" s="4">
        <v>41.195107422</v>
      </c>
      <c r="BO112" s="4" t="s">
        <v>97</v>
      </c>
      <c r="BP112" s="12">
        <v>-14.307</v>
      </c>
      <c r="BQ112" s="4">
        <v>39.825953538</v>
      </c>
      <c r="BR112" s="13">
        <f t="shared" si="10"/>
        <v>20.902096009392153</v>
      </c>
      <c r="BS112" s="13">
        <f t="shared" si="11"/>
        <v>79.097903990607847</v>
      </c>
      <c r="BT112">
        <f t="shared" si="12"/>
        <v>100</v>
      </c>
    </row>
    <row r="113" spans="1:72" x14ac:dyDescent="0.3">
      <c r="A113" t="s">
        <v>116</v>
      </c>
      <c r="B113" t="s">
        <v>74</v>
      </c>
      <c r="C113">
        <v>20</v>
      </c>
      <c r="D113">
        <v>1.2249297600711939</v>
      </c>
      <c r="E113">
        <v>31.346</v>
      </c>
      <c r="F113">
        <v>10.380999999999998</v>
      </c>
      <c r="G113">
        <v>4.3127640000000002E-2</v>
      </c>
      <c r="H113">
        <v>-16.260999999999999</v>
      </c>
      <c r="I113">
        <v>0.71772705599999997</v>
      </c>
      <c r="J113">
        <v>16.641927450702148</v>
      </c>
      <c r="K113" t="s">
        <v>33</v>
      </c>
      <c r="L113">
        <v>17.583304610053688</v>
      </c>
      <c r="M113">
        <v>1.0565665943527365</v>
      </c>
      <c r="N113">
        <v>2449.8595201423877</v>
      </c>
      <c r="AB113" s="23" t="s">
        <v>130</v>
      </c>
      <c r="AC113" s="24" t="s">
        <v>131</v>
      </c>
      <c r="AD113" s="23">
        <v>3</v>
      </c>
      <c r="AE113" s="3" t="s">
        <v>33</v>
      </c>
      <c r="AF113" s="2" t="s">
        <v>61</v>
      </c>
      <c r="AG113" s="9">
        <v>56.43447987586223</v>
      </c>
      <c r="AH113" s="9">
        <v>4.3535756323406449</v>
      </c>
      <c r="AI113" s="2" t="s">
        <v>38</v>
      </c>
      <c r="BH113" t="s">
        <v>116</v>
      </c>
      <c r="BI113" t="s">
        <v>74</v>
      </c>
      <c r="BJ113" s="5">
        <v>-16.260999999999999</v>
      </c>
      <c r="BK113">
        <v>0.71772705599999997</v>
      </c>
      <c r="BL113" s="4" t="s">
        <v>91</v>
      </c>
      <c r="BM113" s="11">
        <v>-28.288</v>
      </c>
      <c r="BN113" s="4">
        <v>41.195107422</v>
      </c>
      <c r="BO113" s="4" t="s">
        <v>97</v>
      </c>
      <c r="BP113" s="12">
        <v>-14.307</v>
      </c>
      <c r="BQ113" s="4">
        <v>39.825953538</v>
      </c>
      <c r="BR113" s="13">
        <f t="shared" si="10"/>
        <v>12.016112874481962</v>
      </c>
      <c r="BS113" s="13">
        <f t="shared" si="11"/>
        <v>87.983887125518038</v>
      </c>
      <c r="BT113">
        <f t="shared" si="12"/>
        <v>100</v>
      </c>
    </row>
    <row r="114" spans="1:72" x14ac:dyDescent="0.3">
      <c r="A114" t="s">
        <v>116</v>
      </c>
      <c r="B114" t="s">
        <v>77</v>
      </c>
      <c r="C114">
        <v>20</v>
      </c>
      <c r="D114">
        <v>1.2383872281316046</v>
      </c>
      <c r="E114">
        <v>32.767000000000003</v>
      </c>
      <c r="F114">
        <v>10.546999999999999</v>
      </c>
      <c r="G114">
        <v>4.0092120000000002E-2</v>
      </c>
      <c r="H114">
        <v>-15.651</v>
      </c>
      <c r="I114">
        <v>0.67166408399999999</v>
      </c>
      <c r="J114">
        <v>16.753019895181396</v>
      </c>
      <c r="K114" t="s">
        <v>33</v>
      </c>
      <c r="L114">
        <v>16.635604464406264</v>
      </c>
      <c r="M114">
        <v>0.99299138713439339</v>
      </c>
      <c r="N114">
        <v>2476.7744562632092</v>
      </c>
      <c r="AB114" s="23" t="s">
        <v>130</v>
      </c>
      <c r="AC114" s="24" t="s">
        <v>132</v>
      </c>
      <c r="AD114" s="23">
        <v>4</v>
      </c>
      <c r="AE114" s="3" t="s">
        <v>33</v>
      </c>
      <c r="AF114" s="2" t="s">
        <v>61</v>
      </c>
      <c r="AG114" s="9">
        <v>52.841596598750051</v>
      </c>
      <c r="AH114" s="9">
        <v>3.9305780213246182</v>
      </c>
      <c r="AI114" s="2" t="s">
        <v>38</v>
      </c>
      <c r="BH114" t="s">
        <v>116</v>
      </c>
      <c r="BI114" t="s">
        <v>77</v>
      </c>
      <c r="BJ114" s="5">
        <v>-15.651</v>
      </c>
      <c r="BK114">
        <v>0.67166408399999999</v>
      </c>
      <c r="BL114" s="4" t="s">
        <v>91</v>
      </c>
      <c r="BM114" s="11">
        <v>-28.288</v>
      </c>
      <c r="BN114" s="4">
        <v>41.195107422</v>
      </c>
      <c r="BO114" s="4" t="s">
        <v>97</v>
      </c>
      <c r="BP114" s="12">
        <v>-14.307</v>
      </c>
      <c r="BQ114" s="4">
        <v>39.825953538</v>
      </c>
      <c r="BR114" s="13">
        <f t="shared" si="10"/>
        <v>7.7277824058939899</v>
      </c>
      <c r="BS114" s="13">
        <f t="shared" si="11"/>
        <v>92.27221759410601</v>
      </c>
      <c r="BT114">
        <f t="shared" si="12"/>
        <v>100</v>
      </c>
    </row>
    <row r="115" spans="1:72" x14ac:dyDescent="0.3">
      <c r="A115" t="s">
        <v>131</v>
      </c>
      <c r="B115" t="s">
        <v>32</v>
      </c>
      <c r="C115">
        <v>5</v>
      </c>
      <c r="D115">
        <v>1.2531843813702572</v>
      </c>
      <c r="E115">
        <v>22.446000000000002</v>
      </c>
      <c r="F115">
        <v>8.2959999999999994</v>
      </c>
      <c r="G115">
        <v>0.15982584</v>
      </c>
      <c r="H115">
        <v>-16.821000000000002</v>
      </c>
      <c r="I115">
        <v>2.0277877159999997</v>
      </c>
      <c r="J115">
        <v>12.687483550845094</v>
      </c>
      <c r="K115" t="s">
        <v>33</v>
      </c>
      <c r="L115">
        <v>12.705959472128333</v>
      </c>
      <c r="M115">
        <v>1.0014562321369085</v>
      </c>
      <c r="N115">
        <v>626.59219068512857</v>
      </c>
      <c r="AB115" s="23" t="s">
        <v>130</v>
      </c>
      <c r="AC115" s="24" t="s">
        <v>111</v>
      </c>
      <c r="AD115" s="23">
        <v>1</v>
      </c>
      <c r="AE115" s="3" t="s">
        <v>33</v>
      </c>
      <c r="AF115" s="2" t="s">
        <v>67</v>
      </c>
      <c r="AG115" s="9">
        <v>93.934690778589783</v>
      </c>
      <c r="AH115" s="9">
        <v>7.2725095670178073</v>
      </c>
      <c r="AI115" s="2" t="s">
        <v>38</v>
      </c>
      <c r="BH115" t="s">
        <v>131</v>
      </c>
      <c r="BI115" t="s">
        <v>32</v>
      </c>
      <c r="BJ115" s="5">
        <v>-16.821000000000002</v>
      </c>
      <c r="BK115">
        <v>2.0277877159999997</v>
      </c>
      <c r="BL115" s="4" t="s">
        <v>94</v>
      </c>
      <c r="BM115" s="11">
        <v>-28.288</v>
      </c>
      <c r="BN115" s="4">
        <v>40.409319216</v>
      </c>
      <c r="BO115" s="4" t="s">
        <v>98</v>
      </c>
      <c r="BP115" s="12">
        <v>-14.307</v>
      </c>
      <c r="BQ115" s="4">
        <v>38.602459406000001</v>
      </c>
      <c r="BR115" s="13">
        <f t="shared" si="10"/>
        <v>15.952940845644719</v>
      </c>
      <c r="BS115" s="13">
        <f t="shared" si="11"/>
        <v>84.047059154355281</v>
      </c>
      <c r="BT115">
        <f t="shared" si="12"/>
        <v>100</v>
      </c>
    </row>
    <row r="116" spans="1:72" x14ac:dyDescent="0.3">
      <c r="A116" t="s">
        <v>131</v>
      </c>
      <c r="B116" t="s">
        <v>49</v>
      </c>
      <c r="C116">
        <v>5</v>
      </c>
      <c r="D116">
        <v>1.3891700263038333</v>
      </c>
      <c r="E116">
        <v>23.248999999999999</v>
      </c>
      <c r="F116">
        <v>8.4875000000000007</v>
      </c>
      <c r="G116">
        <v>0.12208540550000001</v>
      </c>
      <c r="H116">
        <v>-18.4435</v>
      </c>
      <c r="I116">
        <v>1.5895639204999998</v>
      </c>
      <c r="J116">
        <v>13.018820398067259</v>
      </c>
      <c r="K116" t="s">
        <v>33</v>
      </c>
      <c r="L116">
        <v>11.040872766263046</v>
      </c>
      <c r="M116">
        <v>0.84798692984874591</v>
      </c>
      <c r="N116">
        <v>694.58501315191677</v>
      </c>
      <c r="AB116" s="23" t="s">
        <v>130</v>
      </c>
      <c r="AC116" s="24" t="s">
        <v>112</v>
      </c>
      <c r="AD116" s="23">
        <v>2</v>
      </c>
      <c r="AE116" s="3" t="s">
        <v>33</v>
      </c>
      <c r="AF116" s="2" t="s">
        <v>67</v>
      </c>
      <c r="AG116" s="9">
        <v>61.130157589362312</v>
      </c>
      <c r="AH116" s="9">
        <v>5.2357592849872994</v>
      </c>
      <c r="AI116" s="2" t="s">
        <v>38</v>
      </c>
      <c r="BH116" t="s">
        <v>131</v>
      </c>
      <c r="BI116" t="s">
        <v>49</v>
      </c>
      <c r="BJ116" s="5">
        <v>-18.4435</v>
      </c>
      <c r="BK116">
        <v>1.5895639204999998</v>
      </c>
      <c r="BL116" s="4" t="s">
        <v>94</v>
      </c>
      <c r="BM116" s="11">
        <v>-28.288</v>
      </c>
      <c r="BN116" s="4">
        <v>40.409319216</v>
      </c>
      <c r="BO116" s="4" t="s">
        <v>98</v>
      </c>
      <c r="BP116" s="12">
        <v>-14.307</v>
      </c>
      <c r="BQ116" s="4">
        <v>38.602459406000001</v>
      </c>
      <c r="BR116" s="13">
        <f t="shared" si="10"/>
        <v>27.359196887093887</v>
      </c>
      <c r="BS116" s="13">
        <f t="shared" si="11"/>
        <v>72.640803112906113</v>
      </c>
      <c r="BT116">
        <f t="shared" si="12"/>
        <v>100</v>
      </c>
    </row>
    <row r="117" spans="1:72" x14ac:dyDescent="0.3">
      <c r="A117" t="s">
        <v>131</v>
      </c>
      <c r="B117" t="s">
        <v>55</v>
      </c>
      <c r="C117">
        <v>10</v>
      </c>
      <c r="D117">
        <v>1.2420392547799688</v>
      </c>
      <c r="E117">
        <v>33.982999999999997</v>
      </c>
      <c r="F117">
        <v>8.1069999999999993</v>
      </c>
      <c r="G117">
        <v>0.13640266199999998</v>
      </c>
      <c r="H117">
        <v>-17.440999999999999</v>
      </c>
      <c r="I117">
        <v>1.7804700169999998</v>
      </c>
      <c r="J117">
        <v>13.05304449996731</v>
      </c>
      <c r="K117" t="s">
        <v>33</v>
      </c>
      <c r="L117">
        <v>22.114136530727581</v>
      </c>
      <c r="M117">
        <v>1.6941746066048395</v>
      </c>
      <c r="N117">
        <v>1242.0392547799688</v>
      </c>
      <c r="AB117" s="23" t="s">
        <v>130</v>
      </c>
      <c r="AC117" s="24" t="s">
        <v>131</v>
      </c>
      <c r="AD117" s="23">
        <v>3</v>
      </c>
      <c r="AE117" s="3" t="s">
        <v>33</v>
      </c>
      <c r="AF117" s="2" t="s">
        <v>67</v>
      </c>
      <c r="AG117" s="9">
        <v>71.002172773823503</v>
      </c>
      <c r="AH117" s="9">
        <v>5.4599592849872991</v>
      </c>
      <c r="AI117" s="2" t="s">
        <v>38</v>
      </c>
      <c r="BH117" t="s">
        <v>131</v>
      </c>
      <c r="BI117" t="s">
        <v>55</v>
      </c>
      <c r="BJ117" s="5">
        <v>-17.440999999999999</v>
      </c>
      <c r="BK117">
        <v>1.7804700169999998</v>
      </c>
      <c r="BL117" s="4" t="s">
        <v>94</v>
      </c>
      <c r="BM117" s="11">
        <v>-28.288</v>
      </c>
      <c r="BN117" s="4">
        <v>40.409319216</v>
      </c>
      <c r="BO117" s="4" t="s">
        <v>98</v>
      </c>
      <c r="BP117" s="12">
        <v>-14.307</v>
      </c>
      <c r="BQ117" s="4">
        <v>38.602459406000001</v>
      </c>
      <c r="BR117" s="13">
        <f t="shared" si="10"/>
        <v>20.31157181371772</v>
      </c>
      <c r="BS117" s="13">
        <f t="shared" si="11"/>
        <v>79.68842818628228</v>
      </c>
      <c r="BT117">
        <f t="shared" si="12"/>
        <v>100</v>
      </c>
    </row>
    <row r="118" spans="1:72" x14ac:dyDescent="0.3">
      <c r="A118" t="s">
        <v>131</v>
      </c>
      <c r="B118" t="s">
        <v>61</v>
      </c>
      <c r="C118">
        <v>10</v>
      </c>
      <c r="D118">
        <v>1.3288374223815014</v>
      </c>
      <c r="E118">
        <v>30.013999999999999</v>
      </c>
      <c r="F118">
        <v>8.6509999999999998</v>
      </c>
      <c r="G118">
        <v>9.5873778000000007E-2</v>
      </c>
      <c r="H118">
        <v>-19.494</v>
      </c>
      <c r="I118">
        <v>1.287101633</v>
      </c>
      <c r="J118">
        <v>13.424959982280035</v>
      </c>
      <c r="K118" t="s">
        <v>33</v>
      </c>
      <c r="L118">
        <v>17.103488163387411</v>
      </c>
      <c r="M118">
        <v>1.274006640314963</v>
      </c>
      <c r="N118">
        <v>1328.8374223815015</v>
      </c>
      <c r="AB118" s="23" t="s">
        <v>130</v>
      </c>
      <c r="AC118" s="24" t="s">
        <v>132</v>
      </c>
      <c r="AD118" s="23">
        <v>4</v>
      </c>
      <c r="AE118" s="3" t="s">
        <v>33</v>
      </c>
      <c r="AF118" s="2" t="s">
        <v>67</v>
      </c>
      <c r="AG118" s="9">
        <v>66.614630930688776</v>
      </c>
      <c r="AH118" s="9">
        <v>4.9234390216823378</v>
      </c>
      <c r="AI118" s="2" t="s">
        <v>38</v>
      </c>
      <c r="BH118" t="s">
        <v>131</v>
      </c>
      <c r="BI118" t="s">
        <v>61</v>
      </c>
      <c r="BJ118" s="5">
        <v>-19.494</v>
      </c>
      <c r="BK118">
        <v>1.287101633</v>
      </c>
      <c r="BL118" s="4" t="s">
        <v>94</v>
      </c>
      <c r="BM118" s="11">
        <v>-28.288</v>
      </c>
      <c r="BN118" s="4">
        <v>40.409319216</v>
      </c>
      <c r="BO118" s="4" t="s">
        <v>98</v>
      </c>
      <c r="BP118" s="12">
        <v>-14.307</v>
      </c>
      <c r="BQ118" s="4">
        <v>38.602459406000001</v>
      </c>
      <c r="BR118" s="13">
        <f t="shared" si="10"/>
        <v>34.744264357998262</v>
      </c>
      <c r="BS118" s="13">
        <f t="shared" si="11"/>
        <v>65.255735642001738</v>
      </c>
      <c r="BT118">
        <f t="shared" si="12"/>
        <v>100</v>
      </c>
    </row>
    <row r="119" spans="1:72" x14ac:dyDescent="0.3">
      <c r="A119" t="s">
        <v>131</v>
      </c>
      <c r="B119" t="s">
        <v>67</v>
      </c>
      <c r="C119">
        <v>10</v>
      </c>
      <c r="D119">
        <v>1.1749019977648354</v>
      </c>
      <c r="E119">
        <v>30.568999999999999</v>
      </c>
      <c r="F119">
        <v>8.9309999999999992</v>
      </c>
      <c r="G119">
        <v>8.9066706000000009E-2</v>
      </c>
      <c r="H119">
        <v>-19.856999999999999</v>
      </c>
      <c r="I119">
        <v>1.212429287</v>
      </c>
      <c r="J119">
        <v>13.612598258657952</v>
      </c>
      <c r="K119" t="s">
        <v>33</v>
      </c>
      <c r="L119">
        <v>14.24485591444895</v>
      </c>
      <c r="M119">
        <v>1.0464465081373326</v>
      </c>
      <c r="N119">
        <v>1174.9019977648354</v>
      </c>
      <c r="AB119" s="23" t="s">
        <v>130</v>
      </c>
      <c r="AC119" s="24" t="s">
        <v>111</v>
      </c>
      <c r="AD119" s="23">
        <v>1</v>
      </c>
      <c r="AE119" s="3" t="s">
        <v>33</v>
      </c>
      <c r="AF119" s="2" t="s">
        <v>71</v>
      </c>
      <c r="AG119" s="9">
        <v>131.12790897210169</v>
      </c>
      <c r="AH119" s="9">
        <v>10.130046961979344</v>
      </c>
      <c r="AI119" s="2" t="s">
        <v>38</v>
      </c>
      <c r="BH119" t="s">
        <v>131</v>
      </c>
      <c r="BI119" t="s">
        <v>67</v>
      </c>
      <c r="BJ119" s="5">
        <v>-19.856999999999999</v>
      </c>
      <c r="BK119">
        <v>1.212429287</v>
      </c>
      <c r="BL119" s="4" t="s">
        <v>94</v>
      </c>
      <c r="BM119" s="11">
        <v>-28.288</v>
      </c>
      <c r="BN119" s="4">
        <v>40.409319216</v>
      </c>
      <c r="BO119" s="4" t="s">
        <v>98</v>
      </c>
      <c r="BP119" s="12">
        <v>-14.307</v>
      </c>
      <c r="BQ119" s="4">
        <v>38.602459406000001</v>
      </c>
      <c r="BR119" s="13">
        <f t="shared" si="10"/>
        <v>37.296172489305526</v>
      </c>
      <c r="BS119" s="13">
        <f t="shared" si="11"/>
        <v>62.703827510694474</v>
      </c>
      <c r="BT119">
        <f t="shared" si="12"/>
        <v>100</v>
      </c>
    </row>
    <row r="120" spans="1:72" x14ac:dyDescent="0.3">
      <c r="A120" t="s">
        <v>131</v>
      </c>
      <c r="B120" t="s">
        <v>71</v>
      </c>
      <c r="C120">
        <v>20</v>
      </c>
      <c r="D120">
        <v>1.3719613534895827</v>
      </c>
      <c r="E120">
        <v>31.588000000000001</v>
      </c>
      <c r="F120">
        <v>8.9899999999999984</v>
      </c>
      <c r="G120">
        <v>6.8842859999999992E-2</v>
      </c>
      <c r="H120">
        <v>-18.841999999999999</v>
      </c>
      <c r="I120">
        <v>1.0138604900000001</v>
      </c>
      <c r="J120">
        <v>14.727169818337011</v>
      </c>
      <c r="K120" t="s">
        <v>33</v>
      </c>
      <c r="L120">
        <v>27.819548202200234</v>
      </c>
      <c r="M120">
        <v>1.888994867673877</v>
      </c>
      <c r="N120">
        <v>2743.9227069791655</v>
      </c>
      <c r="AB120" s="23" t="s">
        <v>130</v>
      </c>
      <c r="AC120" s="24" t="s">
        <v>112</v>
      </c>
      <c r="AD120" s="23">
        <v>2</v>
      </c>
      <c r="AE120" s="3" t="s">
        <v>33</v>
      </c>
      <c r="AF120" s="2" t="s">
        <v>71</v>
      </c>
      <c r="AG120" s="9">
        <v>84.927891861037807</v>
      </c>
      <c r="AH120" s="9">
        <v>7.1936869117624109</v>
      </c>
      <c r="AI120" s="2" t="s">
        <v>38</v>
      </c>
      <c r="BH120" t="s">
        <v>131</v>
      </c>
      <c r="BI120" t="s">
        <v>71</v>
      </c>
      <c r="BJ120" s="5">
        <v>-18.841999999999999</v>
      </c>
      <c r="BK120">
        <v>1.0138604900000001</v>
      </c>
      <c r="BL120" s="4" t="s">
        <v>94</v>
      </c>
      <c r="BM120" s="11">
        <v>-28.288</v>
      </c>
      <c r="BN120" s="4">
        <v>40.409319216</v>
      </c>
      <c r="BO120" s="4" t="s">
        <v>98</v>
      </c>
      <c r="BP120" s="12">
        <v>-14.307</v>
      </c>
      <c r="BQ120" s="4">
        <v>38.602459406000001</v>
      </c>
      <c r="BR120" s="13">
        <f t="shared" si="10"/>
        <v>30.160671791573066</v>
      </c>
      <c r="BS120" s="13">
        <f t="shared" si="11"/>
        <v>69.839328208426934</v>
      </c>
      <c r="BT120">
        <f t="shared" si="12"/>
        <v>100</v>
      </c>
    </row>
    <row r="121" spans="1:72" x14ac:dyDescent="0.3">
      <c r="A121" t="s">
        <v>131</v>
      </c>
      <c r="B121" t="s">
        <v>74</v>
      </c>
      <c r="C121">
        <v>20</v>
      </c>
      <c r="D121">
        <v>1.2455411981414137</v>
      </c>
      <c r="E121">
        <v>34.026000000000003</v>
      </c>
      <c r="F121">
        <v>9.484</v>
      </c>
      <c r="G121">
        <v>5.2454417999999996E-2</v>
      </c>
      <c r="H121">
        <v>-17.445</v>
      </c>
      <c r="I121">
        <v>0.82949191099999997</v>
      </c>
      <c r="J121">
        <v>15.813575722067872</v>
      </c>
      <c r="K121" t="s">
        <v>33</v>
      </c>
      <c r="L121">
        <v>20.663326973511019</v>
      </c>
      <c r="M121">
        <v>1.3066827728706107</v>
      </c>
      <c r="N121">
        <v>2491.0823962828276</v>
      </c>
      <c r="AB121" s="23" t="s">
        <v>130</v>
      </c>
      <c r="AC121" s="24" t="s">
        <v>131</v>
      </c>
      <c r="AD121" s="23">
        <v>3</v>
      </c>
      <c r="AE121" s="3" t="s">
        <v>33</v>
      </c>
      <c r="AF121" s="2" t="s">
        <v>71</v>
      </c>
      <c r="AG121" s="9">
        <v>96.999600165485091</v>
      </c>
      <c r="AH121" s="9">
        <v>7.4178869117624107</v>
      </c>
      <c r="AI121" s="2" t="s">
        <v>38</v>
      </c>
      <c r="BH121" t="s">
        <v>131</v>
      </c>
      <c r="BI121" t="s">
        <v>74</v>
      </c>
      <c r="BJ121" s="5">
        <v>-17.445</v>
      </c>
      <c r="BK121">
        <v>0.82949191099999997</v>
      </c>
      <c r="BL121" s="4" t="s">
        <v>94</v>
      </c>
      <c r="BM121" s="11">
        <v>-28.288</v>
      </c>
      <c r="BN121" s="4">
        <v>40.409319216</v>
      </c>
      <c r="BO121" s="4" t="s">
        <v>98</v>
      </c>
      <c r="BP121" s="12">
        <v>-14.307</v>
      </c>
      <c r="BQ121" s="4">
        <v>38.602459406000001</v>
      </c>
      <c r="BR121" s="13">
        <f t="shared" si="10"/>
        <v>20.339692013511751</v>
      </c>
      <c r="BS121" s="13">
        <f t="shared" si="11"/>
        <v>79.660307986488249</v>
      </c>
      <c r="BT121">
        <f t="shared" si="12"/>
        <v>100</v>
      </c>
    </row>
    <row r="122" spans="1:72" x14ac:dyDescent="0.3">
      <c r="A122" t="s">
        <v>131</v>
      </c>
      <c r="B122" t="s">
        <v>77</v>
      </c>
      <c r="C122">
        <v>20</v>
      </c>
      <c r="D122">
        <v>1.2354355901555294</v>
      </c>
      <c r="E122">
        <v>35.409999999999997</v>
      </c>
      <c r="F122">
        <v>10.556999999999999</v>
      </c>
      <c r="G122">
        <v>4.1352636000000005E-2</v>
      </c>
      <c r="H122">
        <v>-15.786</v>
      </c>
      <c r="I122">
        <v>0.70394510200000004</v>
      </c>
      <c r="J122">
        <v>17.02298015536422</v>
      </c>
      <c r="K122" t="s">
        <v>33</v>
      </c>
      <c r="L122">
        <v>17.393576650529287</v>
      </c>
      <c r="M122">
        <v>1.021770365222936</v>
      </c>
      <c r="N122">
        <v>2470.8711803110591</v>
      </c>
      <c r="AB122" s="23" t="s">
        <v>130</v>
      </c>
      <c r="AC122" s="24" t="s">
        <v>132</v>
      </c>
      <c r="AD122" s="23">
        <v>4</v>
      </c>
      <c r="AE122" s="3" t="s">
        <v>33</v>
      </c>
      <c r="AF122" s="2" t="s">
        <v>71</v>
      </c>
      <c r="AG122" s="9">
        <v>90.971546876379776</v>
      </c>
      <c r="AH122" s="9">
        <v>6.6470078704616506</v>
      </c>
      <c r="AI122" s="2" t="s">
        <v>38</v>
      </c>
      <c r="BH122" t="s">
        <v>131</v>
      </c>
      <c r="BI122" t="s">
        <v>77</v>
      </c>
      <c r="BJ122" s="5">
        <v>-15.786</v>
      </c>
      <c r="BK122">
        <v>0.70394510200000004</v>
      </c>
      <c r="BL122" s="4" t="s">
        <v>94</v>
      </c>
      <c r="BM122" s="11">
        <v>-28.288</v>
      </c>
      <c r="BN122" s="4">
        <v>40.409319216</v>
      </c>
      <c r="BO122" s="4" t="s">
        <v>98</v>
      </c>
      <c r="BP122" s="12">
        <v>-14.307</v>
      </c>
      <c r="BQ122" s="4">
        <v>38.602459406000001</v>
      </c>
      <c r="BR122" s="13">
        <f t="shared" si="10"/>
        <v>8.6768391489421504</v>
      </c>
      <c r="BS122" s="13">
        <f t="shared" si="11"/>
        <v>91.32316085105785</v>
      </c>
      <c r="BT122">
        <f t="shared" si="12"/>
        <v>100</v>
      </c>
    </row>
    <row r="123" spans="1:72" x14ac:dyDescent="0.3">
      <c r="A123" t="s">
        <v>132</v>
      </c>
      <c r="B123" t="s">
        <v>32</v>
      </c>
      <c r="C123">
        <v>5</v>
      </c>
      <c r="D123">
        <v>1.2996458215449498</v>
      </c>
      <c r="E123">
        <v>22.242000000000001</v>
      </c>
      <c r="F123">
        <v>7.9290000000000003</v>
      </c>
      <c r="G123">
        <v>0.13947041399999999</v>
      </c>
      <c r="H123">
        <v>-17.707999999999998</v>
      </c>
      <c r="I123">
        <v>1.8094232559999999</v>
      </c>
      <c r="J123">
        <v>12.973527532513097</v>
      </c>
      <c r="K123" t="s">
        <v>33</v>
      </c>
      <c r="L123">
        <v>11.758046870333288</v>
      </c>
      <c r="M123">
        <v>0.90631070392122115</v>
      </c>
      <c r="N123">
        <v>649.82291077247487</v>
      </c>
      <c r="AB123" s="23" t="s">
        <v>130</v>
      </c>
      <c r="AC123" s="24" t="s">
        <v>111</v>
      </c>
      <c r="AD123" s="23">
        <v>1</v>
      </c>
      <c r="AE123" s="3" t="s">
        <v>33</v>
      </c>
      <c r="AF123" s="2" t="s">
        <v>74</v>
      </c>
      <c r="AG123" s="9">
        <v>159.93786805571847</v>
      </c>
      <c r="AH123" s="9">
        <v>12.383369655121086</v>
      </c>
      <c r="AI123" s="2" t="s">
        <v>38</v>
      </c>
      <c r="BH123" t="s">
        <v>132</v>
      </c>
      <c r="BI123" t="s">
        <v>32</v>
      </c>
      <c r="BJ123" s="5">
        <v>-17.707999999999998</v>
      </c>
      <c r="BK123">
        <v>1.8094232559999999</v>
      </c>
      <c r="BL123" s="4" t="s">
        <v>94</v>
      </c>
      <c r="BM123" s="11">
        <v>-28.288</v>
      </c>
      <c r="BN123" s="4">
        <v>40.409319216</v>
      </c>
      <c r="BO123" s="4" t="s">
        <v>98</v>
      </c>
      <c r="BP123" s="12">
        <v>-14.307</v>
      </c>
      <c r="BQ123" s="4">
        <v>38.602459406000001</v>
      </c>
      <c r="BR123" s="13">
        <f t="shared" si="10"/>
        <v>22.188595149968521</v>
      </c>
      <c r="BS123" s="13">
        <f t="shared" si="11"/>
        <v>77.811404850031479</v>
      </c>
      <c r="BT123">
        <f t="shared" si="12"/>
        <v>100</v>
      </c>
    </row>
    <row r="124" spans="1:72" x14ac:dyDescent="0.3">
      <c r="A124" t="s">
        <v>132</v>
      </c>
      <c r="B124" t="s">
        <v>49</v>
      </c>
      <c r="C124">
        <v>5</v>
      </c>
      <c r="D124">
        <v>1.2555729354654086</v>
      </c>
      <c r="E124">
        <v>23.54</v>
      </c>
      <c r="F124">
        <v>8.3049999999999997</v>
      </c>
      <c r="G124">
        <v>0.12865554900000001</v>
      </c>
      <c r="H124">
        <v>-18.052</v>
      </c>
      <c r="I124">
        <v>1.6338218139999998</v>
      </c>
      <c r="J124">
        <v>12.69919429592578</v>
      </c>
      <c r="K124" t="s">
        <v>33</v>
      </c>
      <c r="L124">
        <v>10.256912255156994</v>
      </c>
      <c r="M124">
        <v>0.80768212660921868</v>
      </c>
      <c r="N124">
        <v>627.7864677327043</v>
      </c>
      <c r="AB124" s="23" t="s">
        <v>130</v>
      </c>
      <c r="AC124" s="24" t="s">
        <v>112</v>
      </c>
      <c r="AD124" s="23">
        <v>2</v>
      </c>
      <c r="AE124" s="3" t="s">
        <v>33</v>
      </c>
      <c r="AF124" s="2" t="s">
        <v>74</v>
      </c>
      <c r="AG124" s="9">
        <v>103.86665961296097</v>
      </c>
      <c r="AH124" s="9">
        <v>8.6770798938995775</v>
      </c>
      <c r="AI124" s="2" t="s">
        <v>38</v>
      </c>
      <c r="BH124" t="s">
        <v>132</v>
      </c>
      <c r="BI124" t="s">
        <v>49</v>
      </c>
      <c r="BJ124" s="5">
        <v>-18.052</v>
      </c>
      <c r="BK124">
        <v>1.6338218139999998</v>
      </c>
      <c r="BL124" s="4" t="s">
        <v>94</v>
      </c>
      <c r="BM124" s="11">
        <v>-28.288</v>
      </c>
      <c r="BN124" s="4">
        <v>40.409319216</v>
      </c>
      <c r="BO124" s="4" t="s">
        <v>98</v>
      </c>
      <c r="BP124" s="12">
        <v>-14.307</v>
      </c>
      <c r="BQ124" s="4">
        <v>38.602459406000001</v>
      </c>
      <c r="BR124" s="13">
        <f t="shared" si="10"/>
        <v>24.606932332254217</v>
      </c>
      <c r="BS124" s="13">
        <f t="shared" si="11"/>
        <v>75.393067667745783</v>
      </c>
      <c r="BT124">
        <f t="shared" si="12"/>
        <v>100</v>
      </c>
    </row>
    <row r="125" spans="1:72" x14ac:dyDescent="0.3">
      <c r="A125" t="s">
        <v>132</v>
      </c>
      <c r="B125" t="s">
        <v>55</v>
      </c>
      <c r="C125">
        <v>10</v>
      </c>
      <c r="D125">
        <v>1.4046294822756349</v>
      </c>
      <c r="E125">
        <v>31.853000000000002</v>
      </c>
      <c r="F125">
        <v>8.44</v>
      </c>
      <c r="G125">
        <v>0.11092760100000001</v>
      </c>
      <c r="H125">
        <v>-18.727</v>
      </c>
      <c r="I125">
        <v>1.4304182455000001</v>
      </c>
      <c r="J125">
        <v>12.895061577145258</v>
      </c>
      <c r="K125" t="s">
        <v>33</v>
      </c>
      <c r="L125">
        <v>20.092076396142868</v>
      </c>
      <c r="M125">
        <v>1.5581217876270821</v>
      </c>
      <c r="N125">
        <v>1404.6294822756347</v>
      </c>
      <c r="AB125" s="23" t="s">
        <v>130</v>
      </c>
      <c r="AC125" s="24" t="s">
        <v>131</v>
      </c>
      <c r="AD125" s="23">
        <v>3</v>
      </c>
      <c r="AE125" s="3" t="s">
        <v>33</v>
      </c>
      <c r="AF125" s="2" t="s">
        <v>74</v>
      </c>
      <c r="AG125" s="9">
        <v>117.02431502823215</v>
      </c>
      <c r="AH125" s="9">
        <v>8.9012798938995772</v>
      </c>
      <c r="AI125" s="2" t="s">
        <v>38</v>
      </c>
      <c r="BH125" t="s">
        <v>132</v>
      </c>
      <c r="BI125" t="s">
        <v>55</v>
      </c>
      <c r="BJ125" s="5">
        <v>-18.727</v>
      </c>
      <c r="BK125">
        <v>1.4304182455000001</v>
      </c>
      <c r="BL125" s="4" t="s">
        <v>94</v>
      </c>
      <c r="BM125" s="11">
        <v>-28.288</v>
      </c>
      <c r="BN125" s="4">
        <v>40.409319216</v>
      </c>
      <c r="BO125" s="4" t="s">
        <v>98</v>
      </c>
      <c r="BP125" s="12">
        <v>-14.307</v>
      </c>
      <c r="BQ125" s="4">
        <v>38.602459406000001</v>
      </c>
      <c r="BR125" s="13">
        <f t="shared" si="10"/>
        <v>29.35221604749502</v>
      </c>
      <c r="BS125" s="13">
        <f t="shared" si="11"/>
        <v>70.64778395250498</v>
      </c>
      <c r="BT125">
        <f t="shared" si="12"/>
        <v>100</v>
      </c>
    </row>
    <row r="126" spans="1:72" x14ac:dyDescent="0.3">
      <c r="A126" t="s">
        <v>132</v>
      </c>
      <c r="B126" t="s">
        <v>61</v>
      </c>
      <c r="C126">
        <v>10</v>
      </c>
      <c r="D126">
        <v>1.2122227084453789</v>
      </c>
      <c r="E126">
        <v>33.332999999999998</v>
      </c>
      <c r="F126">
        <v>8.2545000000000002</v>
      </c>
      <c r="G126">
        <v>0.10080918999999999</v>
      </c>
      <c r="H126">
        <v>-19.5</v>
      </c>
      <c r="I126">
        <v>1.39536456</v>
      </c>
      <c r="J126">
        <v>13.837225506126499</v>
      </c>
      <c r="K126" t="s">
        <v>33</v>
      </c>
      <c r="L126">
        <v>16.914926061918944</v>
      </c>
      <c r="M126">
        <v>1.2220318933798482</v>
      </c>
      <c r="N126">
        <v>1212.2227084453791</v>
      </c>
      <c r="AB126" s="23" t="s">
        <v>130</v>
      </c>
      <c r="AC126" s="24" t="s">
        <v>132</v>
      </c>
      <c r="AD126" s="23">
        <v>4</v>
      </c>
      <c r="AE126" s="3" t="s">
        <v>33</v>
      </c>
      <c r="AF126" s="2" t="s">
        <v>74</v>
      </c>
      <c r="AG126" s="9">
        <v>109.39993587724571</v>
      </c>
      <c r="AH126" s="9">
        <v>7.9023543009015116</v>
      </c>
      <c r="AI126" s="2" t="s">
        <v>38</v>
      </c>
      <c r="BH126" t="s">
        <v>132</v>
      </c>
      <c r="BI126" t="s">
        <v>61</v>
      </c>
      <c r="BJ126" s="5">
        <v>-19.5</v>
      </c>
      <c r="BK126">
        <v>1.39536456</v>
      </c>
      <c r="BL126" s="4" t="s">
        <v>94</v>
      </c>
      <c r="BM126" s="11">
        <v>-28.288</v>
      </c>
      <c r="BN126" s="4">
        <v>40.409319216</v>
      </c>
      <c r="BO126" s="4" t="s">
        <v>98</v>
      </c>
      <c r="BP126" s="12">
        <v>-14.307</v>
      </c>
      <c r="BQ126" s="4">
        <v>38.602459406000001</v>
      </c>
      <c r="BR126" s="13">
        <f t="shared" si="10"/>
        <v>34.786444657689287</v>
      </c>
      <c r="BS126" s="13">
        <f t="shared" si="11"/>
        <v>65.213555342310713</v>
      </c>
      <c r="BT126">
        <f t="shared" si="12"/>
        <v>100</v>
      </c>
    </row>
    <row r="127" spans="1:72" x14ac:dyDescent="0.3">
      <c r="A127" t="s">
        <v>132</v>
      </c>
      <c r="B127" t="s">
        <v>67</v>
      </c>
      <c r="C127">
        <v>10</v>
      </c>
      <c r="D127">
        <v>1.1883094380629395</v>
      </c>
      <c r="E127">
        <v>35.427999999999997</v>
      </c>
      <c r="F127">
        <v>8.673</v>
      </c>
      <c r="G127">
        <v>8.2613518999999996E-2</v>
      </c>
      <c r="H127">
        <v>-19.100999999999999</v>
      </c>
      <c r="I127">
        <v>1.157743889</v>
      </c>
      <c r="J127">
        <v>14.013976199222309</v>
      </c>
      <c r="K127" t="s">
        <v>33</v>
      </c>
      <c r="L127">
        <v>13.757579901583922</v>
      </c>
      <c r="M127">
        <v>0.98170424339291962</v>
      </c>
      <c r="N127">
        <v>1188.3094380629395</v>
      </c>
      <c r="AB127" s="23" t="s">
        <v>130</v>
      </c>
      <c r="AC127" s="24" t="s">
        <v>111</v>
      </c>
      <c r="AD127" s="23">
        <v>1</v>
      </c>
      <c r="AE127" s="3" t="s">
        <v>33</v>
      </c>
      <c r="AF127" s="2" t="s">
        <v>77</v>
      </c>
      <c r="AG127" s="9">
        <v>181.57196398466738</v>
      </c>
      <c r="AH127" s="9">
        <v>14.125277950061392</v>
      </c>
      <c r="AI127" s="2" t="s">
        <v>38</v>
      </c>
      <c r="BH127" t="s">
        <v>132</v>
      </c>
      <c r="BI127" t="s">
        <v>67</v>
      </c>
      <c r="BJ127" s="5">
        <v>-19.100999999999999</v>
      </c>
      <c r="BK127">
        <v>1.157743889</v>
      </c>
      <c r="BL127" s="4" t="s">
        <v>94</v>
      </c>
      <c r="BM127" s="11">
        <v>-28.288</v>
      </c>
      <c r="BN127" s="4">
        <v>40.409319216</v>
      </c>
      <c r="BO127" s="4" t="s">
        <v>98</v>
      </c>
      <c r="BP127" s="12">
        <v>-14.307</v>
      </c>
      <c r="BQ127" s="4">
        <v>38.602459406000001</v>
      </c>
      <c r="BR127" s="13">
        <f t="shared" si="10"/>
        <v>31.981454728235832</v>
      </c>
      <c r="BS127" s="13">
        <f t="shared" si="11"/>
        <v>68.018545271764168</v>
      </c>
      <c r="BT127">
        <f t="shared" si="12"/>
        <v>100</v>
      </c>
    </row>
    <row r="128" spans="1:72" x14ac:dyDescent="0.3">
      <c r="A128" t="s">
        <v>132</v>
      </c>
      <c r="B128" t="s">
        <v>71</v>
      </c>
      <c r="C128">
        <v>20</v>
      </c>
      <c r="D128">
        <v>1.0991099378707019</v>
      </c>
      <c r="E128">
        <v>33.628</v>
      </c>
      <c r="F128">
        <v>9.1470000000000002</v>
      </c>
      <c r="G128">
        <v>6.1373476999999996E-2</v>
      </c>
      <c r="H128">
        <v>-17.795999999999999</v>
      </c>
      <c r="I128">
        <v>0.91012556449999993</v>
      </c>
      <c r="J128">
        <v>14.829297751861118</v>
      </c>
      <c r="K128" t="s">
        <v>33</v>
      </c>
      <c r="L128">
        <v>20.006561053042649</v>
      </c>
      <c r="M128">
        <v>1.349123969847579</v>
      </c>
      <c r="N128">
        <v>2198.2198757414039</v>
      </c>
      <c r="AB128" s="23" t="s">
        <v>130</v>
      </c>
      <c r="AC128" s="24" t="s">
        <v>112</v>
      </c>
      <c r="AD128" s="23">
        <v>2</v>
      </c>
      <c r="AE128" s="3" t="s">
        <v>33</v>
      </c>
      <c r="AF128" s="2" t="s">
        <v>77</v>
      </c>
      <c r="AG128" s="9">
        <v>118.71946603922186</v>
      </c>
      <c r="AH128" s="9">
        <v>9.7494675064933656</v>
      </c>
      <c r="AI128" s="2" t="s">
        <v>38</v>
      </c>
      <c r="BH128" t="s">
        <v>132</v>
      </c>
      <c r="BI128" t="s">
        <v>71</v>
      </c>
      <c r="BJ128" s="5">
        <v>-17.795999999999999</v>
      </c>
      <c r="BK128">
        <v>0.91012556449999993</v>
      </c>
      <c r="BL128" s="4" t="s">
        <v>94</v>
      </c>
      <c r="BM128" s="11">
        <v>-28.288</v>
      </c>
      <c r="BN128" s="4">
        <v>40.409319216</v>
      </c>
      <c r="BO128" s="4" t="s">
        <v>98</v>
      </c>
      <c r="BP128" s="12">
        <v>-14.307</v>
      </c>
      <c r="BQ128" s="4">
        <v>38.602459406000001</v>
      </c>
      <c r="BR128" s="13">
        <f t="shared" si="10"/>
        <v>22.807239545436957</v>
      </c>
      <c r="BS128" s="13">
        <f t="shared" si="11"/>
        <v>77.192760454563043</v>
      </c>
      <c r="BT128">
        <f t="shared" si="12"/>
        <v>100</v>
      </c>
    </row>
    <row r="129" spans="1:72" x14ac:dyDescent="0.3">
      <c r="A129" t="s">
        <v>132</v>
      </c>
      <c r="B129" t="s">
        <v>74</v>
      </c>
      <c r="C129">
        <v>20</v>
      </c>
      <c r="D129">
        <v>1.1800035795072326</v>
      </c>
      <c r="E129">
        <v>35.600999999999999</v>
      </c>
      <c r="F129">
        <v>9.9619999999999997</v>
      </c>
      <c r="G129">
        <v>4.7315213000000002E-2</v>
      </c>
      <c r="H129">
        <v>-16.337</v>
      </c>
      <c r="I129">
        <v>0.74887580149999999</v>
      </c>
      <c r="J129">
        <v>15.827378849589032</v>
      </c>
      <c r="K129" t="s">
        <v>33</v>
      </c>
      <c r="L129">
        <v>17.673522527526956</v>
      </c>
      <c r="M129">
        <v>1.116642414102943</v>
      </c>
      <c r="N129">
        <v>2360.0071590144653</v>
      </c>
      <c r="AB129" s="23" t="s">
        <v>130</v>
      </c>
      <c r="AC129" s="24" t="s">
        <v>131</v>
      </c>
      <c r="AD129" s="23">
        <v>3</v>
      </c>
      <c r="AE129" s="3" t="s">
        <v>33</v>
      </c>
      <c r="AF129" s="2" t="s">
        <v>77</v>
      </c>
      <c r="AG129" s="9">
        <v>131.92016279410447</v>
      </c>
      <c r="AH129" s="9">
        <v>9.9736675064933653</v>
      </c>
      <c r="AI129" s="2" t="s">
        <v>38</v>
      </c>
      <c r="BH129" t="s">
        <v>132</v>
      </c>
      <c r="BI129" t="s">
        <v>74</v>
      </c>
      <c r="BJ129" s="5">
        <v>-16.337</v>
      </c>
      <c r="BK129">
        <v>0.74887580149999999</v>
      </c>
      <c r="BL129" s="4" t="s">
        <v>94</v>
      </c>
      <c r="BM129" s="11">
        <v>-28.288</v>
      </c>
      <c r="BN129" s="4">
        <v>40.409319216</v>
      </c>
      <c r="BO129" s="4" t="s">
        <v>98</v>
      </c>
      <c r="BP129" s="12">
        <v>-14.307</v>
      </c>
      <c r="BQ129" s="4">
        <v>38.602459406000001</v>
      </c>
      <c r="BR129" s="13">
        <f t="shared" si="10"/>
        <v>12.550396670568347</v>
      </c>
      <c r="BS129" s="13">
        <f t="shared" si="11"/>
        <v>87.449603329431653</v>
      </c>
      <c r="BT129">
        <f t="shared" si="12"/>
        <v>100</v>
      </c>
    </row>
    <row r="130" spans="1:72" x14ac:dyDescent="0.3">
      <c r="A130" t="s">
        <v>132</v>
      </c>
      <c r="B130" t="s">
        <v>77</v>
      </c>
      <c r="C130">
        <v>20</v>
      </c>
      <c r="D130">
        <v>1.2816112147642986</v>
      </c>
      <c r="E130">
        <v>34.154000000000003</v>
      </c>
      <c r="F130">
        <v>10.757</v>
      </c>
      <c r="G130">
        <v>4.0735160999999999E-2</v>
      </c>
      <c r="H130">
        <v>-15.63</v>
      </c>
      <c r="I130">
        <v>0.64787397999999996</v>
      </c>
      <c r="J130">
        <v>15.904539569636167</v>
      </c>
      <c r="K130" t="s">
        <v>33</v>
      </c>
      <c r="L130">
        <v>16.606451170439616</v>
      </c>
      <c r="M130">
        <v>1.0441327834565857</v>
      </c>
      <c r="N130">
        <v>2563.2224295285973</v>
      </c>
      <c r="AB130" s="23" t="s">
        <v>130</v>
      </c>
      <c r="AC130" s="24" t="s">
        <v>132</v>
      </c>
      <c r="AD130" s="23">
        <v>4</v>
      </c>
      <c r="AE130" s="3" t="s">
        <v>33</v>
      </c>
      <c r="AF130" s="2" t="s">
        <v>77</v>
      </c>
      <c r="AG130" s="9">
        <v>122.69008852632575</v>
      </c>
      <c r="AH130" s="9">
        <v>8.7453568968106872</v>
      </c>
      <c r="AI130" s="2" t="s">
        <v>38</v>
      </c>
      <c r="BH130" t="s">
        <v>132</v>
      </c>
      <c r="BI130" t="s">
        <v>77</v>
      </c>
      <c r="BJ130" s="5">
        <v>-15.63</v>
      </c>
      <c r="BK130">
        <v>0.64787397999999996</v>
      </c>
      <c r="BL130" s="4" t="s">
        <v>94</v>
      </c>
      <c r="BM130" s="11">
        <v>-28.288</v>
      </c>
      <c r="BN130" s="4">
        <v>40.409319216</v>
      </c>
      <c r="BO130" s="4" t="s">
        <v>98</v>
      </c>
      <c r="BP130" s="12">
        <v>-14.307</v>
      </c>
      <c r="BQ130" s="4">
        <v>38.602459406000001</v>
      </c>
      <c r="BR130" s="13">
        <f t="shared" si="10"/>
        <v>7.5801513569753922</v>
      </c>
      <c r="BS130" s="13">
        <f t="shared" si="11"/>
        <v>92.419848643024608</v>
      </c>
      <c r="BT130">
        <f t="shared" si="12"/>
        <v>100</v>
      </c>
    </row>
    <row r="131" spans="1:72" x14ac:dyDescent="0.3">
      <c r="A131" t="s">
        <v>133</v>
      </c>
      <c r="B131" t="s">
        <v>32</v>
      </c>
      <c r="C131">
        <v>5</v>
      </c>
      <c r="D131">
        <v>1.2966666666666666</v>
      </c>
      <c r="E131">
        <v>22.03</v>
      </c>
      <c r="F131">
        <v>7.6580000000000004</v>
      </c>
      <c r="G131">
        <v>0.19634179299999999</v>
      </c>
      <c r="H131">
        <v>-16.814999999999998</v>
      </c>
      <c r="I131">
        <v>2.3373338625</v>
      </c>
      <c r="J131">
        <v>11.904413353808987</v>
      </c>
      <c r="K131" t="s">
        <v>33</v>
      </c>
      <c r="L131">
        <v>15.153714541875001</v>
      </c>
      <c r="M131">
        <v>1.2729492912833333</v>
      </c>
      <c r="N131">
        <v>648.33333333333337</v>
      </c>
      <c r="AB131" s="25" t="s">
        <v>36</v>
      </c>
      <c r="AC131" t="s">
        <v>134</v>
      </c>
      <c r="AD131" s="25">
        <v>1</v>
      </c>
      <c r="AE131" s="26" t="s">
        <v>36</v>
      </c>
      <c r="AF131" t="s">
        <v>32</v>
      </c>
      <c r="AG131">
        <v>17.299399635</v>
      </c>
      <c r="AH131" s="9"/>
      <c r="AI131" s="2" t="s">
        <v>38</v>
      </c>
      <c r="BH131" t="s">
        <v>133</v>
      </c>
      <c r="BI131" t="s">
        <v>32</v>
      </c>
      <c r="BJ131" s="5">
        <v>-16.814999999999998</v>
      </c>
      <c r="BK131" s="10">
        <v>2.3373338625</v>
      </c>
      <c r="BL131" s="4" t="s">
        <v>44</v>
      </c>
      <c r="BM131" s="11">
        <v>-28.288</v>
      </c>
      <c r="BN131" s="4">
        <v>39.375859726000002</v>
      </c>
      <c r="BO131" s="4" t="s">
        <v>98</v>
      </c>
      <c r="BP131" s="12">
        <v>-14.307</v>
      </c>
      <c r="BQ131" s="4">
        <v>41.827921744000001</v>
      </c>
      <c r="BR131" s="13">
        <f t="shared" si="10"/>
        <v>15.910760545953664</v>
      </c>
      <c r="BS131" s="13">
        <f t="shared" si="11"/>
        <v>84.089239454046336</v>
      </c>
      <c r="BT131">
        <f t="shared" si="12"/>
        <v>100</v>
      </c>
    </row>
    <row r="132" spans="1:72" x14ac:dyDescent="0.3">
      <c r="A132" t="s">
        <v>135</v>
      </c>
      <c r="B132" t="s">
        <v>49</v>
      </c>
      <c r="C132">
        <v>5</v>
      </c>
      <c r="D132">
        <v>1.3166666666666667</v>
      </c>
      <c r="E132">
        <v>22.405999999999999</v>
      </c>
      <c r="F132">
        <v>7.9019999999999992</v>
      </c>
      <c r="G132">
        <v>0.142910646</v>
      </c>
      <c r="H132">
        <v>-18.427</v>
      </c>
      <c r="I132">
        <v>1.620141042</v>
      </c>
      <c r="J132">
        <v>11.336741434924308</v>
      </c>
      <c r="K132" t="s">
        <v>33</v>
      </c>
      <c r="L132">
        <v>10.6659285265</v>
      </c>
      <c r="M132">
        <v>0.94082841949999996</v>
      </c>
      <c r="N132">
        <v>658.33333333333326</v>
      </c>
      <c r="AB132" s="25" t="s">
        <v>36</v>
      </c>
      <c r="AC132" t="s">
        <v>134</v>
      </c>
      <c r="AD132" s="25">
        <v>1</v>
      </c>
      <c r="AE132" s="26" t="s">
        <v>36</v>
      </c>
      <c r="AF132" t="s">
        <v>49</v>
      </c>
      <c r="AG132">
        <v>30.675815167499998</v>
      </c>
      <c r="AH132" s="9"/>
      <c r="AI132" s="2" t="s">
        <v>38</v>
      </c>
      <c r="BH132" t="s">
        <v>135</v>
      </c>
      <c r="BI132" t="s">
        <v>49</v>
      </c>
      <c r="BJ132" s="5">
        <v>-18.427</v>
      </c>
      <c r="BK132" s="10">
        <v>1.620141042</v>
      </c>
      <c r="BL132" s="4" t="s">
        <v>44</v>
      </c>
      <c r="BM132" s="11">
        <v>-28.288</v>
      </c>
      <c r="BN132" s="4">
        <v>39.375859726000002</v>
      </c>
      <c r="BO132" s="4" t="s">
        <v>98</v>
      </c>
      <c r="BP132" s="12">
        <v>-14.307</v>
      </c>
      <c r="BQ132" s="4">
        <v>41.827921744000001</v>
      </c>
      <c r="BR132" s="13">
        <f t="shared" ref="BR132:BR195" si="13">100-BS132</f>
        <v>27.243201062943541</v>
      </c>
      <c r="BS132" s="13">
        <f t="shared" ref="BS132:BS195" si="14">(BJ132-$BG$18)/($BG$20-$BG$18)*100</f>
        <v>72.756798937056459</v>
      </c>
      <c r="BT132">
        <f t="shared" si="12"/>
        <v>100</v>
      </c>
    </row>
    <row r="133" spans="1:72" x14ac:dyDescent="0.3">
      <c r="A133" t="s">
        <v>136</v>
      </c>
      <c r="B133" t="s">
        <v>55</v>
      </c>
      <c r="C133">
        <v>10</v>
      </c>
      <c r="D133">
        <v>1.29</v>
      </c>
      <c r="E133">
        <v>30.327999999999999</v>
      </c>
      <c r="F133">
        <v>7.7429999999999994</v>
      </c>
      <c r="G133">
        <v>0.16006189700000001</v>
      </c>
      <c r="H133">
        <v>-17.599</v>
      </c>
      <c r="I133">
        <v>1.852136896</v>
      </c>
      <c r="J133">
        <v>11.571379139658703</v>
      </c>
      <c r="K133" t="s">
        <v>33</v>
      </c>
      <c r="L133">
        <v>23.892565958399999</v>
      </c>
      <c r="M133">
        <v>2.0647984713</v>
      </c>
      <c r="N133">
        <v>1290</v>
      </c>
      <c r="AB133" s="25" t="s">
        <v>36</v>
      </c>
      <c r="AC133" t="s">
        <v>134</v>
      </c>
      <c r="AD133" s="25">
        <v>1</v>
      </c>
      <c r="AE133" s="26" t="s">
        <v>36</v>
      </c>
      <c r="AF133" t="s">
        <v>55</v>
      </c>
      <c r="AG133">
        <v>54.230800282499992</v>
      </c>
      <c r="AH133" s="27"/>
      <c r="AI133" s="2" t="s">
        <v>38</v>
      </c>
      <c r="BH133" t="s">
        <v>136</v>
      </c>
      <c r="BI133" t="s">
        <v>55</v>
      </c>
      <c r="BJ133" s="5">
        <v>-17.599</v>
      </c>
      <c r="BK133" s="10">
        <v>1.852136896</v>
      </c>
      <c r="BL133" s="4" t="s">
        <v>44</v>
      </c>
      <c r="BM133" s="11">
        <v>-28.288</v>
      </c>
      <c r="BN133" s="4">
        <v>39.375859726000002</v>
      </c>
      <c r="BO133" s="4" t="s">
        <v>98</v>
      </c>
      <c r="BP133" s="12">
        <v>-14.307</v>
      </c>
      <c r="BQ133" s="4">
        <v>41.827921744000001</v>
      </c>
      <c r="BR133" s="13">
        <f t="shared" si="13"/>
        <v>21.422319705581501</v>
      </c>
      <c r="BS133" s="13">
        <f t="shared" si="14"/>
        <v>78.577680294418499</v>
      </c>
      <c r="BT133">
        <f t="shared" si="12"/>
        <v>100</v>
      </c>
    </row>
    <row r="134" spans="1:72" x14ac:dyDescent="0.3">
      <c r="A134" t="s">
        <v>137</v>
      </c>
      <c r="B134" t="s">
        <v>61</v>
      </c>
      <c r="C134">
        <v>10</v>
      </c>
      <c r="D134">
        <v>1.4000000000000001</v>
      </c>
      <c r="E134">
        <v>32.6845</v>
      </c>
      <c r="F134">
        <v>8.4924999999999997</v>
      </c>
      <c r="G134">
        <v>0.12086426850000001</v>
      </c>
      <c r="H134">
        <v>-19.0045</v>
      </c>
      <c r="I134">
        <v>1.4105401879999999</v>
      </c>
      <c r="J134">
        <v>11.670122475046302</v>
      </c>
      <c r="K134" t="s">
        <v>33</v>
      </c>
      <c r="L134">
        <v>19.747562632000001</v>
      </c>
      <c r="M134">
        <v>1.6920997590000004</v>
      </c>
      <c r="N134">
        <v>1400.0000000000002</v>
      </c>
      <c r="AB134" s="25" t="s">
        <v>36</v>
      </c>
      <c r="AC134" t="s">
        <v>134</v>
      </c>
      <c r="AD134" s="25">
        <v>1</v>
      </c>
      <c r="AE134" s="26" t="s">
        <v>36</v>
      </c>
      <c r="AF134" t="s">
        <v>61</v>
      </c>
      <c r="AG134">
        <v>74.538929027499989</v>
      </c>
      <c r="AH134" s="27"/>
      <c r="AI134" s="2" t="s">
        <v>38</v>
      </c>
      <c r="BH134" t="s">
        <v>137</v>
      </c>
      <c r="BI134" t="s">
        <v>61</v>
      </c>
      <c r="BJ134" s="5">
        <v>-19.0045</v>
      </c>
      <c r="BK134" s="10">
        <v>1.4105401879999999</v>
      </c>
      <c r="BL134" s="4" t="s">
        <v>44</v>
      </c>
      <c r="BM134" s="11">
        <v>-28.288</v>
      </c>
      <c r="BN134" s="4">
        <v>39.375859726000002</v>
      </c>
      <c r="BO134" s="4" t="s">
        <v>98</v>
      </c>
      <c r="BP134" s="12">
        <v>-14.307</v>
      </c>
      <c r="BQ134" s="4">
        <v>41.827921744000001</v>
      </c>
      <c r="BR134" s="13">
        <f t="shared" si="13"/>
        <v>31.303054908205112</v>
      </c>
      <c r="BS134" s="13">
        <f t="shared" si="14"/>
        <v>68.696945091794888</v>
      </c>
      <c r="BT134">
        <f t="shared" si="12"/>
        <v>100</v>
      </c>
    </row>
    <row r="135" spans="1:72" x14ac:dyDescent="0.3">
      <c r="A135" t="s">
        <v>138</v>
      </c>
      <c r="B135" t="s">
        <v>67</v>
      </c>
      <c r="C135">
        <v>10</v>
      </c>
      <c r="D135">
        <v>1.4666666666666668</v>
      </c>
      <c r="E135">
        <v>31.498999999999999</v>
      </c>
      <c r="F135">
        <v>8.8049999999999997</v>
      </c>
      <c r="G135">
        <v>0.11091029699999999</v>
      </c>
      <c r="H135">
        <v>-19.242999999999999</v>
      </c>
      <c r="I135">
        <v>1.2844003959999999</v>
      </c>
      <c r="J135">
        <v>11.580533374642393</v>
      </c>
      <c r="K135" t="s">
        <v>33</v>
      </c>
      <c r="L135">
        <v>18.837872474666668</v>
      </c>
      <c r="M135">
        <v>1.6266843559999999</v>
      </c>
      <c r="N135">
        <v>1466.6666666666667</v>
      </c>
      <c r="AB135" s="25" t="s">
        <v>36</v>
      </c>
      <c r="AC135" t="s">
        <v>134</v>
      </c>
      <c r="AD135" s="25">
        <v>1</v>
      </c>
      <c r="AE135" s="26" t="s">
        <v>36</v>
      </c>
      <c r="AF135" t="s">
        <v>67</v>
      </c>
      <c r="AG135">
        <v>93.635395227499984</v>
      </c>
      <c r="AH135" s="27"/>
      <c r="AI135" s="2" t="s">
        <v>38</v>
      </c>
      <c r="BH135" t="s">
        <v>138</v>
      </c>
      <c r="BI135" t="s">
        <v>67</v>
      </c>
      <c r="BJ135" s="5">
        <v>-19.242999999999999</v>
      </c>
      <c r="BK135" s="10">
        <v>1.2844003959999999</v>
      </c>
      <c r="BL135" s="4" t="s">
        <v>44</v>
      </c>
      <c r="BM135" s="11">
        <v>-28.288</v>
      </c>
      <c r="BN135" s="4">
        <v>39.375859726000002</v>
      </c>
      <c r="BO135" s="4" t="s">
        <v>98</v>
      </c>
      <c r="BP135" s="12">
        <v>-14.307</v>
      </c>
      <c r="BQ135" s="4">
        <v>41.827921744000001</v>
      </c>
      <c r="BR135" s="13">
        <f t="shared" si="13"/>
        <v>32.97972182092353</v>
      </c>
      <c r="BS135" s="13">
        <f t="shared" si="14"/>
        <v>67.02027817907647</v>
      </c>
      <c r="BT135">
        <f t="shared" si="12"/>
        <v>100</v>
      </c>
    </row>
    <row r="136" spans="1:72" x14ac:dyDescent="0.3">
      <c r="A136" t="s">
        <v>139</v>
      </c>
      <c r="B136" t="s">
        <v>32</v>
      </c>
      <c r="C136">
        <v>5</v>
      </c>
      <c r="D136">
        <v>1.2966666666666666</v>
      </c>
      <c r="E136">
        <v>21.67</v>
      </c>
      <c r="F136">
        <v>7.6099999999999994</v>
      </c>
      <c r="G136">
        <v>0.171763624</v>
      </c>
      <c r="H136">
        <v>-17.090999999999998</v>
      </c>
      <c r="I136">
        <v>1.9935943939999998</v>
      </c>
      <c r="J136">
        <v>11.606615810574652</v>
      </c>
      <c r="K136" t="s">
        <v>33</v>
      </c>
      <c r="L136">
        <v>12.925136987766665</v>
      </c>
      <c r="M136">
        <v>1.1136008289333335</v>
      </c>
      <c r="N136">
        <v>648.33333333333337</v>
      </c>
      <c r="AB136" s="25" t="s">
        <v>36</v>
      </c>
      <c r="AC136" t="s">
        <v>134</v>
      </c>
      <c r="AD136" s="25">
        <v>1</v>
      </c>
      <c r="AE136" s="26" t="s">
        <v>36</v>
      </c>
      <c r="AF136" t="s">
        <v>71</v>
      </c>
      <c r="AG136">
        <v>121.90447936749999</v>
      </c>
      <c r="AH136" s="27"/>
      <c r="AI136" s="2" t="s">
        <v>38</v>
      </c>
      <c r="BH136" t="s">
        <v>139</v>
      </c>
      <c r="BI136" t="s">
        <v>32</v>
      </c>
      <c r="BJ136" s="5">
        <v>-17.090999999999998</v>
      </c>
      <c r="BK136" s="10">
        <v>1.9935943939999998</v>
      </c>
      <c r="BL136" s="4" t="s">
        <v>44</v>
      </c>
      <c r="BM136" s="11">
        <v>-28.288</v>
      </c>
      <c r="BN136" s="4">
        <v>39.375859726000002</v>
      </c>
      <c r="BO136" s="4" t="s">
        <v>98</v>
      </c>
      <c r="BP136" s="12">
        <v>-14.307</v>
      </c>
      <c r="BQ136" s="4">
        <v>41.827921744000001</v>
      </c>
      <c r="BR136" s="13">
        <f t="shared" si="13"/>
        <v>17.851054331740997</v>
      </c>
      <c r="BS136" s="13">
        <f t="shared" si="14"/>
        <v>82.148945668259003</v>
      </c>
      <c r="BT136">
        <f t="shared" si="12"/>
        <v>100</v>
      </c>
    </row>
    <row r="137" spans="1:72" x14ac:dyDescent="0.3">
      <c r="A137" t="s">
        <v>140</v>
      </c>
      <c r="B137" t="s">
        <v>49</v>
      </c>
      <c r="C137">
        <v>5</v>
      </c>
      <c r="D137">
        <v>1.3166666666666667</v>
      </c>
      <c r="E137">
        <v>24.664000000000001</v>
      </c>
      <c r="F137">
        <v>7.7519999999999998</v>
      </c>
      <c r="G137">
        <v>0.15499707800000001</v>
      </c>
      <c r="H137">
        <v>-17.504999999999999</v>
      </c>
      <c r="I137">
        <v>1.803364526</v>
      </c>
      <c r="J137">
        <v>11.634829180457194</v>
      </c>
      <c r="K137" t="s">
        <v>33</v>
      </c>
      <c r="L137">
        <v>11.872149796166665</v>
      </c>
      <c r="M137">
        <v>1.0203974301666667</v>
      </c>
      <c r="N137">
        <v>658.33333333333326</v>
      </c>
      <c r="AB137" s="25" t="s">
        <v>36</v>
      </c>
      <c r="AC137" t="s">
        <v>134</v>
      </c>
      <c r="AD137" s="25">
        <v>1</v>
      </c>
      <c r="AE137" s="26" t="s">
        <v>36</v>
      </c>
      <c r="AF137" t="s">
        <v>74</v>
      </c>
      <c r="AG137">
        <v>142.94242160749999</v>
      </c>
      <c r="AH137" s="27"/>
      <c r="AI137" s="2" t="s">
        <v>38</v>
      </c>
      <c r="BH137" t="s">
        <v>140</v>
      </c>
      <c r="BI137" t="s">
        <v>49</v>
      </c>
      <c r="BJ137" s="5">
        <v>-17.504999999999999</v>
      </c>
      <c r="BK137" s="10">
        <v>1.803364526</v>
      </c>
      <c r="BL137" s="4" t="s">
        <v>44</v>
      </c>
      <c r="BM137" s="11">
        <v>-28.288</v>
      </c>
      <c r="BN137" s="4">
        <v>39.375859726000002</v>
      </c>
      <c r="BO137" s="4" t="s">
        <v>98</v>
      </c>
      <c r="BP137" s="12">
        <v>-14.307</v>
      </c>
      <c r="BQ137" s="4">
        <v>41.827921744000001</v>
      </c>
      <c r="BR137" s="13">
        <f t="shared" si="13"/>
        <v>20.761495010422038</v>
      </c>
      <c r="BS137" s="13">
        <f t="shared" si="14"/>
        <v>79.238504989577962</v>
      </c>
      <c r="BT137">
        <f t="shared" si="12"/>
        <v>100</v>
      </c>
    </row>
    <row r="138" spans="1:72" x14ac:dyDescent="0.3">
      <c r="A138" t="s">
        <v>141</v>
      </c>
      <c r="B138" t="s">
        <v>55</v>
      </c>
      <c r="C138">
        <v>10</v>
      </c>
      <c r="D138">
        <v>1.29</v>
      </c>
      <c r="E138">
        <v>33.624000000000002</v>
      </c>
      <c r="F138">
        <v>7.9529999999999994</v>
      </c>
      <c r="G138">
        <v>0.15921080800000001</v>
      </c>
      <c r="H138">
        <v>-17.696999999999999</v>
      </c>
      <c r="I138">
        <v>1.8613445719999999</v>
      </c>
      <c r="J138">
        <v>11.691069189222379</v>
      </c>
      <c r="K138" t="s">
        <v>33</v>
      </c>
      <c r="L138">
        <v>24.0113449788</v>
      </c>
      <c r="M138">
        <v>2.0538194232000002</v>
      </c>
      <c r="N138">
        <v>1290</v>
      </c>
      <c r="AB138" s="25" t="s">
        <v>36</v>
      </c>
      <c r="AC138" t="s">
        <v>134</v>
      </c>
      <c r="AD138" s="25">
        <v>1</v>
      </c>
      <c r="AE138" s="26" t="s">
        <v>36</v>
      </c>
      <c r="AF138" t="s">
        <v>77</v>
      </c>
      <c r="AG138">
        <v>161.5184450875</v>
      </c>
      <c r="AH138" s="27"/>
      <c r="AI138" s="2" t="s">
        <v>38</v>
      </c>
      <c r="BH138" t="s">
        <v>141</v>
      </c>
      <c r="BI138" t="s">
        <v>55</v>
      </c>
      <c r="BJ138" s="5">
        <v>-17.696999999999999</v>
      </c>
      <c r="BK138" s="10">
        <v>1.8613445719999999</v>
      </c>
      <c r="BL138" s="4" t="s">
        <v>44</v>
      </c>
      <c r="BM138" s="11">
        <v>-28.288</v>
      </c>
      <c r="BN138" s="4">
        <v>39.375859726000002</v>
      </c>
      <c r="BO138" s="4" t="s">
        <v>98</v>
      </c>
      <c r="BP138" s="12">
        <v>-14.307</v>
      </c>
      <c r="BQ138" s="4">
        <v>41.827921744000001</v>
      </c>
      <c r="BR138" s="13">
        <f t="shared" si="13"/>
        <v>22.11126460053498</v>
      </c>
      <c r="BS138" s="13">
        <f t="shared" si="14"/>
        <v>77.88873539946502</v>
      </c>
      <c r="BT138">
        <f t="shared" si="12"/>
        <v>100</v>
      </c>
    </row>
    <row r="139" spans="1:72" x14ac:dyDescent="0.3">
      <c r="A139" t="s">
        <v>142</v>
      </c>
      <c r="B139" t="s">
        <v>61</v>
      </c>
      <c r="C139">
        <v>10</v>
      </c>
      <c r="D139">
        <v>1.4000000000000001</v>
      </c>
      <c r="E139">
        <v>34.734999999999999</v>
      </c>
      <c r="F139">
        <v>8.3609999999999989</v>
      </c>
      <c r="G139">
        <v>0.12724269799999999</v>
      </c>
      <c r="H139">
        <v>-18.974999999999998</v>
      </c>
      <c r="I139">
        <v>1.505193518</v>
      </c>
      <c r="J139">
        <v>11.829311557037247</v>
      </c>
      <c r="K139" t="s">
        <v>33</v>
      </c>
      <c r="L139">
        <v>21.072709252000003</v>
      </c>
      <c r="M139">
        <v>1.781397772</v>
      </c>
      <c r="N139">
        <v>1400.0000000000002</v>
      </c>
      <c r="AB139" s="25" t="s">
        <v>36</v>
      </c>
      <c r="AC139" t="s">
        <v>143</v>
      </c>
      <c r="AD139" s="25">
        <v>2</v>
      </c>
      <c r="AE139" s="26" t="s">
        <v>36</v>
      </c>
      <c r="AF139" t="s">
        <v>32</v>
      </c>
      <c r="AG139">
        <v>19.453945699999998</v>
      </c>
      <c r="AH139" s="27"/>
      <c r="AI139" s="2" t="s">
        <v>38</v>
      </c>
      <c r="BH139" t="s">
        <v>142</v>
      </c>
      <c r="BI139" t="s">
        <v>61</v>
      </c>
      <c r="BJ139" s="5">
        <v>-18.974999999999998</v>
      </c>
      <c r="BK139" s="10">
        <v>1.505193518</v>
      </c>
      <c r="BL139" s="4" t="s">
        <v>44</v>
      </c>
      <c r="BM139" s="11">
        <v>-28.288</v>
      </c>
      <c r="BN139" s="4">
        <v>39.375859726000002</v>
      </c>
      <c r="BO139" s="4" t="s">
        <v>98</v>
      </c>
      <c r="BP139" s="12">
        <v>-14.307</v>
      </c>
      <c r="BQ139" s="4">
        <v>41.827921744000001</v>
      </c>
      <c r="BR139" s="13">
        <f t="shared" si="13"/>
        <v>31.095668434724217</v>
      </c>
      <c r="BS139" s="13">
        <f t="shared" si="14"/>
        <v>68.904331565275783</v>
      </c>
      <c r="BT139">
        <f t="shared" si="12"/>
        <v>100</v>
      </c>
    </row>
    <row r="140" spans="1:72" x14ac:dyDescent="0.3">
      <c r="A140" t="s">
        <v>144</v>
      </c>
      <c r="B140" t="s">
        <v>67</v>
      </c>
      <c r="C140">
        <v>10</v>
      </c>
      <c r="D140">
        <v>1.4666666666666668</v>
      </c>
      <c r="E140">
        <v>33.561999999999998</v>
      </c>
      <c r="F140">
        <v>8.5890000000000004</v>
      </c>
      <c r="G140">
        <v>0.10516784100000001</v>
      </c>
      <c r="H140">
        <v>-19.13</v>
      </c>
      <c r="I140">
        <v>1.245768558</v>
      </c>
      <c r="J140">
        <v>11.845527550575083</v>
      </c>
      <c r="K140" t="s">
        <v>33</v>
      </c>
      <c r="L140">
        <v>18.271272184000001</v>
      </c>
      <c r="M140">
        <v>1.5424616680000003</v>
      </c>
      <c r="N140">
        <v>1466.6666666666667</v>
      </c>
      <c r="AB140" s="25" t="s">
        <v>36</v>
      </c>
      <c r="AC140" t="s">
        <v>143</v>
      </c>
      <c r="AD140" s="25">
        <v>2</v>
      </c>
      <c r="AE140" s="26" t="s">
        <v>36</v>
      </c>
      <c r="AF140" t="s">
        <v>49</v>
      </c>
      <c r="AG140">
        <v>33.411790229999994</v>
      </c>
      <c r="AH140" s="27"/>
      <c r="AI140" s="2" t="s">
        <v>38</v>
      </c>
      <c r="BH140" t="s">
        <v>144</v>
      </c>
      <c r="BI140" t="s">
        <v>67</v>
      </c>
      <c r="BJ140" s="5">
        <v>-19.13</v>
      </c>
      <c r="BK140" s="10">
        <v>1.245768558</v>
      </c>
      <c r="BL140" s="4" t="s">
        <v>44</v>
      </c>
      <c r="BM140" s="11">
        <v>-28.288</v>
      </c>
      <c r="BN140" s="4">
        <v>39.375859726000002</v>
      </c>
      <c r="BO140" s="4" t="s">
        <v>98</v>
      </c>
      <c r="BP140" s="12">
        <v>-14.307</v>
      </c>
      <c r="BQ140" s="4">
        <v>41.827921744000001</v>
      </c>
      <c r="BR140" s="13">
        <f t="shared" si="13"/>
        <v>32.185326176742464</v>
      </c>
      <c r="BS140" s="13">
        <f t="shared" si="14"/>
        <v>67.814673823257536</v>
      </c>
      <c r="BT140">
        <f t="shared" si="12"/>
        <v>100</v>
      </c>
    </row>
    <row r="141" spans="1:72" x14ac:dyDescent="0.3">
      <c r="A141" t="s">
        <v>145</v>
      </c>
      <c r="B141" t="s">
        <v>32</v>
      </c>
      <c r="C141">
        <v>5</v>
      </c>
      <c r="D141">
        <v>1.26</v>
      </c>
      <c r="E141">
        <v>24.888000000000002</v>
      </c>
      <c r="F141">
        <v>7.181</v>
      </c>
      <c r="G141">
        <v>0.20302649300000003</v>
      </c>
      <c r="H141">
        <v>-16.234999999999999</v>
      </c>
      <c r="I141">
        <v>2.4120414100000001</v>
      </c>
      <c r="J141">
        <v>11.880426905664965</v>
      </c>
      <c r="K141" t="s">
        <v>33</v>
      </c>
      <c r="L141">
        <v>15.195860883</v>
      </c>
      <c r="M141">
        <v>1.2790669059000002</v>
      </c>
      <c r="N141">
        <v>630</v>
      </c>
      <c r="AB141" s="25" t="s">
        <v>36</v>
      </c>
      <c r="AC141" t="s">
        <v>143</v>
      </c>
      <c r="AD141" s="25">
        <v>2</v>
      </c>
      <c r="AE141" s="26" t="s">
        <v>36</v>
      </c>
      <c r="AF141" t="s">
        <v>55</v>
      </c>
      <c r="AG141">
        <v>61.228089649999994</v>
      </c>
      <c r="AH141" s="27"/>
      <c r="AI141" s="2" t="s">
        <v>38</v>
      </c>
      <c r="BH141" t="s">
        <v>145</v>
      </c>
      <c r="BI141" t="s">
        <v>32</v>
      </c>
      <c r="BJ141" s="5">
        <v>-16.234999999999999</v>
      </c>
      <c r="BK141" s="10">
        <v>2.4120414100000001</v>
      </c>
      <c r="BL141" s="4" t="s">
        <v>44</v>
      </c>
      <c r="BM141" s="11">
        <v>-28.288</v>
      </c>
      <c r="BN141" s="4">
        <v>39.375859726000002</v>
      </c>
      <c r="BO141" s="4" t="s">
        <v>98</v>
      </c>
      <c r="BP141" s="12">
        <v>-14.307</v>
      </c>
      <c r="BQ141" s="4">
        <v>41.827921744000001</v>
      </c>
      <c r="BR141" s="13">
        <f t="shared" si="13"/>
        <v>11.833331575820836</v>
      </c>
      <c r="BS141" s="13">
        <f t="shared" si="14"/>
        <v>88.166668424179164</v>
      </c>
      <c r="BT141">
        <f t="shared" si="12"/>
        <v>100</v>
      </c>
    </row>
    <row r="142" spans="1:72" x14ac:dyDescent="0.3">
      <c r="A142" t="s">
        <v>146</v>
      </c>
      <c r="B142" t="s">
        <v>49</v>
      </c>
      <c r="C142">
        <v>5</v>
      </c>
      <c r="D142">
        <v>1.28</v>
      </c>
      <c r="E142">
        <v>24.433</v>
      </c>
      <c r="F142">
        <v>7.9899999999999993</v>
      </c>
      <c r="G142">
        <v>0.16289614800000002</v>
      </c>
      <c r="H142">
        <v>-17.843</v>
      </c>
      <c r="I142">
        <v>1.8978775780000001</v>
      </c>
      <c r="J142">
        <v>11.650843812463878</v>
      </c>
      <c r="K142" t="s">
        <v>33</v>
      </c>
      <c r="L142">
        <v>12.146416499200001</v>
      </c>
      <c r="M142">
        <v>1.0425353472000001</v>
      </c>
      <c r="N142">
        <v>640</v>
      </c>
      <c r="AB142" s="25" t="s">
        <v>36</v>
      </c>
      <c r="AC142" t="s">
        <v>143</v>
      </c>
      <c r="AD142" s="25">
        <v>2</v>
      </c>
      <c r="AE142" s="26" t="s">
        <v>36</v>
      </c>
      <c r="AF142" t="s">
        <v>61</v>
      </c>
      <c r="AG142">
        <v>82.437842549999999</v>
      </c>
      <c r="AH142" s="27"/>
      <c r="AI142" s="2" t="s">
        <v>38</v>
      </c>
      <c r="BH142" t="s">
        <v>146</v>
      </c>
      <c r="BI142" t="s">
        <v>49</v>
      </c>
      <c r="BJ142" s="5">
        <v>-17.843</v>
      </c>
      <c r="BK142" s="10">
        <v>1.8978775780000001</v>
      </c>
      <c r="BL142" s="4" t="s">
        <v>44</v>
      </c>
      <c r="BM142" s="11">
        <v>-28.288</v>
      </c>
      <c r="BN142" s="4">
        <v>39.375859726000002</v>
      </c>
      <c r="BO142" s="4" t="s">
        <v>98</v>
      </c>
      <c r="BP142" s="12">
        <v>-14.307</v>
      </c>
      <c r="BQ142" s="4">
        <v>41.827921744000001</v>
      </c>
      <c r="BR142" s="13">
        <f t="shared" si="13"/>
        <v>23.137651893016695</v>
      </c>
      <c r="BS142" s="13">
        <f t="shared" si="14"/>
        <v>76.862348106983305</v>
      </c>
      <c r="BT142">
        <f t="shared" si="12"/>
        <v>100</v>
      </c>
    </row>
    <row r="143" spans="1:72" x14ac:dyDescent="0.3">
      <c r="A143" t="s">
        <v>147</v>
      </c>
      <c r="B143" t="s">
        <v>55</v>
      </c>
      <c r="C143">
        <v>10</v>
      </c>
      <c r="D143">
        <v>1.2766666666666666</v>
      </c>
      <c r="E143">
        <v>30.58</v>
      </c>
      <c r="F143">
        <v>7.9310000000000009</v>
      </c>
      <c r="G143">
        <v>0.13490764899999999</v>
      </c>
      <c r="H143">
        <v>-18.481999999999999</v>
      </c>
      <c r="I143">
        <v>1.6655947424999999</v>
      </c>
      <c r="J143">
        <v>12.346184629605398</v>
      </c>
      <c r="K143" t="s">
        <v>33</v>
      </c>
      <c r="L143">
        <v>21.264092879249997</v>
      </c>
      <c r="M143">
        <v>1.7223209855666664</v>
      </c>
      <c r="N143">
        <v>1276.6666666666665</v>
      </c>
      <c r="AB143" s="25" t="s">
        <v>36</v>
      </c>
      <c r="AC143" t="s">
        <v>143</v>
      </c>
      <c r="AD143" s="25">
        <v>2</v>
      </c>
      <c r="AE143" s="26" t="s">
        <v>36</v>
      </c>
      <c r="AF143" t="s">
        <v>67</v>
      </c>
      <c r="AG143">
        <v>100.74728349</v>
      </c>
      <c r="AH143" s="27"/>
      <c r="AI143" s="2" t="s">
        <v>38</v>
      </c>
      <c r="BH143" t="s">
        <v>147</v>
      </c>
      <c r="BI143" t="s">
        <v>55</v>
      </c>
      <c r="BJ143" s="5">
        <v>-18.481999999999999</v>
      </c>
      <c r="BK143" s="10">
        <v>1.6655947424999999</v>
      </c>
      <c r="BL143" s="4" t="s">
        <v>44</v>
      </c>
      <c r="BM143" s="11">
        <v>-28.288</v>
      </c>
      <c r="BN143" s="4">
        <v>39.375859726000002</v>
      </c>
      <c r="BO143" s="4" t="s">
        <v>98</v>
      </c>
      <c r="BP143" s="12">
        <v>-14.307</v>
      </c>
      <c r="BQ143" s="4">
        <v>41.827921744000001</v>
      </c>
      <c r="BR143" s="13">
        <f t="shared" si="13"/>
        <v>27.629853810111314</v>
      </c>
      <c r="BS143" s="13">
        <f t="shared" si="14"/>
        <v>72.370146189888686</v>
      </c>
      <c r="BT143">
        <f t="shared" si="12"/>
        <v>100</v>
      </c>
    </row>
    <row r="144" spans="1:72" x14ac:dyDescent="0.3">
      <c r="A144" t="s">
        <v>148</v>
      </c>
      <c r="B144" t="s">
        <v>61</v>
      </c>
      <c r="C144">
        <v>10</v>
      </c>
      <c r="D144">
        <v>1.19</v>
      </c>
      <c r="E144">
        <v>32.995000000000005</v>
      </c>
      <c r="F144">
        <v>8.327</v>
      </c>
      <c r="G144">
        <v>0.11519051349999999</v>
      </c>
      <c r="H144">
        <v>-19.177500000000002</v>
      </c>
      <c r="I144">
        <v>1.3900237422499999</v>
      </c>
      <c r="J144">
        <v>12.066595358903317</v>
      </c>
      <c r="K144" t="s">
        <v>33</v>
      </c>
      <c r="L144">
        <v>16.541282532774996</v>
      </c>
      <c r="M144">
        <v>1.3707671106499997</v>
      </c>
      <c r="N144">
        <v>1189.9999999999998</v>
      </c>
      <c r="AB144" s="25" t="s">
        <v>36</v>
      </c>
      <c r="AC144" t="s">
        <v>143</v>
      </c>
      <c r="AD144" s="25">
        <v>2</v>
      </c>
      <c r="AE144" s="26" t="s">
        <v>36</v>
      </c>
      <c r="AF144" t="s">
        <v>71</v>
      </c>
      <c r="AG144">
        <v>127.12712537</v>
      </c>
      <c r="AH144" s="27"/>
      <c r="AI144" s="2" t="s">
        <v>38</v>
      </c>
      <c r="BH144" t="s">
        <v>148</v>
      </c>
      <c r="BI144" t="s">
        <v>61</v>
      </c>
      <c r="BJ144" s="5">
        <v>-19.177500000000002</v>
      </c>
      <c r="BK144" s="10">
        <v>1.3900237422499999</v>
      </c>
      <c r="BL144" s="4" t="s">
        <v>44</v>
      </c>
      <c r="BM144" s="11">
        <v>-28.288</v>
      </c>
      <c r="BN144" s="4">
        <v>39.375859726000002</v>
      </c>
      <c r="BO144" s="4" t="s">
        <v>98</v>
      </c>
      <c r="BP144" s="12">
        <v>-14.307</v>
      </c>
      <c r="BQ144" s="4">
        <v>41.827921744000001</v>
      </c>
      <c r="BR144" s="13">
        <f t="shared" si="13"/>
        <v>32.519253549296479</v>
      </c>
      <c r="BS144" s="13">
        <f t="shared" si="14"/>
        <v>67.480746450703521</v>
      </c>
      <c r="BT144">
        <f t="shared" si="12"/>
        <v>100</v>
      </c>
    </row>
    <row r="145" spans="1:72" x14ac:dyDescent="0.3">
      <c r="A145" t="s">
        <v>149</v>
      </c>
      <c r="B145" t="s">
        <v>67</v>
      </c>
      <c r="C145">
        <v>10</v>
      </c>
      <c r="D145">
        <v>1.2866666666666668</v>
      </c>
      <c r="E145">
        <v>32.935000000000002</v>
      </c>
      <c r="F145">
        <v>9.1609999999999996</v>
      </c>
      <c r="G145">
        <v>0.104612259</v>
      </c>
      <c r="H145">
        <v>-19.663</v>
      </c>
      <c r="I145">
        <v>1.2527886149999998</v>
      </c>
      <c r="J145">
        <v>11.975543086207514</v>
      </c>
      <c r="K145" t="s">
        <v>33</v>
      </c>
      <c r="L145">
        <v>16.119213513000002</v>
      </c>
      <c r="M145">
        <v>1.3460110658000002</v>
      </c>
      <c r="N145">
        <v>1286.666666666667</v>
      </c>
      <c r="AB145" s="25" t="s">
        <v>36</v>
      </c>
      <c r="AC145" t="s">
        <v>143</v>
      </c>
      <c r="AD145" s="25">
        <v>2</v>
      </c>
      <c r="AE145" s="26" t="s">
        <v>36</v>
      </c>
      <c r="AF145" t="s">
        <v>74</v>
      </c>
      <c r="AG145">
        <v>147.44817409000001</v>
      </c>
      <c r="AH145" s="27"/>
      <c r="AI145" s="2" t="s">
        <v>38</v>
      </c>
      <c r="BH145" t="s">
        <v>149</v>
      </c>
      <c r="BI145" t="s">
        <v>67</v>
      </c>
      <c r="BJ145" s="5">
        <v>-19.663</v>
      </c>
      <c r="BK145" s="10">
        <v>1.2527886149999998</v>
      </c>
      <c r="BL145" s="4" t="s">
        <v>44</v>
      </c>
      <c r="BM145" s="11">
        <v>-28.288</v>
      </c>
      <c r="BN145" s="4">
        <v>39.375859726000002</v>
      </c>
      <c r="BO145" s="4" t="s">
        <v>98</v>
      </c>
      <c r="BP145" s="12">
        <v>-14.307</v>
      </c>
      <c r="BQ145" s="4">
        <v>41.827921744000001</v>
      </c>
      <c r="BR145" s="13">
        <f t="shared" si="13"/>
        <v>35.932342799295583</v>
      </c>
      <c r="BS145" s="13">
        <f t="shared" si="14"/>
        <v>64.067657200704417</v>
      </c>
      <c r="BT145">
        <f t="shared" si="12"/>
        <v>100</v>
      </c>
    </row>
    <row r="146" spans="1:72" x14ac:dyDescent="0.3">
      <c r="A146" t="s">
        <v>150</v>
      </c>
      <c r="B146" t="s">
        <v>32</v>
      </c>
      <c r="C146">
        <v>5</v>
      </c>
      <c r="D146">
        <v>1.26</v>
      </c>
      <c r="E146">
        <v>25.991</v>
      </c>
      <c r="F146">
        <v>7.3370000000000006</v>
      </c>
      <c r="G146">
        <v>0.17319171899999999</v>
      </c>
      <c r="H146">
        <v>-16.789000000000001</v>
      </c>
      <c r="I146">
        <v>2.1598008900000001</v>
      </c>
      <c r="J146">
        <v>12.470578284404002</v>
      </c>
      <c r="K146" t="s">
        <v>33</v>
      </c>
      <c r="L146">
        <v>13.606745607000001</v>
      </c>
      <c r="M146">
        <v>1.0911078296999999</v>
      </c>
      <c r="N146">
        <v>630</v>
      </c>
      <c r="AB146" s="25" t="s">
        <v>36</v>
      </c>
      <c r="AC146" t="s">
        <v>143</v>
      </c>
      <c r="AD146" s="25">
        <v>2</v>
      </c>
      <c r="AE146" s="26" t="s">
        <v>36</v>
      </c>
      <c r="AF146" t="s">
        <v>77</v>
      </c>
      <c r="AG146">
        <v>166.01882689000001</v>
      </c>
      <c r="AH146" s="27"/>
      <c r="AI146" s="2" t="s">
        <v>38</v>
      </c>
      <c r="BH146" t="s">
        <v>150</v>
      </c>
      <c r="BI146" t="s">
        <v>32</v>
      </c>
      <c r="BJ146" s="5">
        <v>-16.789000000000001</v>
      </c>
      <c r="BK146" s="10">
        <v>2.1598008900000001</v>
      </c>
      <c r="BL146" s="4" t="s">
        <v>44</v>
      </c>
      <c r="BM146" s="11">
        <v>-28.288</v>
      </c>
      <c r="BN146" s="4">
        <v>39.375859726000002</v>
      </c>
      <c r="BO146" s="4" t="s">
        <v>98</v>
      </c>
      <c r="BP146" s="12">
        <v>-14.307</v>
      </c>
      <c r="BQ146" s="4">
        <v>41.827921744000001</v>
      </c>
      <c r="BR146" s="13">
        <f t="shared" si="13"/>
        <v>15.727979247292552</v>
      </c>
      <c r="BS146" s="13">
        <f t="shared" si="14"/>
        <v>84.272020752707448</v>
      </c>
      <c r="BT146">
        <f t="shared" si="12"/>
        <v>100</v>
      </c>
    </row>
    <row r="147" spans="1:72" x14ac:dyDescent="0.3">
      <c r="A147" t="s">
        <v>151</v>
      </c>
      <c r="B147" t="s">
        <v>49</v>
      </c>
      <c r="C147">
        <v>5</v>
      </c>
      <c r="D147">
        <v>1.28</v>
      </c>
      <c r="E147">
        <v>24.623999999999999</v>
      </c>
      <c r="F147">
        <v>7.8080000000000007</v>
      </c>
      <c r="G147">
        <v>0.15142792199999999</v>
      </c>
      <c r="H147">
        <v>-17.815999999999999</v>
      </c>
      <c r="I147">
        <v>1.8541455075</v>
      </c>
      <c r="J147">
        <v>12.244409637345482</v>
      </c>
      <c r="K147" t="s">
        <v>33</v>
      </c>
      <c r="L147">
        <v>11.866531248000001</v>
      </c>
      <c r="M147">
        <v>0.96913870079999997</v>
      </c>
      <c r="N147">
        <v>640</v>
      </c>
      <c r="AB147" s="25" t="s">
        <v>36</v>
      </c>
      <c r="AC147" t="s">
        <v>152</v>
      </c>
      <c r="AD147" s="25">
        <v>3</v>
      </c>
      <c r="AE147" s="26" t="s">
        <v>36</v>
      </c>
      <c r="AF147" t="s">
        <v>32</v>
      </c>
      <c r="AG147">
        <v>25.269274387500001</v>
      </c>
      <c r="AH147" s="27"/>
      <c r="AI147" s="2" t="s">
        <v>38</v>
      </c>
      <c r="BH147" t="s">
        <v>151</v>
      </c>
      <c r="BI147" t="s">
        <v>49</v>
      </c>
      <c r="BJ147" s="5">
        <v>-17.815999999999999</v>
      </c>
      <c r="BK147" s="10">
        <v>1.8541455075</v>
      </c>
      <c r="BL147" s="4" t="s">
        <v>44</v>
      </c>
      <c r="BM147" s="11">
        <v>-28.288</v>
      </c>
      <c r="BN147" s="4">
        <v>39.375859726000002</v>
      </c>
      <c r="BO147" s="4" t="s">
        <v>98</v>
      </c>
      <c r="BP147" s="12">
        <v>-14.307</v>
      </c>
      <c r="BQ147" s="4">
        <v>41.827921744000001</v>
      </c>
      <c r="BR147" s="13">
        <f t="shared" si="13"/>
        <v>22.947840544407057</v>
      </c>
      <c r="BS147" s="13">
        <f t="shared" si="14"/>
        <v>77.052159455592943</v>
      </c>
      <c r="BT147">
        <f t="shared" si="12"/>
        <v>100</v>
      </c>
    </row>
    <row r="148" spans="1:72" x14ac:dyDescent="0.3">
      <c r="A148" t="s">
        <v>153</v>
      </c>
      <c r="B148" t="s">
        <v>55</v>
      </c>
      <c r="C148">
        <v>10</v>
      </c>
      <c r="D148">
        <v>1.2766666666666666</v>
      </c>
      <c r="E148">
        <v>31.736000000000001</v>
      </c>
      <c r="F148">
        <v>7.4450000000000003</v>
      </c>
      <c r="G148">
        <v>0.13267543300000001</v>
      </c>
      <c r="H148">
        <v>-18.215</v>
      </c>
      <c r="I148">
        <v>1.6766100975</v>
      </c>
      <c r="J148">
        <v>12.636929532387507</v>
      </c>
      <c r="K148" t="s">
        <v>33</v>
      </c>
      <c r="L148">
        <v>21.404722244749998</v>
      </c>
      <c r="M148">
        <v>1.6938230279666666</v>
      </c>
      <c r="N148">
        <v>1276.6666666666665</v>
      </c>
      <c r="AB148" s="25" t="s">
        <v>36</v>
      </c>
      <c r="AC148" t="s">
        <v>152</v>
      </c>
      <c r="AD148" s="25">
        <v>3</v>
      </c>
      <c r="AE148" s="26" t="s">
        <v>36</v>
      </c>
      <c r="AF148" t="s">
        <v>49</v>
      </c>
      <c r="AG148">
        <v>40.587588112500001</v>
      </c>
      <c r="AH148" s="27"/>
      <c r="AI148" s="2" t="s">
        <v>38</v>
      </c>
      <c r="BH148" t="s">
        <v>153</v>
      </c>
      <c r="BI148" t="s">
        <v>55</v>
      </c>
      <c r="BJ148" s="5">
        <v>-18.215</v>
      </c>
      <c r="BK148" s="10">
        <v>1.6766100975</v>
      </c>
      <c r="BL148" s="4" t="s">
        <v>44</v>
      </c>
      <c r="BM148" s="11">
        <v>-28.288</v>
      </c>
      <c r="BN148" s="4">
        <v>39.375859726000002</v>
      </c>
      <c r="BO148" s="4" t="s">
        <v>98</v>
      </c>
      <c r="BP148" s="12">
        <v>-14.307</v>
      </c>
      <c r="BQ148" s="4">
        <v>41.827921744000001</v>
      </c>
      <c r="BR148" s="13">
        <f t="shared" si="13"/>
        <v>25.752830473860513</v>
      </c>
      <c r="BS148" s="13">
        <f t="shared" si="14"/>
        <v>74.247169526139487</v>
      </c>
      <c r="BT148">
        <f t="shared" ref="BT148:BT211" si="15">SUM(BR148+BS148)</f>
        <v>100</v>
      </c>
    </row>
    <row r="149" spans="1:72" x14ac:dyDescent="0.3">
      <c r="A149" t="s">
        <v>154</v>
      </c>
      <c r="B149" t="s">
        <v>61</v>
      </c>
      <c r="C149">
        <v>10</v>
      </c>
      <c r="D149">
        <v>1.19</v>
      </c>
      <c r="E149">
        <v>32.945</v>
      </c>
      <c r="F149">
        <v>8.1340000000000003</v>
      </c>
      <c r="G149">
        <v>0.124314511</v>
      </c>
      <c r="H149">
        <v>-18.885000000000002</v>
      </c>
      <c r="I149">
        <v>1.5134198624999999</v>
      </c>
      <c r="J149">
        <v>12.17412070663255</v>
      </c>
      <c r="K149" t="s">
        <v>33</v>
      </c>
      <c r="L149">
        <v>18.009696363749995</v>
      </c>
      <c r="M149">
        <v>1.4793426808999999</v>
      </c>
      <c r="N149">
        <v>1189.9999999999998</v>
      </c>
      <c r="AB149" s="25" t="s">
        <v>36</v>
      </c>
      <c r="AC149" t="s">
        <v>152</v>
      </c>
      <c r="AD149" s="25">
        <v>3</v>
      </c>
      <c r="AE149" s="26" t="s">
        <v>36</v>
      </c>
      <c r="AF149" t="s">
        <v>55</v>
      </c>
      <c r="AG149">
        <v>69.3445384125</v>
      </c>
      <c r="AH149" s="27"/>
      <c r="AI149" s="2" t="s">
        <v>38</v>
      </c>
      <c r="BH149" t="s">
        <v>154</v>
      </c>
      <c r="BI149" t="s">
        <v>61</v>
      </c>
      <c r="BJ149" s="5">
        <v>-18.885000000000002</v>
      </c>
      <c r="BK149" s="10">
        <v>1.5134198624999999</v>
      </c>
      <c r="BL149" s="4" t="s">
        <v>44</v>
      </c>
      <c r="BM149" s="11">
        <v>-28.288</v>
      </c>
      <c r="BN149" s="4">
        <v>39.375859726000002</v>
      </c>
      <c r="BO149" s="4" t="s">
        <v>98</v>
      </c>
      <c r="BP149" s="12">
        <v>-14.307</v>
      </c>
      <c r="BQ149" s="4">
        <v>41.827921744000001</v>
      </c>
      <c r="BR149" s="13">
        <f t="shared" si="13"/>
        <v>30.462963939358787</v>
      </c>
      <c r="BS149" s="13">
        <f t="shared" si="14"/>
        <v>69.537036060641213</v>
      </c>
      <c r="BT149">
        <f t="shared" si="15"/>
        <v>100</v>
      </c>
    </row>
    <row r="150" spans="1:72" x14ac:dyDescent="0.3">
      <c r="A150" t="s">
        <v>155</v>
      </c>
      <c r="B150" t="s">
        <v>67</v>
      </c>
      <c r="C150">
        <v>10</v>
      </c>
      <c r="D150">
        <v>1.2866666666666668</v>
      </c>
      <c r="E150">
        <v>32.148000000000003</v>
      </c>
      <c r="F150">
        <v>8.6370000000000005</v>
      </c>
      <c r="G150">
        <v>8.9167717999999993E-2</v>
      </c>
      <c r="H150">
        <v>-19.143000000000001</v>
      </c>
      <c r="I150">
        <v>1.0934597700000002</v>
      </c>
      <c r="J150">
        <v>12.262955636029625</v>
      </c>
      <c r="K150" t="s">
        <v>33</v>
      </c>
      <c r="L150">
        <v>14.069182374000004</v>
      </c>
      <c r="M150">
        <v>1.1472913049333335</v>
      </c>
      <c r="N150">
        <v>1286.666666666667</v>
      </c>
      <c r="AB150" s="25" t="s">
        <v>36</v>
      </c>
      <c r="AC150" t="s">
        <v>152</v>
      </c>
      <c r="AD150" s="25">
        <v>3</v>
      </c>
      <c r="AE150" s="26" t="s">
        <v>36</v>
      </c>
      <c r="AF150" t="s">
        <v>61</v>
      </c>
      <c r="AG150">
        <v>92.598758362499993</v>
      </c>
      <c r="AH150" s="27"/>
      <c r="AI150" s="2" t="s">
        <v>38</v>
      </c>
      <c r="BH150" t="s">
        <v>155</v>
      </c>
      <c r="BI150" t="s">
        <v>67</v>
      </c>
      <c r="BJ150" s="5">
        <v>-19.143000000000001</v>
      </c>
      <c r="BK150" s="10">
        <v>1.0934597700000002</v>
      </c>
      <c r="BL150" s="4" t="s">
        <v>44</v>
      </c>
      <c r="BM150" s="11">
        <v>-28.288</v>
      </c>
      <c r="BN150" s="4">
        <v>39.375859726000002</v>
      </c>
      <c r="BO150" s="4" t="s">
        <v>98</v>
      </c>
      <c r="BP150" s="12">
        <v>-14.307</v>
      </c>
      <c r="BQ150" s="4">
        <v>41.827921744000001</v>
      </c>
      <c r="BR150" s="13">
        <f t="shared" si="13"/>
        <v>32.276716826073056</v>
      </c>
      <c r="BS150" s="13">
        <f t="shared" si="14"/>
        <v>67.723283173926944</v>
      </c>
      <c r="BT150">
        <f t="shared" si="15"/>
        <v>100</v>
      </c>
    </row>
    <row r="151" spans="1:72" x14ac:dyDescent="0.3">
      <c r="A151" t="s">
        <v>156</v>
      </c>
      <c r="B151" t="s">
        <v>32</v>
      </c>
      <c r="C151">
        <v>5</v>
      </c>
      <c r="D151">
        <v>1.2300000000000002</v>
      </c>
      <c r="E151">
        <v>23.474</v>
      </c>
      <c r="F151">
        <v>7.319</v>
      </c>
      <c r="G151">
        <v>0.193877312</v>
      </c>
      <c r="H151">
        <v>-17.423000000000002</v>
      </c>
      <c r="I151">
        <v>2.3967938474999997</v>
      </c>
      <c r="J151">
        <v>12.362425612234606</v>
      </c>
      <c r="K151" t="s">
        <v>33</v>
      </c>
      <c r="L151">
        <v>14.740282162125</v>
      </c>
      <c r="M151">
        <v>1.1923454688000001</v>
      </c>
      <c r="N151">
        <v>615.00000000000011</v>
      </c>
      <c r="AB151" s="25" t="s">
        <v>36</v>
      </c>
      <c r="AC151" t="s">
        <v>152</v>
      </c>
      <c r="AD151" s="25">
        <v>3</v>
      </c>
      <c r="AE151" s="26" t="s">
        <v>36</v>
      </c>
      <c r="AF151" t="s">
        <v>67</v>
      </c>
      <c r="AG151">
        <v>113.4132572625</v>
      </c>
      <c r="AH151" s="27"/>
      <c r="AI151" s="2" t="s">
        <v>38</v>
      </c>
      <c r="BH151" t="s">
        <v>156</v>
      </c>
      <c r="BI151" t="s">
        <v>32</v>
      </c>
      <c r="BJ151" s="5">
        <v>-17.423000000000002</v>
      </c>
      <c r="BK151" s="10">
        <v>2.3967938474999997</v>
      </c>
      <c r="BL151" s="4" t="s">
        <v>95</v>
      </c>
      <c r="BM151" s="11">
        <v>-28.288</v>
      </c>
      <c r="BN151" s="4">
        <v>39.278776221999998</v>
      </c>
      <c r="BO151" s="4" t="s">
        <v>98</v>
      </c>
      <c r="BP151" s="12">
        <v>-14.307</v>
      </c>
      <c r="BQ151" s="4">
        <v>39.233131938</v>
      </c>
      <c r="BR151" s="13">
        <f t="shared" si="13"/>
        <v>20.185030914644656</v>
      </c>
      <c r="BS151" s="13">
        <f t="shared" si="14"/>
        <v>79.814969085355344</v>
      </c>
      <c r="BT151">
        <f t="shared" si="15"/>
        <v>100</v>
      </c>
    </row>
    <row r="152" spans="1:72" x14ac:dyDescent="0.3">
      <c r="A152" t="s">
        <v>157</v>
      </c>
      <c r="B152" t="s">
        <v>49</v>
      </c>
      <c r="C152">
        <v>5</v>
      </c>
      <c r="D152">
        <v>1.26</v>
      </c>
      <c r="E152">
        <v>22.094999999999999</v>
      </c>
      <c r="F152">
        <v>7.8540000000000001</v>
      </c>
      <c r="G152">
        <v>0.15883125300000001</v>
      </c>
      <c r="H152">
        <v>-18.431000000000001</v>
      </c>
      <c r="I152">
        <v>1.9361150250000001</v>
      </c>
      <c r="J152">
        <v>12.18976107303013</v>
      </c>
      <c r="K152" t="s">
        <v>33</v>
      </c>
      <c r="L152">
        <v>12.197524657500001</v>
      </c>
      <c r="M152">
        <v>1.0006368939000001</v>
      </c>
      <c r="N152">
        <v>630</v>
      </c>
      <c r="AB152" s="25" t="s">
        <v>36</v>
      </c>
      <c r="AC152" t="s">
        <v>152</v>
      </c>
      <c r="AD152" s="25">
        <v>3</v>
      </c>
      <c r="AE152" s="26" t="s">
        <v>36</v>
      </c>
      <c r="AF152" t="s">
        <v>71</v>
      </c>
      <c r="AG152">
        <v>144.56225696249999</v>
      </c>
      <c r="AH152" s="27"/>
      <c r="AI152" s="2" t="s">
        <v>38</v>
      </c>
      <c r="BH152" t="s">
        <v>157</v>
      </c>
      <c r="BI152" t="s">
        <v>49</v>
      </c>
      <c r="BJ152" s="5">
        <v>-18.431000000000001</v>
      </c>
      <c r="BK152" s="10">
        <v>1.9361150250000001</v>
      </c>
      <c r="BL152" s="4" t="s">
        <v>95</v>
      </c>
      <c r="BM152" s="11">
        <v>-28.288</v>
      </c>
      <c r="BN152" s="4">
        <v>39.278776221999998</v>
      </c>
      <c r="BO152" s="4" t="s">
        <v>96</v>
      </c>
      <c r="BP152" s="12">
        <v>-14.307</v>
      </c>
      <c r="BQ152" s="4">
        <v>39.233131938</v>
      </c>
      <c r="BR152" s="13">
        <f t="shared" si="13"/>
        <v>27.271321262737573</v>
      </c>
      <c r="BS152" s="13">
        <f t="shared" si="14"/>
        <v>72.728678737262427</v>
      </c>
      <c r="BT152">
        <f t="shared" si="15"/>
        <v>100</v>
      </c>
    </row>
    <row r="153" spans="1:72" x14ac:dyDescent="0.3">
      <c r="A153" t="s">
        <v>158</v>
      </c>
      <c r="B153" t="s">
        <v>55</v>
      </c>
      <c r="C153">
        <v>10</v>
      </c>
      <c r="D153">
        <v>1.4666666666666668</v>
      </c>
      <c r="E153">
        <v>30.158000000000001</v>
      </c>
      <c r="F153">
        <v>7.6820000000000004</v>
      </c>
      <c r="G153">
        <v>0.16367142900000001</v>
      </c>
      <c r="H153">
        <v>-18.227</v>
      </c>
      <c r="I153">
        <v>2.0114619524999999</v>
      </c>
      <c r="J153">
        <v>12.289633962320936</v>
      </c>
      <c r="K153" t="s">
        <v>33</v>
      </c>
      <c r="L153">
        <v>29.501441970000002</v>
      </c>
      <c r="M153">
        <v>2.4005142920000004</v>
      </c>
      <c r="N153">
        <v>1466.6666666666667</v>
      </c>
      <c r="AB153" s="25" t="s">
        <v>36</v>
      </c>
      <c r="AC153" t="s">
        <v>152</v>
      </c>
      <c r="AD153" s="25">
        <v>3</v>
      </c>
      <c r="AE153" s="26" t="s">
        <v>36</v>
      </c>
      <c r="AF153" t="s">
        <v>74</v>
      </c>
      <c r="AG153">
        <v>168.96949436249997</v>
      </c>
      <c r="AH153" s="27"/>
      <c r="AI153" s="2" t="s">
        <v>38</v>
      </c>
      <c r="BH153" t="s">
        <v>158</v>
      </c>
      <c r="BI153" t="s">
        <v>55</v>
      </c>
      <c r="BJ153" s="5">
        <v>-18.227</v>
      </c>
      <c r="BK153" s="10">
        <v>2.0114619524999999</v>
      </c>
      <c r="BL153" s="4" t="s">
        <v>95</v>
      </c>
      <c r="BM153" s="11">
        <v>-28.288</v>
      </c>
      <c r="BN153" s="4">
        <v>39.278776221999998</v>
      </c>
      <c r="BO153" s="4" t="s">
        <v>96</v>
      </c>
      <c r="BP153" s="12">
        <v>-14.307</v>
      </c>
      <c r="BQ153" s="4">
        <v>39.233131938</v>
      </c>
      <c r="BR153" s="13">
        <f t="shared" si="13"/>
        <v>25.837191073242565</v>
      </c>
      <c r="BS153" s="13">
        <f t="shared" si="14"/>
        <v>74.162808926757435</v>
      </c>
      <c r="BT153">
        <f t="shared" si="15"/>
        <v>100</v>
      </c>
    </row>
    <row r="154" spans="1:72" x14ac:dyDescent="0.3">
      <c r="A154" t="s">
        <v>159</v>
      </c>
      <c r="B154" t="s">
        <v>61</v>
      </c>
      <c r="C154">
        <v>10</v>
      </c>
      <c r="D154">
        <v>1.4266666666666667</v>
      </c>
      <c r="E154">
        <v>32.849000000000004</v>
      </c>
      <c r="F154">
        <v>8.0075000000000003</v>
      </c>
      <c r="G154">
        <v>0.14576539399999999</v>
      </c>
      <c r="H154">
        <v>-19.850499999999997</v>
      </c>
      <c r="I154">
        <v>1.790050513</v>
      </c>
      <c r="J154">
        <v>12.280341300400096</v>
      </c>
      <c r="K154" t="s">
        <v>33</v>
      </c>
      <c r="L154">
        <v>25.538053985466668</v>
      </c>
      <c r="M154">
        <v>2.0795862877333335</v>
      </c>
      <c r="N154">
        <v>1426.6666666666667</v>
      </c>
      <c r="AB154" s="25" t="s">
        <v>36</v>
      </c>
      <c r="AC154" t="s">
        <v>152</v>
      </c>
      <c r="AD154" s="25">
        <v>3</v>
      </c>
      <c r="AE154" s="26" t="s">
        <v>36</v>
      </c>
      <c r="AF154" t="s">
        <v>77</v>
      </c>
      <c r="AG154">
        <v>192.59782571249997</v>
      </c>
      <c r="AH154" s="27"/>
      <c r="AI154" s="2" t="s">
        <v>38</v>
      </c>
      <c r="BH154" t="s">
        <v>159</v>
      </c>
      <c r="BI154" t="s">
        <v>61</v>
      </c>
      <c r="BJ154" s="5">
        <v>-19.850499999999997</v>
      </c>
      <c r="BK154" s="10">
        <v>1.790050513</v>
      </c>
      <c r="BL154" s="4" t="s">
        <v>95</v>
      </c>
      <c r="BM154" s="11">
        <v>-28.288</v>
      </c>
      <c r="BN154" s="4">
        <v>39.278776221999998</v>
      </c>
      <c r="BO154" s="4" t="s">
        <v>96</v>
      </c>
      <c r="BP154" s="12">
        <v>-14.307</v>
      </c>
      <c r="BQ154" s="4">
        <v>39.233131938</v>
      </c>
      <c r="BR154" s="13">
        <f t="shared" si="13"/>
        <v>37.25047716464023</v>
      </c>
      <c r="BS154" s="13">
        <f t="shared" si="14"/>
        <v>62.74952283535977</v>
      </c>
      <c r="BT154">
        <f t="shared" si="15"/>
        <v>100</v>
      </c>
    </row>
    <row r="155" spans="1:72" x14ac:dyDescent="0.3">
      <c r="A155" t="s">
        <v>160</v>
      </c>
      <c r="B155" t="s">
        <v>67</v>
      </c>
      <c r="C155">
        <v>10</v>
      </c>
      <c r="D155">
        <v>1.4433333333333334</v>
      </c>
      <c r="E155">
        <v>30.471</v>
      </c>
      <c r="F155">
        <v>8.8879999999999999</v>
      </c>
      <c r="G155">
        <v>9.4094414000000001E-2</v>
      </c>
      <c r="H155">
        <v>-19.912000000000003</v>
      </c>
      <c r="I155">
        <v>1.1071770259999998</v>
      </c>
      <c r="J155">
        <v>11.766660516106723</v>
      </c>
      <c r="K155" t="s">
        <v>33</v>
      </c>
      <c r="L155">
        <v>15.980255075266664</v>
      </c>
      <c r="M155">
        <v>1.3580960420666668</v>
      </c>
      <c r="N155">
        <v>1443.3333333333333</v>
      </c>
      <c r="AB155" s="25" t="s">
        <v>36</v>
      </c>
      <c r="AC155" t="s">
        <v>161</v>
      </c>
      <c r="AD155" s="25">
        <v>4</v>
      </c>
      <c r="AE155" s="26" t="s">
        <v>36</v>
      </c>
      <c r="AF155" t="s">
        <v>32</v>
      </c>
      <c r="AG155">
        <v>17.815119074999998</v>
      </c>
      <c r="AH155" s="25"/>
      <c r="AI155" s="2" t="s">
        <v>38</v>
      </c>
      <c r="BH155" t="s">
        <v>160</v>
      </c>
      <c r="BI155" t="s">
        <v>67</v>
      </c>
      <c r="BJ155" s="5">
        <v>-19.912000000000003</v>
      </c>
      <c r="BK155" s="10">
        <v>1.1071770259999998</v>
      </c>
      <c r="BL155" s="4" t="s">
        <v>95</v>
      </c>
      <c r="BM155" s="11">
        <v>-28.288</v>
      </c>
      <c r="BN155" s="4">
        <v>39.278776221999998</v>
      </c>
      <c r="BO155" s="4" t="s">
        <v>96</v>
      </c>
      <c r="BP155" s="12">
        <v>-14.307</v>
      </c>
      <c r="BQ155" s="4">
        <v>39.233131938</v>
      </c>
      <c r="BR155" s="13">
        <f t="shared" si="13"/>
        <v>37.682825236473313</v>
      </c>
      <c r="BS155" s="13">
        <f t="shared" si="14"/>
        <v>62.317174763526687</v>
      </c>
      <c r="BT155">
        <f t="shared" si="15"/>
        <v>100</v>
      </c>
    </row>
    <row r="156" spans="1:72" x14ac:dyDescent="0.3">
      <c r="A156" t="s">
        <v>162</v>
      </c>
      <c r="B156" t="s">
        <v>32</v>
      </c>
      <c r="C156">
        <v>5</v>
      </c>
      <c r="D156">
        <v>1.2300000000000002</v>
      </c>
      <c r="E156">
        <v>21.515000000000001</v>
      </c>
      <c r="F156">
        <v>7.157</v>
      </c>
      <c r="G156">
        <v>0.20799933300000001</v>
      </c>
      <c r="H156">
        <v>-16.201000000000001</v>
      </c>
      <c r="I156">
        <v>2.5392087459999995</v>
      </c>
      <c r="J156">
        <v>12.207773502812143</v>
      </c>
      <c r="K156" t="s">
        <v>33</v>
      </c>
      <c r="L156">
        <v>15.616133787899999</v>
      </c>
      <c r="M156">
        <v>1.2791958979500002</v>
      </c>
      <c r="N156">
        <v>615.00000000000011</v>
      </c>
      <c r="AB156" s="25" t="s">
        <v>36</v>
      </c>
      <c r="AC156" t="s">
        <v>161</v>
      </c>
      <c r="AD156" s="25">
        <v>4</v>
      </c>
      <c r="AE156" s="26" t="s">
        <v>36</v>
      </c>
      <c r="AF156" t="s">
        <v>49</v>
      </c>
      <c r="AG156">
        <v>30.59513475</v>
      </c>
      <c r="AH156" s="25"/>
      <c r="AI156" s="2" t="s">
        <v>38</v>
      </c>
      <c r="BH156" t="s">
        <v>162</v>
      </c>
      <c r="BI156" t="s">
        <v>32</v>
      </c>
      <c r="BJ156" s="5">
        <v>-16.201000000000001</v>
      </c>
      <c r="BK156" s="10">
        <v>2.5392087459999995</v>
      </c>
      <c r="BL156" s="4" t="s">
        <v>95</v>
      </c>
      <c r="BM156" s="11">
        <v>-28.288</v>
      </c>
      <c r="BN156" s="4">
        <v>39.278776221999998</v>
      </c>
      <c r="BO156" s="4" t="s">
        <v>96</v>
      </c>
      <c r="BP156" s="12">
        <v>-14.307</v>
      </c>
      <c r="BQ156" s="4">
        <v>39.233131938</v>
      </c>
      <c r="BR156" s="13">
        <f t="shared" si="13"/>
        <v>11.594309877571689</v>
      </c>
      <c r="BS156" s="13">
        <f t="shared" si="14"/>
        <v>88.405690122428311</v>
      </c>
      <c r="BT156">
        <f t="shared" si="15"/>
        <v>100</v>
      </c>
    </row>
    <row r="157" spans="1:72" x14ac:dyDescent="0.3">
      <c r="A157" t="s">
        <v>163</v>
      </c>
      <c r="B157" t="s">
        <v>49</v>
      </c>
      <c r="C157">
        <v>5</v>
      </c>
      <c r="D157">
        <v>1.26</v>
      </c>
      <c r="E157">
        <v>20.062000000000001</v>
      </c>
      <c r="F157">
        <v>7.6389999999999993</v>
      </c>
      <c r="G157">
        <v>0.16330196800000002</v>
      </c>
      <c r="H157">
        <v>-17.271000000000001</v>
      </c>
      <c r="I157">
        <v>1.9587335539999999</v>
      </c>
      <c r="J157">
        <v>11.99454959416043</v>
      </c>
      <c r="K157" t="s">
        <v>33</v>
      </c>
      <c r="L157">
        <v>12.340021390199999</v>
      </c>
      <c r="M157">
        <v>1.0288023984000001</v>
      </c>
      <c r="N157">
        <v>630</v>
      </c>
      <c r="AB157" s="25" t="s">
        <v>36</v>
      </c>
      <c r="AC157" t="s">
        <v>161</v>
      </c>
      <c r="AD157" s="25">
        <v>4</v>
      </c>
      <c r="AE157" s="26" t="s">
        <v>36</v>
      </c>
      <c r="AF157" t="s">
        <v>55</v>
      </c>
      <c r="AG157">
        <v>57.176404724999998</v>
      </c>
      <c r="AH157" s="25"/>
      <c r="AI157" s="2" t="s">
        <v>38</v>
      </c>
      <c r="BH157" t="s">
        <v>163</v>
      </c>
      <c r="BI157" t="s">
        <v>49</v>
      </c>
      <c r="BJ157" s="5">
        <v>-17.271000000000001</v>
      </c>
      <c r="BK157" s="10">
        <v>1.9587335539999999</v>
      </c>
      <c r="BL157" s="4" t="s">
        <v>95</v>
      </c>
      <c r="BM157" s="11">
        <v>-28.288</v>
      </c>
      <c r="BN157" s="4">
        <v>39.278776221999998</v>
      </c>
      <c r="BO157" s="4" t="s">
        <v>96</v>
      </c>
      <c r="BP157" s="12">
        <v>-14.307</v>
      </c>
      <c r="BQ157" s="4">
        <v>39.233131938</v>
      </c>
      <c r="BR157" s="13">
        <f t="shared" si="13"/>
        <v>19.116463322471915</v>
      </c>
      <c r="BS157" s="13">
        <f t="shared" si="14"/>
        <v>80.883536677528085</v>
      </c>
      <c r="BT157">
        <f t="shared" si="15"/>
        <v>100</v>
      </c>
    </row>
    <row r="158" spans="1:72" x14ac:dyDescent="0.3">
      <c r="A158" t="s">
        <v>164</v>
      </c>
      <c r="B158" t="s">
        <v>55</v>
      </c>
      <c r="C158">
        <v>10</v>
      </c>
      <c r="D158">
        <v>1.4666666666666668</v>
      </c>
      <c r="E158">
        <v>31.207999999999998</v>
      </c>
      <c r="F158">
        <v>7.8079999999999998</v>
      </c>
      <c r="G158">
        <v>0.15012507500000002</v>
      </c>
      <c r="H158">
        <v>-17.829000000000001</v>
      </c>
      <c r="I158">
        <v>1.7946709359999999</v>
      </c>
      <c r="J158">
        <v>11.954504842045871</v>
      </c>
      <c r="K158" t="s">
        <v>33</v>
      </c>
      <c r="L158">
        <v>26.321840394666669</v>
      </c>
      <c r="M158">
        <v>2.201834433333334</v>
      </c>
      <c r="N158">
        <v>1466.6666666666667</v>
      </c>
      <c r="AB158" s="25" t="s">
        <v>36</v>
      </c>
      <c r="AC158" t="s">
        <v>161</v>
      </c>
      <c r="AD158" s="25">
        <v>4</v>
      </c>
      <c r="AE158" s="26" t="s">
        <v>36</v>
      </c>
      <c r="AF158" t="s">
        <v>61</v>
      </c>
      <c r="AG158">
        <v>79.435217924999989</v>
      </c>
      <c r="AH158" s="25"/>
      <c r="AI158" s="2" t="s">
        <v>38</v>
      </c>
      <c r="BH158" t="s">
        <v>164</v>
      </c>
      <c r="BI158" t="s">
        <v>55</v>
      </c>
      <c r="BJ158" s="5">
        <v>-17.829000000000001</v>
      </c>
      <c r="BK158" s="10">
        <v>1.7946709359999999</v>
      </c>
      <c r="BL158" s="4" t="s">
        <v>95</v>
      </c>
      <c r="BM158" s="11">
        <v>-28.288</v>
      </c>
      <c r="BN158" s="4">
        <v>39.278776221999998</v>
      </c>
      <c r="BO158" s="4" t="s">
        <v>96</v>
      </c>
      <c r="BP158" s="12">
        <v>-14.307</v>
      </c>
      <c r="BQ158" s="4">
        <v>39.233131938</v>
      </c>
      <c r="BR158" s="13">
        <f t="shared" si="13"/>
        <v>23.039231193737635</v>
      </c>
      <c r="BS158" s="13">
        <f t="shared" si="14"/>
        <v>76.960768806262365</v>
      </c>
      <c r="BT158">
        <f t="shared" si="15"/>
        <v>100</v>
      </c>
    </row>
    <row r="159" spans="1:72" x14ac:dyDescent="0.3">
      <c r="A159" t="s">
        <v>165</v>
      </c>
      <c r="B159" t="s">
        <v>61</v>
      </c>
      <c r="C159">
        <v>10</v>
      </c>
      <c r="D159">
        <v>1.4266666666666667</v>
      </c>
      <c r="E159">
        <v>31.385000000000002</v>
      </c>
      <c r="F159">
        <v>8.5419999999999998</v>
      </c>
      <c r="G159">
        <v>0.115335692</v>
      </c>
      <c r="H159">
        <v>-18.679000000000002</v>
      </c>
      <c r="I159">
        <v>1.3684709879999999</v>
      </c>
      <c r="J159">
        <v>11.865112735440126</v>
      </c>
      <c r="K159" t="s">
        <v>33</v>
      </c>
      <c r="L159">
        <v>19.5235194288</v>
      </c>
      <c r="M159">
        <v>1.6454558725333335</v>
      </c>
      <c r="N159">
        <v>1426.6666666666667</v>
      </c>
      <c r="AB159" s="25" t="s">
        <v>36</v>
      </c>
      <c r="AC159" t="s">
        <v>161</v>
      </c>
      <c r="AD159" s="25">
        <v>4</v>
      </c>
      <c r="AE159" s="26" t="s">
        <v>36</v>
      </c>
      <c r="AF159" t="s">
        <v>67</v>
      </c>
      <c r="AG159">
        <v>98.691322649999989</v>
      </c>
      <c r="AH159" s="25"/>
      <c r="AI159" s="2" t="s">
        <v>38</v>
      </c>
      <c r="BH159" t="s">
        <v>165</v>
      </c>
      <c r="BI159" t="s">
        <v>61</v>
      </c>
      <c r="BJ159" s="5">
        <v>-18.679000000000002</v>
      </c>
      <c r="BK159" s="10">
        <v>1.3684709879999999</v>
      </c>
      <c r="BL159" s="4" t="s">
        <v>95</v>
      </c>
      <c r="BM159" s="11">
        <v>-28.288</v>
      </c>
      <c r="BN159" s="4">
        <v>39.278776221999998</v>
      </c>
      <c r="BO159" s="4" t="s">
        <v>96</v>
      </c>
      <c r="BP159" s="12">
        <v>-14.307</v>
      </c>
      <c r="BQ159" s="4">
        <v>39.233131938</v>
      </c>
      <c r="BR159" s="13">
        <f t="shared" si="13"/>
        <v>29.014773649966799</v>
      </c>
      <c r="BS159" s="13">
        <f t="shared" si="14"/>
        <v>70.985226350033201</v>
      </c>
      <c r="BT159">
        <f t="shared" si="15"/>
        <v>100</v>
      </c>
    </row>
    <row r="160" spans="1:72" x14ac:dyDescent="0.3">
      <c r="A160" t="s">
        <v>166</v>
      </c>
      <c r="B160" t="s">
        <v>67</v>
      </c>
      <c r="C160">
        <v>10</v>
      </c>
      <c r="D160">
        <v>1.4433333333333334</v>
      </c>
      <c r="E160">
        <v>30.745999999999999</v>
      </c>
      <c r="F160">
        <v>8.484</v>
      </c>
      <c r="G160">
        <v>8.8832453000000006E-2</v>
      </c>
      <c r="H160">
        <v>-18.643000000000001</v>
      </c>
      <c r="I160">
        <v>1.0901772199999999</v>
      </c>
      <c r="J160">
        <v>12.272285445050132</v>
      </c>
      <c r="K160" t="s">
        <v>33</v>
      </c>
      <c r="L160">
        <v>15.734891208666665</v>
      </c>
      <c r="M160">
        <v>1.2821484049666667</v>
      </c>
      <c r="N160">
        <v>1443.3333333333333</v>
      </c>
      <c r="AB160" s="25" t="s">
        <v>36</v>
      </c>
      <c r="AC160" t="s">
        <v>161</v>
      </c>
      <c r="AD160" s="25">
        <v>4</v>
      </c>
      <c r="AE160" s="26" t="s">
        <v>36</v>
      </c>
      <c r="AF160" t="s">
        <v>71</v>
      </c>
      <c r="AG160">
        <v>131.10066194999999</v>
      </c>
      <c r="AH160" s="25"/>
      <c r="AI160" s="2" t="s">
        <v>38</v>
      </c>
      <c r="BH160" t="s">
        <v>166</v>
      </c>
      <c r="BI160" t="s">
        <v>67</v>
      </c>
      <c r="BJ160" s="5">
        <v>-18.643000000000001</v>
      </c>
      <c r="BK160" s="10">
        <v>1.0901772199999999</v>
      </c>
      <c r="BL160" s="4" t="s">
        <v>95</v>
      </c>
      <c r="BM160" s="11">
        <v>-28.288</v>
      </c>
      <c r="BN160" s="4">
        <v>39.278776221999998</v>
      </c>
      <c r="BO160" s="4" t="s">
        <v>96</v>
      </c>
      <c r="BP160" s="12">
        <v>-14.307</v>
      </c>
      <c r="BQ160" s="4">
        <v>39.233131938</v>
      </c>
      <c r="BR160" s="13">
        <f t="shared" si="13"/>
        <v>28.761691851820601</v>
      </c>
      <c r="BS160" s="13">
        <f t="shared" si="14"/>
        <v>71.238308148179399</v>
      </c>
      <c r="BT160">
        <f t="shared" si="15"/>
        <v>100</v>
      </c>
    </row>
    <row r="161" spans="1:72" x14ac:dyDescent="0.3">
      <c r="A161" t="s">
        <v>167</v>
      </c>
      <c r="B161" t="s">
        <v>32</v>
      </c>
      <c r="C161">
        <v>5</v>
      </c>
      <c r="D161">
        <v>1.3466666666666667</v>
      </c>
      <c r="E161">
        <v>21.518999999999998</v>
      </c>
      <c r="F161">
        <v>7.4259999999999993</v>
      </c>
      <c r="G161">
        <v>0.19318360700000001</v>
      </c>
      <c r="H161">
        <v>-16.830000000000002</v>
      </c>
      <c r="I161">
        <v>2.2976123899999998</v>
      </c>
      <c r="J161">
        <v>11.893412829795645</v>
      </c>
      <c r="K161" t="s">
        <v>33</v>
      </c>
      <c r="L161">
        <v>15.470590092666665</v>
      </c>
      <c r="M161">
        <v>1.3007696204666668</v>
      </c>
      <c r="N161">
        <v>673.33333333333337</v>
      </c>
      <c r="AB161" s="25" t="s">
        <v>36</v>
      </c>
      <c r="AC161" t="s">
        <v>161</v>
      </c>
      <c r="AD161" s="25">
        <v>4</v>
      </c>
      <c r="AE161" s="26" t="s">
        <v>36</v>
      </c>
      <c r="AF161" t="s">
        <v>74</v>
      </c>
      <c r="AG161">
        <v>159.42275834999998</v>
      </c>
      <c r="AH161" s="25"/>
      <c r="AI161" s="2" t="s">
        <v>38</v>
      </c>
      <c r="BH161" t="s">
        <v>167</v>
      </c>
      <c r="BI161" t="s">
        <v>32</v>
      </c>
      <c r="BJ161" s="5">
        <v>-16.830000000000002</v>
      </c>
      <c r="BK161" s="10">
        <v>2.2976123899999998</v>
      </c>
      <c r="BL161" s="4" t="s">
        <v>95</v>
      </c>
      <c r="BM161" s="11">
        <v>-28.288</v>
      </c>
      <c r="BN161" s="4">
        <v>39.278776221999998</v>
      </c>
      <c r="BO161" s="4" t="s">
        <v>96</v>
      </c>
      <c r="BP161" s="12">
        <v>-14.307</v>
      </c>
      <c r="BQ161" s="4">
        <v>39.233131938</v>
      </c>
      <c r="BR161" s="13">
        <f t="shared" si="13"/>
        <v>16.016211295181265</v>
      </c>
      <c r="BS161" s="13">
        <f t="shared" si="14"/>
        <v>83.983788704818735</v>
      </c>
      <c r="BT161">
        <f t="shared" si="15"/>
        <v>100</v>
      </c>
    </row>
    <row r="162" spans="1:72" x14ac:dyDescent="0.3">
      <c r="A162" t="s">
        <v>168</v>
      </c>
      <c r="B162" t="s">
        <v>49</v>
      </c>
      <c r="C162">
        <v>5</v>
      </c>
      <c r="D162">
        <v>1.4166666666666667</v>
      </c>
      <c r="E162">
        <v>20.920999999999999</v>
      </c>
      <c r="F162">
        <v>8.0340000000000007</v>
      </c>
      <c r="G162">
        <v>0.15508545199999998</v>
      </c>
      <c r="H162">
        <v>-18.073</v>
      </c>
      <c r="I162">
        <v>1.8167913919999998</v>
      </c>
      <c r="J162">
        <v>11.714776393081667</v>
      </c>
      <c r="K162" t="s">
        <v>33</v>
      </c>
      <c r="L162">
        <v>12.868939026666666</v>
      </c>
      <c r="M162">
        <v>1.0985219516666667</v>
      </c>
      <c r="N162">
        <v>708.33333333333337</v>
      </c>
      <c r="AB162" s="25" t="s">
        <v>36</v>
      </c>
      <c r="AC162" t="s">
        <v>161</v>
      </c>
      <c r="AD162" s="25">
        <v>4</v>
      </c>
      <c r="AE162" s="26" t="s">
        <v>36</v>
      </c>
      <c r="AF162" t="s">
        <v>77</v>
      </c>
      <c r="AG162">
        <v>181.75902944999999</v>
      </c>
      <c r="AH162" s="27"/>
      <c r="AI162" s="2" t="s">
        <v>38</v>
      </c>
      <c r="BH162" t="s">
        <v>168</v>
      </c>
      <c r="BI162" t="s">
        <v>49</v>
      </c>
      <c r="BJ162" s="5">
        <v>-18.073</v>
      </c>
      <c r="BK162" s="10">
        <v>1.8167913919999998</v>
      </c>
      <c r="BL162" s="4" t="s">
        <v>95</v>
      </c>
      <c r="BM162" s="11">
        <v>-28.288</v>
      </c>
      <c r="BN162" s="4">
        <v>39.278776221999998</v>
      </c>
      <c r="BO162" s="4" t="s">
        <v>96</v>
      </c>
      <c r="BP162" s="12">
        <v>-14.307</v>
      </c>
      <c r="BQ162" s="4">
        <v>39.233131938</v>
      </c>
      <c r="BR162" s="13">
        <f t="shared" si="13"/>
        <v>24.754563381172829</v>
      </c>
      <c r="BS162" s="13">
        <f t="shared" si="14"/>
        <v>75.245436618827171</v>
      </c>
      <c r="BT162">
        <f t="shared" si="15"/>
        <v>100</v>
      </c>
    </row>
    <row r="163" spans="1:72" x14ac:dyDescent="0.3">
      <c r="A163" t="s">
        <v>169</v>
      </c>
      <c r="B163" t="s">
        <v>55</v>
      </c>
      <c r="C163">
        <v>10</v>
      </c>
      <c r="D163">
        <v>1.3866666666666667</v>
      </c>
      <c r="E163">
        <v>31.327000000000002</v>
      </c>
      <c r="F163">
        <v>8.145999999999999</v>
      </c>
      <c r="G163">
        <v>0.161229505</v>
      </c>
      <c r="H163">
        <v>-18.332000000000001</v>
      </c>
      <c r="I163">
        <v>1.8680674519999998</v>
      </c>
      <c r="J163">
        <v>11.586387069786015</v>
      </c>
      <c r="K163" t="s">
        <v>33</v>
      </c>
      <c r="L163">
        <v>25.903868667733331</v>
      </c>
      <c r="M163">
        <v>2.2357158026666668</v>
      </c>
      <c r="N163">
        <v>1386.6666666666667</v>
      </c>
      <c r="AB163" s="8" t="s">
        <v>37</v>
      </c>
      <c r="AC163" s="8" t="s">
        <v>170</v>
      </c>
      <c r="AD163" s="8">
        <v>1</v>
      </c>
      <c r="AE163" s="3" t="s">
        <v>33</v>
      </c>
      <c r="AF163" s="2" t="s">
        <v>32</v>
      </c>
      <c r="AG163" s="9">
        <v>12.195491616706139</v>
      </c>
      <c r="AH163" s="9">
        <v>1.0448020873078117</v>
      </c>
      <c r="AI163" s="2" t="s">
        <v>78</v>
      </c>
      <c r="BH163" t="s">
        <v>169</v>
      </c>
      <c r="BI163" t="s">
        <v>55</v>
      </c>
      <c r="BJ163" s="5">
        <v>-18.332000000000001</v>
      </c>
      <c r="BK163" s="10">
        <v>1.8680674519999998</v>
      </c>
      <c r="BL163" s="4" t="s">
        <v>95</v>
      </c>
      <c r="BM163" s="11">
        <v>-28.288</v>
      </c>
      <c r="BN163" s="4">
        <v>39.278776221999998</v>
      </c>
      <c r="BO163" s="4" t="s">
        <v>96</v>
      </c>
      <c r="BP163" s="12">
        <v>-14.307</v>
      </c>
      <c r="BQ163" s="4">
        <v>39.233131938</v>
      </c>
      <c r="BR163" s="13">
        <f t="shared" si="13"/>
        <v>26.575346317835596</v>
      </c>
      <c r="BS163" s="13">
        <f t="shared" si="14"/>
        <v>73.424653682164404</v>
      </c>
      <c r="BT163">
        <f t="shared" si="15"/>
        <v>100</v>
      </c>
    </row>
    <row r="164" spans="1:72" x14ac:dyDescent="0.3">
      <c r="A164" t="s">
        <v>171</v>
      </c>
      <c r="B164" t="s">
        <v>61</v>
      </c>
      <c r="C164">
        <v>10</v>
      </c>
      <c r="D164">
        <v>1.3999999999999997</v>
      </c>
      <c r="E164">
        <v>31.817499999999999</v>
      </c>
      <c r="F164">
        <v>8.5054999999999996</v>
      </c>
      <c r="G164">
        <v>0.11982535899999999</v>
      </c>
      <c r="H164">
        <v>-19.3565</v>
      </c>
      <c r="I164">
        <v>1.396389562</v>
      </c>
      <c r="J164">
        <v>11.653636542067833</v>
      </c>
      <c r="K164" t="s">
        <v>33</v>
      </c>
      <c r="L164">
        <v>19.549453867999993</v>
      </c>
      <c r="M164">
        <v>1.6775550259999994</v>
      </c>
      <c r="N164">
        <v>1399.9999999999995</v>
      </c>
      <c r="AB164" s="8" t="s">
        <v>37</v>
      </c>
      <c r="AC164" s="8" t="s">
        <v>172</v>
      </c>
      <c r="AD164" s="8">
        <v>2</v>
      </c>
      <c r="AE164" s="3" t="s">
        <v>33</v>
      </c>
      <c r="AF164" s="2" t="s">
        <v>32</v>
      </c>
      <c r="AG164" s="9">
        <v>9.9688265643291398</v>
      </c>
      <c r="AH164" s="9">
        <v>0.88628490008529215</v>
      </c>
      <c r="AI164" s="2" t="s">
        <v>78</v>
      </c>
      <c r="BH164" t="s">
        <v>171</v>
      </c>
      <c r="BI164" t="s">
        <v>61</v>
      </c>
      <c r="BJ164" s="5">
        <v>-19.3565</v>
      </c>
      <c r="BK164" s="10">
        <v>1.396389562</v>
      </c>
      <c r="BL164" s="4" t="s">
        <v>95</v>
      </c>
      <c r="BM164" s="11">
        <v>-28.288</v>
      </c>
      <c r="BN164" s="4">
        <v>39.278776221999998</v>
      </c>
      <c r="BO164" s="4" t="s">
        <v>96</v>
      </c>
      <c r="BP164" s="12">
        <v>-14.307</v>
      </c>
      <c r="BQ164" s="4">
        <v>39.233131938</v>
      </c>
      <c r="BR164" s="13">
        <f t="shared" si="13"/>
        <v>33.77763249007883</v>
      </c>
      <c r="BS164" s="13">
        <f t="shared" si="14"/>
        <v>66.22236750992117</v>
      </c>
      <c r="BT164">
        <f t="shared" si="15"/>
        <v>100</v>
      </c>
    </row>
    <row r="165" spans="1:72" x14ac:dyDescent="0.3">
      <c r="A165" t="s">
        <v>173</v>
      </c>
      <c r="B165" t="s">
        <v>67</v>
      </c>
      <c r="C165">
        <v>10</v>
      </c>
      <c r="D165">
        <v>1.36</v>
      </c>
      <c r="E165">
        <v>30.245000000000001</v>
      </c>
      <c r="F165">
        <v>8.9169999999999998</v>
      </c>
      <c r="G165">
        <v>9.9289116000000011E-2</v>
      </c>
      <c r="H165">
        <v>-19.43</v>
      </c>
      <c r="I165">
        <v>1.1649702</v>
      </c>
      <c r="J165">
        <v>11.733110807432306</v>
      </c>
      <c r="K165" t="s">
        <v>33</v>
      </c>
      <c r="L165">
        <v>15.84359472</v>
      </c>
      <c r="M165">
        <v>1.3503319776000002</v>
      </c>
      <c r="N165">
        <v>1360.0000000000002</v>
      </c>
      <c r="AB165" s="8" t="s">
        <v>37</v>
      </c>
      <c r="AC165" s="8" t="s">
        <v>174</v>
      </c>
      <c r="AD165" s="8">
        <v>3</v>
      </c>
      <c r="AE165" s="3" t="s">
        <v>33</v>
      </c>
      <c r="AF165" s="2" t="s">
        <v>32</v>
      </c>
      <c r="AG165" s="9">
        <v>13.327397346615493</v>
      </c>
      <c r="AH165" s="9">
        <v>1.1643818693200436</v>
      </c>
      <c r="AI165" s="2" t="s">
        <v>78</v>
      </c>
      <c r="BH165" t="s">
        <v>173</v>
      </c>
      <c r="BI165" t="s">
        <v>67</v>
      </c>
      <c r="BJ165" s="5">
        <v>-19.43</v>
      </c>
      <c r="BK165" s="10">
        <v>1.1649702</v>
      </c>
      <c r="BL165" s="4" t="s">
        <v>95</v>
      </c>
      <c r="BM165" s="11">
        <v>-28.288</v>
      </c>
      <c r="BN165" s="4">
        <v>39.278776221999998</v>
      </c>
      <c r="BO165" s="4" t="s">
        <v>96</v>
      </c>
      <c r="BP165" s="12">
        <v>-14.307</v>
      </c>
      <c r="BQ165" s="4">
        <v>39.233131938</v>
      </c>
      <c r="BR165" s="13">
        <f t="shared" si="13"/>
        <v>34.294341161293943</v>
      </c>
      <c r="BS165" s="13">
        <f t="shared" si="14"/>
        <v>65.705658838706057</v>
      </c>
      <c r="BT165">
        <f t="shared" si="15"/>
        <v>100</v>
      </c>
    </row>
    <row r="166" spans="1:72" x14ac:dyDescent="0.3">
      <c r="A166" t="s">
        <v>175</v>
      </c>
      <c r="B166" t="s">
        <v>32</v>
      </c>
      <c r="C166">
        <v>5</v>
      </c>
      <c r="D166">
        <v>1.3466666666666667</v>
      </c>
      <c r="E166">
        <v>24.952000000000002</v>
      </c>
      <c r="F166">
        <v>7.4089999999999998</v>
      </c>
      <c r="G166">
        <v>0.19234415699999999</v>
      </c>
      <c r="H166">
        <v>-17.32</v>
      </c>
      <c r="I166">
        <v>2.2181636839999999</v>
      </c>
      <c r="J166">
        <v>11.53226445033108</v>
      </c>
      <c r="K166" t="s">
        <v>33</v>
      </c>
      <c r="L166">
        <v>14.935635472266666</v>
      </c>
      <c r="M166">
        <v>1.2951173238</v>
      </c>
      <c r="N166">
        <v>673.33333333333337</v>
      </c>
      <c r="AB166" s="8" t="s">
        <v>37</v>
      </c>
      <c r="AC166" s="8" t="s">
        <v>176</v>
      </c>
      <c r="AD166" s="8">
        <v>4</v>
      </c>
      <c r="AE166" s="3" t="s">
        <v>33</v>
      </c>
      <c r="AF166" s="2" t="s">
        <v>32</v>
      </c>
      <c r="AG166" s="9">
        <v>13.327397346615493</v>
      </c>
      <c r="AH166" s="9">
        <v>0.92074446410975608</v>
      </c>
      <c r="AI166" s="2" t="s">
        <v>78</v>
      </c>
      <c r="BH166" t="s">
        <v>175</v>
      </c>
      <c r="BI166" t="s">
        <v>32</v>
      </c>
      <c r="BJ166" s="5">
        <v>-17.32</v>
      </c>
      <c r="BK166" s="10">
        <v>2.2181636839999999</v>
      </c>
      <c r="BL166" s="4" t="s">
        <v>95</v>
      </c>
      <c r="BM166" s="11">
        <v>-28.288</v>
      </c>
      <c r="BN166" s="4">
        <v>39.278776221999998</v>
      </c>
      <c r="BO166" s="4" t="s">
        <v>96</v>
      </c>
      <c r="BP166" s="12">
        <v>-14.307</v>
      </c>
      <c r="BQ166" s="4">
        <v>39.233131938</v>
      </c>
      <c r="BR166" s="13">
        <f t="shared" si="13"/>
        <v>19.460935769948634</v>
      </c>
      <c r="BS166" s="13">
        <f t="shared" si="14"/>
        <v>80.539064230051366</v>
      </c>
      <c r="BT166">
        <f t="shared" si="15"/>
        <v>100</v>
      </c>
    </row>
    <row r="167" spans="1:72" x14ac:dyDescent="0.3">
      <c r="A167" t="s">
        <v>177</v>
      </c>
      <c r="B167" t="s">
        <v>49</v>
      </c>
      <c r="C167">
        <v>5</v>
      </c>
      <c r="D167">
        <v>1.4166666666666667</v>
      </c>
      <c r="E167">
        <v>24.187000000000001</v>
      </c>
      <c r="F167">
        <v>7.5129999999999999</v>
      </c>
      <c r="G167">
        <v>0.16372241400000001</v>
      </c>
      <c r="H167">
        <v>-18.187000000000001</v>
      </c>
      <c r="I167">
        <v>1.8957534599999999</v>
      </c>
      <c r="J167">
        <v>11.579071024447513</v>
      </c>
      <c r="K167" t="s">
        <v>33</v>
      </c>
      <c r="L167">
        <v>13.428253675000001</v>
      </c>
      <c r="M167">
        <v>1.1597004325000002</v>
      </c>
      <c r="N167">
        <v>708.33333333333337</v>
      </c>
      <c r="AB167" s="8" t="s">
        <v>37</v>
      </c>
      <c r="AC167" s="8" t="s">
        <v>178</v>
      </c>
      <c r="AD167" s="8">
        <v>5</v>
      </c>
      <c r="AE167" s="3" t="s">
        <v>33</v>
      </c>
      <c r="AF167" s="2" t="s">
        <v>32</v>
      </c>
      <c r="AG167" s="9">
        <v>14.129969180182357</v>
      </c>
      <c r="AH167" s="9">
        <v>1.1283646820975242</v>
      </c>
      <c r="AI167" s="2" t="s">
        <v>78</v>
      </c>
      <c r="BH167" t="s">
        <v>177</v>
      </c>
      <c r="BI167" t="s">
        <v>49</v>
      </c>
      <c r="BJ167" s="5">
        <v>-18.187000000000001</v>
      </c>
      <c r="BK167" s="10">
        <v>1.8957534599999999</v>
      </c>
      <c r="BL167" s="4" t="s">
        <v>95</v>
      </c>
      <c r="BM167" s="11">
        <v>-28.288</v>
      </c>
      <c r="BN167" s="4">
        <v>39.278776221999998</v>
      </c>
      <c r="BO167" s="4" t="s">
        <v>96</v>
      </c>
      <c r="BP167" s="12">
        <v>-14.307</v>
      </c>
      <c r="BQ167" s="4">
        <v>39.233131938</v>
      </c>
      <c r="BR167" s="13">
        <f t="shared" si="13"/>
        <v>25.555989075302392</v>
      </c>
      <c r="BS167" s="13">
        <f t="shared" si="14"/>
        <v>74.444010924697608</v>
      </c>
      <c r="BT167">
        <f t="shared" si="15"/>
        <v>100</v>
      </c>
    </row>
    <row r="168" spans="1:72" x14ac:dyDescent="0.3">
      <c r="A168" t="s">
        <v>179</v>
      </c>
      <c r="B168" t="s">
        <v>55</v>
      </c>
      <c r="C168">
        <v>10</v>
      </c>
      <c r="D168">
        <v>1.3866666666666667</v>
      </c>
      <c r="E168">
        <v>32.933</v>
      </c>
      <c r="F168">
        <v>7.6919999999999993</v>
      </c>
      <c r="G168">
        <v>0.16688204200000001</v>
      </c>
      <c r="H168">
        <v>-18.360000000000003</v>
      </c>
      <c r="I168">
        <v>1.9195299139999999</v>
      </c>
      <c r="J168">
        <v>11.502315593669449</v>
      </c>
      <c r="K168" t="s">
        <v>33</v>
      </c>
      <c r="L168">
        <v>26.617481474133335</v>
      </c>
      <c r="M168">
        <v>2.3140976490666669</v>
      </c>
      <c r="N168">
        <v>1386.6666666666667</v>
      </c>
      <c r="AB168" s="8" t="s">
        <v>37</v>
      </c>
      <c r="AC168" s="8" t="s">
        <v>180</v>
      </c>
      <c r="AD168" s="8">
        <v>6</v>
      </c>
      <c r="AE168" s="3" t="s">
        <v>33</v>
      </c>
      <c r="AF168" s="2" t="s">
        <v>32</v>
      </c>
      <c r="AG168" s="9">
        <v>11.785927654267981</v>
      </c>
      <c r="AH168" s="9">
        <v>0.96142727688723661</v>
      </c>
      <c r="AI168" s="2" t="s">
        <v>78</v>
      </c>
      <c r="BH168" t="s">
        <v>179</v>
      </c>
      <c r="BI168" t="s">
        <v>55</v>
      </c>
      <c r="BJ168" s="5">
        <v>-18.360000000000003</v>
      </c>
      <c r="BK168" s="10">
        <v>1.9195299139999999</v>
      </c>
      <c r="BL168" s="4" t="s">
        <v>95</v>
      </c>
      <c r="BM168" s="11">
        <v>-28.288</v>
      </c>
      <c r="BN168" s="4">
        <v>39.278776221999998</v>
      </c>
      <c r="BO168" s="4" t="s">
        <v>96</v>
      </c>
      <c r="BP168" s="12">
        <v>-14.307</v>
      </c>
      <c r="BQ168" s="4">
        <v>39.233131938</v>
      </c>
      <c r="BR168" s="13">
        <f t="shared" si="13"/>
        <v>26.772187716393731</v>
      </c>
      <c r="BS168" s="13">
        <f t="shared" si="14"/>
        <v>73.227812283606269</v>
      </c>
      <c r="BT168">
        <f t="shared" si="15"/>
        <v>100</v>
      </c>
    </row>
    <row r="169" spans="1:72" x14ac:dyDescent="0.3">
      <c r="A169" t="s">
        <v>181</v>
      </c>
      <c r="B169" t="s">
        <v>61</v>
      </c>
      <c r="C169">
        <v>10</v>
      </c>
      <c r="D169">
        <v>1.3999999999999997</v>
      </c>
      <c r="E169">
        <v>30.602</v>
      </c>
      <c r="F169">
        <v>8.2569999999999997</v>
      </c>
      <c r="G169">
        <v>0.14450961800000001</v>
      </c>
      <c r="H169">
        <v>-19.380000000000003</v>
      </c>
      <c r="I169">
        <v>1.6652319959999999</v>
      </c>
      <c r="J169">
        <v>11.523329858916378</v>
      </c>
      <c r="K169" t="s">
        <v>33</v>
      </c>
      <c r="L169">
        <v>23.313247943999993</v>
      </c>
      <c r="M169">
        <v>2.0231346519999995</v>
      </c>
      <c r="N169">
        <v>1399.9999999999995</v>
      </c>
      <c r="AB169" s="8" t="s">
        <v>37</v>
      </c>
      <c r="AC169" s="8" t="s">
        <v>182</v>
      </c>
      <c r="AD169" s="8">
        <v>7</v>
      </c>
      <c r="AE169" s="3" t="s">
        <v>33</v>
      </c>
      <c r="AF169" s="2" t="s">
        <v>32</v>
      </c>
      <c r="AG169" s="9">
        <v>9.6082219630169554</v>
      </c>
      <c r="AH169" s="9">
        <v>0.84099905654256313</v>
      </c>
      <c r="AI169" s="2" t="s">
        <v>78</v>
      </c>
      <c r="BH169" t="s">
        <v>181</v>
      </c>
      <c r="BI169" t="s">
        <v>61</v>
      </c>
      <c r="BJ169" s="5">
        <v>-19.380000000000003</v>
      </c>
      <c r="BK169" s="10">
        <v>1.6652319959999999</v>
      </c>
      <c r="BL169" s="4" t="s">
        <v>95</v>
      </c>
      <c r="BM169" s="11">
        <v>-28.288</v>
      </c>
      <c r="BN169" s="4">
        <v>39.278776221999998</v>
      </c>
      <c r="BO169" s="4" t="s">
        <v>96</v>
      </c>
      <c r="BP169" s="12">
        <v>-14.307</v>
      </c>
      <c r="BQ169" s="4">
        <v>39.233131938</v>
      </c>
      <c r="BR169" s="13">
        <f t="shared" si="13"/>
        <v>33.942838663868713</v>
      </c>
      <c r="BS169" s="13">
        <f t="shared" si="14"/>
        <v>66.057161336131287</v>
      </c>
      <c r="BT169">
        <f t="shared" si="15"/>
        <v>100</v>
      </c>
    </row>
    <row r="170" spans="1:72" x14ac:dyDescent="0.3">
      <c r="A170" t="s">
        <v>183</v>
      </c>
      <c r="B170" t="s">
        <v>67</v>
      </c>
      <c r="C170">
        <v>10</v>
      </c>
      <c r="D170">
        <v>1.36</v>
      </c>
      <c r="E170">
        <v>31.260999999999999</v>
      </c>
      <c r="F170">
        <v>8.2940000000000005</v>
      </c>
      <c r="G170">
        <v>0.12987754100000001</v>
      </c>
      <c r="H170">
        <v>-20.482000000000003</v>
      </c>
      <c r="I170">
        <v>1.5270176859999998</v>
      </c>
      <c r="J170">
        <v>11.757365239922425</v>
      </c>
      <c r="K170" t="s">
        <v>33</v>
      </c>
      <c r="L170">
        <v>20.767440529599998</v>
      </c>
      <c r="M170">
        <v>1.7663345576000005</v>
      </c>
      <c r="N170">
        <v>1360.0000000000002</v>
      </c>
      <c r="AB170" s="8" t="s">
        <v>37</v>
      </c>
      <c r="AC170" s="8" t="s">
        <v>184</v>
      </c>
      <c r="AD170" s="8">
        <v>8</v>
      </c>
      <c r="AE170" s="3" t="s">
        <v>33</v>
      </c>
      <c r="AF170" s="2" t="s">
        <v>32</v>
      </c>
      <c r="AG170" s="9">
        <v>10.676869180182356</v>
      </c>
      <c r="AH170" s="9">
        <v>0.94443030765248515</v>
      </c>
      <c r="AI170" s="2" t="s">
        <v>78</v>
      </c>
      <c r="BH170" t="s">
        <v>183</v>
      </c>
      <c r="BI170" t="s">
        <v>67</v>
      </c>
      <c r="BJ170" s="5">
        <v>-20.482000000000003</v>
      </c>
      <c r="BK170" s="10">
        <v>1.5270176859999998</v>
      </c>
      <c r="BL170" s="4" t="s">
        <v>95</v>
      </c>
      <c r="BM170" s="11">
        <v>-28.288</v>
      </c>
      <c r="BN170" s="4">
        <v>39.278776221999998</v>
      </c>
      <c r="BO170" s="4" t="s">
        <v>96</v>
      </c>
      <c r="BP170" s="12">
        <v>-14.307</v>
      </c>
      <c r="BQ170" s="4">
        <v>39.233131938</v>
      </c>
      <c r="BR170" s="13">
        <f t="shared" si="13"/>
        <v>41.689953707121099</v>
      </c>
      <c r="BS170" s="13">
        <f t="shared" si="14"/>
        <v>58.310046292878901</v>
      </c>
      <c r="BT170">
        <f t="shared" si="15"/>
        <v>100</v>
      </c>
    </row>
    <row r="171" spans="1:72" x14ac:dyDescent="0.3">
      <c r="A171" t="s">
        <v>185</v>
      </c>
      <c r="B171" t="s">
        <v>32</v>
      </c>
      <c r="C171">
        <v>5</v>
      </c>
      <c r="D171">
        <v>1.2966666666666666</v>
      </c>
      <c r="E171">
        <v>23.065000000000001</v>
      </c>
      <c r="F171">
        <v>7.3359999999999994</v>
      </c>
      <c r="G171">
        <v>0.20174630599999999</v>
      </c>
      <c r="H171">
        <v>-16.056000000000001</v>
      </c>
      <c r="I171">
        <v>2.4678571999999996</v>
      </c>
      <c r="J171">
        <v>12.232477753520799</v>
      </c>
      <c r="K171" t="s">
        <v>33</v>
      </c>
      <c r="L171">
        <v>15.999940846666664</v>
      </c>
      <c r="M171">
        <v>1.3079885505666666</v>
      </c>
      <c r="N171">
        <v>648.33333333333337</v>
      </c>
      <c r="AB171" s="8" t="s">
        <v>37</v>
      </c>
      <c r="AC171" s="8" t="s">
        <v>170</v>
      </c>
      <c r="AD171" s="8">
        <v>1</v>
      </c>
      <c r="AE171" s="3" t="s">
        <v>33</v>
      </c>
      <c r="AF171" s="2" t="s">
        <v>49</v>
      </c>
      <c r="AG171" s="9">
        <v>23.121733536313812</v>
      </c>
      <c r="AH171" s="9">
        <v>2.0196363690117445</v>
      </c>
      <c r="AI171" s="2" t="s">
        <v>78</v>
      </c>
      <c r="BH171" t="s">
        <v>185</v>
      </c>
      <c r="BI171" t="s">
        <v>32</v>
      </c>
      <c r="BJ171" s="5">
        <v>-16.056000000000001</v>
      </c>
      <c r="BK171" s="10">
        <v>2.4678571999999996</v>
      </c>
      <c r="BL171" s="4" t="s">
        <v>91</v>
      </c>
      <c r="BM171" s="11">
        <v>-28.288</v>
      </c>
      <c r="BN171" s="4">
        <v>41.195107422</v>
      </c>
      <c r="BO171" s="4" t="s">
        <v>97</v>
      </c>
      <c r="BP171" s="12">
        <v>-14.307</v>
      </c>
      <c r="BQ171" s="4">
        <v>39.825953538</v>
      </c>
      <c r="BR171" s="13">
        <f t="shared" si="13"/>
        <v>10.574952635038471</v>
      </c>
      <c r="BS171" s="13">
        <f t="shared" si="14"/>
        <v>89.425047364961529</v>
      </c>
      <c r="BT171">
        <f t="shared" si="15"/>
        <v>100</v>
      </c>
    </row>
    <row r="172" spans="1:72" x14ac:dyDescent="0.3">
      <c r="A172" t="s">
        <v>186</v>
      </c>
      <c r="B172" t="s">
        <v>49</v>
      </c>
      <c r="C172">
        <v>5</v>
      </c>
      <c r="D172">
        <v>1.2966666666666669</v>
      </c>
      <c r="E172">
        <v>21.425000000000001</v>
      </c>
      <c r="F172">
        <v>7.9959999999999996</v>
      </c>
      <c r="G172">
        <v>0.18268904</v>
      </c>
      <c r="H172">
        <v>-17.349</v>
      </c>
      <c r="I172">
        <v>2.1232565880000003</v>
      </c>
      <c r="J172">
        <v>11.622243939756869</v>
      </c>
      <c r="K172" t="s">
        <v>33</v>
      </c>
      <c r="L172">
        <v>13.765780212200005</v>
      </c>
      <c r="M172">
        <v>1.1844339426666668</v>
      </c>
      <c r="N172">
        <v>648.33333333333348</v>
      </c>
      <c r="AB172" s="8" t="s">
        <v>37</v>
      </c>
      <c r="AC172" s="8" t="s">
        <v>172</v>
      </c>
      <c r="AD172" s="8">
        <v>2</v>
      </c>
      <c r="AE172" s="3" t="s">
        <v>33</v>
      </c>
      <c r="AF172" s="2" t="s">
        <v>49</v>
      </c>
      <c r="AG172" s="9">
        <v>21.516579267080111</v>
      </c>
      <c r="AH172" s="9">
        <v>1.9095375951663238</v>
      </c>
      <c r="AI172" s="2" t="s">
        <v>78</v>
      </c>
      <c r="BH172" t="s">
        <v>186</v>
      </c>
      <c r="BI172" t="s">
        <v>49</v>
      </c>
      <c r="BJ172" s="5">
        <v>-17.349</v>
      </c>
      <c r="BK172" s="10">
        <v>2.1232565880000003</v>
      </c>
      <c r="BL172" s="4" t="s">
        <v>91</v>
      </c>
      <c r="BM172" s="11">
        <v>-28.288</v>
      </c>
      <c r="BN172" s="4">
        <v>41.195107422</v>
      </c>
      <c r="BO172" s="4" t="s">
        <v>97</v>
      </c>
      <c r="BP172" s="12">
        <v>-14.307</v>
      </c>
      <c r="BQ172" s="4">
        <v>39.825953538</v>
      </c>
      <c r="BR172" s="13">
        <f t="shared" si="13"/>
        <v>19.66480721845528</v>
      </c>
      <c r="BS172" s="13">
        <f t="shared" si="14"/>
        <v>80.33519278154472</v>
      </c>
      <c r="BT172">
        <f t="shared" si="15"/>
        <v>100</v>
      </c>
    </row>
    <row r="173" spans="1:72" x14ac:dyDescent="0.3">
      <c r="A173" t="s">
        <v>187</v>
      </c>
      <c r="B173" t="s">
        <v>55</v>
      </c>
      <c r="C173">
        <v>10</v>
      </c>
      <c r="D173">
        <v>1.3933333333333333</v>
      </c>
      <c r="E173">
        <v>35.390999999999998</v>
      </c>
      <c r="F173">
        <v>7.9109999999999996</v>
      </c>
      <c r="G173">
        <v>0.15344311699999999</v>
      </c>
      <c r="H173">
        <v>-18.39</v>
      </c>
      <c r="I173">
        <v>1.8062657160000002</v>
      </c>
      <c r="J173">
        <v>11.771565589351265</v>
      </c>
      <c r="K173" t="s">
        <v>33</v>
      </c>
      <c r="L173">
        <v>25.167302309600004</v>
      </c>
      <c r="M173">
        <v>2.1379740968666665</v>
      </c>
      <c r="N173">
        <v>1393.3333333333333</v>
      </c>
      <c r="AB173" s="8" t="s">
        <v>37</v>
      </c>
      <c r="AC173" s="8" t="s">
        <v>174</v>
      </c>
      <c r="AD173" s="8">
        <v>3</v>
      </c>
      <c r="AE173" s="3" t="s">
        <v>33</v>
      </c>
      <c r="AF173" s="2" t="s">
        <v>49</v>
      </c>
      <c r="AG173" s="9">
        <v>24.101918011929911</v>
      </c>
      <c r="AH173" s="9">
        <v>2.0814065702908637</v>
      </c>
      <c r="AI173" s="2" t="s">
        <v>78</v>
      </c>
      <c r="BH173" t="s">
        <v>187</v>
      </c>
      <c r="BI173" t="s">
        <v>55</v>
      </c>
      <c r="BJ173" s="5">
        <v>-18.39</v>
      </c>
      <c r="BK173" s="10">
        <v>1.8062657160000002</v>
      </c>
      <c r="BL173" s="4" t="s">
        <v>91</v>
      </c>
      <c r="BM173" s="11">
        <v>-28.288</v>
      </c>
      <c r="BN173" s="4">
        <v>41.195107422</v>
      </c>
      <c r="BO173" s="4" t="s">
        <v>97</v>
      </c>
      <c r="BP173" s="12">
        <v>-14.307</v>
      </c>
      <c r="BQ173" s="4">
        <v>39.825953538</v>
      </c>
      <c r="BR173" s="13">
        <f t="shared" si="13"/>
        <v>26.98308921484886</v>
      </c>
      <c r="BS173" s="13">
        <f t="shared" si="14"/>
        <v>73.01691078515114</v>
      </c>
      <c r="BT173">
        <f t="shared" si="15"/>
        <v>100</v>
      </c>
    </row>
    <row r="174" spans="1:72" x14ac:dyDescent="0.3">
      <c r="A174" t="s">
        <v>188</v>
      </c>
      <c r="B174" t="s">
        <v>61</v>
      </c>
      <c r="C174">
        <v>10</v>
      </c>
      <c r="D174">
        <v>1.3566666666666667</v>
      </c>
      <c r="E174">
        <v>34.116</v>
      </c>
      <c r="F174">
        <v>8.5449999999999999</v>
      </c>
      <c r="G174">
        <v>0.1223123455</v>
      </c>
      <c r="H174">
        <v>-19.270000000000003</v>
      </c>
      <c r="I174">
        <v>1.4355831845</v>
      </c>
      <c r="J174">
        <v>11.737028037770415</v>
      </c>
      <c r="K174" t="s">
        <v>33</v>
      </c>
      <c r="L174">
        <v>19.476078536383334</v>
      </c>
      <c r="M174">
        <v>1.6593708206166666</v>
      </c>
      <c r="N174">
        <v>1356.6666666666667</v>
      </c>
      <c r="AB174" s="8" t="s">
        <v>37</v>
      </c>
      <c r="AC174" s="8" t="s">
        <v>176</v>
      </c>
      <c r="AD174" s="8">
        <v>4</v>
      </c>
      <c r="AE174" s="3" t="s">
        <v>33</v>
      </c>
      <c r="AF174" s="2" t="s">
        <v>49</v>
      </c>
      <c r="AG174" s="9">
        <v>24.101918011929911</v>
      </c>
      <c r="AH174" s="9">
        <v>1.8283779977245618</v>
      </c>
      <c r="AI174" s="2" t="s">
        <v>78</v>
      </c>
      <c r="BH174" t="s">
        <v>188</v>
      </c>
      <c r="BI174" t="s">
        <v>61</v>
      </c>
      <c r="BJ174" s="5">
        <v>-19.270000000000003</v>
      </c>
      <c r="BK174" s="10">
        <v>1.4355831845</v>
      </c>
      <c r="BL174" s="4" t="s">
        <v>91</v>
      </c>
      <c r="BM174" s="11">
        <v>-28.288</v>
      </c>
      <c r="BN174" s="4">
        <v>41.195107422</v>
      </c>
      <c r="BO174" s="4" t="s">
        <v>97</v>
      </c>
      <c r="BP174" s="12">
        <v>-14.307</v>
      </c>
      <c r="BQ174" s="4">
        <v>39.825953538</v>
      </c>
      <c r="BR174" s="13">
        <f t="shared" si="13"/>
        <v>33.169533169533182</v>
      </c>
      <c r="BS174" s="13">
        <f t="shared" si="14"/>
        <v>66.830466830466818</v>
      </c>
      <c r="BT174">
        <f t="shared" si="15"/>
        <v>100</v>
      </c>
    </row>
    <row r="175" spans="1:72" x14ac:dyDescent="0.3">
      <c r="A175" t="s">
        <v>189</v>
      </c>
      <c r="B175" t="s">
        <v>67</v>
      </c>
      <c r="C175">
        <v>10</v>
      </c>
      <c r="D175">
        <v>1.31</v>
      </c>
      <c r="E175">
        <v>34.637999999999998</v>
      </c>
      <c r="F175">
        <v>8.7530000000000001</v>
      </c>
      <c r="G175">
        <v>9.4677290999999997E-2</v>
      </c>
      <c r="H175">
        <v>-19.46</v>
      </c>
      <c r="I175">
        <v>1.1298212880000003</v>
      </c>
      <c r="J175">
        <v>11.93339264428257</v>
      </c>
      <c r="K175" t="s">
        <v>33</v>
      </c>
      <c r="L175">
        <v>14.800658872800005</v>
      </c>
      <c r="M175">
        <v>1.2402725121</v>
      </c>
      <c r="N175">
        <v>1310.0000000000002</v>
      </c>
      <c r="AB175" s="8" t="s">
        <v>37</v>
      </c>
      <c r="AC175" s="8" t="s">
        <v>178</v>
      </c>
      <c r="AD175" s="8">
        <v>5</v>
      </c>
      <c r="AE175" s="3" t="s">
        <v>33</v>
      </c>
      <c r="AF175" s="2" t="s">
        <v>49</v>
      </c>
      <c r="AG175" s="9">
        <v>26.371436851730678</v>
      </c>
      <c r="AH175" s="9">
        <v>2.0938077964454429</v>
      </c>
      <c r="AI175" s="2" t="s">
        <v>78</v>
      </c>
      <c r="BH175" t="s">
        <v>189</v>
      </c>
      <c r="BI175" t="s">
        <v>67</v>
      </c>
      <c r="BJ175" s="5">
        <v>-19.46</v>
      </c>
      <c r="BK175" s="10">
        <v>1.1298212880000003</v>
      </c>
      <c r="BL175" s="4" t="s">
        <v>91</v>
      </c>
      <c r="BM175" s="11">
        <v>-28.288</v>
      </c>
      <c r="BN175" s="4">
        <v>41.195107422</v>
      </c>
      <c r="BO175" s="4" t="s">
        <v>97</v>
      </c>
      <c r="BP175" s="12">
        <v>-14.307</v>
      </c>
      <c r="BQ175" s="4">
        <v>39.825953538</v>
      </c>
      <c r="BR175" s="13">
        <f t="shared" si="13"/>
        <v>34.505242659749086</v>
      </c>
      <c r="BS175" s="13">
        <f t="shared" si="14"/>
        <v>65.494757340250914</v>
      </c>
      <c r="BT175">
        <f t="shared" si="15"/>
        <v>100</v>
      </c>
    </row>
    <row r="176" spans="1:72" x14ac:dyDescent="0.3">
      <c r="A176" t="s">
        <v>190</v>
      </c>
      <c r="B176" t="s">
        <v>32</v>
      </c>
      <c r="C176">
        <v>5</v>
      </c>
      <c r="D176">
        <v>1.2966666666666666</v>
      </c>
      <c r="E176">
        <v>22.632000000000001</v>
      </c>
      <c r="F176">
        <v>7.3699999999999992</v>
      </c>
      <c r="G176">
        <v>0.16578179599999998</v>
      </c>
      <c r="H176">
        <v>-16.748000000000001</v>
      </c>
      <c r="I176">
        <v>1.9188406350000002</v>
      </c>
      <c r="J176">
        <v>11.574495398758984</v>
      </c>
      <c r="K176" t="s">
        <v>33</v>
      </c>
      <c r="L176">
        <v>12.440483450250001</v>
      </c>
      <c r="M176">
        <v>1.0748186440666665</v>
      </c>
      <c r="N176">
        <v>648.33333333333337</v>
      </c>
      <c r="AB176" s="8" t="s">
        <v>37</v>
      </c>
      <c r="AC176" s="8" t="s">
        <v>180</v>
      </c>
      <c r="AD176" s="8">
        <v>6</v>
      </c>
      <c r="AE176" s="3" t="s">
        <v>33</v>
      </c>
      <c r="AF176" s="2" t="s">
        <v>49</v>
      </c>
      <c r="AG176" s="9">
        <v>23.622728260684514</v>
      </c>
      <c r="AH176" s="9">
        <v>1.9174792238791412</v>
      </c>
      <c r="AI176" s="2" t="s">
        <v>78</v>
      </c>
      <c r="BH176" t="s">
        <v>190</v>
      </c>
      <c r="BI176" t="s">
        <v>32</v>
      </c>
      <c r="BJ176" s="5">
        <v>-16.748000000000001</v>
      </c>
      <c r="BK176" s="10">
        <v>1.9188406350000002</v>
      </c>
      <c r="BL176" s="4" t="s">
        <v>91</v>
      </c>
      <c r="BM176" s="11">
        <v>-28.288</v>
      </c>
      <c r="BN176" s="4">
        <v>41.195107422</v>
      </c>
      <c r="BO176" s="4" t="s">
        <v>97</v>
      </c>
      <c r="BP176" s="12">
        <v>-14.307</v>
      </c>
      <c r="BQ176" s="4">
        <v>39.825953538</v>
      </c>
      <c r="BR176" s="13">
        <f t="shared" si="13"/>
        <v>15.439747199403854</v>
      </c>
      <c r="BS176" s="13">
        <f t="shared" si="14"/>
        <v>84.560252800596146</v>
      </c>
      <c r="BT176">
        <f t="shared" si="15"/>
        <v>100</v>
      </c>
    </row>
    <row r="177" spans="1:72" x14ac:dyDescent="0.3">
      <c r="A177" t="s">
        <v>191</v>
      </c>
      <c r="B177" t="s">
        <v>49</v>
      </c>
      <c r="C177">
        <v>5</v>
      </c>
      <c r="D177">
        <v>1.2966666666666669</v>
      </c>
      <c r="E177">
        <v>24.768000000000001</v>
      </c>
      <c r="F177">
        <v>7.9719999999999995</v>
      </c>
      <c r="G177">
        <v>0.14184418400000001</v>
      </c>
      <c r="H177">
        <v>-17.582000000000001</v>
      </c>
      <c r="I177">
        <v>1.6131942750000001</v>
      </c>
      <c r="J177">
        <v>11.37300261109049</v>
      </c>
      <c r="K177" t="s">
        <v>33</v>
      </c>
      <c r="L177">
        <v>10.458876216250003</v>
      </c>
      <c r="M177">
        <v>0.91962312626666687</v>
      </c>
      <c r="N177">
        <v>648.33333333333348</v>
      </c>
      <c r="AB177" s="8" t="s">
        <v>37</v>
      </c>
      <c r="AC177" s="8" t="s">
        <v>182</v>
      </c>
      <c r="AD177" s="8">
        <v>7</v>
      </c>
      <c r="AE177" s="3" t="s">
        <v>33</v>
      </c>
      <c r="AF177" s="2" t="s">
        <v>49</v>
      </c>
      <c r="AG177" s="9">
        <v>19.645612683721851</v>
      </c>
      <c r="AH177" s="9">
        <v>1.7096053441362848</v>
      </c>
      <c r="AI177" s="2" t="s">
        <v>78</v>
      </c>
      <c r="BH177" t="s">
        <v>191</v>
      </c>
      <c r="BI177" t="s">
        <v>49</v>
      </c>
      <c r="BJ177" s="5">
        <v>-17.582000000000001</v>
      </c>
      <c r="BK177" s="10">
        <v>1.6131942750000001</v>
      </c>
      <c r="BL177" s="4" t="s">
        <v>91</v>
      </c>
      <c r="BM177" s="11">
        <v>-28.288</v>
      </c>
      <c r="BN177" s="4">
        <v>41.195107422</v>
      </c>
      <c r="BO177" s="4" t="s">
        <v>97</v>
      </c>
      <c r="BP177" s="12">
        <v>-14.307</v>
      </c>
      <c r="BQ177" s="4">
        <v>39.825953538</v>
      </c>
      <c r="BR177" s="13">
        <f t="shared" si="13"/>
        <v>21.30280885645692</v>
      </c>
      <c r="BS177" s="13">
        <f t="shared" si="14"/>
        <v>78.69719114354308</v>
      </c>
      <c r="BT177">
        <f t="shared" si="15"/>
        <v>100</v>
      </c>
    </row>
    <row r="178" spans="1:72" x14ac:dyDescent="0.3">
      <c r="A178" t="s">
        <v>192</v>
      </c>
      <c r="B178" t="s">
        <v>55</v>
      </c>
      <c r="C178">
        <v>10</v>
      </c>
      <c r="D178">
        <v>1.3933333333333333</v>
      </c>
      <c r="E178">
        <v>34.579000000000001</v>
      </c>
      <c r="F178">
        <v>8.270999999999999</v>
      </c>
      <c r="G178">
        <v>0.134734506</v>
      </c>
      <c r="H178">
        <v>-18.834</v>
      </c>
      <c r="I178">
        <v>1.5430312620000002</v>
      </c>
      <c r="J178">
        <v>11.452383712306037</v>
      </c>
      <c r="K178" t="s">
        <v>33</v>
      </c>
      <c r="L178">
        <v>21.499568917200001</v>
      </c>
      <c r="M178">
        <v>1.8773007836000002</v>
      </c>
      <c r="N178">
        <v>1393.3333333333333</v>
      </c>
      <c r="AB178" s="8" t="s">
        <v>37</v>
      </c>
      <c r="AC178" s="8" t="s">
        <v>184</v>
      </c>
      <c r="AD178" s="8">
        <v>8</v>
      </c>
      <c r="AE178" s="3" t="s">
        <v>33</v>
      </c>
      <c r="AF178" s="2" t="s">
        <v>49</v>
      </c>
      <c r="AG178" s="9">
        <v>22.918336851730679</v>
      </c>
      <c r="AH178" s="9">
        <v>2.0067102487546018</v>
      </c>
      <c r="AI178" s="2" t="s">
        <v>78</v>
      </c>
      <c r="BH178" t="s">
        <v>192</v>
      </c>
      <c r="BI178" t="s">
        <v>55</v>
      </c>
      <c r="BJ178" s="5">
        <v>-18.834</v>
      </c>
      <c r="BK178" s="10">
        <v>1.5430312620000002</v>
      </c>
      <c r="BL178" s="4" t="s">
        <v>91</v>
      </c>
      <c r="BM178" s="11">
        <v>-28.288</v>
      </c>
      <c r="BN178" s="4">
        <v>41.195107422</v>
      </c>
      <c r="BO178" s="4" t="s">
        <v>97</v>
      </c>
      <c r="BP178" s="12">
        <v>-14.307</v>
      </c>
      <c r="BQ178" s="4">
        <v>39.825953538</v>
      </c>
      <c r="BR178" s="13">
        <f t="shared" si="13"/>
        <v>30.104431391985031</v>
      </c>
      <c r="BS178" s="13">
        <f t="shared" si="14"/>
        <v>69.895568608014969</v>
      </c>
      <c r="BT178">
        <f t="shared" si="15"/>
        <v>100</v>
      </c>
    </row>
    <row r="179" spans="1:72" x14ac:dyDescent="0.3">
      <c r="A179" t="s">
        <v>193</v>
      </c>
      <c r="B179" t="s">
        <v>61</v>
      </c>
      <c r="C179">
        <v>10</v>
      </c>
      <c r="D179">
        <v>1.3566666666666667</v>
      </c>
      <c r="E179">
        <v>31.353000000000002</v>
      </c>
      <c r="F179">
        <v>9.01</v>
      </c>
      <c r="G179">
        <v>9.7038669000000008E-2</v>
      </c>
      <c r="H179">
        <v>-19.417999999999999</v>
      </c>
      <c r="I179">
        <v>1.13005602</v>
      </c>
      <c r="J179">
        <v>11.645419621326422</v>
      </c>
      <c r="K179" t="s">
        <v>33</v>
      </c>
      <c r="L179">
        <v>15.331093338000001</v>
      </c>
      <c r="M179">
        <v>1.3164912761000001</v>
      </c>
      <c r="N179">
        <v>1356.6666666666667</v>
      </c>
      <c r="AB179" s="8" t="s">
        <v>37</v>
      </c>
      <c r="AC179" s="8" t="s">
        <v>170</v>
      </c>
      <c r="AD179" s="8">
        <v>1</v>
      </c>
      <c r="AE179" s="3" t="s">
        <v>33</v>
      </c>
      <c r="AF179" s="2" t="s">
        <v>55</v>
      </c>
      <c r="AG179" s="9">
        <v>44.118865565957108</v>
      </c>
      <c r="AH179" s="9">
        <v>3.895931906780798</v>
      </c>
      <c r="AI179" s="2" t="s">
        <v>78</v>
      </c>
      <c r="BH179" t="s">
        <v>193</v>
      </c>
      <c r="BI179" t="s">
        <v>61</v>
      </c>
      <c r="BJ179" s="5">
        <v>-19.417999999999999</v>
      </c>
      <c r="BK179" s="10">
        <v>1.13005602</v>
      </c>
      <c r="BL179" s="4" t="s">
        <v>91</v>
      </c>
      <c r="BM179" s="11">
        <v>-28.288</v>
      </c>
      <c r="BN179" s="4">
        <v>41.195107422</v>
      </c>
      <c r="BO179" s="4" t="s">
        <v>97</v>
      </c>
      <c r="BP179" s="12">
        <v>-14.307</v>
      </c>
      <c r="BQ179" s="4">
        <v>39.825953538</v>
      </c>
      <c r="BR179" s="13">
        <f t="shared" si="13"/>
        <v>34.209980561911877</v>
      </c>
      <c r="BS179" s="13">
        <f t="shared" si="14"/>
        <v>65.790019438088123</v>
      </c>
      <c r="BT179">
        <f t="shared" si="15"/>
        <v>100</v>
      </c>
    </row>
    <row r="180" spans="1:72" x14ac:dyDescent="0.3">
      <c r="A180" t="s">
        <v>194</v>
      </c>
      <c r="B180" t="s">
        <v>67</v>
      </c>
      <c r="C180">
        <v>10</v>
      </c>
      <c r="D180">
        <v>1.31</v>
      </c>
      <c r="E180">
        <v>33.258000000000003</v>
      </c>
      <c r="F180">
        <v>9.0459999999999994</v>
      </c>
      <c r="G180">
        <v>6.8498192999999999E-2</v>
      </c>
      <c r="H180">
        <v>-19.331</v>
      </c>
      <c r="I180">
        <v>0.83968249200000011</v>
      </c>
      <c r="J180">
        <v>12.258461942200434</v>
      </c>
      <c r="K180" t="s">
        <v>33</v>
      </c>
      <c r="L180">
        <v>10.999840645200003</v>
      </c>
      <c r="M180">
        <v>0.89732632830000003</v>
      </c>
      <c r="N180">
        <v>1310.0000000000002</v>
      </c>
      <c r="AB180" s="8" t="s">
        <v>37</v>
      </c>
      <c r="AC180" s="8" t="s">
        <v>172</v>
      </c>
      <c r="AD180" s="8">
        <v>2</v>
      </c>
      <c r="AE180" s="3" t="s">
        <v>33</v>
      </c>
      <c r="AF180" s="2" t="s">
        <v>55</v>
      </c>
      <c r="AG180" s="9">
        <v>43.377773661373688</v>
      </c>
      <c r="AH180" s="9">
        <v>3.8650791605604438</v>
      </c>
      <c r="AI180" s="2" t="s">
        <v>78</v>
      </c>
      <c r="BH180" t="s">
        <v>194</v>
      </c>
      <c r="BI180" t="s">
        <v>67</v>
      </c>
      <c r="BJ180" s="5">
        <v>-19.331</v>
      </c>
      <c r="BK180" s="10">
        <v>0.83968249200000011</v>
      </c>
      <c r="BL180" s="4" t="s">
        <v>91</v>
      </c>
      <c r="BM180" s="11">
        <v>-28.288</v>
      </c>
      <c r="BN180" s="4">
        <v>41.195107422</v>
      </c>
      <c r="BO180" s="4" t="s">
        <v>97</v>
      </c>
      <c r="BP180" s="12">
        <v>-14.307</v>
      </c>
      <c r="BQ180" s="4">
        <v>39.825953538</v>
      </c>
      <c r="BR180" s="13">
        <f t="shared" si="13"/>
        <v>33.598366216391966</v>
      </c>
      <c r="BS180" s="13">
        <f t="shared" si="14"/>
        <v>66.401633783608034</v>
      </c>
      <c r="BT180">
        <f t="shared" si="15"/>
        <v>100</v>
      </c>
    </row>
    <row r="181" spans="1:72" x14ac:dyDescent="0.3">
      <c r="A181" t="s">
        <v>195</v>
      </c>
      <c r="B181" t="s">
        <v>32</v>
      </c>
      <c r="C181">
        <v>5</v>
      </c>
      <c r="D181">
        <v>1.2233333333333334</v>
      </c>
      <c r="E181">
        <v>23.905999999999999</v>
      </c>
      <c r="F181">
        <v>7.0059999999999993</v>
      </c>
      <c r="G181">
        <v>0.19843238400000002</v>
      </c>
      <c r="H181">
        <v>-16.062999999999999</v>
      </c>
      <c r="I181">
        <v>2.4012846450000001</v>
      </c>
      <c r="J181">
        <v>12.101273978545759</v>
      </c>
      <c r="K181" t="s">
        <v>33</v>
      </c>
      <c r="L181">
        <v>14.687857745250001</v>
      </c>
      <c r="M181">
        <v>1.2137447488000002</v>
      </c>
      <c r="N181">
        <v>611.66666666666674</v>
      </c>
      <c r="AB181" s="8" t="s">
        <v>37</v>
      </c>
      <c r="AC181" s="8" t="s">
        <v>174</v>
      </c>
      <c r="AD181" s="8">
        <v>3</v>
      </c>
      <c r="AE181" s="3" t="s">
        <v>33</v>
      </c>
      <c r="AF181" s="2" t="s">
        <v>55</v>
      </c>
      <c r="AG181" s="9">
        <v>44.569936973430281</v>
      </c>
      <c r="AH181" s="9">
        <v>3.8375590767514089</v>
      </c>
      <c r="AI181" s="2" t="s">
        <v>78</v>
      </c>
      <c r="BH181" t="s">
        <v>195</v>
      </c>
      <c r="BI181" t="s">
        <v>32</v>
      </c>
      <c r="BJ181" s="5">
        <v>-16.062999999999999</v>
      </c>
      <c r="BK181" s="10">
        <v>2.4012846450000001</v>
      </c>
      <c r="BL181" s="4" t="s">
        <v>91</v>
      </c>
      <c r="BM181" s="11">
        <v>-28.288</v>
      </c>
      <c r="BN181" s="4">
        <v>41.195107422</v>
      </c>
      <c r="BO181" s="4" t="s">
        <v>97</v>
      </c>
      <c r="BP181" s="12">
        <v>-14.307</v>
      </c>
      <c r="BQ181" s="4">
        <v>39.825953538</v>
      </c>
      <c r="BR181" s="13">
        <f t="shared" si="13"/>
        <v>10.624162984677994</v>
      </c>
      <c r="BS181" s="13">
        <f t="shared" si="14"/>
        <v>89.375837015322006</v>
      </c>
      <c r="BT181">
        <f t="shared" si="15"/>
        <v>100</v>
      </c>
    </row>
    <row r="182" spans="1:72" x14ac:dyDescent="0.3">
      <c r="A182" t="s">
        <v>196</v>
      </c>
      <c r="B182" t="s">
        <v>49</v>
      </c>
      <c r="C182">
        <v>5</v>
      </c>
      <c r="D182">
        <v>1.3233333333333335</v>
      </c>
      <c r="E182">
        <v>24.654</v>
      </c>
      <c r="F182">
        <v>7.9589999999999996</v>
      </c>
      <c r="G182">
        <v>0.15857900599999999</v>
      </c>
      <c r="H182">
        <v>-17.234000000000002</v>
      </c>
      <c r="I182">
        <v>1.85618514</v>
      </c>
      <c r="J182">
        <v>11.705112718388461</v>
      </c>
      <c r="K182" t="s">
        <v>33</v>
      </c>
      <c r="L182">
        <v>12.281758343000002</v>
      </c>
      <c r="M182">
        <v>1.0492644230333334</v>
      </c>
      <c r="N182">
        <v>661.66666666666674</v>
      </c>
      <c r="AB182" s="8" t="s">
        <v>37</v>
      </c>
      <c r="AC182" s="8" t="s">
        <v>176</v>
      </c>
      <c r="AD182" s="8">
        <v>4</v>
      </c>
      <c r="AE182" s="3" t="s">
        <v>33</v>
      </c>
      <c r="AF182" s="2" t="s">
        <v>55</v>
      </c>
      <c r="AG182" s="9">
        <v>44.569936973430281</v>
      </c>
      <c r="AH182" s="9">
        <v>3.5436335005016653</v>
      </c>
      <c r="AI182" s="2" t="s">
        <v>78</v>
      </c>
      <c r="BH182" t="s">
        <v>196</v>
      </c>
      <c r="BI182" t="s">
        <v>49</v>
      </c>
      <c r="BJ182" s="5">
        <v>-17.234000000000002</v>
      </c>
      <c r="BK182" s="10">
        <v>1.85618514</v>
      </c>
      <c r="BL182" s="4" t="s">
        <v>91</v>
      </c>
      <c r="BM182" s="11">
        <v>-28.288</v>
      </c>
      <c r="BN182" s="4">
        <v>41.195107422</v>
      </c>
      <c r="BO182" s="4" t="s">
        <v>97</v>
      </c>
      <c r="BP182" s="12">
        <v>-14.307</v>
      </c>
      <c r="BQ182" s="4">
        <v>39.825953538</v>
      </c>
      <c r="BR182" s="13">
        <f t="shared" si="13"/>
        <v>18.856351474377234</v>
      </c>
      <c r="BS182" s="13">
        <f t="shared" si="14"/>
        <v>81.143648525622766</v>
      </c>
      <c r="BT182">
        <f t="shared" si="15"/>
        <v>100</v>
      </c>
    </row>
    <row r="183" spans="1:72" x14ac:dyDescent="0.3">
      <c r="A183" t="s">
        <v>197</v>
      </c>
      <c r="B183" t="s">
        <v>55</v>
      </c>
      <c r="C183">
        <v>10</v>
      </c>
      <c r="D183">
        <v>1.4266666666666667</v>
      </c>
      <c r="E183">
        <v>31.792000000000002</v>
      </c>
      <c r="F183">
        <v>8.2349999999999994</v>
      </c>
      <c r="G183">
        <v>0.14310047499999998</v>
      </c>
      <c r="H183">
        <v>-18.093999999999998</v>
      </c>
      <c r="I183">
        <v>1.78892385</v>
      </c>
      <c r="J183">
        <v>12.50117338883746</v>
      </c>
      <c r="K183" t="s">
        <v>33</v>
      </c>
      <c r="L183">
        <v>25.521980260000003</v>
      </c>
      <c r="M183">
        <v>2.0415667766666665</v>
      </c>
      <c r="N183">
        <v>1426.6666666666667</v>
      </c>
      <c r="AB183" s="8" t="s">
        <v>37</v>
      </c>
      <c r="AC183" s="8" t="s">
        <v>178</v>
      </c>
      <c r="AD183" s="8">
        <v>5</v>
      </c>
      <c r="AE183" s="3" t="s">
        <v>33</v>
      </c>
      <c r="AF183" s="2" t="s">
        <v>55</v>
      </c>
      <c r="AG183" s="9">
        <v>49.674347621726355</v>
      </c>
      <c r="AH183" s="9">
        <v>3.9292063305310543</v>
      </c>
      <c r="AI183" s="2" t="s">
        <v>78</v>
      </c>
      <c r="BH183" t="s">
        <v>197</v>
      </c>
      <c r="BI183" t="s">
        <v>55</v>
      </c>
      <c r="BJ183" s="5">
        <v>-18.093999999999998</v>
      </c>
      <c r="BK183" s="10">
        <v>1.78892385</v>
      </c>
      <c r="BL183" s="4" t="s">
        <v>91</v>
      </c>
      <c r="BM183" s="11">
        <v>-28.288</v>
      </c>
      <c r="BN183" s="4">
        <v>41.195107422</v>
      </c>
      <c r="BO183" s="4" t="s">
        <v>97</v>
      </c>
      <c r="BP183" s="12">
        <v>-14.307</v>
      </c>
      <c r="BQ183" s="4">
        <v>39.825953538</v>
      </c>
      <c r="BR183" s="13">
        <f t="shared" si="13"/>
        <v>24.902194430091413</v>
      </c>
      <c r="BS183" s="13">
        <f t="shared" si="14"/>
        <v>75.097805569908587</v>
      </c>
      <c r="BT183">
        <f t="shared" si="15"/>
        <v>100</v>
      </c>
    </row>
    <row r="184" spans="1:72" x14ac:dyDescent="0.3">
      <c r="A184" t="s">
        <v>198</v>
      </c>
      <c r="B184" t="s">
        <v>61</v>
      </c>
      <c r="C184">
        <v>10</v>
      </c>
      <c r="D184">
        <v>1.3766666666666667</v>
      </c>
      <c r="E184">
        <v>35.418499999999995</v>
      </c>
      <c r="F184">
        <v>8.2409999999999997</v>
      </c>
      <c r="G184">
        <v>0.10080687250000001</v>
      </c>
      <c r="H184">
        <v>-19.024999999999999</v>
      </c>
      <c r="I184">
        <v>1.2403761314999997</v>
      </c>
      <c r="J184">
        <v>12.30084771854834</v>
      </c>
      <c r="K184" t="s">
        <v>33</v>
      </c>
      <c r="L184">
        <v>17.075844743649998</v>
      </c>
      <c r="M184">
        <v>1.3877746114166669</v>
      </c>
      <c r="N184">
        <v>1376.6666666666667</v>
      </c>
      <c r="AB184" s="8" t="s">
        <v>37</v>
      </c>
      <c r="AC184" s="8" t="s">
        <v>180</v>
      </c>
      <c r="AD184" s="8">
        <v>6</v>
      </c>
      <c r="AE184" s="3" t="s">
        <v>33</v>
      </c>
      <c r="AF184" s="2" t="s">
        <v>55</v>
      </c>
      <c r="AG184" s="9">
        <v>46.084637811520629</v>
      </c>
      <c r="AH184" s="9">
        <v>3.7119807542813099</v>
      </c>
      <c r="AI184" s="2" t="s">
        <v>78</v>
      </c>
      <c r="BH184" t="s">
        <v>198</v>
      </c>
      <c r="BI184" t="s">
        <v>61</v>
      </c>
      <c r="BJ184" s="5">
        <v>-19.024999999999999</v>
      </c>
      <c r="BK184" s="10">
        <v>1.2403761314999997</v>
      </c>
      <c r="BL184" s="4" t="s">
        <v>91</v>
      </c>
      <c r="BM184" s="11">
        <v>-28.288</v>
      </c>
      <c r="BN184" s="4">
        <v>41.195107422</v>
      </c>
      <c r="BO184" s="4" t="s">
        <v>97</v>
      </c>
      <c r="BP184" s="12">
        <v>-14.307</v>
      </c>
      <c r="BQ184" s="4">
        <v>39.825953538</v>
      </c>
      <c r="BR184" s="13">
        <f t="shared" si="13"/>
        <v>31.447170932149461</v>
      </c>
      <c r="BS184" s="13">
        <f t="shared" si="14"/>
        <v>68.552829067850539</v>
      </c>
      <c r="BT184">
        <f t="shared" si="15"/>
        <v>100</v>
      </c>
    </row>
    <row r="185" spans="1:72" x14ac:dyDescent="0.3">
      <c r="A185" t="s">
        <v>199</v>
      </c>
      <c r="B185" t="s">
        <v>67</v>
      </c>
      <c r="C185">
        <v>10</v>
      </c>
      <c r="D185">
        <v>1.3766666666666667</v>
      </c>
      <c r="E185">
        <v>35.085000000000001</v>
      </c>
      <c r="F185">
        <v>8.613999999999999</v>
      </c>
      <c r="G185">
        <v>7.5960852000000009E-2</v>
      </c>
      <c r="H185">
        <v>-18.856999999999999</v>
      </c>
      <c r="I185">
        <v>0.95046025199999995</v>
      </c>
      <c r="J185">
        <v>12.512501202593144</v>
      </c>
      <c r="K185" t="s">
        <v>33</v>
      </c>
      <c r="L185">
        <v>13.0846694692</v>
      </c>
      <c r="M185">
        <v>1.0457277292000002</v>
      </c>
      <c r="N185">
        <v>1376.6666666666667</v>
      </c>
      <c r="AB185" s="8" t="s">
        <v>37</v>
      </c>
      <c r="AC185" s="8" t="s">
        <v>182</v>
      </c>
      <c r="AD185" s="8">
        <v>7</v>
      </c>
      <c r="AE185" s="3" t="s">
        <v>33</v>
      </c>
      <c r="AF185" s="2" t="s">
        <v>55</v>
      </c>
      <c r="AG185" s="9">
        <v>39.009283217954938</v>
      </c>
      <c r="AH185" s="9">
        <v>3.3865118229717646</v>
      </c>
      <c r="AI185" s="2" t="s">
        <v>78</v>
      </c>
      <c r="BH185" t="s">
        <v>199</v>
      </c>
      <c r="BI185" t="s">
        <v>67</v>
      </c>
      <c r="BJ185" s="5">
        <v>-18.856999999999999</v>
      </c>
      <c r="BK185" s="10">
        <v>0.95046025199999995</v>
      </c>
      <c r="BL185" s="4" t="s">
        <v>91</v>
      </c>
      <c r="BM185" s="11">
        <v>-28.288</v>
      </c>
      <c r="BN185" s="4">
        <v>41.195107422</v>
      </c>
      <c r="BO185" s="4" t="s">
        <v>97</v>
      </c>
      <c r="BP185" s="12">
        <v>-14.307</v>
      </c>
      <c r="BQ185" s="4">
        <v>39.825953538</v>
      </c>
      <c r="BR185" s="13">
        <f t="shared" si="13"/>
        <v>30.266122540800637</v>
      </c>
      <c r="BS185" s="13">
        <f t="shared" si="14"/>
        <v>69.733877459199363</v>
      </c>
      <c r="BT185">
        <f t="shared" si="15"/>
        <v>100</v>
      </c>
    </row>
    <row r="186" spans="1:72" x14ac:dyDescent="0.3">
      <c r="A186" t="s">
        <v>200</v>
      </c>
      <c r="B186" t="s">
        <v>32</v>
      </c>
      <c r="C186">
        <v>5</v>
      </c>
      <c r="D186">
        <v>1.2233333333333334</v>
      </c>
      <c r="E186">
        <v>23.97</v>
      </c>
      <c r="F186">
        <v>6.8869999999999996</v>
      </c>
      <c r="G186">
        <v>0.19833350399999999</v>
      </c>
      <c r="H186">
        <v>-16.045999999999999</v>
      </c>
      <c r="I186">
        <v>2.4767466499999999</v>
      </c>
      <c r="J186">
        <v>12.487787489500514</v>
      </c>
      <c r="K186" t="s">
        <v>33</v>
      </c>
      <c r="L186">
        <v>15.149433675833334</v>
      </c>
      <c r="M186">
        <v>1.2131399328000001</v>
      </c>
      <c r="N186">
        <v>611.66666666666674</v>
      </c>
      <c r="AB186" s="8" t="s">
        <v>37</v>
      </c>
      <c r="AC186" s="8" t="s">
        <v>184</v>
      </c>
      <c r="AD186" s="8">
        <v>8</v>
      </c>
      <c r="AE186" s="3" t="s">
        <v>33</v>
      </c>
      <c r="AF186" s="2" t="s">
        <v>55</v>
      </c>
      <c r="AG186" s="9">
        <v>46.221247621726356</v>
      </c>
      <c r="AH186" s="9">
        <v>4.0006008380903451</v>
      </c>
      <c r="AI186" s="2" t="s">
        <v>78</v>
      </c>
      <c r="BH186" t="s">
        <v>200</v>
      </c>
      <c r="BI186" t="s">
        <v>32</v>
      </c>
      <c r="BJ186" s="5">
        <v>-16.045999999999999</v>
      </c>
      <c r="BK186" s="10">
        <v>2.4767466499999999</v>
      </c>
      <c r="BL186" s="4" t="s">
        <v>91</v>
      </c>
      <c r="BM186" s="11">
        <v>-28.288</v>
      </c>
      <c r="BN186" s="4">
        <v>41.195107422</v>
      </c>
      <c r="BO186" s="4" t="s">
        <v>97</v>
      </c>
      <c r="BP186" s="12">
        <v>-14.307</v>
      </c>
      <c r="BQ186" s="4">
        <v>39.825953538</v>
      </c>
      <c r="BR186" s="13">
        <f t="shared" si="13"/>
        <v>10.504652135553414</v>
      </c>
      <c r="BS186" s="13">
        <f t="shared" si="14"/>
        <v>89.495347864446586</v>
      </c>
      <c r="BT186">
        <f t="shared" si="15"/>
        <v>100</v>
      </c>
    </row>
    <row r="187" spans="1:72" x14ac:dyDescent="0.3">
      <c r="A187" t="s">
        <v>201</v>
      </c>
      <c r="B187" t="s">
        <v>49</v>
      </c>
      <c r="C187">
        <v>5</v>
      </c>
      <c r="D187">
        <v>1.3233333333333335</v>
      </c>
      <c r="E187">
        <v>24.506</v>
      </c>
      <c r="F187">
        <v>7.351</v>
      </c>
      <c r="G187">
        <v>0.16394324600000001</v>
      </c>
      <c r="H187">
        <v>-16.596</v>
      </c>
      <c r="I187">
        <v>2.1616591079999998</v>
      </c>
      <c r="J187">
        <v>13.185411175767495</v>
      </c>
      <c r="K187" t="s">
        <v>33</v>
      </c>
      <c r="L187">
        <v>14.3029777646</v>
      </c>
      <c r="M187">
        <v>1.0847578110333336</v>
      </c>
      <c r="N187">
        <v>661.66666666666674</v>
      </c>
      <c r="AB187" s="8" t="s">
        <v>37</v>
      </c>
      <c r="AC187" s="8" t="s">
        <v>170</v>
      </c>
      <c r="AD187" s="8">
        <v>1</v>
      </c>
      <c r="AE187" s="3" t="s">
        <v>33</v>
      </c>
      <c r="AF187" s="2" t="s">
        <v>61</v>
      </c>
      <c r="AG187" s="9">
        <v>62.745451207883342</v>
      </c>
      <c r="AH187" s="9">
        <v>5.5646687042700016</v>
      </c>
      <c r="AI187" s="2" t="s">
        <v>78</v>
      </c>
      <c r="BH187" t="s">
        <v>201</v>
      </c>
      <c r="BI187" t="s">
        <v>49</v>
      </c>
      <c r="BJ187" s="5">
        <v>-16.596</v>
      </c>
      <c r="BK187" s="10">
        <v>2.1616591079999998</v>
      </c>
      <c r="BL187" s="4" t="s">
        <v>91</v>
      </c>
      <c r="BM187" s="11">
        <v>-28.288</v>
      </c>
      <c r="BN187" s="4">
        <v>41.195107422</v>
      </c>
      <c r="BO187" s="4" t="s">
        <v>97</v>
      </c>
      <c r="BP187" s="12">
        <v>-14.307</v>
      </c>
      <c r="BQ187" s="4">
        <v>39.825953538</v>
      </c>
      <c r="BR187" s="13">
        <f t="shared" si="13"/>
        <v>14.371179607231113</v>
      </c>
      <c r="BS187" s="13">
        <f t="shared" si="14"/>
        <v>85.628820392768887</v>
      </c>
      <c r="BT187">
        <f t="shared" si="15"/>
        <v>100</v>
      </c>
    </row>
    <row r="188" spans="1:72" x14ac:dyDescent="0.3">
      <c r="A188" t="s">
        <v>202</v>
      </c>
      <c r="B188" t="s">
        <v>55</v>
      </c>
      <c r="C188">
        <v>10</v>
      </c>
      <c r="D188">
        <v>1.4266666666666667</v>
      </c>
      <c r="E188">
        <v>32.500999999999998</v>
      </c>
      <c r="F188">
        <v>8.0229999999999997</v>
      </c>
      <c r="G188">
        <v>0.14695792799999999</v>
      </c>
      <c r="H188">
        <v>-17.774000000000001</v>
      </c>
      <c r="I188">
        <v>1.8206772219999998</v>
      </c>
      <c r="J188">
        <v>12.389105145793835</v>
      </c>
      <c r="K188" t="s">
        <v>33</v>
      </c>
      <c r="L188">
        <v>25.974995033866666</v>
      </c>
      <c r="M188">
        <v>2.0965997727999999</v>
      </c>
      <c r="N188">
        <v>1426.6666666666667</v>
      </c>
      <c r="AB188" s="8" t="s">
        <v>37</v>
      </c>
      <c r="AC188" s="8" t="s">
        <v>172</v>
      </c>
      <c r="AD188" s="8">
        <v>2</v>
      </c>
      <c r="AE188" s="3" t="s">
        <v>33</v>
      </c>
      <c r="AF188" s="2" t="s">
        <v>61</v>
      </c>
      <c r="AG188" s="9">
        <v>62.2910512077692</v>
      </c>
      <c r="AH188" s="9">
        <v>5.5840679875691031</v>
      </c>
      <c r="AI188" s="2" t="s">
        <v>78</v>
      </c>
      <c r="BH188" t="s">
        <v>202</v>
      </c>
      <c r="BI188" t="s">
        <v>55</v>
      </c>
      <c r="BJ188" s="5">
        <v>-17.774000000000001</v>
      </c>
      <c r="BK188" s="10">
        <v>1.8206772219999998</v>
      </c>
      <c r="BL188" s="4" t="s">
        <v>91</v>
      </c>
      <c r="BM188" s="11">
        <v>-28.288</v>
      </c>
      <c r="BN188" s="4">
        <v>41.195107422</v>
      </c>
      <c r="BO188" s="4" t="s">
        <v>97</v>
      </c>
      <c r="BP188" s="12">
        <v>-14.307</v>
      </c>
      <c r="BQ188" s="4">
        <v>39.825953538</v>
      </c>
      <c r="BR188" s="13">
        <f t="shared" si="13"/>
        <v>22.652578446569862</v>
      </c>
      <c r="BS188" s="13">
        <f t="shared" si="14"/>
        <v>77.347421553430138</v>
      </c>
      <c r="BT188">
        <f t="shared" si="15"/>
        <v>100</v>
      </c>
    </row>
    <row r="189" spans="1:72" x14ac:dyDescent="0.3">
      <c r="A189" t="s">
        <v>203</v>
      </c>
      <c r="B189" t="s">
        <v>61</v>
      </c>
      <c r="C189">
        <v>10</v>
      </c>
      <c r="D189">
        <v>1.3766666666666667</v>
      </c>
      <c r="E189">
        <v>30.859000000000002</v>
      </c>
      <c r="F189">
        <v>8.2759999999999998</v>
      </c>
      <c r="G189">
        <v>0.114238639</v>
      </c>
      <c r="H189">
        <v>-18.942999999999998</v>
      </c>
      <c r="I189">
        <v>1.4513813719999999</v>
      </c>
      <c r="J189">
        <v>12.70482023162058</v>
      </c>
      <c r="K189" t="s">
        <v>33</v>
      </c>
      <c r="L189">
        <v>19.980683554533332</v>
      </c>
      <c r="M189">
        <v>1.5726852635666668</v>
      </c>
      <c r="N189">
        <v>1376.6666666666667</v>
      </c>
      <c r="AB189" s="8" t="s">
        <v>37</v>
      </c>
      <c r="AC189" s="8" t="s">
        <v>174</v>
      </c>
      <c r="AD189" s="8">
        <v>3</v>
      </c>
      <c r="AE189" s="3" t="s">
        <v>33</v>
      </c>
      <c r="AF189" s="2" t="s">
        <v>61</v>
      </c>
      <c r="AG189" s="9">
        <v>62.382070319698066</v>
      </c>
      <c r="AH189" s="9">
        <v>5.3865710932539743</v>
      </c>
      <c r="AI189" s="2" t="s">
        <v>78</v>
      </c>
      <c r="BH189" t="s">
        <v>203</v>
      </c>
      <c r="BI189" t="s">
        <v>61</v>
      </c>
      <c r="BJ189" s="5">
        <v>-18.942999999999998</v>
      </c>
      <c r="BK189" s="10">
        <v>1.4513813719999999</v>
      </c>
      <c r="BL189" s="4" t="s">
        <v>91</v>
      </c>
      <c r="BM189" s="11">
        <v>-28.288</v>
      </c>
      <c r="BN189" s="4">
        <v>41.195107422</v>
      </c>
      <c r="BO189" s="4" t="s">
        <v>97</v>
      </c>
      <c r="BP189" s="12">
        <v>-14.307</v>
      </c>
      <c r="BQ189" s="4">
        <v>39.825953538</v>
      </c>
      <c r="BR189" s="13">
        <f t="shared" si="13"/>
        <v>30.870706836372051</v>
      </c>
      <c r="BS189" s="13">
        <f t="shared" si="14"/>
        <v>69.129293163627949</v>
      </c>
      <c r="BT189">
        <f t="shared" si="15"/>
        <v>100</v>
      </c>
    </row>
    <row r="190" spans="1:72" x14ac:dyDescent="0.3">
      <c r="A190" t="s">
        <v>204</v>
      </c>
      <c r="B190" t="s">
        <v>67</v>
      </c>
      <c r="C190">
        <v>10</v>
      </c>
      <c r="D190">
        <v>1.3766666666666667</v>
      </c>
      <c r="E190">
        <v>32.18</v>
      </c>
      <c r="F190">
        <v>8.4139999999999997</v>
      </c>
      <c r="G190">
        <v>9.1986519000000003E-2</v>
      </c>
      <c r="H190">
        <v>-19.262999999999998</v>
      </c>
      <c r="I190">
        <v>1.1706990819999998</v>
      </c>
      <c r="J190">
        <v>12.726854920991192</v>
      </c>
      <c r="K190" t="s">
        <v>33</v>
      </c>
      <c r="L190">
        <v>16.116624028866667</v>
      </c>
      <c r="M190">
        <v>1.2663477449</v>
      </c>
      <c r="N190">
        <v>1376.6666666666667</v>
      </c>
      <c r="AB190" s="8" t="s">
        <v>37</v>
      </c>
      <c r="AC190" s="8" t="s">
        <v>176</v>
      </c>
      <c r="AD190" s="8">
        <v>4</v>
      </c>
      <c r="AE190" s="3" t="s">
        <v>33</v>
      </c>
      <c r="AF190" s="2" t="s">
        <v>61</v>
      </c>
      <c r="AG190" s="9">
        <v>62.382070319698066</v>
      </c>
      <c r="AH190" s="9">
        <v>5.0231727655370486</v>
      </c>
      <c r="AI190" s="2" t="s">
        <v>78</v>
      </c>
      <c r="BH190" t="s">
        <v>204</v>
      </c>
      <c r="BI190" t="s">
        <v>67</v>
      </c>
      <c r="BJ190" s="5">
        <v>-19.262999999999998</v>
      </c>
      <c r="BK190" s="10">
        <v>1.1706990819999998</v>
      </c>
      <c r="BL190" s="4" t="s">
        <v>91</v>
      </c>
      <c r="BM190" s="11">
        <v>-28.288</v>
      </c>
      <c r="BN190" s="4">
        <v>41.195107422</v>
      </c>
      <c r="BO190" s="4" t="s">
        <v>97</v>
      </c>
      <c r="BP190" s="12">
        <v>-14.307</v>
      </c>
      <c r="BQ190" s="4">
        <v>39.825953538</v>
      </c>
      <c r="BR190" s="13">
        <f t="shared" si="13"/>
        <v>33.120322819893616</v>
      </c>
      <c r="BS190" s="13">
        <f t="shared" si="14"/>
        <v>66.879677180106384</v>
      </c>
      <c r="BT190">
        <f t="shared" si="15"/>
        <v>100</v>
      </c>
    </row>
    <row r="191" spans="1:72" x14ac:dyDescent="0.3">
      <c r="A191" t="s">
        <v>205</v>
      </c>
      <c r="B191" t="s">
        <v>32</v>
      </c>
      <c r="C191">
        <v>5</v>
      </c>
      <c r="D191">
        <v>1.3333333333333333</v>
      </c>
      <c r="E191">
        <v>25.748000000000001</v>
      </c>
      <c r="F191">
        <v>7.7549999999999999</v>
      </c>
      <c r="G191">
        <v>0.197237996</v>
      </c>
      <c r="H191">
        <v>-16.966999999999999</v>
      </c>
      <c r="I191">
        <v>2.3403037979999999</v>
      </c>
      <c r="J191">
        <v>11.865380126859533</v>
      </c>
      <c r="K191" t="s">
        <v>33</v>
      </c>
      <c r="L191">
        <v>15.602025319999997</v>
      </c>
      <c r="M191">
        <v>1.3149199733333332</v>
      </c>
      <c r="N191">
        <v>666.66666666666663</v>
      </c>
      <c r="AB191" s="8" t="s">
        <v>37</v>
      </c>
      <c r="AC191" s="8" t="s">
        <v>178</v>
      </c>
      <c r="AD191" s="8">
        <v>5</v>
      </c>
      <c r="AE191" s="3" t="s">
        <v>33</v>
      </c>
      <c r="AF191" s="2" t="s">
        <v>61</v>
      </c>
      <c r="AG191" s="9">
        <v>70.024322539961517</v>
      </c>
      <c r="AH191" s="9">
        <v>5.5284703765530754</v>
      </c>
      <c r="AI191" s="2" t="s">
        <v>78</v>
      </c>
      <c r="BH191" t="s">
        <v>205</v>
      </c>
      <c r="BI191" t="s">
        <v>32</v>
      </c>
      <c r="BJ191" s="5">
        <v>-16.966999999999999</v>
      </c>
      <c r="BK191" s="10">
        <v>2.3403037979999999</v>
      </c>
      <c r="BL191" s="4" t="s">
        <v>94</v>
      </c>
      <c r="BM191" s="11">
        <v>-28.288</v>
      </c>
      <c r="BN191" s="4">
        <v>40.409319216</v>
      </c>
      <c r="BO191" s="4" t="s">
        <v>98</v>
      </c>
      <c r="BP191" s="12">
        <v>-14.307</v>
      </c>
      <c r="BQ191" s="4">
        <v>38.602459406000001</v>
      </c>
      <c r="BR191" s="13">
        <f t="shared" si="13"/>
        <v>16.979328138126405</v>
      </c>
      <c r="BS191" s="13">
        <f t="shared" si="14"/>
        <v>83.020671861873595</v>
      </c>
      <c r="BT191">
        <f t="shared" si="15"/>
        <v>100</v>
      </c>
    </row>
    <row r="192" spans="1:72" x14ac:dyDescent="0.3">
      <c r="A192" t="s">
        <v>206</v>
      </c>
      <c r="B192" t="s">
        <v>49</v>
      </c>
      <c r="C192">
        <v>5</v>
      </c>
      <c r="D192">
        <v>1.29</v>
      </c>
      <c r="E192">
        <v>21.359000000000002</v>
      </c>
      <c r="F192">
        <v>8.1690000000000005</v>
      </c>
      <c r="G192">
        <v>0.13500426300000001</v>
      </c>
      <c r="H192">
        <v>-17.875999999999998</v>
      </c>
      <c r="I192">
        <v>1.5552311879999998</v>
      </c>
      <c r="J192">
        <v>11.519867250414157</v>
      </c>
      <c r="K192" t="s">
        <v>33</v>
      </c>
      <c r="L192">
        <v>10.031241162599999</v>
      </c>
      <c r="M192">
        <v>0.87077749635000012</v>
      </c>
      <c r="N192">
        <v>645</v>
      </c>
      <c r="AB192" s="8" t="s">
        <v>37</v>
      </c>
      <c r="AC192" s="8" t="s">
        <v>180</v>
      </c>
      <c r="AD192" s="8">
        <v>6</v>
      </c>
      <c r="AE192" s="3" t="s">
        <v>33</v>
      </c>
      <c r="AF192" s="2" t="s">
        <v>61</v>
      </c>
      <c r="AG192" s="9">
        <v>65.596539262849333</v>
      </c>
      <c r="AH192" s="9">
        <v>5.2417720488361486</v>
      </c>
      <c r="AI192" s="2" t="s">
        <v>78</v>
      </c>
      <c r="BH192" t="s">
        <v>206</v>
      </c>
      <c r="BI192" t="s">
        <v>49</v>
      </c>
      <c r="BJ192" s="5">
        <v>-17.875999999999998</v>
      </c>
      <c r="BK192" s="10">
        <v>1.5552311879999998</v>
      </c>
      <c r="BL192" s="4" t="s">
        <v>94</v>
      </c>
      <c r="BM192" s="11">
        <v>-28.288</v>
      </c>
      <c r="BN192" s="4">
        <v>40.409319216</v>
      </c>
      <c r="BO192" s="4" t="s">
        <v>98</v>
      </c>
      <c r="BP192" s="12">
        <v>-14.307</v>
      </c>
      <c r="BQ192" s="4">
        <v>38.602459406000001</v>
      </c>
      <c r="BR192" s="13">
        <f t="shared" si="13"/>
        <v>23.369643541317345</v>
      </c>
      <c r="BS192" s="13">
        <f t="shared" si="14"/>
        <v>76.630356458682655</v>
      </c>
      <c r="BT192">
        <f t="shared" si="15"/>
        <v>100</v>
      </c>
    </row>
    <row r="193" spans="1:72" x14ac:dyDescent="0.3">
      <c r="A193" t="s">
        <v>207</v>
      </c>
      <c r="B193" t="s">
        <v>55</v>
      </c>
      <c r="C193">
        <v>10</v>
      </c>
      <c r="D193">
        <v>1.3499999999999999</v>
      </c>
      <c r="E193">
        <v>30.937000000000001</v>
      </c>
      <c r="F193">
        <v>7.8919999999999995</v>
      </c>
      <c r="G193">
        <v>0.14748446400000001</v>
      </c>
      <c r="H193">
        <v>-18.431000000000001</v>
      </c>
      <c r="I193">
        <v>1.7234309399999999</v>
      </c>
      <c r="J193">
        <v>11.685508380055541</v>
      </c>
      <c r="K193" t="s">
        <v>33</v>
      </c>
      <c r="L193">
        <v>23.266317689999994</v>
      </c>
      <c r="M193">
        <v>1.9910402639999998</v>
      </c>
      <c r="N193">
        <v>1349.9999999999998</v>
      </c>
      <c r="AB193" s="8" t="s">
        <v>37</v>
      </c>
      <c r="AC193" s="8" t="s">
        <v>182</v>
      </c>
      <c r="AD193" s="8">
        <v>7</v>
      </c>
      <c r="AE193" s="3" t="s">
        <v>33</v>
      </c>
      <c r="AF193" s="2" t="s">
        <v>61</v>
      </c>
      <c r="AG193" s="9">
        <v>56.295275097780156</v>
      </c>
      <c r="AH193" s="9">
        <v>4.8852718099548733</v>
      </c>
      <c r="AI193" s="2" t="s">
        <v>78</v>
      </c>
      <c r="BH193" t="s">
        <v>207</v>
      </c>
      <c r="BI193" t="s">
        <v>55</v>
      </c>
      <c r="BJ193" s="5">
        <v>-18.431000000000001</v>
      </c>
      <c r="BK193" s="10">
        <v>1.7234309399999999</v>
      </c>
      <c r="BL193" s="4" t="s">
        <v>94</v>
      </c>
      <c r="BM193" s="11">
        <v>-28.288</v>
      </c>
      <c r="BN193" s="4">
        <v>40.409319216</v>
      </c>
      <c r="BO193" s="4" t="s">
        <v>98</v>
      </c>
      <c r="BP193" s="12">
        <v>-14.307</v>
      </c>
      <c r="BQ193" s="4">
        <v>38.602459406000001</v>
      </c>
      <c r="BR193" s="13">
        <f t="shared" si="13"/>
        <v>27.271321262737573</v>
      </c>
      <c r="BS193" s="13">
        <f t="shared" si="14"/>
        <v>72.728678737262427</v>
      </c>
      <c r="BT193">
        <f t="shared" si="15"/>
        <v>100</v>
      </c>
    </row>
    <row r="194" spans="1:72" x14ac:dyDescent="0.3">
      <c r="A194" t="s">
        <v>208</v>
      </c>
      <c r="B194" t="s">
        <v>61</v>
      </c>
      <c r="C194">
        <v>10</v>
      </c>
      <c r="D194">
        <v>1.2566666666666666</v>
      </c>
      <c r="E194">
        <v>31.804499999999997</v>
      </c>
      <c r="F194">
        <v>8.3464999999999989</v>
      </c>
      <c r="G194">
        <v>0.10411708650000001</v>
      </c>
      <c r="H194">
        <v>-19.622</v>
      </c>
      <c r="I194">
        <v>1.1877949274999999</v>
      </c>
      <c r="J194">
        <v>11.412163823634049</v>
      </c>
      <c r="K194" t="s">
        <v>33</v>
      </c>
      <c r="L194">
        <v>14.926622922249999</v>
      </c>
      <c r="M194">
        <v>1.3084047203500002</v>
      </c>
      <c r="N194">
        <v>1256.6666666666667</v>
      </c>
      <c r="AB194" s="8" t="s">
        <v>37</v>
      </c>
      <c r="AC194" s="8" t="s">
        <v>184</v>
      </c>
      <c r="AD194" s="8">
        <v>8</v>
      </c>
      <c r="AE194" s="3" t="s">
        <v>33</v>
      </c>
      <c r="AF194" s="2" t="s">
        <v>61</v>
      </c>
      <c r="AG194" s="9">
        <v>66.571222539961525</v>
      </c>
      <c r="AH194" s="9">
        <v>5.7003689431512772</v>
      </c>
      <c r="AI194" s="2" t="s">
        <v>78</v>
      </c>
      <c r="BH194" t="s">
        <v>208</v>
      </c>
      <c r="BI194" t="s">
        <v>61</v>
      </c>
      <c r="BJ194" s="5">
        <v>-19.622</v>
      </c>
      <c r="BK194" s="10">
        <v>1.1877949274999999</v>
      </c>
      <c r="BL194" s="4" t="s">
        <v>94</v>
      </c>
      <c r="BM194" s="11">
        <v>-28.288</v>
      </c>
      <c r="BN194" s="4">
        <v>40.409319216</v>
      </c>
      <c r="BO194" s="4" t="s">
        <v>98</v>
      </c>
      <c r="BP194" s="12">
        <v>-14.307</v>
      </c>
      <c r="BQ194" s="4">
        <v>38.602459406000001</v>
      </c>
      <c r="BR194" s="13">
        <f t="shared" si="13"/>
        <v>35.64411075140687</v>
      </c>
      <c r="BS194" s="13">
        <f t="shared" si="14"/>
        <v>64.35588924859313</v>
      </c>
      <c r="BT194">
        <f t="shared" si="15"/>
        <v>100</v>
      </c>
    </row>
    <row r="195" spans="1:72" x14ac:dyDescent="0.3">
      <c r="A195" t="s">
        <v>209</v>
      </c>
      <c r="B195" t="s">
        <v>67</v>
      </c>
      <c r="C195">
        <v>10</v>
      </c>
      <c r="D195">
        <v>1.3233333333333333</v>
      </c>
      <c r="E195">
        <v>31.870999999999999</v>
      </c>
      <c r="F195">
        <v>8.4420000000000002</v>
      </c>
      <c r="G195">
        <v>8.085057100000001E-2</v>
      </c>
      <c r="H195">
        <v>-19.259</v>
      </c>
      <c r="I195">
        <v>0.99819536600000003</v>
      </c>
      <c r="J195">
        <v>12.346175835913391</v>
      </c>
      <c r="K195" t="s">
        <v>33</v>
      </c>
      <c r="L195">
        <v>13.209452010066666</v>
      </c>
      <c r="M195">
        <v>1.0699225562333334</v>
      </c>
      <c r="N195">
        <v>1323.3333333333333</v>
      </c>
      <c r="AB195" s="8" t="s">
        <v>37</v>
      </c>
      <c r="AC195" s="8" t="s">
        <v>170</v>
      </c>
      <c r="AD195" s="8">
        <v>1</v>
      </c>
      <c r="AE195" s="3" t="s">
        <v>33</v>
      </c>
      <c r="AF195" s="2" t="s">
        <v>67</v>
      </c>
      <c r="AG195" s="9">
        <v>78.288810428058198</v>
      </c>
      <c r="AH195" s="9">
        <v>6.9616074980292053</v>
      </c>
      <c r="AI195" s="2" t="s">
        <v>78</v>
      </c>
      <c r="BH195" t="s">
        <v>209</v>
      </c>
      <c r="BI195" t="s">
        <v>67</v>
      </c>
      <c r="BJ195" s="5">
        <v>-19.259</v>
      </c>
      <c r="BK195" s="10">
        <v>0.99819536600000003</v>
      </c>
      <c r="BL195" s="4" t="s">
        <v>94</v>
      </c>
      <c r="BM195" s="11">
        <v>-28.288</v>
      </c>
      <c r="BN195" s="4">
        <v>40.409319216</v>
      </c>
      <c r="BO195" s="4" t="s">
        <v>98</v>
      </c>
      <c r="BP195" s="12">
        <v>-14.307</v>
      </c>
      <c r="BQ195" s="4">
        <v>38.602459406000001</v>
      </c>
      <c r="BR195" s="13">
        <f t="shared" si="13"/>
        <v>33.092202620099613</v>
      </c>
      <c r="BS195" s="13">
        <f t="shared" si="14"/>
        <v>66.907797379900387</v>
      </c>
      <c r="BT195">
        <f t="shared" si="15"/>
        <v>100</v>
      </c>
    </row>
    <row r="196" spans="1:72" x14ac:dyDescent="0.3">
      <c r="A196" t="s">
        <v>210</v>
      </c>
      <c r="B196" t="s">
        <v>32</v>
      </c>
      <c r="C196">
        <v>5</v>
      </c>
      <c r="D196">
        <v>1.3333333333333333</v>
      </c>
      <c r="E196">
        <v>25.803000000000001</v>
      </c>
      <c r="F196">
        <v>7.9580000000000002</v>
      </c>
      <c r="G196">
        <v>0.19735407699999999</v>
      </c>
      <c r="H196">
        <v>-16.975999999999999</v>
      </c>
      <c r="I196">
        <v>2.4158572899999999</v>
      </c>
      <c r="J196">
        <v>12.241233253063225</v>
      </c>
      <c r="K196" t="s">
        <v>33</v>
      </c>
      <c r="L196">
        <v>16.105715266666664</v>
      </c>
      <c r="M196">
        <v>1.3156938466666666</v>
      </c>
      <c r="N196">
        <v>666.66666666666663</v>
      </c>
      <c r="AB196" s="8" t="s">
        <v>37</v>
      </c>
      <c r="AC196" s="8" t="s">
        <v>172</v>
      </c>
      <c r="AD196" s="8">
        <v>2</v>
      </c>
      <c r="AE196" s="3" t="s">
        <v>33</v>
      </c>
      <c r="AF196" s="2" t="s">
        <v>67</v>
      </c>
      <c r="AG196" s="9">
        <v>77.576673424441665</v>
      </c>
      <c r="AH196" s="9">
        <v>7.0021767268398669</v>
      </c>
      <c r="AI196" s="2" t="s">
        <v>78</v>
      </c>
      <c r="BH196" t="s">
        <v>210</v>
      </c>
      <c r="BI196" t="s">
        <v>32</v>
      </c>
      <c r="BJ196" s="5">
        <v>-16.975999999999999</v>
      </c>
      <c r="BK196" s="10">
        <v>2.4158572899999999</v>
      </c>
      <c r="BL196" s="4" t="s">
        <v>94</v>
      </c>
      <c r="BM196" s="11">
        <v>-28.288</v>
      </c>
      <c r="BN196" s="4">
        <v>40.409319216</v>
      </c>
      <c r="BO196" s="4" t="s">
        <v>98</v>
      </c>
      <c r="BP196" s="12">
        <v>-14.307</v>
      </c>
      <c r="BQ196" s="4">
        <v>38.602459406000001</v>
      </c>
      <c r="BR196" s="13">
        <f t="shared" ref="BR196:BR259" si="16">100-BS196</f>
        <v>17.042598587662965</v>
      </c>
      <c r="BS196" s="13">
        <f t="shared" ref="BS196:BS259" si="17">(BJ196-$BG$18)/($BG$20-$BG$18)*100</f>
        <v>82.957401412337035</v>
      </c>
      <c r="BT196">
        <f t="shared" si="15"/>
        <v>100</v>
      </c>
    </row>
    <row r="197" spans="1:72" x14ac:dyDescent="0.3">
      <c r="A197" t="s">
        <v>211</v>
      </c>
      <c r="B197" t="s">
        <v>49</v>
      </c>
      <c r="C197">
        <v>5</v>
      </c>
      <c r="D197">
        <v>1.29</v>
      </c>
      <c r="E197">
        <v>26.234999999999999</v>
      </c>
      <c r="F197">
        <v>8.1319999999999997</v>
      </c>
      <c r="G197">
        <v>0.169223438</v>
      </c>
      <c r="H197">
        <v>-17.837999999999997</v>
      </c>
      <c r="I197">
        <v>2.0258686419999998</v>
      </c>
      <c r="J197">
        <v>11.971560594342728</v>
      </c>
      <c r="K197" t="s">
        <v>33</v>
      </c>
      <c r="L197">
        <v>13.0668527409</v>
      </c>
      <c r="M197">
        <v>1.0914911751</v>
      </c>
      <c r="N197">
        <v>645</v>
      </c>
      <c r="AB197" s="8" t="s">
        <v>37</v>
      </c>
      <c r="AC197" s="8" t="s">
        <v>174</v>
      </c>
      <c r="AD197" s="8">
        <v>3</v>
      </c>
      <c r="AE197" s="3" t="s">
        <v>33</v>
      </c>
      <c r="AF197" s="2" t="s">
        <v>67</v>
      </c>
      <c r="AG197" s="9">
        <v>76.88837981981024</v>
      </c>
      <c r="AH197" s="9">
        <v>6.6699872347242435</v>
      </c>
      <c r="AI197" s="2" t="s">
        <v>78</v>
      </c>
      <c r="BH197" t="s">
        <v>211</v>
      </c>
      <c r="BI197" t="s">
        <v>49</v>
      </c>
      <c r="BJ197" s="5">
        <v>-17.837999999999997</v>
      </c>
      <c r="BK197" s="10">
        <v>2.0258686419999998</v>
      </c>
      <c r="BL197" s="4" t="s">
        <v>94</v>
      </c>
      <c r="BM197" s="11">
        <v>-28.288</v>
      </c>
      <c r="BN197" s="4">
        <v>40.409319216</v>
      </c>
      <c r="BO197" s="4" t="s">
        <v>98</v>
      </c>
      <c r="BP197" s="12">
        <v>-14.307</v>
      </c>
      <c r="BQ197" s="4">
        <v>38.602459406000001</v>
      </c>
      <c r="BR197" s="13">
        <f t="shared" si="16"/>
        <v>23.102501643274152</v>
      </c>
      <c r="BS197" s="13">
        <f t="shared" si="17"/>
        <v>76.897498356725848</v>
      </c>
      <c r="BT197">
        <f t="shared" si="15"/>
        <v>100</v>
      </c>
    </row>
    <row r="198" spans="1:72" x14ac:dyDescent="0.3">
      <c r="A198" t="s">
        <v>212</v>
      </c>
      <c r="B198" t="s">
        <v>55</v>
      </c>
      <c r="C198">
        <v>10</v>
      </c>
      <c r="D198">
        <v>1.3499999999999999</v>
      </c>
      <c r="E198">
        <v>35.499000000000002</v>
      </c>
      <c r="F198">
        <v>8.5500000000000007</v>
      </c>
      <c r="G198">
        <v>0.159953438</v>
      </c>
      <c r="H198">
        <v>-19.108999999999998</v>
      </c>
      <c r="I198">
        <v>1.8722192439999998</v>
      </c>
      <c r="J198">
        <v>11.704776511274487</v>
      </c>
      <c r="K198" t="s">
        <v>33</v>
      </c>
      <c r="L198">
        <v>25.274959793999994</v>
      </c>
      <c r="M198">
        <v>2.1593714129999997</v>
      </c>
      <c r="N198">
        <v>1349.9999999999998</v>
      </c>
      <c r="AB198" s="8" t="s">
        <v>37</v>
      </c>
      <c r="AC198" s="8" t="s">
        <v>176</v>
      </c>
      <c r="AD198" s="8">
        <v>4</v>
      </c>
      <c r="AE198" s="3" t="s">
        <v>33</v>
      </c>
      <c r="AF198" s="2" t="s">
        <v>67</v>
      </c>
      <c r="AG198" s="9">
        <v>76.88837981981024</v>
      </c>
      <c r="AH198" s="9">
        <v>6.2142362002299425</v>
      </c>
      <c r="AI198" s="2" t="s">
        <v>78</v>
      </c>
      <c r="BH198" t="s">
        <v>212</v>
      </c>
      <c r="BI198" t="s">
        <v>55</v>
      </c>
      <c r="BJ198" s="5">
        <v>-19.108999999999998</v>
      </c>
      <c r="BK198" s="10">
        <v>1.8722192439999998</v>
      </c>
      <c r="BL198" s="4" t="s">
        <v>94</v>
      </c>
      <c r="BM198" s="11">
        <v>-28.288</v>
      </c>
      <c r="BN198" s="4">
        <v>40.409319216</v>
      </c>
      <c r="BO198" s="4" t="s">
        <v>98</v>
      </c>
      <c r="BP198" s="12">
        <v>-14.307</v>
      </c>
      <c r="BQ198" s="4">
        <v>38.602459406000001</v>
      </c>
      <c r="BR198" s="13">
        <f t="shared" si="16"/>
        <v>32.037695127823866</v>
      </c>
      <c r="BS198" s="13">
        <f t="shared" si="17"/>
        <v>67.962304872176134</v>
      </c>
      <c r="BT198">
        <f t="shared" si="15"/>
        <v>100</v>
      </c>
    </row>
    <row r="199" spans="1:72" x14ac:dyDescent="0.3">
      <c r="A199" t="s">
        <v>213</v>
      </c>
      <c r="B199" t="s">
        <v>61</v>
      </c>
      <c r="C199">
        <v>10</v>
      </c>
      <c r="D199">
        <v>1.2566666666666666</v>
      </c>
      <c r="E199">
        <v>34.18</v>
      </c>
      <c r="F199">
        <v>8.8760000000000012</v>
      </c>
      <c r="G199">
        <v>0.12574775600000002</v>
      </c>
      <c r="H199">
        <v>-19.911999999999999</v>
      </c>
      <c r="I199">
        <v>1.4803937819999999</v>
      </c>
      <c r="J199">
        <v>11.772725248472822</v>
      </c>
      <c r="K199" t="s">
        <v>33</v>
      </c>
      <c r="L199">
        <v>18.6036151938</v>
      </c>
      <c r="M199">
        <v>1.5802301337333335</v>
      </c>
      <c r="N199">
        <v>1256.6666666666667</v>
      </c>
      <c r="AB199" s="8" t="s">
        <v>37</v>
      </c>
      <c r="AC199" s="8" t="s">
        <v>178</v>
      </c>
      <c r="AD199" s="8">
        <v>5</v>
      </c>
      <c r="AE199" s="3" t="s">
        <v>33</v>
      </c>
      <c r="AF199" s="2" t="s">
        <v>67</v>
      </c>
      <c r="AG199" s="9">
        <v>86.672216584101207</v>
      </c>
      <c r="AH199" s="9">
        <v>6.8330564635349038</v>
      </c>
      <c r="AI199" s="2" t="s">
        <v>78</v>
      </c>
      <c r="BH199" t="s">
        <v>213</v>
      </c>
      <c r="BI199" t="s">
        <v>61</v>
      </c>
      <c r="BJ199" s="5">
        <v>-19.911999999999999</v>
      </c>
      <c r="BK199" s="10">
        <v>1.4803937819999999</v>
      </c>
      <c r="BL199" s="4" t="s">
        <v>94</v>
      </c>
      <c r="BM199" s="11">
        <v>-28.288</v>
      </c>
      <c r="BN199" s="4">
        <v>40.409319216</v>
      </c>
      <c r="BO199" s="4" t="s">
        <v>98</v>
      </c>
      <c r="BP199" s="12">
        <v>-14.307</v>
      </c>
      <c r="BQ199" s="4">
        <v>38.602459406000001</v>
      </c>
      <c r="BR199" s="13">
        <f t="shared" si="16"/>
        <v>37.682825236473292</v>
      </c>
      <c r="BS199" s="13">
        <f t="shared" si="17"/>
        <v>62.317174763526708</v>
      </c>
      <c r="BT199">
        <f t="shared" si="15"/>
        <v>100</v>
      </c>
    </row>
    <row r="200" spans="1:72" x14ac:dyDescent="0.3">
      <c r="A200" t="s">
        <v>214</v>
      </c>
      <c r="B200" t="s">
        <v>67</v>
      </c>
      <c r="C200">
        <v>10</v>
      </c>
      <c r="D200">
        <v>1.3233333333333333</v>
      </c>
      <c r="E200">
        <v>34.79</v>
      </c>
      <c r="F200">
        <v>8.7260000000000009</v>
      </c>
      <c r="G200">
        <v>0.12260275399999999</v>
      </c>
      <c r="H200">
        <v>-20.210999999999999</v>
      </c>
      <c r="I200">
        <v>1.4661685919999998</v>
      </c>
      <c r="J200">
        <v>11.958692151401427</v>
      </c>
      <c r="K200" t="s">
        <v>33</v>
      </c>
      <c r="L200">
        <v>19.402297700799995</v>
      </c>
      <c r="M200">
        <v>1.6224431112666664</v>
      </c>
      <c r="N200">
        <v>1323.3333333333333</v>
      </c>
      <c r="AB200" s="8" t="s">
        <v>37</v>
      </c>
      <c r="AC200" s="8" t="s">
        <v>180</v>
      </c>
      <c r="AD200" s="8">
        <v>6</v>
      </c>
      <c r="AE200" s="3" t="s">
        <v>33</v>
      </c>
      <c r="AF200" s="2" t="s">
        <v>67</v>
      </c>
      <c r="AG200" s="9">
        <v>81.449774740966475</v>
      </c>
      <c r="AH200" s="9">
        <v>6.4540054290406026</v>
      </c>
      <c r="AI200" s="2" t="s">
        <v>78</v>
      </c>
      <c r="BH200" t="s">
        <v>214</v>
      </c>
      <c r="BI200" t="s">
        <v>67</v>
      </c>
      <c r="BJ200" s="5">
        <v>-20.210999999999999</v>
      </c>
      <c r="BK200" s="10">
        <v>1.4661685919999998</v>
      </c>
      <c r="BL200" s="4" t="s">
        <v>94</v>
      </c>
      <c r="BM200" s="11">
        <v>-28.288</v>
      </c>
      <c r="BN200" s="4">
        <v>40.409319216</v>
      </c>
      <c r="BO200" s="4" t="s">
        <v>98</v>
      </c>
      <c r="BP200" s="12">
        <v>-14.307</v>
      </c>
      <c r="BQ200" s="4">
        <v>38.602459406000001</v>
      </c>
      <c r="BR200" s="13">
        <f t="shared" si="16"/>
        <v>39.784810171076245</v>
      </c>
      <c r="BS200" s="13">
        <f t="shared" si="17"/>
        <v>60.215189828923755</v>
      </c>
      <c r="BT200">
        <f t="shared" si="15"/>
        <v>100</v>
      </c>
    </row>
    <row r="201" spans="1:72" x14ac:dyDescent="0.3">
      <c r="A201" t="s">
        <v>215</v>
      </c>
      <c r="B201" t="s">
        <v>32</v>
      </c>
      <c r="C201">
        <v>5</v>
      </c>
      <c r="D201">
        <v>1.28</v>
      </c>
      <c r="E201">
        <v>26.454999999999998</v>
      </c>
      <c r="F201">
        <v>7.9660000000000011</v>
      </c>
      <c r="G201">
        <v>0.16755308700000002</v>
      </c>
      <c r="H201">
        <v>-17.189999999999998</v>
      </c>
      <c r="I201">
        <v>1.8890257539999999</v>
      </c>
      <c r="J201">
        <v>11.274192483245622</v>
      </c>
      <c r="K201" t="s">
        <v>33</v>
      </c>
      <c r="L201">
        <v>12.0897648256</v>
      </c>
      <c r="M201">
        <v>1.0723397568000002</v>
      </c>
      <c r="N201">
        <v>640</v>
      </c>
      <c r="AB201" s="8" t="s">
        <v>37</v>
      </c>
      <c r="AC201" s="8" t="s">
        <v>182</v>
      </c>
      <c r="AD201" s="8">
        <v>7</v>
      </c>
      <c r="AE201" s="3" t="s">
        <v>33</v>
      </c>
      <c r="AF201" s="2" t="s">
        <v>67</v>
      </c>
      <c r="AG201" s="9">
        <v>70.832276296816858</v>
      </c>
      <c r="AH201" s="9">
        <v>6.1475180059135832</v>
      </c>
      <c r="AI201" s="2" t="s">
        <v>78</v>
      </c>
      <c r="BH201" t="s">
        <v>215</v>
      </c>
      <c r="BI201" t="s">
        <v>32</v>
      </c>
      <c r="BJ201" s="5">
        <v>-17.189999999999998</v>
      </c>
      <c r="BK201" s="10">
        <v>1.8890257539999999</v>
      </c>
      <c r="BL201" s="4" t="s">
        <v>94</v>
      </c>
      <c r="BM201" s="11">
        <v>-28.288</v>
      </c>
      <c r="BN201" s="4">
        <v>40.409319216</v>
      </c>
      <c r="BO201" s="4" t="s">
        <v>98</v>
      </c>
      <c r="BP201" s="12">
        <v>-14.307</v>
      </c>
      <c r="BQ201" s="4">
        <v>38.602459406000001</v>
      </c>
      <c r="BR201" s="13">
        <f t="shared" si="16"/>
        <v>18.547029276642988</v>
      </c>
      <c r="BS201" s="13">
        <f t="shared" si="17"/>
        <v>81.452970723357012</v>
      </c>
      <c r="BT201">
        <f t="shared" si="15"/>
        <v>100</v>
      </c>
    </row>
    <row r="202" spans="1:72" x14ac:dyDescent="0.3">
      <c r="A202" t="s">
        <v>216</v>
      </c>
      <c r="B202" t="s">
        <v>49</v>
      </c>
      <c r="C202">
        <v>5</v>
      </c>
      <c r="D202">
        <v>1.4466666666666665</v>
      </c>
      <c r="E202">
        <v>26.285</v>
      </c>
      <c r="F202">
        <v>7.7430000000000003</v>
      </c>
      <c r="G202">
        <v>0.177335512</v>
      </c>
      <c r="H202">
        <v>-16.447999999999997</v>
      </c>
      <c r="I202">
        <v>2.0283973359999998</v>
      </c>
      <c r="J202">
        <v>11.438190315767097</v>
      </c>
      <c r="K202" t="s">
        <v>33</v>
      </c>
      <c r="L202">
        <v>14.67207406373333</v>
      </c>
      <c r="M202">
        <v>1.2827268701333332</v>
      </c>
      <c r="N202">
        <v>723.33333333333326</v>
      </c>
      <c r="AB202" s="8" t="s">
        <v>37</v>
      </c>
      <c r="AC202" s="8" t="s">
        <v>184</v>
      </c>
      <c r="AD202" s="8">
        <v>8</v>
      </c>
      <c r="AE202" s="3" t="s">
        <v>33</v>
      </c>
      <c r="AF202" s="2" t="s">
        <v>67</v>
      </c>
      <c r="AG202" s="9">
        <v>83.219116584101215</v>
      </c>
      <c r="AH202" s="9">
        <v>7.0472949211562259</v>
      </c>
      <c r="AI202" s="2" t="s">
        <v>78</v>
      </c>
      <c r="BH202" t="s">
        <v>216</v>
      </c>
      <c r="BI202" t="s">
        <v>49</v>
      </c>
      <c r="BJ202" s="5">
        <v>-16.447999999999997</v>
      </c>
      <c r="BK202" s="10">
        <v>2.0283973359999998</v>
      </c>
      <c r="BL202" s="4" t="s">
        <v>94</v>
      </c>
      <c r="BM202" s="11">
        <v>-28.288</v>
      </c>
      <c r="BN202" s="4">
        <v>40.409319216</v>
      </c>
      <c r="BO202" s="4" t="s">
        <v>98</v>
      </c>
      <c r="BP202" s="12">
        <v>-14.307</v>
      </c>
      <c r="BQ202" s="4">
        <v>38.602459406000001</v>
      </c>
      <c r="BR202" s="13">
        <f t="shared" si="16"/>
        <v>13.330732214852361</v>
      </c>
      <c r="BS202" s="13">
        <f t="shared" si="17"/>
        <v>86.669267785147639</v>
      </c>
      <c r="BT202">
        <f t="shared" si="15"/>
        <v>100</v>
      </c>
    </row>
    <row r="203" spans="1:72" x14ac:dyDescent="0.3">
      <c r="A203" t="s">
        <v>217</v>
      </c>
      <c r="B203" t="s">
        <v>55</v>
      </c>
      <c r="C203">
        <v>10</v>
      </c>
      <c r="D203">
        <v>1.24</v>
      </c>
      <c r="E203">
        <v>36.838000000000001</v>
      </c>
      <c r="F203">
        <v>8.120000000000001</v>
      </c>
      <c r="G203">
        <v>0.14146277500000001</v>
      </c>
      <c r="H203">
        <v>-18.559999999999999</v>
      </c>
      <c r="I203">
        <v>1.6499888579999999</v>
      </c>
      <c r="J203">
        <v>11.663767079360628</v>
      </c>
      <c r="K203" t="s">
        <v>33</v>
      </c>
      <c r="L203">
        <v>20.459861839199998</v>
      </c>
      <c r="M203">
        <v>1.7541384100000001</v>
      </c>
      <c r="N203">
        <v>1240</v>
      </c>
      <c r="AB203" s="19" t="s">
        <v>101</v>
      </c>
      <c r="AC203" s="20" t="s">
        <v>218</v>
      </c>
      <c r="AD203" s="19">
        <v>1</v>
      </c>
      <c r="AE203" s="3" t="s">
        <v>33</v>
      </c>
      <c r="AF203" s="2" t="s">
        <v>32</v>
      </c>
      <c r="AG203" s="9">
        <v>11.693713975913253</v>
      </c>
      <c r="AH203" s="9">
        <v>0.93813030765248517</v>
      </c>
      <c r="AI203" s="2" t="s">
        <v>78</v>
      </c>
      <c r="BH203" t="s">
        <v>217</v>
      </c>
      <c r="BI203" t="s">
        <v>55</v>
      </c>
      <c r="BJ203" s="5">
        <v>-18.559999999999999</v>
      </c>
      <c r="BK203" s="10">
        <v>1.6499888579999999</v>
      </c>
      <c r="BL203" s="4" t="s">
        <v>94</v>
      </c>
      <c r="BM203" s="11">
        <v>-28.288</v>
      </c>
      <c r="BN203" s="4">
        <v>40.409319216</v>
      </c>
      <c r="BO203" s="4" t="s">
        <v>98</v>
      </c>
      <c r="BP203" s="12">
        <v>-14.307</v>
      </c>
      <c r="BQ203" s="4">
        <v>38.602459406000001</v>
      </c>
      <c r="BR203" s="13">
        <f t="shared" si="16"/>
        <v>28.178197706094693</v>
      </c>
      <c r="BS203" s="13">
        <f t="shared" si="17"/>
        <v>71.821802293905307</v>
      </c>
      <c r="BT203">
        <f t="shared" si="15"/>
        <v>100</v>
      </c>
    </row>
    <row r="204" spans="1:72" x14ac:dyDescent="0.3">
      <c r="A204" t="s">
        <v>219</v>
      </c>
      <c r="B204" t="s">
        <v>61</v>
      </c>
      <c r="C204">
        <v>10</v>
      </c>
      <c r="D204">
        <v>1.2333333333333334</v>
      </c>
      <c r="E204">
        <v>29.379000000000001</v>
      </c>
      <c r="F204">
        <v>8.6975000000000016</v>
      </c>
      <c r="G204">
        <v>0.12782722300000002</v>
      </c>
      <c r="H204">
        <v>-19.344000000000001</v>
      </c>
      <c r="I204">
        <v>1.4719491219999998</v>
      </c>
      <c r="J204">
        <v>11.510941536624701</v>
      </c>
      <c r="K204" t="s">
        <v>33</v>
      </c>
      <c r="L204">
        <v>18.154039171333331</v>
      </c>
      <c r="M204">
        <v>1.5765357503333337</v>
      </c>
      <c r="N204">
        <v>1233.3333333333335</v>
      </c>
      <c r="AB204" s="19" t="s">
        <v>101</v>
      </c>
      <c r="AC204" s="20" t="s">
        <v>220</v>
      </c>
      <c r="AD204" s="19">
        <v>2</v>
      </c>
      <c r="AE204" s="3" t="s">
        <v>33</v>
      </c>
      <c r="AF204" s="2" t="s">
        <v>32</v>
      </c>
      <c r="AG204" s="9">
        <v>13.656668090243516</v>
      </c>
      <c r="AH204" s="9">
        <v>1.117110089664717</v>
      </c>
      <c r="AI204" s="2" t="s">
        <v>78</v>
      </c>
      <c r="BH204" t="s">
        <v>219</v>
      </c>
      <c r="BI204" t="s">
        <v>61</v>
      </c>
      <c r="BJ204" s="5">
        <v>-19.344000000000001</v>
      </c>
      <c r="BK204" s="10">
        <v>1.4719491219999998</v>
      </c>
      <c r="BL204" s="4" t="s">
        <v>94</v>
      </c>
      <c r="BM204" s="11">
        <v>-28.288</v>
      </c>
      <c r="BN204" s="4">
        <v>40.409319216</v>
      </c>
      <c r="BO204" s="4" t="s">
        <v>98</v>
      </c>
      <c r="BP204" s="12">
        <v>-14.307</v>
      </c>
      <c r="BQ204" s="4">
        <v>38.602459406000001</v>
      </c>
      <c r="BR204" s="13">
        <f t="shared" si="16"/>
        <v>33.689756865722529</v>
      </c>
      <c r="BS204" s="13">
        <f t="shared" si="17"/>
        <v>66.310243134277471</v>
      </c>
      <c r="BT204">
        <f t="shared" si="15"/>
        <v>100</v>
      </c>
    </row>
    <row r="205" spans="1:72" x14ac:dyDescent="0.3">
      <c r="A205" t="s">
        <v>221</v>
      </c>
      <c r="B205" t="s">
        <v>67</v>
      </c>
      <c r="C205">
        <v>10</v>
      </c>
      <c r="D205">
        <v>1.2466666666666668</v>
      </c>
      <c r="E205">
        <v>36.975999999999999</v>
      </c>
      <c r="F205">
        <v>8.6829999999999998</v>
      </c>
      <c r="G205">
        <v>9.5029963000000009E-2</v>
      </c>
      <c r="H205">
        <v>-19.856999999999999</v>
      </c>
      <c r="I205">
        <v>1.102407586</v>
      </c>
      <c r="J205">
        <v>11.600631539759727</v>
      </c>
      <c r="K205" t="s">
        <v>33</v>
      </c>
      <c r="L205">
        <v>13.743347905466669</v>
      </c>
      <c r="M205">
        <v>1.1847068720666669</v>
      </c>
      <c r="N205">
        <v>1246.666666666667</v>
      </c>
      <c r="AB205" s="19" t="s">
        <v>101</v>
      </c>
      <c r="AC205" s="20" t="s">
        <v>222</v>
      </c>
      <c r="AD205" s="19">
        <v>3</v>
      </c>
      <c r="AE205" s="3" t="s">
        <v>33</v>
      </c>
      <c r="AF205" s="2" t="s">
        <v>32</v>
      </c>
      <c r="AG205" s="9">
        <v>11.899047872255748</v>
      </c>
      <c r="AH205" s="9">
        <v>0.97801008966471692</v>
      </c>
      <c r="AI205" s="2" t="s">
        <v>78</v>
      </c>
      <c r="BH205" t="s">
        <v>221</v>
      </c>
      <c r="BI205" t="s">
        <v>67</v>
      </c>
      <c r="BJ205" s="5">
        <v>-19.856999999999999</v>
      </c>
      <c r="BK205" s="10">
        <v>1.102407586</v>
      </c>
      <c r="BL205" s="4" t="s">
        <v>94</v>
      </c>
      <c r="BM205" s="11">
        <v>-28.288</v>
      </c>
      <c r="BN205" s="4">
        <v>40.409319216</v>
      </c>
      <c r="BO205" s="4" t="s">
        <v>98</v>
      </c>
      <c r="BP205" s="12">
        <v>-14.307</v>
      </c>
      <c r="BQ205" s="4">
        <v>38.602459406000001</v>
      </c>
      <c r="BR205" s="13">
        <f t="shared" si="16"/>
        <v>37.296172489305526</v>
      </c>
      <c r="BS205" s="13">
        <f t="shared" si="17"/>
        <v>62.703827510694474</v>
      </c>
      <c r="BT205">
        <f t="shared" si="15"/>
        <v>100</v>
      </c>
    </row>
    <row r="206" spans="1:72" x14ac:dyDescent="0.3">
      <c r="A206" t="s">
        <v>223</v>
      </c>
      <c r="B206" t="s">
        <v>32</v>
      </c>
      <c r="C206">
        <v>5</v>
      </c>
      <c r="D206">
        <v>1.28</v>
      </c>
      <c r="E206">
        <v>23.451000000000001</v>
      </c>
      <c r="F206">
        <v>7.9640000000000004</v>
      </c>
      <c r="G206">
        <v>0.18563247099999999</v>
      </c>
      <c r="H206">
        <v>-16.294999999999998</v>
      </c>
      <c r="I206">
        <v>2.2356667479999999</v>
      </c>
      <c r="J206">
        <v>12.043511223852642</v>
      </c>
      <c r="K206" t="s">
        <v>33</v>
      </c>
      <c r="L206">
        <v>14.3082671872</v>
      </c>
      <c r="M206">
        <v>1.1880478144</v>
      </c>
      <c r="N206">
        <v>640</v>
      </c>
      <c r="AB206" s="19" t="s">
        <v>101</v>
      </c>
      <c r="AC206" s="20" t="s">
        <v>224</v>
      </c>
      <c r="AD206" s="19">
        <v>4</v>
      </c>
      <c r="AE206" s="3" t="s">
        <v>33</v>
      </c>
      <c r="AF206" s="2" t="s">
        <v>32</v>
      </c>
      <c r="AG206" s="9">
        <v>11.612041900789569</v>
      </c>
      <c r="AH206" s="9">
        <v>1.0222597105058673</v>
      </c>
      <c r="AI206" s="2" t="s">
        <v>78</v>
      </c>
      <c r="BH206" t="s">
        <v>223</v>
      </c>
      <c r="BI206" t="s">
        <v>32</v>
      </c>
      <c r="BJ206" s="5">
        <v>-16.294999999999998</v>
      </c>
      <c r="BK206" s="10">
        <v>2.2356667479999999</v>
      </c>
      <c r="BL206" s="4" t="s">
        <v>94</v>
      </c>
      <c r="BM206" s="11">
        <v>-28.288</v>
      </c>
      <c r="BN206" s="4">
        <v>40.409319216</v>
      </c>
      <c r="BO206" s="4" t="s">
        <v>98</v>
      </c>
      <c r="BP206" s="12">
        <v>-14.307</v>
      </c>
      <c r="BQ206" s="4">
        <v>38.602459406000001</v>
      </c>
      <c r="BR206" s="13">
        <f t="shared" si="16"/>
        <v>12.255134572731123</v>
      </c>
      <c r="BS206" s="13">
        <f t="shared" si="17"/>
        <v>87.744865427268877</v>
      </c>
      <c r="BT206">
        <f t="shared" si="15"/>
        <v>100</v>
      </c>
    </row>
    <row r="207" spans="1:72" x14ac:dyDescent="0.3">
      <c r="A207" t="s">
        <v>225</v>
      </c>
      <c r="B207" t="s">
        <v>49</v>
      </c>
      <c r="C207">
        <v>5</v>
      </c>
      <c r="D207">
        <v>1.4466666666666665</v>
      </c>
      <c r="E207">
        <v>25.196000000000002</v>
      </c>
      <c r="F207">
        <v>8.23</v>
      </c>
      <c r="G207">
        <v>0.15864523500000002</v>
      </c>
      <c r="H207">
        <v>-17.263999999999999</v>
      </c>
      <c r="I207">
        <v>1.860698854</v>
      </c>
      <c r="J207">
        <v>11.728677851559802</v>
      </c>
      <c r="K207" t="s">
        <v>33</v>
      </c>
      <c r="L207">
        <v>13.459055043933333</v>
      </c>
      <c r="M207">
        <v>1.1475338665000001</v>
      </c>
      <c r="N207">
        <v>723.33333333333326</v>
      </c>
      <c r="AB207" s="19" t="s">
        <v>101</v>
      </c>
      <c r="AC207" s="20" t="s">
        <v>226</v>
      </c>
      <c r="AD207" s="19">
        <v>5</v>
      </c>
      <c r="AE207" s="3" t="s">
        <v>33</v>
      </c>
      <c r="AF207" s="2" t="s">
        <v>32</v>
      </c>
      <c r="AG207" s="9">
        <v>13.434847630698926</v>
      </c>
      <c r="AH207" s="9">
        <v>1.1543223052955796</v>
      </c>
      <c r="AI207" s="2" t="s">
        <v>78</v>
      </c>
      <c r="BH207" t="s">
        <v>225</v>
      </c>
      <c r="BI207" t="s">
        <v>49</v>
      </c>
      <c r="BJ207" s="5">
        <v>-17.263999999999999</v>
      </c>
      <c r="BK207" s="10">
        <v>1.860698854</v>
      </c>
      <c r="BL207" s="4" t="s">
        <v>94</v>
      </c>
      <c r="BM207" s="11">
        <v>-28.288</v>
      </c>
      <c r="BN207" s="4">
        <v>40.409319216</v>
      </c>
      <c r="BO207" s="4" t="s">
        <v>98</v>
      </c>
      <c r="BP207" s="12">
        <v>-14.307</v>
      </c>
      <c r="BQ207" s="4">
        <v>38.602459406000001</v>
      </c>
      <c r="BR207" s="13">
        <f t="shared" si="16"/>
        <v>19.067252972832364</v>
      </c>
      <c r="BS207" s="13">
        <f t="shared" si="17"/>
        <v>80.932747027167636</v>
      </c>
      <c r="BT207">
        <f t="shared" si="15"/>
        <v>100</v>
      </c>
    </row>
    <row r="208" spans="1:72" x14ac:dyDescent="0.3">
      <c r="A208" t="s">
        <v>227</v>
      </c>
      <c r="B208" t="s">
        <v>55</v>
      </c>
      <c r="C208">
        <v>10</v>
      </c>
      <c r="D208">
        <v>1.24</v>
      </c>
      <c r="E208">
        <v>36.866</v>
      </c>
      <c r="F208">
        <v>8.407</v>
      </c>
      <c r="G208">
        <v>0.134441265</v>
      </c>
      <c r="H208">
        <v>-18.849</v>
      </c>
      <c r="I208">
        <v>1.5778479219999999</v>
      </c>
      <c r="J208">
        <v>11.736336473775369</v>
      </c>
      <c r="K208" t="s">
        <v>33</v>
      </c>
      <c r="L208">
        <v>19.565314232799999</v>
      </c>
      <c r="M208">
        <v>1.6670716860000001</v>
      </c>
      <c r="N208">
        <v>1240</v>
      </c>
      <c r="AB208" s="19" t="s">
        <v>101</v>
      </c>
      <c r="AC208" s="20" t="s">
        <v>228</v>
      </c>
      <c r="AD208" s="19">
        <v>6</v>
      </c>
      <c r="AE208" s="3" t="s">
        <v>33</v>
      </c>
      <c r="AF208" s="2" t="s">
        <v>32</v>
      </c>
      <c r="AG208" s="9">
        <v>11.864960180456476</v>
      </c>
      <c r="AH208" s="9">
        <v>0.99402727688723658</v>
      </c>
      <c r="AI208" s="2" t="s">
        <v>78</v>
      </c>
      <c r="BH208" t="s">
        <v>227</v>
      </c>
      <c r="BI208" t="s">
        <v>55</v>
      </c>
      <c r="BJ208" s="5">
        <v>-18.849</v>
      </c>
      <c r="BK208" s="10">
        <v>1.5778479219999999</v>
      </c>
      <c r="BL208" s="4" t="s">
        <v>94</v>
      </c>
      <c r="BM208" s="11">
        <v>-28.288</v>
      </c>
      <c r="BN208" s="4">
        <v>40.409319216</v>
      </c>
      <c r="BO208" s="4" t="s">
        <v>98</v>
      </c>
      <c r="BP208" s="12">
        <v>-14.307</v>
      </c>
      <c r="BQ208" s="4">
        <v>38.602459406000001</v>
      </c>
      <c r="BR208" s="13">
        <f t="shared" si="16"/>
        <v>30.209882141212603</v>
      </c>
      <c r="BS208" s="13">
        <f t="shared" si="17"/>
        <v>69.790117858787397</v>
      </c>
      <c r="BT208">
        <f t="shared" si="15"/>
        <v>100</v>
      </c>
    </row>
    <row r="209" spans="1:72" x14ac:dyDescent="0.3">
      <c r="A209" t="s">
        <v>229</v>
      </c>
      <c r="B209" t="s">
        <v>61</v>
      </c>
      <c r="C209">
        <v>10</v>
      </c>
      <c r="D209">
        <v>1.2333333333333334</v>
      </c>
      <c r="E209">
        <v>34.235999999999997</v>
      </c>
      <c r="F209">
        <v>8.6379999999999999</v>
      </c>
      <c r="G209">
        <v>0.10624779600000001</v>
      </c>
      <c r="H209">
        <v>-19.52</v>
      </c>
      <c r="I209">
        <v>1.2454135959999999</v>
      </c>
      <c r="J209">
        <v>11.721782878206714</v>
      </c>
      <c r="K209" t="s">
        <v>33</v>
      </c>
      <c r="L209">
        <v>15.360101017333333</v>
      </c>
      <c r="M209">
        <v>1.3103894840000001</v>
      </c>
      <c r="N209">
        <v>1233.3333333333335</v>
      </c>
      <c r="AB209" s="19" t="s">
        <v>101</v>
      </c>
      <c r="AC209" s="20" t="s">
        <v>230</v>
      </c>
      <c r="AD209" s="19">
        <v>7</v>
      </c>
      <c r="AE209" s="3" t="s">
        <v>33</v>
      </c>
      <c r="AF209" s="2" t="s">
        <v>32</v>
      </c>
      <c r="AG209" s="9">
        <v>11.770620430493073</v>
      </c>
      <c r="AH209" s="9">
        <v>1.5470775634762175</v>
      </c>
      <c r="AI209" s="2" t="s">
        <v>78</v>
      </c>
      <c r="BH209" t="s">
        <v>229</v>
      </c>
      <c r="BI209" t="s">
        <v>61</v>
      </c>
      <c r="BJ209" s="5">
        <v>-19.52</v>
      </c>
      <c r="BK209" s="10">
        <v>1.2454135959999999</v>
      </c>
      <c r="BL209" s="4" t="s">
        <v>94</v>
      </c>
      <c r="BM209" s="11">
        <v>-28.288</v>
      </c>
      <c r="BN209" s="4">
        <v>40.409319216</v>
      </c>
      <c r="BO209" s="4" t="s">
        <v>98</v>
      </c>
      <c r="BP209" s="12">
        <v>-14.307</v>
      </c>
      <c r="BQ209" s="4">
        <v>38.602459406000001</v>
      </c>
      <c r="BR209" s="13">
        <f t="shared" si="16"/>
        <v>34.927045656659388</v>
      </c>
      <c r="BS209" s="13">
        <f t="shared" si="17"/>
        <v>65.072954343340612</v>
      </c>
      <c r="BT209">
        <f t="shared" si="15"/>
        <v>100</v>
      </c>
    </row>
    <row r="210" spans="1:72" x14ac:dyDescent="0.3">
      <c r="A210" t="s">
        <v>231</v>
      </c>
      <c r="B210" t="s">
        <v>67</v>
      </c>
      <c r="C210">
        <v>10</v>
      </c>
      <c r="D210">
        <v>1.2466666666666668</v>
      </c>
      <c r="E210">
        <v>34.533000000000001</v>
      </c>
      <c r="F210">
        <v>8.8390000000000004</v>
      </c>
      <c r="G210">
        <v>8.5458482000000002E-2</v>
      </c>
      <c r="H210">
        <v>-20.154</v>
      </c>
      <c r="I210">
        <v>1.0323023059999998</v>
      </c>
      <c r="J210">
        <v>12.079576910809156</v>
      </c>
      <c r="K210" t="s">
        <v>33</v>
      </c>
      <c r="L210">
        <v>12.869368748133333</v>
      </c>
      <c r="M210">
        <v>1.0653824089333335</v>
      </c>
      <c r="N210">
        <v>1246.666666666667</v>
      </c>
      <c r="AB210" s="19" t="s">
        <v>101</v>
      </c>
      <c r="AC210" s="20" t="s">
        <v>232</v>
      </c>
      <c r="AD210" s="19">
        <v>8</v>
      </c>
      <c r="AE210" s="3" t="s">
        <v>33</v>
      </c>
      <c r="AF210" s="2" t="s">
        <v>32</v>
      </c>
      <c r="AG210" s="9">
        <v>13.041076809754237</v>
      </c>
      <c r="AH210" s="9">
        <v>1.2223909616157893</v>
      </c>
      <c r="AI210" s="2" t="s">
        <v>78</v>
      </c>
      <c r="BH210" t="s">
        <v>231</v>
      </c>
      <c r="BI210" t="s">
        <v>67</v>
      </c>
      <c r="BJ210" s="5">
        <v>-20.154</v>
      </c>
      <c r="BK210" s="10">
        <v>1.0323023059999998</v>
      </c>
      <c r="BL210" s="4" t="s">
        <v>94</v>
      </c>
      <c r="BM210" s="11">
        <v>-28.288</v>
      </c>
      <c r="BN210" s="4">
        <v>40.409319216</v>
      </c>
      <c r="BO210" s="4" t="s">
        <v>98</v>
      </c>
      <c r="BP210" s="12">
        <v>-14.307</v>
      </c>
      <c r="BQ210" s="4">
        <v>38.602459406000001</v>
      </c>
      <c r="BR210" s="13">
        <f t="shared" si="16"/>
        <v>39.384097324011478</v>
      </c>
      <c r="BS210" s="13">
        <f t="shared" si="17"/>
        <v>60.615902675988522</v>
      </c>
      <c r="BT210">
        <f t="shared" si="15"/>
        <v>100</v>
      </c>
    </row>
    <row r="211" spans="1:72" x14ac:dyDescent="0.3">
      <c r="A211" t="s">
        <v>233</v>
      </c>
      <c r="B211" t="s">
        <v>32</v>
      </c>
      <c r="C211">
        <v>5</v>
      </c>
      <c r="D211">
        <v>1.2633333333333334</v>
      </c>
      <c r="E211">
        <v>21.678000000000001</v>
      </c>
      <c r="F211">
        <v>7.181</v>
      </c>
      <c r="G211">
        <v>0.21176336499999998</v>
      </c>
      <c r="H211">
        <v>-15.597</v>
      </c>
      <c r="I211">
        <v>2.6287595459999999</v>
      </c>
      <c r="J211">
        <v>12.413665347639334</v>
      </c>
      <c r="K211" t="s">
        <v>33</v>
      </c>
      <c r="L211">
        <v>16.604997798900001</v>
      </c>
      <c r="M211">
        <v>1.3376385889166666</v>
      </c>
      <c r="N211">
        <v>631.66666666666674</v>
      </c>
      <c r="AB211" s="19" t="s">
        <v>101</v>
      </c>
      <c r="AC211" s="20" t="s">
        <v>218</v>
      </c>
      <c r="AD211" s="19">
        <v>1</v>
      </c>
      <c r="AE211" s="3" t="s">
        <v>33</v>
      </c>
      <c r="AF211" s="2" t="s">
        <v>49</v>
      </c>
      <c r="AG211" s="9">
        <v>25.206992423590062</v>
      </c>
      <c r="AH211" s="9">
        <v>2.0004102487546014</v>
      </c>
      <c r="AI211" s="2" t="s">
        <v>78</v>
      </c>
      <c r="BH211" t="s">
        <v>233</v>
      </c>
      <c r="BI211" t="s">
        <v>32</v>
      </c>
      <c r="BJ211" s="5">
        <v>-15.597</v>
      </c>
      <c r="BK211" s="10">
        <v>2.6287595459999999</v>
      </c>
      <c r="BL211" s="4" t="s">
        <v>44</v>
      </c>
      <c r="BM211" s="11">
        <v>-28.288</v>
      </c>
      <c r="BN211" s="4">
        <v>39.375859726000002</v>
      </c>
      <c r="BO211" s="4" t="s">
        <v>45</v>
      </c>
      <c r="BP211" s="12">
        <v>-14.307</v>
      </c>
      <c r="BQ211" s="4">
        <v>41.827921744000001</v>
      </c>
      <c r="BR211" s="13">
        <f t="shared" si="16"/>
        <v>7.3481597086747286</v>
      </c>
      <c r="BS211" s="13">
        <f t="shared" si="17"/>
        <v>92.651840291325271</v>
      </c>
      <c r="BT211">
        <f t="shared" si="15"/>
        <v>100</v>
      </c>
    </row>
    <row r="212" spans="1:72" x14ac:dyDescent="0.3">
      <c r="A212" t="s">
        <v>234</v>
      </c>
      <c r="B212" t="s">
        <v>49</v>
      </c>
      <c r="C212">
        <v>5</v>
      </c>
      <c r="D212">
        <v>1.3499999999999999</v>
      </c>
      <c r="E212">
        <v>26.009</v>
      </c>
      <c r="F212">
        <v>7.9959999999999996</v>
      </c>
      <c r="G212">
        <v>0.166323576</v>
      </c>
      <c r="H212">
        <v>-17.138000000000002</v>
      </c>
      <c r="I212">
        <v>2.0219893834999998</v>
      </c>
      <c r="J212">
        <v>12.156961942064063</v>
      </c>
      <c r="K212" t="s">
        <v>33</v>
      </c>
      <c r="L212">
        <v>13.648428338624997</v>
      </c>
      <c r="M212">
        <v>1.1226841379999999</v>
      </c>
      <c r="N212">
        <v>674.99999999999989</v>
      </c>
      <c r="AB212" s="19" t="s">
        <v>101</v>
      </c>
      <c r="AC212" s="20" t="s">
        <v>220</v>
      </c>
      <c r="AD212" s="19">
        <v>2</v>
      </c>
      <c r="AE212" s="3" t="s">
        <v>33</v>
      </c>
      <c r="AF212" s="2" t="s">
        <v>49</v>
      </c>
      <c r="AG212" s="9">
        <v>25.609087858126273</v>
      </c>
      <c r="AH212" s="9">
        <v>2.1215804500337203</v>
      </c>
      <c r="AI212" s="2" t="s">
        <v>78</v>
      </c>
      <c r="BH212" t="s">
        <v>234</v>
      </c>
      <c r="BI212" t="s">
        <v>49</v>
      </c>
      <c r="BJ212" s="5">
        <v>-17.138000000000002</v>
      </c>
      <c r="BK212" s="10">
        <v>2.0219893834999998</v>
      </c>
      <c r="BL212" s="4" t="s">
        <v>44</v>
      </c>
      <c r="BM212" s="11">
        <v>-28.288</v>
      </c>
      <c r="BN212" s="4">
        <v>39.375859726000002</v>
      </c>
      <c r="BO212" s="4" t="s">
        <v>96</v>
      </c>
      <c r="BP212" s="12">
        <v>-14.307</v>
      </c>
      <c r="BQ212" s="4">
        <v>41.827921744000001</v>
      </c>
      <c r="BR212" s="13">
        <f t="shared" si="16"/>
        <v>18.181466679320764</v>
      </c>
      <c r="BS212" s="13">
        <f t="shared" si="17"/>
        <v>81.818533320679236</v>
      </c>
      <c r="BT212">
        <f t="shared" ref="BT212:BT275" si="18">SUM(BR212+BS212)</f>
        <v>100</v>
      </c>
    </row>
    <row r="213" spans="1:72" x14ac:dyDescent="0.3">
      <c r="A213" t="s">
        <v>235</v>
      </c>
      <c r="B213" t="s">
        <v>55</v>
      </c>
      <c r="C213">
        <v>10</v>
      </c>
      <c r="D213">
        <v>1.2766666666666666</v>
      </c>
      <c r="E213">
        <v>36.506999999999998</v>
      </c>
      <c r="F213">
        <v>7.4499999999999993</v>
      </c>
      <c r="G213">
        <v>0.15274477700000003</v>
      </c>
      <c r="H213">
        <v>-17.399000000000001</v>
      </c>
      <c r="I213">
        <v>1.9042066295000002</v>
      </c>
      <c r="J213">
        <v>12.466590785621428</v>
      </c>
      <c r="K213" t="s">
        <v>33</v>
      </c>
      <c r="L213">
        <v>24.310371303283333</v>
      </c>
      <c r="M213">
        <v>1.9500416530333335</v>
      </c>
      <c r="N213">
        <v>1276.6666666666665</v>
      </c>
      <c r="AB213" s="19" t="s">
        <v>101</v>
      </c>
      <c r="AC213" s="20" t="s">
        <v>222</v>
      </c>
      <c r="AD213" s="19">
        <v>3</v>
      </c>
      <c r="AE213" s="3" t="s">
        <v>33</v>
      </c>
      <c r="AF213" s="2" t="s">
        <v>49</v>
      </c>
      <c r="AG213" s="9">
        <v>23.793658059405395</v>
      </c>
      <c r="AH213" s="9">
        <v>1.9824804500337205</v>
      </c>
      <c r="AI213" s="2" t="s">
        <v>78</v>
      </c>
      <c r="BH213" t="s">
        <v>235</v>
      </c>
      <c r="BI213" t="s">
        <v>55</v>
      </c>
      <c r="BJ213" s="5">
        <v>-17.399000000000001</v>
      </c>
      <c r="BK213" s="10">
        <v>1.9042066295000002</v>
      </c>
      <c r="BL213" s="4" t="s">
        <v>44</v>
      </c>
      <c r="BM213" s="11">
        <v>-28.288</v>
      </c>
      <c r="BN213" s="4">
        <v>39.375859726000002</v>
      </c>
      <c r="BO213" s="4" t="s">
        <v>115</v>
      </c>
      <c r="BP213" s="12">
        <v>-14.307</v>
      </c>
      <c r="BQ213" s="4">
        <v>41.827921744000001</v>
      </c>
      <c r="BR213" s="13">
        <f t="shared" si="16"/>
        <v>20.016309715880539</v>
      </c>
      <c r="BS213" s="13">
        <f t="shared" si="17"/>
        <v>79.983690284119461</v>
      </c>
      <c r="BT213">
        <f t="shared" si="18"/>
        <v>100</v>
      </c>
    </row>
    <row r="214" spans="1:72" x14ac:dyDescent="0.3">
      <c r="A214" t="s">
        <v>236</v>
      </c>
      <c r="B214" t="s">
        <v>61</v>
      </c>
      <c r="C214">
        <v>10</v>
      </c>
      <c r="D214">
        <v>1.37</v>
      </c>
      <c r="E214">
        <v>31.763999999999999</v>
      </c>
      <c r="F214">
        <v>8.2035</v>
      </c>
      <c r="G214">
        <v>0.12786600250000002</v>
      </c>
      <c r="H214">
        <v>-18.4115</v>
      </c>
      <c r="I214">
        <v>1.583018949</v>
      </c>
      <c r="J214">
        <v>12.380005268054195</v>
      </c>
      <c r="K214" t="s">
        <v>33</v>
      </c>
      <c r="L214">
        <v>21.687359601300003</v>
      </c>
      <c r="M214">
        <v>1.7517642342500004</v>
      </c>
      <c r="N214">
        <v>1370</v>
      </c>
      <c r="AB214" s="19" t="s">
        <v>101</v>
      </c>
      <c r="AC214" s="20" t="s">
        <v>224</v>
      </c>
      <c r="AD214" s="19">
        <v>4</v>
      </c>
      <c r="AE214" s="3" t="s">
        <v>33</v>
      </c>
      <c r="AF214" s="2" t="s">
        <v>49</v>
      </c>
      <c r="AG214" s="9">
        <v>23.304202974848657</v>
      </c>
      <c r="AH214" s="9">
        <v>2.0642947402989273</v>
      </c>
      <c r="AI214" s="2" t="s">
        <v>78</v>
      </c>
      <c r="BH214" t="s">
        <v>236</v>
      </c>
      <c r="BI214" t="s">
        <v>61</v>
      </c>
      <c r="BJ214" s="5">
        <v>-18.4115</v>
      </c>
      <c r="BK214" s="10">
        <v>1.583018949</v>
      </c>
      <c r="BL214" s="4" t="s">
        <v>44</v>
      </c>
      <c r="BM214" s="11">
        <v>-28.288</v>
      </c>
      <c r="BN214" s="4">
        <v>39.375859726000002</v>
      </c>
      <c r="BO214" s="4" t="s">
        <v>117</v>
      </c>
      <c r="BP214" s="12">
        <v>-14.307</v>
      </c>
      <c r="BQ214" s="4">
        <v>41.827921744000001</v>
      </c>
      <c r="BR214" s="13">
        <f t="shared" si="16"/>
        <v>27.134235288741721</v>
      </c>
      <c r="BS214" s="13">
        <f t="shared" si="17"/>
        <v>72.865764711258279</v>
      </c>
      <c r="BT214">
        <f t="shared" si="18"/>
        <v>100</v>
      </c>
    </row>
    <row r="215" spans="1:72" x14ac:dyDescent="0.3">
      <c r="A215" t="s">
        <v>237</v>
      </c>
      <c r="B215" t="s">
        <v>67</v>
      </c>
      <c r="C215">
        <v>10</v>
      </c>
      <c r="D215">
        <v>1.3266666666666664</v>
      </c>
      <c r="E215">
        <v>31.306000000000001</v>
      </c>
      <c r="F215">
        <v>8.484</v>
      </c>
      <c r="G215">
        <v>0.10781380800000001</v>
      </c>
      <c r="H215">
        <v>-19.140999999999998</v>
      </c>
      <c r="I215">
        <v>1.3130298220000001</v>
      </c>
      <c r="J215">
        <v>12.17867958063405</v>
      </c>
      <c r="K215" t="s">
        <v>33</v>
      </c>
      <c r="L215">
        <v>17.419528971866665</v>
      </c>
      <c r="M215">
        <v>1.4303298527999999</v>
      </c>
      <c r="N215">
        <v>1326.6666666666663</v>
      </c>
      <c r="AB215" s="19" t="s">
        <v>101</v>
      </c>
      <c r="AC215" s="20" t="s">
        <v>226</v>
      </c>
      <c r="AD215" s="19">
        <v>5</v>
      </c>
      <c r="AE215" s="3" t="s">
        <v>33</v>
      </c>
      <c r="AF215" s="2" t="s">
        <v>49</v>
      </c>
      <c r="AG215" s="9">
        <v>24.975287450464759</v>
      </c>
      <c r="AH215" s="9">
        <v>2.186966167732626</v>
      </c>
      <c r="AI215" s="2" t="s">
        <v>78</v>
      </c>
      <c r="BH215" t="s">
        <v>237</v>
      </c>
      <c r="BI215" t="s">
        <v>67</v>
      </c>
      <c r="BJ215" s="5">
        <v>-19.140999999999998</v>
      </c>
      <c r="BK215" s="10">
        <v>1.3130298220000001</v>
      </c>
      <c r="BL215" s="4" t="s">
        <v>44</v>
      </c>
      <c r="BM215" s="11">
        <v>-28.288</v>
      </c>
      <c r="BN215" s="4">
        <v>39.375859726000002</v>
      </c>
      <c r="BO215" s="4" t="s">
        <v>118</v>
      </c>
      <c r="BP215" s="12">
        <v>-14.307</v>
      </c>
      <c r="BQ215" s="4">
        <v>41.827921744000001</v>
      </c>
      <c r="BR215" s="13">
        <f t="shared" si="16"/>
        <v>32.262656726176019</v>
      </c>
      <c r="BS215" s="13">
        <f t="shared" si="17"/>
        <v>67.737343273823981</v>
      </c>
      <c r="BT215">
        <f t="shared" si="18"/>
        <v>100</v>
      </c>
    </row>
    <row r="216" spans="1:72" x14ac:dyDescent="0.3">
      <c r="A216" t="s">
        <v>238</v>
      </c>
      <c r="B216" t="s">
        <v>32</v>
      </c>
      <c r="C216">
        <v>5</v>
      </c>
      <c r="D216">
        <v>1.2633333333333334</v>
      </c>
      <c r="E216">
        <v>22.998999999999999</v>
      </c>
      <c r="F216">
        <v>7.3289999999999997</v>
      </c>
      <c r="G216">
        <v>0.18105896200000002</v>
      </c>
      <c r="H216">
        <v>-16.408000000000001</v>
      </c>
      <c r="I216">
        <v>2.2337978734999999</v>
      </c>
      <c r="J216">
        <v>12.337405720353129</v>
      </c>
      <c r="K216" t="s">
        <v>33</v>
      </c>
      <c r="L216">
        <v>14.110156567608334</v>
      </c>
      <c r="M216">
        <v>1.1436891099666668</v>
      </c>
      <c r="N216">
        <v>631.66666666666674</v>
      </c>
      <c r="AB216" s="19" t="s">
        <v>101</v>
      </c>
      <c r="AC216" s="20" t="s">
        <v>228</v>
      </c>
      <c r="AD216" s="19">
        <v>6</v>
      </c>
      <c r="AE216" s="3" t="s">
        <v>33</v>
      </c>
      <c r="AF216" s="2" t="s">
        <v>49</v>
      </c>
      <c r="AG216" s="9">
        <v>23.391005395301363</v>
      </c>
      <c r="AH216" s="9">
        <v>1.9500792238791411</v>
      </c>
      <c r="AI216" s="2" t="s">
        <v>78</v>
      </c>
      <c r="BH216" t="s">
        <v>238</v>
      </c>
      <c r="BI216" t="s">
        <v>32</v>
      </c>
      <c r="BJ216" s="5">
        <v>-16.408000000000001</v>
      </c>
      <c r="BK216" s="10">
        <v>2.2337978734999999</v>
      </c>
      <c r="BL216" s="4" t="s">
        <v>44</v>
      </c>
      <c r="BM216" s="11">
        <v>-28.288</v>
      </c>
      <c r="BN216" s="4">
        <v>39.375859726000002</v>
      </c>
      <c r="BO216" s="4" t="s">
        <v>45</v>
      </c>
      <c r="BP216" s="12">
        <v>-14.307</v>
      </c>
      <c r="BQ216" s="4">
        <v>41.827921744000001</v>
      </c>
      <c r="BR216" s="13">
        <f t="shared" si="16"/>
        <v>13.049530216912203</v>
      </c>
      <c r="BS216" s="13">
        <f t="shared" si="17"/>
        <v>86.950469783087797</v>
      </c>
      <c r="BT216">
        <f t="shared" si="18"/>
        <v>100</v>
      </c>
    </row>
    <row r="217" spans="1:72" x14ac:dyDescent="0.3">
      <c r="A217" t="s">
        <v>239</v>
      </c>
      <c r="B217" t="s">
        <v>49</v>
      </c>
      <c r="C217">
        <v>5</v>
      </c>
      <c r="D217">
        <v>1.3499999999999999</v>
      </c>
      <c r="E217">
        <v>23.965</v>
      </c>
      <c r="F217">
        <v>7.726</v>
      </c>
      <c r="G217">
        <v>0.159684402</v>
      </c>
      <c r="H217">
        <v>-17.209</v>
      </c>
      <c r="I217">
        <v>1.9602607139999999</v>
      </c>
      <c r="J217">
        <v>12.275843410178533</v>
      </c>
      <c r="K217" t="s">
        <v>33</v>
      </c>
      <c r="L217">
        <v>13.231759819499997</v>
      </c>
      <c r="M217">
        <v>1.0778697134999999</v>
      </c>
      <c r="N217">
        <v>674.99999999999989</v>
      </c>
      <c r="AB217" s="19" t="s">
        <v>101</v>
      </c>
      <c r="AC217" s="20" t="s">
        <v>230</v>
      </c>
      <c r="AD217" s="19">
        <v>7</v>
      </c>
      <c r="AE217" s="3" t="s">
        <v>33</v>
      </c>
      <c r="AF217" s="2" t="s">
        <v>49</v>
      </c>
      <c r="AG217" s="9">
        <v>26.194688726028076</v>
      </c>
      <c r="AH217" s="9">
        <v>2.8623033154168693</v>
      </c>
      <c r="AI217" s="2" t="s">
        <v>78</v>
      </c>
      <c r="BH217" t="s">
        <v>239</v>
      </c>
      <c r="BI217" t="s">
        <v>49</v>
      </c>
      <c r="BJ217" s="5">
        <v>-17.209</v>
      </c>
      <c r="BK217" s="10">
        <v>1.9602607139999999</v>
      </c>
      <c r="BL217" s="4" t="s">
        <v>44</v>
      </c>
      <c r="BM217" s="11">
        <v>-28.288</v>
      </c>
      <c r="BN217" s="4">
        <v>39.375859726000002</v>
      </c>
      <c r="BO217" s="4" t="s">
        <v>96</v>
      </c>
      <c r="BP217" s="12">
        <v>-14.307</v>
      </c>
      <c r="BQ217" s="4">
        <v>41.827921744000001</v>
      </c>
      <c r="BR217" s="13">
        <f t="shared" si="16"/>
        <v>18.680600225664605</v>
      </c>
      <c r="BS217" s="13">
        <f t="shared" si="17"/>
        <v>81.319399774335395</v>
      </c>
      <c r="BT217">
        <f t="shared" si="18"/>
        <v>100</v>
      </c>
    </row>
    <row r="218" spans="1:72" x14ac:dyDescent="0.3">
      <c r="A218" t="s">
        <v>240</v>
      </c>
      <c r="B218" t="s">
        <v>55</v>
      </c>
      <c r="C218">
        <v>10</v>
      </c>
      <c r="D218">
        <v>1.2766666666666666</v>
      </c>
      <c r="E218">
        <v>34.997999999999998</v>
      </c>
      <c r="F218">
        <v>7.7649999999999997</v>
      </c>
      <c r="G218">
        <v>0.14919550000000001</v>
      </c>
      <c r="H218">
        <v>-17.634</v>
      </c>
      <c r="I218">
        <v>1.8550994544999999</v>
      </c>
      <c r="J218">
        <v>12.434017477068677</v>
      </c>
      <c r="K218" t="s">
        <v>33</v>
      </c>
      <c r="L218">
        <v>23.683436369116663</v>
      </c>
      <c r="M218">
        <v>1.9047292166666667</v>
      </c>
      <c r="N218">
        <v>1276.6666666666665</v>
      </c>
      <c r="AB218" s="19" t="s">
        <v>101</v>
      </c>
      <c r="AC218" s="20" t="s">
        <v>232</v>
      </c>
      <c r="AD218" s="19">
        <v>8</v>
      </c>
      <c r="AE218" s="3" t="s">
        <v>33</v>
      </c>
      <c r="AF218" s="2" t="s">
        <v>49</v>
      </c>
      <c r="AG218" s="9">
        <v>27.305879806961514</v>
      </c>
      <c r="AH218" s="9">
        <v>2.4580996449172439</v>
      </c>
      <c r="AI218" s="2" t="s">
        <v>78</v>
      </c>
      <c r="BH218" t="s">
        <v>240</v>
      </c>
      <c r="BI218" t="s">
        <v>55</v>
      </c>
      <c r="BJ218" s="5">
        <v>-17.634</v>
      </c>
      <c r="BK218" s="10">
        <v>1.8550994544999999</v>
      </c>
      <c r="BL218" s="4" t="s">
        <v>44</v>
      </c>
      <c r="BM218" s="11">
        <v>-28.288</v>
      </c>
      <c r="BN218" s="4">
        <v>39.375859726000002</v>
      </c>
      <c r="BO218" s="4" t="s">
        <v>115</v>
      </c>
      <c r="BP218" s="12">
        <v>-14.307</v>
      </c>
      <c r="BQ218" s="4">
        <v>41.827921744000001</v>
      </c>
      <c r="BR218" s="13">
        <f t="shared" si="16"/>
        <v>21.668371453779173</v>
      </c>
      <c r="BS218" s="13">
        <f t="shared" si="17"/>
        <v>78.331628546220827</v>
      </c>
      <c r="BT218">
        <f t="shared" si="18"/>
        <v>100</v>
      </c>
    </row>
    <row r="219" spans="1:72" x14ac:dyDescent="0.3">
      <c r="A219" t="s">
        <v>241</v>
      </c>
      <c r="B219" t="s">
        <v>61</v>
      </c>
      <c r="C219">
        <v>10</v>
      </c>
      <c r="D219">
        <v>1.37</v>
      </c>
      <c r="E219">
        <v>36.195</v>
      </c>
      <c r="F219">
        <v>8.1180000000000003</v>
      </c>
      <c r="G219">
        <v>0.11865270400000001</v>
      </c>
      <c r="H219">
        <v>-18.131</v>
      </c>
      <c r="I219">
        <v>1.4912362190000001</v>
      </c>
      <c r="J219">
        <v>12.568076147678859</v>
      </c>
      <c r="K219" t="s">
        <v>33</v>
      </c>
      <c r="L219">
        <v>20.429936200300002</v>
      </c>
      <c r="M219">
        <v>1.6255420448000002</v>
      </c>
      <c r="N219">
        <v>1370</v>
      </c>
      <c r="AB219" s="19" t="s">
        <v>101</v>
      </c>
      <c r="AC219" s="20" t="s">
        <v>218</v>
      </c>
      <c r="AD219" s="19">
        <v>1</v>
      </c>
      <c r="AE219" s="3" t="s">
        <v>33</v>
      </c>
      <c r="AF219" s="2" t="s">
        <v>55</v>
      </c>
      <c r="AG219" s="9">
        <v>51.153049882372919</v>
      </c>
      <c r="AH219" s="9">
        <v>3.9943008380903451</v>
      </c>
      <c r="AI219" s="2" t="s">
        <v>78</v>
      </c>
      <c r="BH219" t="s">
        <v>241</v>
      </c>
      <c r="BI219" t="s">
        <v>61</v>
      </c>
      <c r="BJ219" s="5">
        <v>-18.131</v>
      </c>
      <c r="BK219" s="10">
        <v>1.4912362190000001</v>
      </c>
      <c r="BL219" s="4" t="s">
        <v>44</v>
      </c>
      <c r="BM219" s="11">
        <v>-28.288</v>
      </c>
      <c r="BN219" s="4">
        <v>39.375859726000002</v>
      </c>
      <c r="BO219" s="4" t="s">
        <v>117</v>
      </c>
      <c r="BP219" s="12">
        <v>-14.307</v>
      </c>
      <c r="BQ219" s="4">
        <v>41.827921744000001</v>
      </c>
      <c r="BR219" s="13">
        <f t="shared" si="16"/>
        <v>25.162306278186094</v>
      </c>
      <c r="BS219" s="13">
        <f t="shared" si="17"/>
        <v>74.837693721813906</v>
      </c>
      <c r="BT219">
        <f t="shared" si="18"/>
        <v>100</v>
      </c>
    </row>
    <row r="220" spans="1:72" x14ac:dyDescent="0.3">
      <c r="A220" t="s">
        <v>242</v>
      </c>
      <c r="B220" t="s">
        <v>67</v>
      </c>
      <c r="C220">
        <v>10</v>
      </c>
      <c r="D220">
        <v>1.3266666666666664</v>
      </c>
      <c r="E220">
        <v>33.301000000000002</v>
      </c>
      <c r="F220">
        <v>8.3929999999999989</v>
      </c>
      <c r="G220">
        <v>0.10247521499999999</v>
      </c>
      <c r="H220">
        <v>-18.321999999999999</v>
      </c>
      <c r="I220">
        <v>1.2875905224999999</v>
      </c>
      <c r="J220">
        <v>12.564897009486636</v>
      </c>
      <c r="K220" t="s">
        <v>33</v>
      </c>
      <c r="L220">
        <v>17.082034265166662</v>
      </c>
      <c r="M220">
        <v>1.3595045189999997</v>
      </c>
      <c r="N220">
        <v>1326.6666666666663</v>
      </c>
      <c r="AB220" s="19" t="s">
        <v>101</v>
      </c>
      <c r="AC220" s="20" t="s">
        <v>220</v>
      </c>
      <c r="AD220" s="19">
        <v>2</v>
      </c>
      <c r="AE220" s="3" t="s">
        <v>33</v>
      </c>
      <c r="AF220" s="2" t="s">
        <v>55</v>
      </c>
      <c r="AG220" s="9">
        <v>48.311283471579401</v>
      </c>
      <c r="AH220" s="9">
        <v>3.9953280080609557</v>
      </c>
      <c r="AI220" s="2" t="s">
        <v>78</v>
      </c>
      <c r="BH220" t="s">
        <v>242</v>
      </c>
      <c r="BI220" t="s">
        <v>67</v>
      </c>
      <c r="BJ220" s="5">
        <v>-18.321999999999999</v>
      </c>
      <c r="BK220" s="10">
        <v>1.2875905224999999</v>
      </c>
      <c r="BL220" s="4" t="s">
        <v>44</v>
      </c>
      <c r="BM220" s="11">
        <v>-28.288</v>
      </c>
      <c r="BN220" s="4">
        <v>39.375859726000002</v>
      </c>
      <c r="BO220" s="4" t="s">
        <v>118</v>
      </c>
      <c r="BP220" s="12">
        <v>-14.307</v>
      </c>
      <c r="BQ220" s="4">
        <v>41.827921744000001</v>
      </c>
      <c r="BR220" s="13">
        <f t="shared" si="16"/>
        <v>26.505045818350524</v>
      </c>
      <c r="BS220" s="13">
        <f t="shared" si="17"/>
        <v>73.494954181649476</v>
      </c>
      <c r="BT220">
        <f t="shared" si="18"/>
        <v>100</v>
      </c>
    </row>
    <row r="221" spans="1:72" x14ac:dyDescent="0.3">
      <c r="A221" t="s">
        <v>243</v>
      </c>
      <c r="B221" t="s">
        <v>32</v>
      </c>
      <c r="C221">
        <v>5</v>
      </c>
      <c r="D221">
        <v>1.2766666666666666</v>
      </c>
      <c r="E221">
        <v>25.844000000000001</v>
      </c>
      <c r="F221">
        <v>8.2590000000000003</v>
      </c>
      <c r="G221">
        <v>0.16147752900000001</v>
      </c>
      <c r="H221">
        <v>-17.013999999999999</v>
      </c>
      <c r="I221">
        <v>1.8482882779999998</v>
      </c>
      <c r="J221">
        <v>11.446102064145407</v>
      </c>
      <c r="K221" t="s">
        <v>33</v>
      </c>
      <c r="L221">
        <v>11.798240174566665</v>
      </c>
      <c r="M221">
        <v>1.03076489345</v>
      </c>
      <c r="N221">
        <v>638.33333333333326</v>
      </c>
      <c r="AB221" s="19" t="s">
        <v>101</v>
      </c>
      <c r="AC221" s="20" t="s">
        <v>222</v>
      </c>
      <c r="AD221" s="19">
        <v>3</v>
      </c>
      <c r="AE221" s="3" t="s">
        <v>33</v>
      </c>
      <c r="AF221" s="2" t="s">
        <v>55</v>
      </c>
      <c r="AG221" s="9">
        <v>46.375710641550015</v>
      </c>
      <c r="AH221" s="9">
        <v>3.8562280080609557</v>
      </c>
      <c r="AI221" s="2" t="s">
        <v>78</v>
      </c>
      <c r="BH221" t="s">
        <v>243</v>
      </c>
      <c r="BI221" t="s">
        <v>32</v>
      </c>
      <c r="BJ221" s="5">
        <v>-17.013999999999999</v>
      </c>
      <c r="BK221" s="10">
        <v>1.8482882779999998</v>
      </c>
      <c r="BL221" s="4" t="s">
        <v>44</v>
      </c>
      <c r="BM221" s="11">
        <v>-28.288</v>
      </c>
      <c r="BN221" s="4">
        <v>39.375859726000002</v>
      </c>
      <c r="BO221" s="4" t="s">
        <v>119</v>
      </c>
      <c r="BP221" s="12">
        <v>-14.307</v>
      </c>
      <c r="BQ221" s="4">
        <v>41.827921744000001</v>
      </c>
      <c r="BR221" s="13">
        <f t="shared" si="16"/>
        <v>17.309740485706143</v>
      </c>
      <c r="BS221" s="13">
        <f t="shared" si="17"/>
        <v>82.690259514293857</v>
      </c>
      <c r="BT221">
        <f t="shared" si="18"/>
        <v>100</v>
      </c>
    </row>
    <row r="222" spans="1:72" x14ac:dyDescent="0.3">
      <c r="A222" t="s">
        <v>244</v>
      </c>
      <c r="B222" t="s">
        <v>49</v>
      </c>
      <c r="C222">
        <v>5</v>
      </c>
      <c r="D222">
        <v>1.29</v>
      </c>
      <c r="E222">
        <v>24.327000000000002</v>
      </c>
      <c r="F222">
        <v>8.2140000000000004</v>
      </c>
      <c r="G222">
        <v>0.13979345400000001</v>
      </c>
      <c r="H222">
        <v>-17.814</v>
      </c>
      <c r="I222">
        <v>1.6555512594999999</v>
      </c>
      <c r="J222">
        <v>11.842838216873872</v>
      </c>
      <c r="K222" t="s">
        <v>33</v>
      </c>
      <c r="L222">
        <v>10.678305623775</v>
      </c>
      <c r="M222">
        <v>0.90166777830000011</v>
      </c>
      <c r="N222">
        <v>645</v>
      </c>
      <c r="AB222" s="19" t="s">
        <v>101</v>
      </c>
      <c r="AC222" s="20" t="s">
        <v>224</v>
      </c>
      <c r="AD222" s="19">
        <v>4</v>
      </c>
      <c r="AE222" s="3" t="s">
        <v>33</v>
      </c>
      <c r="AF222" s="2" t="s">
        <v>55</v>
      </c>
      <c r="AG222" s="9">
        <v>46.32070539124588</v>
      </c>
      <c r="AH222" s="9">
        <v>4.1016303130599319</v>
      </c>
      <c r="AI222" s="2" t="s">
        <v>78</v>
      </c>
      <c r="BH222" t="s">
        <v>244</v>
      </c>
      <c r="BI222" t="s">
        <v>49</v>
      </c>
      <c r="BJ222" s="5">
        <v>-17.814</v>
      </c>
      <c r="BK222" s="10">
        <v>1.6555512594999999</v>
      </c>
      <c r="BL222" s="4" t="s">
        <v>44</v>
      </c>
      <c r="BM222" s="11">
        <v>-28.288</v>
      </c>
      <c r="BN222" s="4">
        <v>39.375859726000002</v>
      </c>
      <c r="BO222" s="4" t="s">
        <v>120</v>
      </c>
      <c r="BP222" s="12">
        <v>-14.307</v>
      </c>
      <c r="BQ222" s="4">
        <v>41.827921744000001</v>
      </c>
      <c r="BR222" s="13">
        <f t="shared" si="16"/>
        <v>22.933780444510049</v>
      </c>
      <c r="BS222" s="13">
        <f t="shared" si="17"/>
        <v>77.066219555489951</v>
      </c>
      <c r="BT222">
        <f t="shared" si="18"/>
        <v>100</v>
      </c>
    </row>
    <row r="223" spans="1:72" x14ac:dyDescent="0.3">
      <c r="A223" t="s">
        <v>245</v>
      </c>
      <c r="B223" t="s">
        <v>55</v>
      </c>
      <c r="C223">
        <v>10</v>
      </c>
      <c r="D223">
        <v>1.33</v>
      </c>
      <c r="E223">
        <v>33.030999999999999</v>
      </c>
      <c r="F223">
        <v>8.468</v>
      </c>
      <c r="G223">
        <v>0.13799476499999999</v>
      </c>
      <c r="H223">
        <v>-18.458000000000002</v>
      </c>
      <c r="I223">
        <v>1.586849481</v>
      </c>
      <c r="J223">
        <v>11.499345507780676</v>
      </c>
      <c r="K223" t="s">
        <v>33</v>
      </c>
      <c r="L223">
        <v>21.105098097300001</v>
      </c>
      <c r="M223">
        <v>1.8353303745</v>
      </c>
      <c r="N223">
        <v>1330</v>
      </c>
      <c r="AB223" s="19" t="s">
        <v>101</v>
      </c>
      <c r="AC223" s="20" t="s">
        <v>226</v>
      </c>
      <c r="AD223" s="19">
        <v>5</v>
      </c>
      <c r="AE223" s="3" t="s">
        <v>33</v>
      </c>
      <c r="AF223" s="2" t="s">
        <v>55</v>
      </c>
      <c r="AG223" s="9">
        <v>47.462676798719052</v>
      </c>
      <c r="AH223" s="9">
        <v>4.1834047368101883</v>
      </c>
      <c r="AI223" s="2" t="s">
        <v>78</v>
      </c>
      <c r="BH223" t="s">
        <v>245</v>
      </c>
      <c r="BI223" t="s">
        <v>55</v>
      </c>
      <c r="BJ223" s="5">
        <v>-18.458000000000002</v>
      </c>
      <c r="BK223" s="10">
        <v>1.586849481</v>
      </c>
      <c r="BL223" s="4" t="s">
        <v>44</v>
      </c>
      <c r="BM223" s="11">
        <v>-28.288</v>
      </c>
      <c r="BN223" s="4">
        <v>39.375859726000002</v>
      </c>
      <c r="BO223" s="4" t="s">
        <v>121</v>
      </c>
      <c r="BP223" s="12">
        <v>-14.307</v>
      </c>
      <c r="BQ223" s="4">
        <v>41.827921744000001</v>
      </c>
      <c r="BR223" s="13">
        <f t="shared" si="16"/>
        <v>27.46113261134721</v>
      </c>
      <c r="BS223" s="13">
        <f t="shared" si="17"/>
        <v>72.53886738865279</v>
      </c>
      <c r="BT223">
        <f t="shared" si="18"/>
        <v>100</v>
      </c>
    </row>
    <row r="224" spans="1:72" x14ac:dyDescent="0.3">
      <c r="A224" t="s">
        <v>246</v>
      </c>
      <c r="B224" t="s">
        <v>61</v>
      </c>
      <c r="C224">
        <v>10</v>
      </c>
      <c r="D224">
        <v>1.3533333333333333</v>
      </c>
      <c r="E224">
        <v>33.216499999999996</v>
      </c>
      <c r="F224">
        <v>8.7800000000000011</v>
      </c>
      <c r="G224">
        <v>0.12334821650000001</v>
      </c>
      <c r="H224">
        <v>-19.144500000000001</v>
      </c>
      <c r="I224">
        <v>1.4278523514999999</v>
      </c>
      <c r="J224">
        <v>11.575339478428784</v>
      </c>
      <c r="K224" t="s">
        <v>33</v>
      </c>
      <c r="L224">
        <v>19.323601823633332</v>
      </c>
      <c r="M224">
        <v>1.6693125299666667</v>
      </c>
      <c r="N224">
        <v>1353.3333333333333</v>
      </c>
      <c r="AB224" s="19" t="s">
        <v>101</v>
      </c>
      <c r="AC224" s="20" t="s">
        <v>228</v>
      </c>
      <c r="AD224" s="19">
        <v>6</v>
      </c>
      <c r="AE224" s="3" t="s">
        <v>33</v>
      </c>
      <c r="AF224" s="2" t="s">
        <v>55</v>
      </c>
      <c r="AG224" s="9">
        <v>45.420883763812341</v>
      </c>
      <c r="AH224" s="9">
        <v>3.7445807542813103</v>
      </c>
      <c r="AI224" s="2" t="s">
        <v>78</v>
      </c>
      <c r="BH224" t="s">
        <v>246</v>
      </c>
      <c r="BI224" t="s">
        <v>61</v>
      </c>
      <c r="BJ224" s="5">
        <v>-19.144500000000001</v>
      </c>
      <c r="BK224" s="10">
        <v>1.4278523514999999</v>
      </c>
      <c r="BL224" s="4" t="s">
        <v>44</v>
      </c>
      <c r="BM224" s="11">
        <v>-28.288</v>
      </c>
      <c r="BN224" s="4">
        <v>39.375859726000002</v>
      </c>
      <c r="BO224" s="4" t="s">
        <v>122</v>
      </c>
      <c r="BP224" s="12">
        <v>-14.307</v>
      </c>
      <c r="BQ224" s="4">
        <v>41.827921744000001</v>
      </c>
      <c r="BR224" s="13">
        <f t="shared" si="16"/>
        <v>32.287261900995802</v>
      </c>
      <c r="BS224" s="13">
        <f t="shared" si="17"/>
        <v>67.712738099004198</v>
      </c>
      <c r="BT224">
        <f t="shared" si="18"/>
        <v>100</v>
      </c>
    </row>
    <row r="225" spans="1:72" x14ac:dyDescent="0.3">
      <c r="A225" t="s">
        <v>247</v>
      </c>
      <c r="B225" t="s">
        <v>67</v>
      </c>
      <c r="C225">
        <v>10</v>
      </c>
      <c r="D225">
        <v>1.3133333333333335</v>
      </c>
      <c r="E225">
        <v>36.572000000000003</v>
      </c>
      <c r="F225">
        <v>9.15</v>
      </c>
      <c r="G225">
        <v>0.103054281</v>
      </c>
      <c r="H225">
        <v>-19.310000000000002</v>
      </c>
      <c r="I225">
        <v>1.1873780669999998</v>
      </c>
      <c r="J225">
        <v>11.52187037237201</v>
      </c>
      <c r="K225" t="s">
        <v>33</v>
      </c>
      <c r="L225">
        <v>15.594231946599999</v>
      </c>
      <c r="M225">
        <v>1.3534462238</v>
      </c>
      <c r="N225">
        <v>1313.3333333333335</v>
      </c>
      <c r="AB225" s="19" t="s">
        <v>101</v>
      </c>
      <c r="AC225" s="20" t="s">
        <v>230</v>
      </c>
      <c r="AD225" s="19">
        <v>7</v>
      </c>
      <c r="AE225" s="3" t="s">
        <v>33</v>
      </c>
      <c r="AF225" s="2" t="s">
        <v>55</v>
      </c>
      <c r="AG225" s="9">
        <v>51.895622818338978</v>
      </c>
      <c r="AH225" s="9">
        <v>5.1680820557692408</v>
      </c>
      <c r="AI225" s="2" t="s">
        <v>78</v>
      </c>
      <c r="BH225" t="s">
        <v>247</v>
      </c>
      <c r="BI225" t="s">
        <v>67</v>
      </c>
      <c r="BJ225" s="5">
        <v>-19.310000000000002</v>
      </c>
      <c r="BK225" s="10">
        <v>1.1873780669999998</v>
      </c>
      <c r="BL225" s="4" t="s">
        <v>44</v>
      </c>
      <c r="BM225" s="11">
        <v>-28.288</v>
      </c>
      <c r="BN225" s="4">
        <v>39.375859726000002</v>
      </c>
      <c r="BO225" s="4" t="s">
        <v>123</v>
      </c>
      <c r="BP225" s="12">
        <v>-14.307</v>
      </c>
      <c r="BQ225" s="4">
        <v>41.827921744000001</v>
      </c>
      <c r="BR225" s="13">
        <f t="shared" si="16"/>
        <v>33.450735167473383</v>
      </c>
      <c r="BS225" s="13">
        <f t="shared" si="17"/>
        <v>66.549264832526617</v>
      </c>
      <c r="BT225">
        <f t="shared" si="18"/>
        <v>100</v>
      </c>
    </row>
    <row r="226" spans="1:72" x14ac:dyDescent="0.3">
      <c r="A226" t="s">
        <v>248</v>
      </c>
      <c r="B226" t="s">
        <v>32</v>
      </c>
      <c r="C226">
        <v>5</v>
      </c>
      <c r="D226">
        <v>1.2766666666666666</v>
      </c>
      <c r="E226">
        <v>26.504000000000001</v>
      </c>
      <c r="F226">
        <v>8.254999999999999</v>
      </c>
      <c r="G226">
        <v>0.18422538800000002</v>
      </c>
      <c r="H226">
        <v>-16.655000000000001</v>
      </c>
      <c r="I226">
        <v>2.1119758590000002</v>
      </c>
      <c r="J226">
        <v>11.464086909671755</v>
      </c>
      <c r="K226" t="s">
        <v>33</v>
      </c>
      <c r="L226">
        <v>13.48144589995</v>
      </c>
      <c r="M226">
        <v>1.1759720600666668</v>
      </c>
      <c r="N226">
        <v>638.33333333333326</v>
      </c>
      <c r="AB226" s="19" t="s">
        <v>101</v>
      </c>
      <c r="AC226" s="20" t="s">
        <v>232</v>
      </c>
      <c r="AD226" s="19">
        <v>8</v>
      </c>
      <c r="AE226" s="3" t="s">
        <v>33</v>
      </c>
      <c r="AF226" s="2" t="s">
        <v>55</v>
      </c>
      <c r="AG226" s="9">
        <v>54.813796672754975</v>
      </c>
      <c r="AH226" s="9">
        <v>4.812419328178513</v>
      </c>
      <c r="AI226" s="2" t="s">
        <v>78</v>
      </c>
      <c r="BH226" t="s">
        <v>248</v>
      </c>
      <c r="BI226" t="s">
        <v>32</v>
      </c>
      <c r="BJ226" s="5">
        <v>-16.655000000000001</v>
      </c>
      <c r="BK226" s="10">
        <v>2.1119758590000002</v>
      </c>
      <c r="BL226" s="4" t="s">
        <v>44</v>
      </c>
      <c r="BM226" s="11">
        <v>-28.288</v>
      </c>
      <c r="BN226" s="4">
        <v>39.375859726000002</v>
      </c>
      <c r="BO226" s="4" t="s">
        <v>124</v>
      </c>
      <c r="BP226" s="12">
        <v>-14.307</v>
      </c>
      <c r="BQ226" s="4">
        <v>41.827921744000001</v>
      </c>
      <c r="BR226" s="13">
        <f t="shared" si="16"/>
        <v>14.785952554192903</v>
      </c>
      <c r="BS226" s="13">
        <f t="shared" si="17"/>
        <v>85.214047445807097</v>
      </c>
      <c r="BT226">
        <f t="shared" si="18"/>
        <v>100</v>
      </c>
    </row>
    <row r="227" spans="1:72" x14ac:dyDescent="0.3">
      <c r="A227" t="s">
        <v>249</v>
      </c>
      <c r="B227" t="s">
        <v>49</v>
      </c>
      <c r="C227">
        <v>5</v>
      </c>
      <c r="D227">
        <v>1.29</v>
      </c>
      <c r="E227">
        <v>25.07</v>
      </c>
      <c r="F227">
        <v>8.3669999999999991</v>
      </c>
      <c r="G227">
        <v>0.15402774499999999</v>
      </c>
      <c r="H227">
        <v>-17.905000000000001</v>
      </c>
      <c r="I227">
        <v>1.7591137210000001</v>
      </c>
      <c r="J227">
        <v>11.420758779530273</v>
      </c>
      <c r="K227" t="s">
        <v>33</v>
      </c>
      <c r="L227">
        <v>11.346283500450001</v>
      </c>
      <c r="M227">
        <v>0.99347895524999996</v>
      </c>
      <c r="N227">
        <v>645</v>
      </c>
      <c r="AB227" s="19" t="s">
        <v>101</v>
      </c>
      <c r="AC227" s="20" t="s">
        <v>218</v>
      </c>
      <c r="AD227" s="19">
        <v>1</v>
      </c>
      <c r="AE227" s="3" t="s">
        <v>33</v>
      </c>
      <c r="AF227" s="2" t="s">
        <v>61</v>
      </c>
      <c r="AG227" s="9">
        <v>74.136969982314113</v>
      </c>
      <c r="AH227" s="9">
        <v>5.6940689431512777</v>
      </c>
      <c r="AI227" s="2" t="s">
        <v>78</v>
      </c>
      <c r="BH227" t="s">
        <v>249</v>
      </c>
      <c r="BI227" t="s">
        <v>49</v>
      </c>
      <c r="BJ227" s="5">
        <v>-17.905000000000001</v>
      </c>
      <c r="BK227" s="10">
        <v>1.7591137210000001</v>
      </c>
      <c r="BL227" s="4" t="s">
        <v>44</v>
      </c>
      <c r="BM227" s="11">
        <v>-28.288</v>
      </c>
      <c r="BN227" s="4">
        <v>39.375859726000002</v>
      </c>
      <c r="BO227" s="4" t="s">
        <v>125</v>
      </c>
      <c r="BP227" s="12">
        <v>-14.307</v>
      </c>
      <c r="BQ227" s="4">
        <v>41.827921744000001</v>
      </c>
      <c r="BR227" s="13">
        <f t="shared" si="16"/>
        <v>23.573514989824005</v>
      </c>
      <c r="BS227" s="13">
        <f t="shared" si="17"/>
        <v>76.426485010175995</v>
      </c>
      <c r="BT227">
        <f t="shared" si="18"/>
        <v>100</v>
      </c>
    </row>
    <row r="228" spans="1:72" x14ac:dyDescent="0.3">
      <c r="A228" t="s">
        <v>250</v>
      </c>
      <c r="B228" t="s">
        <v>55</v>
      </c>
      <c r="C228">
        <v>10</v>
      </c>
      <c r="D228">
        <v>1.33</v>
      </c>
      <c r="E228">
        <v>34.140999999999998</v>
      </c>
      <c r="F228">
        <v>8.3940000000000001</v>
      </c>
      <c r="G228">
        <v>0.159580475</v>
      </c>
      <c r="H228">
        <v>-17.647000000000002</v>
      </c>
      <c r="I228">
        <v>1.876386042</v>
      </c>
      <c r="J228">
        <v>11.758243243730162</v>
      </c>
      <c r="K228" t="s">
        <v>33</v>
      </c>
      <c r="L228">
        <v>24.9559343586</v>
      </c>
      <c r="M228">
        <v>2.1224203175</v>
      </c>
      <c r="N228">
        <v>1330</v>
      </c>
      <c r="AB228" s="19" t="s">
        <v>101</v>
      </c>
      <c r="AC228" s="20" t="s">
        <v>220</v>
      </c>
      <c r="AD228" s="19">
        <v>2</v>
      </c>
      <c r="AE228" s="3" t="s">
        <v>33</v>
      </c>
      <c r="AF228" s="2" t="s">
        <v>61</v>
      </c>
      <c r="AG228" s="9">
        <v>68.0626344848814</v>
      </c>
      <c r="AH228" s="9">
        <v>5.5753713321352505</v>
      </c>
      <c r="AI228" s="2" t="s">
        <v>78</v>
      </c>
      <c r="BH228" t="s">
        <v>250</v>
      </c>
      <c r="BI228" t="s">
        <v>55</v>
      </c>
      <c r="BJ228" s="5">
        <v>-17.647000000000002</v>
      </c>
      <c r="BK228" s="10">
        <v>1.876386042</v>
      </c>
      <c r="BL228" s="4" t="s">
        <v>44</v>
      </c>
      <c r="BM228" s="11">
        <v>-28.288</v>
      </c>
      <c r="BN228" s="4">
        <v>39.375859726000002</v>
      </c>
      <c r="BO228" s="4" t="s">
        <v>126</v>
      </c>
      <c r="BP228" s="12">
        <v>-14.307</v>
      </c>
      <c r="BQ228" s="4">
        <v>41.827921744000001</v>
      </c>
      <c r="BR228" s="13">
        <f t="shared" si="16"/>
        <v>21.75976210310975</v>
      </c>
      <c r="BS228" s="13">
        <f t="shared" si="17"/>
        <v>78.24023789689025</v>
      </c>
      <c r="BT228">
        <f t="shared" si="18"/>
        <v>100</v>
      </c>
    </row>
    <row r="229" spans="1:72" x14ac:dyDescent="0.3">
      <c r="A229" t="s">
        <v>251</v>
      </c>
      <c r="B229" t="s">
        <v>61</v>
      </c>
      <c r="C229">
        <v>10</v>
      </c>
      <c r="D229">
        <v>1.3533333333333333</v>
      </c>
      <c r="E229">
        <v>34.069000000000003</v>
      </c>
      <c r="F229">
        <v>8.597999999999999</v>
      </c>
      <c r="G229">
        <v>0.1011151</v>
      </c>
      <c r="H229">
        <v>-18.585000000000001</v>
      </c>
      <c r="I229">
        <v>1.178786874</v>
      </c>
      <c r="J229">
        <v>11.657871811430736</v>
      </c>
      <c r="K229" t="s">
        <v>33</v>
      </c>
      <c r="L229">
        <v>15.9529156948</v>
      </c>
      <c r="M229">
        <v>1.3684243533333333</v>
      </c>
      <c r="N229">
        <v>1353.3333333333333</v>
      </c>
      <c r="AB229" s="19" t="s">
        <v>101</v>
      </c>
      <c r="AC229" s="20" t="s">
        <v>222</v>
      </c>
      <c r="AD229" s="19">
        <v>3</v>
      </c>
      <c r="AE229" s="3" t="s">
        <v>33</v>
      </c>
      <c r="AF229" s="2" t="s">
        <v>61</v>
      </c>
      <c r="AG229" s="9">
        <v>66.007336873865356</v>
      </c>
      <c r="AH229" s="9">
        <v>5.4362713321352505</v>
      </c>
      <c r="AI229" s="2" t="s">
        <v>78</v>
      </c>
      <c r="BH229" t="s">
        <v>251</v>
      </c>
      <c r="BI229" t="s">
        <v>61</v>
      </c>
      <c r="BJ229" s="5">
        <v>-18.585000000000001</v>
      </c>
      <c r="BK229" s="10">
        <v>1.178786874</v>
      </c>
      <c r="BL229" s="4" t="s">
        <v>44</v>
      </c>
      <c r="BM229" s="11">
        <v>-28.288</v>
      </c>
      <c r="BN229" s="4">
        <v>39.375859726000002</v>
      </c>
      <c r="BO229" s="4" t="s">
        <v>127</v>
      </c>
      <c r="BP229" s="12">
        <v>-14.307</v>
      </c>
      <c r="BQ229" s="4">
        <v>41.827921744000001</v>
      </c>
      <c r="BR229" s="13">
        <f t="shared" si="16"/>
        <v>28.353948954807322</v>
      </c>
      <c r="BS229" s="13">
        <f t="shared" si="17"/>
        <v>71.646051045192678</v>
      </c>
      <c r="BT229">
        <f t="shared" si="18"/>
        <v>100</v>
      </c>
    </row>
    <row r="230" spans="1:72" x14ac:dyDescent="0.3">
      <c r="A230" t="s">
        <v>252</v>
      </c>
      <c r="B230" t="s">
        <v>67</v>
      </c>
      <c r="C230">
        <v>10</v>
      </c>
      <c r="D230">
        <v>1.3133333333333335</v>
      </c>
      <c r="E230">
        <v>37.198</v>
      </c>
      <c r="F230">
        <v>9.0229999999999997</v>
      </c>
      <c r="G230">
        <v>8.1243619000000003E-2</v>
      </c>
      <c r="H230">
        <v>-18.674000000000003</v>
      </c>
      <c r="I230">
        <v>0.99371426900000004</v>
      </c>
      <c r="J230">
        <v>12.231290053684093</v>
      </c>
      <c r="K230" t="s">
        <v>33</v>
      </c>
      <c r="L230">
        <v>13.050780732866668</v>
      </c>
      <c r="M230">
        <v>1.0669995295333334</v>
      </c>
      <c r="N230">
        <v>1313.3333333333335</v>
      </c>
      <c r="AB230" s="19" t="s">
        <v>101</v>
      </c>
      <c r="AC230" s="20" t="s">
        <v>224</v>
      </c>
      <c r="AD230" s="19">
        <v>4</v>
      </c>
      <c r="AE230" s="3" t="s">
        <v>33</v>
      </c>
      <c r="AF230" s="2" t="s">
        <v>61</v>
      </c>
      <c r="AG230" s="9">
        <v>67.53399387238214</v>
      </c>
      <c r="AH230" s="9">
        <v>5.9595646430029543</v>
      </c>
      <c r="AI230" s="2" t="s">
        <v>78</v>
      </c>
      <c r="BH230" t="s">
        <v>252</v>
      </c>
      <c r="BI230" t="s">
        <v>67</v>
      </c>
      <c r="BJ230" s="5">
        <v>-18.674000000000003</v>
      </c>
      <c r="BK230" s="10">
        <v>0.99371426900000004</v>
      </c>
      <c r="BL230" s="4" t="s">
        <v>44</v>
      </c>
      <c r="BM230" s="11">
        <v>-28.288</v>
      </c>
      <c r="BN230" s="4">
        <v>39.375859726000002</v>
      </c>
      <c r="BO230" s="4" t="s">
        <v>128</v>
      </c>
      <c r="BP230" s="12">
        <v>-14.307</v>
      </c>
      <c r="BQ230" s="4">
        <v>41.827921744000001</v>
      </c>
      <c r="BR230" s="13">
        <f t="shared" si="16"/>
        <v>28.97962340022427</v>
      </c>
      <c r="BS230" s="13">
        <f t="shared" si="17"/>
        <v>71.02037659977573</v>
      </c>
      <c r="BT230">
        <f t="shared" si="18"/>
        <v>100</v>
      </c>
    </row>
    <row r="231" spans="1:72" x14ac:dyDescent="0.3">
      <c r="A231" t="s">
        <v>253</v>
      </c>
      <c r="B231" t="s">
        <v>32</v>
      </c>
      <c r="C231">
        <v>5</v>
      </c>
      <c r="D231">
        <v>1.2733333333333334</v>
      </c>
      <c r="E231">
        <v>26.178000000000001</v>
      </c>
      <c r="F231">
        <v>7.415</v>
      </c>
      <c r="G231">
        <v>0.18132635000000003</v>
      </c>
      <c r="H231">
        <v>-16.207000000000001</v>
      </c>
      <c r="I231">
        <v>2.2757499800000001</v>
      </c>
      <c r="J231">
        <v>12.550575137038823</v>
      </c>
      <c r="K231" t="s">
        <v>33</v>
      </c>
      <c r="L231">
        <v>14.488941539333334</v>
      </c>
      <c r="M231">
        <v>1.1544444283333335</v>
      </c>
      <c r="N231">
        <v>636.66666666666674</v>
      </c>
      <c r="AB231" s="19" t="s">
        <v>101</v>
      </c>
      <c r="AC231" s="20" t="s">
        <v>226</v>
      </c>
      <c r="AD231" s="19">
        <v>5</v>
      </c>
      <c r="AE231" s="3" t="s">
        <v>33</v>
      </c>
      <c r="AF231" s="2" t="s">
        <v>61</v>
      </c>
      <c r="AG231" s="9">
        <v>67.86151298419685</v>
      </c>
      <c r="AH231" s="9">
        <v>5.9718663152860287</v>
      </c>
      <c r="AI231" s="2" t="s">
        <v>78</v>
      </c>
      <c r="BH231" t="s">
        <v>253</v>
      </c>
      <c r="BI231" t="s">
        <v>32</v>
      </c>
      <c r="BJ231" s="5">
        <v>-16.207000000000001</v>
      </c>
      <c r="BK231" s="10">
        <v>2.2757499800000001</v>
      </c>
      <c r="BL231" s="4" t="s">
        <v>91</v>
      </c>
      <c r="BM231" s="11">
        <v>-28.288</v>
      </c>
      <c r="BN231" s="4">
        <v>41.195107422</v>
      </c>
      <c r="BO231" s="4" t="s">
        <v>97</v>
      </c>
      <c r="BP231" s="12">
        <v>-14.307</v>
      </c>
      <c r="BQ231" s="4">
        <v>39.825953538</v>
      </c>
      <c r="BR231" s="13">
        <f t="shared" si="16"/>
        <v>11.636490177262715</v>
      </c>
      <c r="BS231" s="13">
        <f t="shared" si="17"/>
        <v>88.363509822737285</v>
      </c>
      <c r="BT231">
        <f t="shared" si="18"/>
        <v>100</v>
      </c>
    </row>
    <row r="232" spans="1:72" x14ac:dyDescent="0.3">
      <c r="A232" t="s">
        <v>254</v>
      </c>
      <c r="B232" t="s">
        <v>49</v>
      </c>
      <c r="C232">
        <v>5</v>
      </c>
      <c r="D232">
        <v>1.2733333333333334</v>
      </c>
      <c r="E232">
        <v>25.786999999999999</v>
      </c>
      <c r="F232">
        <v>7.6669999999999998</v>
      </c>
      <c r="G232">
        <v>0.172153994</v>
      </c>
      <c r="H232">
        <v>-16.966000000000001</v>
      </c>
      <c r="I232">
        <v>2.113628157</v>
      </c>
      <c r="J232">
        <v>12.277543540465288</v>
      </c>
      <c r="K232" t="s">
        <v>33</v>
      </c>
      <c r="L232">
        <v>13.456765932900002</v>
      </c>
      <c r="M232">
        <v>1.0960470951333334</v>
      </c>
      <c r="N232">
        <v>636.66666666666674</v>
      </c>
      <c r="AB232" s="19" t="s">
        <v>101</v>
      </c>
      <c r="AC232" s="20" t="s">
        <v>228</v>
      </c>
      <c r="AD232" s="19">
        <v>6</v>
      </c>
      <c r="AE232" s="3" t="s">
        <v>33</v>
      </c>
      <c r="AF232" s="2" t="s">
        <v>61</v>
      </c>
      <c r="AG232" s="9">
        <v>64.789439262906413</v>
      </c>
      <c r="AH232" s="9">
        <v>5.274372048836149</v>
      </c>
      <c r="AI232" s="2" t="s">
        <v>78</v>
      </c>
      <c r="BH232" t="s">
        <v>254</v>
      </c>
      <c r="BI232" t="s">
        <v>49</v>
      </c>
      <c r="BJ232" s="5">
        <v>-16.966000000000001</v>
      </c>
      <c r="BK232" s="10">
        <v>2.113628157</v>
      </c>
      <c r="BL232" s="4" t="s">
        <v>91</v>
      </c>
      <c r="BM232" s="11">
        <v>-28.288</v>
      </c>
      <c r="BN232" s="4">
        <v>41.195107422</v>
      </c>
      <c r="BO232" s="4" t="s">
        <v>97</v>
      </c>
      <c r="BP232" s="12">
        <v>-14.307</v>
      </c>
      <c r="BQ232" s="4">
        <v>39.825953538</v>
      </c>
      <c r="BR232" s="13">
        <f t="shared" si="16"/>
        <v>16.972298088177922</v>
      </c>
      <c r="BS232" s="13">
        <f t="shared" si="17"/>
        <v>83.027701911822078</v>
      </c>
      <c r="BT232">
        <f t="shared" si="18"/>
        <v>100</v>
      </c>
    </row>
    <row r="233" spans="1:72" x14ac:dyDescent="0.3">
      <c r="A233" t="s">
        <v>255</v>
      </c>
      <c r="B233" t="s">
        <v>55</v>
      </c>
      <c r="C233">
        <v>10</v>
      </c>
      <c r="D233">
        <v>1.32</v>
      </c>
      <c r="E233">
        <v>39.951999999999998</v>
      </c>
      <c r="F233">
        <v>8.1630000000000003</v>
      </c>
      <c r="G233">
        <v>0.11933466700000001</v>
      </c>
      <c r="H233">
        <v>-17.874000000000002</v>
      </c>
      <c r="I233">
        <v>1.513441627</v>
      </c>
      <c r="J233">
        <v>12.682329997200226</v>
      </c>
      <c r="K233" t="s">
        <v>33</v>
      </c>
      <c r="L233">
        <v>19.977429476400001</v>
      </c>
      <c r="M233">
        <v>1.5752176044000001</v>
      </c>
      <c r="N233">
        <v>1320</v>
      </c>
      <c r="AB233" s="19" t="s">
        <v>101</v>
      </c>
      <c r="AC233" s="20" t="s">
        <v>230</v>
      </c>
      <c r="AD233" s="19">
        <v>7</v>
      </c>
      <c r="AE233" s="3" t="s">
        <v>33</v>
      </c>
      <c r="AF233" s="2" t="s">
        <v>61</v>
      </c>
      <c r="AG233" s="9">
        <v>71.763460763134375</v>
      </c>
      <c r="AH233" s="9">
        <v>6.8914713320781775</v>
      </c>
      <c r="AI233" s="2" t="s">
        <v>78</v>
      </c>
      <c r="BH233" t="s">
        <v>255</v>
      </c>
      <c r="BI233" t="s">
        <v>55</v>
      </c>
      <c r="BJ233" s="5">
        <v>-17.874000000000002</v>
      </c>
      <c r="BK233" s="10">
        <v>1.513441627</v>
      </c>
      <c r="BL233" s="4" t="s">
        <v>91</v>
      </c>
      <c r="BM233" s="11">
        <v>-28.288</v>
      </c>
      <c r="BN233" s="4">
        <v>41.195107422</v>
      </c>
      <c r="BO233" s="4" t="s">
        <v>97</v>
      </c>
      <c r="BP233" s="12">
        <v>-14.307</v>
      </c>
      <c r="BQ233" s="4">
        <v>39.825953538</v>
      </c>
      <c r="BR233" s="13">
        <f t="shared" si="16"/>
        <v>23.355583441420364</v>
      </c>
      <c r="BS233" s="13">
        <f t="shared" si="17"/>
        <v>76.644416558579636</v>
      </c>
      <c r="BT233">
        <f t="shared" si="18"/>
        <v>100</v>
      </c>
    </row>
    <row r="234" spans="1:72" x14ac:dyDescent="0.3">
      <c r="A234" t="s">
        <v>256</v>
      </c>
      <c r="B234" t="s">
        <v>61</v>
      </c>
      <c r="C234">
        <v>10</v>
      </c>
      <c r="D234">
        <v>1.2033333333333334</v>
      </c>
      <c r="E234">
        <v>33.747500000000002</v>
      </c>
      <c r="F234">
        <v>8.2575000000000003</v>
      </c>
      <c r="G234">
        <v>9.0480401500000002E-2</v>
      </c>
      <c r="H234">
        <v>-18.704000000000001</v>
      </c>
      <c r="I234">
        <v>1.2075958369999999</v>
      </c>
      <c r="J234">
        <v>13.34528033328637</v>
      </c>
      <c r="K234" t="s">
        <v>33</v>
      </c>
      <c r="L234">
        <v>14.531403238566666</v>
      </c>
      <c r="M234">
        <v>1.0887808313833334</v>
      </c>
      <c r="N234">
        <v>1203.3333333333333</v>
      </c>
      <c r="AB234" s="19" t="s">
        <v>101</v>
      </c>
      <c r="AC234" s="20" t="s">
        <v>232</v>
      </c>
      <c r="AD234" s="19">
        <v>8</v>
      </c>
      <c r="AE234" s="3" t="s">
        <v>33</v>
      </c>
      <c r="AF234" s="2" t="s">
        <v>61</v>
      </c>
      <c r="AG234" s="9">
        <v>79.354138925522463</v>
      </c>
      <c r="AH234" s="9">
        <v>6.8713617761993584</v>
      </c>
      <c r="AI234" s="2" t="s">
        <v>78</v>
      </c>
      <c r="BH234" t="s">
        <v>256</v>
      </c>
      <c r="BI234" t="s">
        <v>61</v>
      </c>
      <c r="BJ234" s="5">
        <v>-18.704000000000001</v>
      </c>
      <c r="BK234" s="10">
        <v>1.2075958369999999</v>
      </c>
      <c r="BL234" s="4" t="s">
        <v>91</v>
      </c>
      <c r="BM234" s="11">
        <v>-28.288</v>
      </c>
      <c r="BN234" s="4">
        <v>41.195107422</v>
      </c>
      <c r="BO234" s="4" t="s">
        <v>97</v>
      </c>
      <c r="BP234" s="12">
        <v>-14.307</v>
      </c>
      <c r="BQ234" s="4">
        <v>39.825953538</v>
      </c>
      <c r="BR234" s="13">
        <f t="shared" si="16"/>
        <v>29.190524898679399</v>
      </c>
      <c r="BS234" s="13">
        <f t="shared" si="17"/>
        <v>70.809475101320601</v>
      </c>
      <c r="BT234">
        <f t="shared" si="18"/>
        <v>100</v>
      </c>
    </row>
    <row r="235" spans="1:72" x14ac:dyDescent="0.3">
      <c r="A235" t="s">
        <v>257</v>
      </c>
      <c r="B235" t="s">
        <v>67</v>
      </c>
      <c r="C235">
        <v>10</v>
      </c>
      <c r="D235">
        <v>1.2066666666666666</v>
      </c>
      <c r="E235">
        <v>32.159999999999997</v>
      </c>
      <c r="F235">
        <v>8.3320000000000007</v>
      </c>
      <c r="G235">
        <v>8.3015528000000005E-2</v>
      </c>
      <c r="H235">
        <v>-18.035</v>
      </c>
      <c r="I235">
        <v>1.1368894699999998</v>
      </c>
      <c r="J235">
        <v>13.694901392423834</v>
      </c>
      <c r="K235" t="s">
        <v>33</v>
      </c>
      <c r="L235">
        <v>13.718466271333332</v>
      </c>
      <c r="M235">
        <v>1.0017207045333334</v>
      </c>
      <c r="N235">
        <v>1206.6666666666667</v>
      </c>
      <c r="AB235" s="19" t="s">
        <v>101</v>
      </c>
      <c r="AC235" s="20" t="s">
        <v>218</v>
      </c>
      <c r="AD235" s="19">
        <v>1</v>
      </c>
      <c r="AE235" s="3" t="s">
        <v>33</v>
      </c>
      <c r="AF235" s="2" t="s">
        <v>67</v>
      </c>
      <c r="AG235" s="9">
        <v>93.282362376810354</v>
      </c>
      <c r="AH235" s="9">
        <v>7.0409949211562264</v>
      </c>
      <c r="AI235" s="2" t="s">
        <v>78</v>
      </c>
      <c r="BH235" t="s">
        <v>257</v>
      </c>
      <c r="BI235" t="s">
        <v>67</v>
      </c>
      <c r="BJ235" s="5">
        <v>-18.035</v>
      </c>
      <c r="BK235" s="10">
        <v>1.1368894699999998</v>
      </c>
      <c r="BL235" s="4" t="s">
        <v>91</v>
      </c>
      <c r="BM235" s="11">
        <v>-28.288</v>
      </c>
      <c r="BN235" s="4">
        <v>41.195107422</v>
      </c>
      <c r="BO235" s="4" t="s">
        <v>97</v>
      </c>
      <c r="BP235" s="12">
        <v>-14.307</v>
      </c>
      <c r="BQ235" s="4">
        <v>39.825953538</v>
      </c>
      <c r="BR235" s="13">
        <f t="shared" si="16"/>
        <v>24.487421483129637</v>
      </c>
      <c r="BS235" s="13">
        <f t="shared" si="17"/>
        <v>75.512578516870363</v>
      </c>
      <c r="BT235">
        <f t="shared" si="18"/>
        <v>100</v>
      </c>
    </row>
    <row r="236" spans="1:72" x14ac:dyDescent="0.3">
      <c r="A236" t="s">
        <v>258</v>
      </c>
      <c r="B236" t="s">
        <v>32</v>
      </c>
      <c r="C236">
        <v>5</v>
      </c>
      <c r="D236">
        <v>1.2733333333333334</v>
      </c>
      <c r="E236">
        <v>24.530999999999999</v>
      </c>
      <c r="F236">
        <v>7.399</v>
      </c>
      <c r="G236">
        <v>0.19535876099999999</v>
      </c>
      <c r="H236">
        <v>-17.221</v>
      </c>
      <c r="I236">
        <v>2.3616155439999997</v>
      </c>
      <c r="J236">
        <v>12.08860832199893</v>
      </c>
      <c r="K236" t="s">
        <v>33</v>
      </c>
      <c r="L236">
        <v>15.035618963466666</v>
      </c>
      <c r="M236">
        <v>1.2437841117000001</v>
      </c>
      <c r="N236">
        <v>636.66666666666674</v>
      </c>
      <c r="AB236" s="19" t="s">
        <v>101</v>
      </c>
      <c r="AC236" s="20" t="s">
        <v>220</v>
      </c>
      <c r="AD236" s="19">
        <v>2</v>
      </c>
      <c r="AE236" s="3" t="s">
        <v>33</v>
      </c>
      <c r="AF236" s="2" t="s">
        <v>67</v>
      </c>
      <c r="AG236" s="9">
        <v>84.142915267576399</v>
      </c>
      <c r="AH236" s="9">
        <v>6.8087746578512638</v>
      </c>
      <c r="AI236" s="2" t="s">
        <v>78</v>
      </c>
      <c r="BH236" t="s">
        <v>258</v>
      </c>
      <c r="BI236" t="s">
        <v>32</v>
      </c>
      <c r="BJ236" s="5">
        <v>-17.221</v>
      </c>
      <c r="BK236" s="10">
        <v>2.3616155439999997</v>
      </c>
      <c r="BL236" s="4" t="s">
        <v>91</v>
      </c>
      <c r="BM236" s="11">
        <v>-28.288</v>
      </c>
      <c r="BN236" s="4">
        <v>41.195107422</v>
      </c>
      <c r="BO236" s="4" t="s">
        <v>97</v>
      </c>
      <c r="BP236" s="12">
        <v>-14.307</v>
      </c>
      <c r="BQ236" s="4">
        <v>39.825953538</v>
      </c>
      <c r="BR236" s="13">
        <f t="shared" si="16"/>
        <v>18.764960825046657</v>
      </c>
      <c r="BS236" s="13">
        <f t="shared" si="17"/>
        <v>81.235039174953343</v>
      </c>
      <c r="BT236">
        <f t="shared" si="18"/>
        <v>100</v>
      </c>
    </row>
    <row r="237" spans="1:72" x14ac:dyDescent="0.3">
      <c r="A237" t="s">
        <v>259</v>
      </c>
      <c r="B237" t="s">
        <v>49</v>
      </c>
      <c r="C237">
        <v>5</v>
      </c>
      <c r="D237">
        <v>1.2733333333333334</v>
      </c>
      <c r="E237">
        <v>25.408000000000001</v>
      </c>
      <c r="F237">
        <v>7.8419999999999996</v>
      </c>
      <c r="G237">
        <v>0.16424472699999998</v>
      </c>
      <c r="H237">
        <v>-18.131</v>
      </c>
      <c r="I237">
        <v>2.0431325340000002</v>
      </c>
      <c r="J237">
        <v>12.439562421994834</v>
      </c>
      <c r="K237" t="s">
        <v>33</v>
      </c>
      <c r="L237">
        <v>13.007943799800001</v>
      </c>
      <c r="M237">
        <v>1.0456914285666665</v>
      </c>
      <c r="N237">
        <v>636.66666666666674</v>
      </c>
      <c r="AB237" s="19" t="s">
        <v>101</v>
      </c>
      <c r="AC237" s="20" t="s">
        <v>222</v>
      </c>
      <c r="AD237" s="19">
        <v>3</v>
      </c>
      <c r="AE237" s="3" t="s">
        <v>33</v>
      </c>
      <c r="AF237" s="2" t="s">
        <v>67</v>
      </c>
      <c r="AG237" s="9">
        <v>81.974095004271433</v>
      </c>
      <c r="AH237" s="9">
        <v>6.6696746578512638</v>
      </c>
      <c r="AI237" s="2" t="s">
        <v>78</v>
      </c>
      <c r="BH237" t="s">
        <v>259</v>
      </c>
      <c r="BI237" t="s">
        <v>49</v>
      </c>
      <c r="BJ237" s="5">
        <v>-18.131</v>
      </c>
      <c r="BK237" s="10">
        <v>2.0431325340000002</v>
      </c>
      <c r="BL237" s="4" t="s">
        <v>91</v>
      </c>
      <c r="BM237" s="11">
        <v>-28.288</v>
      </c>
      <c r="BN237" s="4">
        <v>41.195107422</v>
      </c>
      <c r="BO237" s="4" t="s">
        <v>97</v>
      </c>
      <c r="BP237" s="12">
        <v>-14.307</v>
      </c>
      <c r="BQ237" s="4">
        <v>39.825953538</v>
      </c>
      <c r="BR237" s="13">
        <f t="shared" si="16"/>
        <v>25.162306278186094</v>
      </c>
      <c r="BS237" s="13">
        <f t="shared" si="17"/>
        <v>74.837693721813906</v>
      </c>
      <c r="BT237">
        <f t="shared" si="18"/>
        <v>100</v>
      </c>
    </row>
    <row r="238" spans="1:72" x14ac:dyDescent="0.3">
      <c r="A238" t="s">
        <v>260</v>
      </c>
      <c r="B238" t="s">
        <v>55</v>
      </c>
      <c r="C238">
        <v>10</v>
      </c>
      <c r="D238">
        <v>1.32</v>
      </c>
      <c r="E238">
        <v>36.119999999999997</v>
      </c>
      <c r="F238">
        <v>7.9569999999999999</v>
      </c>
      <c r="G238">
        <v>0.148138308</v>
      </c>
      <c r="H238">
        <v>-18.692</v>
      </c>
      <c r="I238">
        <v>1.8543036039999998</v>
      </c>
      <c r="J238">
        <v>12.517380743946394</v>
      </c>
      <c r="K238" t="s">
        <v>33</v>
      </c>
      <c r="L238">
        <v>24.476807572799999</v>
      </c>
      <c r="M238">
        <v>1.9554256656000002</v>
      </c>
      <c r="N238">
        <v>1320</v>
      </c>
      <c r="AB238" s="19" t="s">
        <v>101</v>
      </c>
      <c r="AC238" s="20" t="s">
        <v>224</v>
      </c>
      <c r="AD238" s="19">
        <v>4</v>
      </c>
      <c r="AE238" s="3" t="s">
        <v>33</v>
      </c>
      <c r="AF238" s="2" t="s">
        <v>67</v>
      </c>
      <c r="AG238" s="9">
        <v>86.059633750993854</v>
      </c>
      <c r="AH238" s="9">
        <v>7.5623787958284687</v>
      </c>
      <c r="AI238" s="2" t="s">
        <v>78</v>
      </c>
      <c r="BH238" t="s">
        <v>260</v>
      </c>
      <c r="BI238" t="s">
        <v>55</v>
      </c>
      <c r="BJ238" s="5">
        <v>-18.692</v>
      </c>
      <c r="BK238" s="10">
        <v>1.8543036039999998</v>
      </c>
      <c r="BL238" s="4" t="s">
        <v>91</v>
      </c>
      <c r="BM238" s="11">
        <v>-28.288</v>
      </c>
      <c r="BN238" s="4">
        <v>41.195107422</v>
      </c>
      <c r="BO238" s="4" t="s">
        <v>97</v>
      </c>
      <c r="BP238" s="12">
        <v>-14.307</v>
      </c>
      <c r="BQ238" s="4">
        <v>39.825953538</v>
      </c>
      <c r="BR238" s="13">
        <f t="shared" si="16"/>
        <v>29.106164299297347</v>
      </c>
      <c r="BS238" s="13">
        <f t="shared" si="17"/>
        <v>70.893835700702653</v>
      </c>
      <c r="BT238">
        <f t="shared" si="18"/>
        <v>100</v>
      </c>
    </row>
    <row r="239" spans="1:72" x14ac:dyDescent="0.3">
      <c r="A239" t="s">
        <v>261</v>
      </c>
      <c r="B239" t="s">
        <v>61</v>
      </c>
      <c r="C239">
        <v>10</v>
      </c>
      <c r="D239">
        <v>1.2033333333333334</v>
      </c>
      <c r="E239">
        <v>36.417000000000002</v>
      </c>
      <c r="F239">
        <v>7.6529999999999996</v>
      </c>
      <c r="G239">
        <v>0.14917376700000001</v>
      </c>
      <c r="H239">
        <v>-20.327000000000002</v>
      </c>
      <c r="I239">
        <v>2.1755920479999999</v>
      </c>
      <c r="J239">
        <v>14.584280411716088</v>
      </c>
      <c r="K239" t="s">
        <v>33</v>
      </c>
      <c r="L239">
        <v>26.179624310933331</v>
      </c>
      <c r="M239">
        <v>1.7950576629000001</v>
      </c>
      <c r="N239">
        <v>1203.3333333333333</v>
      </c>
      <c r="AB239" s="19" t="s">
        <v>101</v>
      </c>
      <c r="AC239" s="20" t="s">
        <v>226</v>
      </c>
      <c r="AD239" s="19">
        <v>5</v>
      </c>
      <c r="AE239" s="3" t="s">
        <v>33</v>
      </c>
      <c r="AF239" s="2" t="s">
        <v>67</v>
      </c>
      <c r="AG239" s="9">
        <v>85.35010314274588</v>
      </c>
      <c r="AH239" s="9">
        <v>7.4823277613341679</v>
      </c>
      <c r="AI239" s="2" t="s">
        <v>78</v>
      </c>
      <c r="BH239" t="s">
        <v>261</v>
      </c>
      <c r="BI239" t="s">
        <v>61</v>
      </c>
      <c r="BJ239" s="5">
        <v>-20.327000000000002</v>
      </c>
      <c r="BK239" s="10">
        <v>2.1755920479999999</v>
      </c>
      <c r="BL239" s="4" t="s">
        <v>91</v>
      </c>
      <c r="BM239" s="11">
        <v>-28.288</v>
      </c>
      <c r="BN239" s="4">
        <v>41.195107422</v>
      </c>
      <c r="BO239" s="4" t="s">
        <v>97</v>
      </c>
      <c r="BP239" s="12">
        <v>-14.307</v>
      </c>
      <c r="BQ239" s="4">
        <v>39.825953538</v>
      </c>
      <c r="BR239" s="13">
        <f t="shared" si="16"/>
        <v>40.600295965102838</v>
      </c>
      <c r="BS239" s="13">
        <f t="shared" si="17"/>
        <v>59.399704034897162</v>
      </c>
      <c r="BT239">
        <f t="shared" si="18"/>
        <v>100</v>
      </c>
    </row>
    <row r="240" spans="1:72" x14ac:dyDescent="0.3">
      <c r="A240" t="s">
        <v>262</v>
      </c>
      <c r="B240" t="s">
        <v>67</v>
      </c>
      <c r="C240">
        <v>10</v>
      </c>
      <c r="D240">
        <v>1.2066666666666666</v>
      </c>
      <c r="E240">
        <v>34.49</v>
      </c>
      <c r="F240">
        <v>8.2769999999999992</v>
      </c>
      <c r="G240">
        <v>0.13270520000000002</v>
      </c>
      <c r="H240">
        <v>-19.98</v>
      </c>
      <c r="I240">
        <v>1.727848778</v>
      </c>
      <c r="J240">
        <v>13.020204016119939</v>
      </c>
      <c r="K240" t="s">
        <v>33</v>
      </c>
      <c r="L240">
        <v>20.849375254533332</v>
      </c>
      <c r="M240">
        <v>1.6013094133333337</v>
      </c>
      <c r="N240">
        <v>1206.6666666666667</v>
      </c>
      <c r="AB240" s="19" t="s">
        <v>101</v>
      </c>
      <c r="AC240" s="20" t="s">
        <v>228</v>
      </c>
      <c r="AD240" s="19">
        <v>6</v>
      </c>
      <c r="AE240" s="3" t="s">
        <v>33</v>
      </c>
      <c r="AF240" s="2" t="s">
        <v>67</v>
      </c>
      <c r="AG240" s="9">
        <v>80.77154324277474</v>
      </c>
      <c r="AH240" s="9">
        <v>6.486605429040603</v>
      </c>
      <c r="AI240" s="2" t="s">
        <v>78</v>
      </c>
      <c r="BH240" t="s">
        <v>262</v>
      </c>
      <c r="BI240" t="s">
        <v>67</v>
      </c>
      <c r="BJ240" s="5">
        <v>-19.98</v>
      </c>
      <c r="BK240" s="10">
        <v>1.727848778</v>
      </c>
      <c r="BL240" s="4" t="s">
        <v>91</v>
      </c>
      <c r="BM240" s="11">
        <v>-28.288</v>
      </c>
      <c r="BN240" s="4">
        <v>41.195107422</v>
      </c>
      <c r="BO240" s="4" t="s">
        <v>97</v>
      </c>
      <c r="BP240" s="12">
        <v>-14.307</v>
      </c>
      <c r="BQ240" s="4">
        <v>39.825953538</v>
      </c>
      <c r="BR240" s="13">
        <f t="shared" si="16"/>
        <v>38.160868632971635</v>
      </c>
      <c r="BS240" s="13">
        <f t="shared" si="17"/>
        <v>61.839131367028365</v>
      </c>
      <c r="BT240">
        <f t="shared" si="18"/>
        <v>100</v>
      </c>
    </row>
    <row r="241" spans="1:72" x14ac:dyDescent="0.3">
      <c r="A241" t="s">
        <v>263</v>
      </c>
      <c r="B241" t="s">
        <v>32</v>
      </c>
      <c r="C241">
        <v>5</v>
      </c>
      <c r="D241">
        <v>1.2133333333333336</v>
      </c>
      <c r="E241">
        <v>24.498999999999999</v>
      </c>
      <c r="F241">
        <v>7.069</v>
      </c>
      <c r="G241">
        <v>0.15546665500000001</v>
      </c>
      <c r="H241">
        <v>-16.908000000000001</v>
      </c>
      <c r="I241">
        <v>1.9092497390000001</v>
      </c>
      <c r="J241">
        <v>12.280766824242793</v>
      </c>
      <c r="K241" t="s">
        <v>33</v>
      </c>
      <c r="L241">
        <v>11.582781749933337</v>
      </c>
      <c r="M241">
        <v>0.94316437366666694</v>
      </c>
      <c r="N241">
        <v>606.66666666666686</v>
      </c>
      <c r="AB241" s="19" t="s">
        <v>101</v>
      </c>
      <c r="AC241" s="20" t="s">
        <v>230</v>
      </c>
      <c r="AD241" s="19">
        <v>7</v>
      </c>
      <c r="AE241" s="3" t="s">
        <v>33</v>
      </c>
      <c r="AF241" s="2" t="s">
        <v>67</v>
      </c>
      <c r="AG241" s="9">
        <v>85.306307353139005</v>
      </c>
      <c r="AH241" s="9">
        <v>7.9960061560429851</v>
      </c>
      <c r="AI241" s="2" t="s">
        <v>78</v>
      </c>
      <c r="BH241" t="s">
        <v>263</v>
      </c>
      <c r="BI241" t="s">
        <v>32</v>
      </c>
      <c r="BJ241" s="5">
        <v>-16.908000000000001</v>
      </c>
      <c r="BK241" s="10">
        <v>1.9092497390000001</v>
      </c>
      <c r="BL241" s="4" t="s">
        <v>91</v>
      </c>
      <c r="BM241" s="11">
        <v>-28.288</v>
      </c>
      <c r="BN241" s="4">
        <v>41.195107422</v>
      </c>
      <c r="BO241" s="4" t="s">
        <v>97</v>
      </c>
      <c r="BP241" s="12">
        <v>-14.307</v>
      </c>
      <c r="BQ241" s="4">
        <v>39.825953538</v>
      </c>
      <c r="BR241" s="13">
        <f t="shared" si="16"/>
        <v>16.564555191164644</v>
      </c>
      <c r="BS241" s="13">
        <f t="shared" si="17"/>
        <v>83.435444808835356</v>
      </c>
      <c r="BT241">
        <f t="shared" si="18"/>
        <v>100</v>
      </c>
    </row>
    <row r="242" spans="1:72" x14ac:dyDescent="0.3">
      <c r="A242" t="s">
        <v>264</v>
      </c>
      <c r="B242" t="s">
        <v>49</v>
      </c>
      <c r="C242">
        <v>5</v>
      </c>
      <c r="D242">
        <v>1.2566666666666666</v>
      </c>
      <c r="E242">
        <v>22.821999999999999</v>
      </c>
      <c r="F242">
        <v>6.8689999999999998</v>
      </c>
      <c r="G242">
        <v>0.156136361</v>
      </c>
      <c r="H242">
        <v>-17.443999999999999</v>
      </c>
      <c r="I242">
        <v>1.947766305</v>
      </c>
      <c r="J242">
        <v>12.47477712766727</v>
      </c>
      <c r="K242" t="s">
        <v>33</v>
      </c>
      <c r="L242">
        <v>12.23846494975</v>
      </c>
      <c r="M242">
        <v>0.98105680161666664</v>
      </c>
      <c r="N242">
        <v>628.33333333333337</v>
      </c>
      <c r="AB242" s="19" t="s">
        <v>101</v>
      </c>
      <c r="AC242" s="20" t="s">
        <v>232</v>
      </c>
      <c r="AD242" s="19">
        <v>8</v>
      </c>
      <c r="AE242" s="3" t="s">
        <v>33</v>
      </c>
      <c r="AF242" s="2" t="s">
        <v>67</v>
      </c>
      <c r="AG242" s="9">
        <v>99.975325799774851</v>
      </c>
      <c r="AH242" s="9">
        <v>8.5588557110711108</v>
      </c>
      <c r="AI242" s="2" t="s">
        <v>78</v>
      </c>
      <c r="BH242" t="s">
        <v>264</v>
      </c>
      <c r="BI242" t="s">
        <v>49</v>
      </c>
      <c r="BJ242" s="5">
        <v>-17.443999999999999</v>
      </c>
      <c r="BK242" s="10">
        <v>1.947766305</v>
      </c>
      <c r="BL242" s="4" t="s">
        <v>91</v>
      </c>
      <c r="BM242" s="11">
        <v>-28.288</v>
      </c>
      <c r="BN242" s="4">
        <v>41.195107422</v>
      </c>
      <c r="BO242" s="4" t="s">
        <v>97</v>
      </c>
      <c r="BP242" s="12">
        <v>-14.307</v>
      </c>
      <c r="BQ242" s="4">
        <v>39.825953538</v>
      </c>
      <c r="BR242" s="13">
        <f t="shared" si="16"/>
        <v>20.33266196356324</v>
      </c>
      <c r="BS242" s="13">
        <f t="shared" si="17"/>
        <v>79.66733803643676</v>
      </c>
      <c r="BT242">
        <f t="shared" si="18"/>
        <v>100</v>
      </c>
    </row>
    <row r="243" spans="1:72" x14ac:dyDescent="0.3">
      <c r="A243" t="s">
        <v>265</v>
      </c>
      <c r="B243" t="s">
        <v>55</v>
      </c>
      <c r="C243">
        <v>10</v>
      </c>
      <c r="D243">
        <v>1.28</v>
      </c>
      <c r="E243">
        <v>34.130000000000003</v>
      </c>
      <c r="F243">
        <v>7.4409999999999998</v>
      </c>
      <c r="G243">
        <v>0.14428713800000001</v>
      </c>
      <c r="H243">
        <v>-18.411000000000001</v>
      </c>
      <c r="I243">
        <v>1.8130014889999999</v>
      </c>
      <c r="J243">
        <v>12.565232869197251</v>
      </c>
      <c r="K243" t="s">
        <v>33</v>
      </c>
      <c r="L243">
        <v>23.206419059200002</v>
      </c>
      <c r="M243">
        <v>1.8468753664000002</v>
      </c>
      <c r="N243">
        <v>1280</v>
      </c>
      <c r="AB243" s="21" t="s">
        <v>113</v>
      </c>
      <c r="AC243" s="22" t="s">
        <v>266</v>
      </c>
      <c r="AD243" s="21">
        <v>1</v>
      </c>
      <c r="AE243" s="3" t="s">
        <v>33</v>
      </c>
      <c r="AF243" s="2" t="s">
        <v>32</v>
      </c>
      <c r="AG243" s="9">
        <v>13.486470270121195</v>
      </c>
      <c r="AH243" s="9">
        <v>1.0923303076524851</v>
      </c>
      <c r="AI243" s="2" t="s">
        <v>78</v>
      </c>
      <c r="BH243" t="s">
        <v>265</v>
      </c>
      <c r="BI243" t="s">
        <v>55</v>
      </c>
      <c r="BJ243" s="5">
        <v>-18.411000000000001</v>
      </c>
      <c r="BK243" s="10">
        <v>1.8130014889999999</v>
      </c>
      <c r="BL243" s="4" t="s">
        <v>91</v>
      </c>
      <c r="BM243" s="11">
        <v>-28.288</v>
      </c>
      <c r="BN243" s="4">
        <v>41.195107422</v>
      </c>
      <c r="BO243" s="4" t="s">
        <v>97</v>
      </c>
      <c r="BP243" s="12">
        <v>-14.307</v>
      </c>
      <c r="BQ243" s="4">
        <v>39.825953538</v>
      </c>
      <c r="BR243" s="13">
        <f t="shared" si="16"/>
        <v>27.130720263767486</v>
      </c>
      <c r="BS243" s="13">
        <f t="shared" si="17"/>
        <v>72.869279736232514</v>
      </c>
      <c r="BT243">
        <f t="shared" si="18"/>
        <v>100</v>
      </c>
    </row>
    <row r="244" spans="1:72" x14ac:dyDescent="0.3">
      <c r="A244" t="s">
        <v>267</v>
      </c>
      <c r="B244" t="s">
        <v>61</v>
      </c>
      <c r="C244">
        <v>10</v>
      </c>
      <c r="D244">
        <v>1.3066666666666669</v>
      </c>
      <c r="E244">
        <v>36.561</v>
      </c>
      <c r="F244">
        <v>7.9275000000000002</v>
      </c>
      <c r="G244">
        <v>0.1101570065</v>
      </c>
      <c r="H244">
        <v>-18.9785</v>
      </c>
      <c r="I244">
        <v>1.4228603564999998</v>
      </c>
      <c r="J244">
        <v>12.916106597981935</v>
      </c>
      <c r="K244" t="s">
        <v>33</v>
      </c>
      <c r="L244">
        <v>18.592041991599999</v>
      </c>
      <c r="M244">
        <v>1.4393848849333335</v>
      </c>
      <c r="N244">
        <v>1306.6666666666667</v>
      </c>
      <c r="AB244" s="21" t="s">
        <v>113</v>
      </c>
      <c r="AC244" s="22" t="s">
        <v>268</v>
      </c>
      <c r="AD244" s="21">
        <v>2</v>
      </c>
      <c r="AE244" s="3" t="s">
        <v>33</v>
      </c>
      <c r="AF244" s="2" t="s">
        <v>32</v>
      </c>
      <c r="AG244" s="9">
        <v>9.9547424225615462</v>
      </c>
      <c r="AH244" s="9">
        <v>0.82396965368918085</v>
      </c>
      <c r="AI244" s="2" t="s">
        <v>78</v>
      </c>
      <c r="BH244" t="s">
        <v>267</v>
      </c>
      <c r="BI244" t="s">
        <v>61</v>
      </c>
      <c r="BJ244" s="5">
        <v>-18.9785</v>
      </c>
      <c r="BK244" s="10">
        <v>1.4228603564999998</v>
      </c>
      <c r="BL244" s="4" t="s">
        <v>91</v>
      </c>
      <c r="BM244" s="11">
        <v>-28.288</v>
      </c>
      <c r="BN244" s="4">
        <v>41.195107422</v>
      </c>
      <c r="BO244" s="4" t="s">
        <v>97</v>
      </c>
      <c r="BP244" s="12">
        <v>-14.307</v>
      </c>
      <c r="BQ244" s="4">
        <v>39.825953538</v>
      </c>
      <c r="BR244" s="13">
        <f t="shared" si="16"/>
        <v>31.120273609543986</v>
      </c>
      <c r="BS244" s="13">
        <f t="shared" si="17"/>
        <v>68.879726390456014</v>
      </c>
      <c r="BT244">
        <f t="shared" si="18"/>
        <v>100</v>
      </c>
    </row>
    <row r="245" spans="1:72" x14ac:dyDescent="0.3">
      <c r="A245" t="s">
        <v>269</v>
      </c>
      <c r="B245" t="s">
        <v>67</v>
      </c>
      <c r="C245">
        <v>10</v>
      </c>
      <c r="D245">
        <v>1.2733333333333334</v>
      </c>
      <c r="E245">
        <v>33.536000000000001</v>
      </c>
      <c r="F245">
        <v>8.1829999999999998</v>
      </c>
      <c r="G245">
        <v>8.1520277000000002E-2</v>
      </c>
      <c r="H245">
        <v>-18.481000000000002</v>
      </c>
      <c r="I245">
        <v>1.139611581</v>
      </c>
      <c r="J245">
        <v>13.979486122207362</v>
      </c>
      <c r="K245" t="s">
        <v>33</v>
      </c>
      <c r="L245">
        <v>14.511054131400002</v>
      </c>
      <c r="M245">
        <v>1.0380248604666669</v>
      </c>
      <c r="N245">
        <v>1273.3333333333335</v>
      </c>
      <c r="AB245" s="21" t="s">
        <v>113</v>
      </c>
      <c r="AC245" s="22" t="s">
        <v>270</v>
      </c>
      <c r="AD245" s="21">
        <v>3</v>
      </c>
      <c r="AE245" s="3" t="s">
        <v>33</v>
      </c>
      <c r="AF245" s="2" t="s">
        <v>32</v>
      </c>
      <c r="AG245" s="9">
        <v>12.611528744206819</v>
      </c>
      <c r="AH245" s="9">
        <v>1.079410089664717</v>
      </c>
      <c r="AI245" s="2" t="s">
        <v>78</v>
      </c>
      <c r="BH245" t="s">
        <v>269</v>
      </c>
      <c r="BI245" t="s">
        <v>67</v>
      </c>
      <c r="BJ245" s="5">
        <v>-18.481000000000002</v>
      </c>
      <c r="BK245" s="10">
        <v>1.139611581</v>
      </c>
      <c r="BL245" s="4" t="s">
        <v>91</v>
      </c>
      <c r="BM245" s="11">
        <v>-28.288</v>
      </c>
      <c r="BN245" s="4">
        <v>41.195107422</v>
      </c>
      <c r="BO245" s="4" t="s">
        <v>97</v>
      </c>
      <c r="BP245" s="12">
        <v>-14.307</v>
      </c>
      <c r="BQ245" s="4">
        <v>39.825953538</v>
      </c>
      <c r="BR245" s="13">
        <f t="shared" si="16"/>
        <v>27.622823760162817</v>
      </c>
      <c r="BS245" s="13">
        <f t="shared" si="17"/>
        <v>72.377176239837183</v>
      </c>
      <c r="BT245">
        <f t="shared" si="18"/>
        <v>100</v>
      </c>
    </row>
    <row r="246" spans="1:72" x14ac:dyDescent="0.3">
      <c r="A246" t="s">
        <v>271</v>
      </c>
      <c r="B246" t="s">
        <v>32</v>
      </c>
      <c r="C246">
        <v>5</v>
      </c>
      <c r="D246">
        <v>1.2133333333333336</v>
      </c>
      <c r="E246">
        <v>26.106999999999999</v>
      </c>
      <c r="F246">
        <v>7.056</v>
      </c>
      <c r="G246">
        <v>0.15124973200000003</v>
      </c>
      <c r="H246">
        <v>-17.196999999999999</v>
      </c>
      <c r="I246">
        <v>1.889871176</v>
      </c>
      <c r="J246">
        <v>12.495038179637897</v>
      </c>
      <c r="K246" t="s">
        <v>33</v>
      </c>
      <c r="L246">
        <v>11.465218467733337</v>
      </c>
      <c r="M246">
        <v>0.91758170746666701</v>
      </c>
      <c r="N246">
        <v>606.66666666666686</v>
      </c>
      <c r="AB246" s="21" t="s">
        <v>113</v>
      </c>
      <c r="AC246" s="22" t="s">
        <v>272</v>
      </c>
      <c r="AD246" s="21">
        <v>4</v>
      </c>
      <c r="AE246" s="3" t="s">
        <v>33</v>
      </c>
      <c r="AF246" s="2" t="s">
        <v>32</v>
      </c>
      <c r="AG246" s="9">
        <v>13.472450052133428</v>
      </c>
      <c r="AH246" s="9">
        <v>1.037089871676949</v>
      </c>
      <c r="AI246" s="2" t="s">
        <v>78</v>
      </c>
      <c r="BH246" t="s">
        <v>271</v>
      </c>
      <c r="BI246" t="s">
        <v>32</v>
      </c>
      <c r="BJ246" s="5">
        <v>-17.196999999999999</v>
      </c>
      <c r="BK246" s="10">
        <v>1.889871176</v>
      </c>
      <c r="BL246" s="4" t="s">
        <v>91</v>
      </c>
      <c r="BM246" s="11">
        <v>-28.288</v>
      </c>
      <c r="BN246" s="4">
        <v>41.195107422</v>
      </c>
      <c r="BO246" s="4" t="s">
        <v>97</v>
      </c>
      <c r="BP246" s="12">
        <v>-14.307</v>
      </c>
      <c r="BQ246" s="4">
        <v>39.825953538</v>
      </c>
      <c r="BR246" s="13">
        <f t="shared" si="16"/>
        <v>18.596239626282539</v>
      </c>
      <c r="BS246" s="13">
        <f t="shared" si="17"/>
        <v>81.403760373717461</v>
      </c>
      <c r="BT246">
        <f t="shared" si="18"/>
        <v>100</v>
      </c>
    </row>
    <row r="247" spans="1:72" x14ac:dyDescent="0.3">
      <c r="A247" t="s">
        <v>273</v>
      </c>
      <c r="B247" t="s">
        <v>49</v>
      </c>
      <c r="C247">
        <v>5</v>
      </c>
      <c r="D247">
        <v>1.2566666666666666</v>
      </c>
      <c r="E247">
        <v>26.696999999999999</v>
      </c>
      <c r="F247">
        <v>7.2670000000000003</v>
      </c>
      <c r="G247">
        <v>0.13564585000000001</v>
      </c>
      <c r="H247">
        <v>-18.373000000000001</v>
      </c>
      <c r="I247">
        <v>1.7213849889999999</v>
      </c>
      <c r="J247">
        <v>12.690288637654596</v>
      </c>
      <c r="K247" t="s">
        <v>33</v>
      </c>
      <c r="L247">
        <v>10.816035680883333</v>
      </c>
      <c r="M247">
        <v>0.85230809083333336</v>
      </c>
      <c r="N247">
        <v>628.33333333333337</v>
      </c>
      <c r="AB247" s="21" t="s">
        <v>113</v>
      </c>
      <c r="AC247" s="22" t="s">
        <v>274</v>
      </c>
      <c r="AD247" s="21">
        <v>5</v>
      </c>
      <c r="AE247" s="3" t="s">
        <v>33</v>
      </c>
      <c r="AF247" s="2" t="s">
        <v>32</v>
      </c>
      <c r="AG247" s="9">
        <v>13.211663730488153</v>
      </c>
      <c r="AH247" s="9">
        <v>1.0704696536891809</v>
      </c>
      <c r="AI247" s="2" t="s">
        <v>78</v>
      </c>
      <c r="BH247" t="s">
        <v>273</v>
      </c>
      <c r="BI247" t="s">
        <v>49</v>
      </c>
      <c r="BJ247" s="5">
        <v>-18.373000000000001</v>
      </c>
      <c r="BK247" s="10">
        <v>1.7213849889999999</v>
      </c>
      <c r="BL247" s="4" t="s">
        <v>91</v>
      </c>
      <c r="BM247" s="11">
        <v>-28.288</v>
      </c>
      <c r="BN247" s="4">
        <v>41.195107422</v>
      </c>
      <c r="BO247" s="4" t="s">
        <v>97</v>
      </c>
      <c r="BP247" s="12">
        <v>-14.307</v>
      </c>
      <c r="BQ247" s="4">
        <v>39.825953538</v>
      </c>
      <c r="BR247" s="13">
        <f t="shared" si="16"/>
        <v>26.863578365724294</v>
      </c>
      <c r="BS247" s="13">
        <f t="shared" si="17"/>
        <v>73.136421634275706</v>
      </c>
      <c r="BT247">
        <f t="shared" si="18"/>
        <v>100</v>
      </c>
    </row>
    <row r="248" spans="1:72" x14ac:dyDescent="0.3">
      <c r="A248" t="s">
        <v>275</v>
      </c>
      <c r="B248" t="s">
        <v>55</v>
      </c>
      <c r="C248">
        <v>10</v>
      </c>
      <c r="D248">
        <v>1.28</v>
      </c>
      <c r="E248">
        <v>32.76</v>
      </c>
      <c r="F248">
        <v>7.431</v>
      </c>
      <c r="G248">
        <v>0.12881004900000001</v>
      </c>
      <c r="H248">
        <v>-18.513999999999999</v>
      </c>
      <c r="I248">
        <v>1.64165904</v>
      </c>
      <c r="J248">
        <v>12.744805647888542</v>
      </c>
      <c r="K248" t="s">
        <v>33</v>
      </c>
      <c r="L248">
        <v>21.013235712</v>
      </c>
      <c r="M248">
        <v>1.6487686272000002</v>
      </c>
      <c r="N248">
        <v>1280</v>
      </c>
      <c r="AB248" s="21" t="s">
        <v>113</v>
      </c>
      <c r="AC248" s="22" t="s">
        <v>276</v>
      </c>
      <c r="AD248" s="21">
        <v>6</v>
      </c>
      <c r="AE248" s="3" t="s">
        <v>33</v>
      </c>
      <c r="AF248" s="2" t="s">
        <v>32</v>
      </c>
      <c r="AG248" s="9">
        <v>12.613976365298928</v>
      </c>
      <c r="AH248" s="9">
        <v>1.0925314901611938</v>
      </c>
      <c r="AI248" s="2" t="s">
        <v>78</v>
      </c>
      <c r="BH248" t="s">
        <v>275</v>
      </c>
      <c r="BI248" t="s">
        <v>55</v>
      </c>
      <c r="BJ248" s="5">
        <v>-18.513999999999999</v>
      </c>
      <c r="BK248" s="10">
        <v>1.64165904</v>
      </c>
      <c r="BL248" s="4" t="s">
        <v>91</v>
      </c>
      <c r="BM248" s="11">
        <v>-28.288</v>
      </c>
      <c r="BN248" s="4">
        <v>41.195107422</v>
      </c>
      <c r="BO248" s="4" t="s">
        <v>97</v>
      </c>
      <c r="BP248" s="12">
        <v>-14.307</v>
      </c>
      <c r="BQ248" s="4">
        <v>39.825953538</v>
      </c>
      <c r="BR248" s="13">
        <f t="shared" si="16"/>
        <v>27.854815408463466</v>
      </c>
      <c r="BS248" s="13">
        <f t="shared" si="17"/>
        <v>72.145184591536534</v>
      </c>
      <c r="BT248">
        <f t="shared" si="18"/>
        <v>100</v>
      </c>
    </row>
    <row r="249" spans="1:72" x14ac:dyDescent="0.3">
      <c r="A249" t="s">
        <v>277</v>
      </c>
      <c r="B249" t="s">
        <v>61</v>
      </c>
      <c r="C249">
        <v>10</v>
      </c>
      <c r="D249">
        <v>1.3066666666666669</v>
      </c>
      <c r="E249">
        <v>35.527000000000001</v>
      </c>
      <c r="F249">
        <v>7.6520000000000001</v>
      </c>
      <c r="G249">
        <v>0.120757303</v>
      </c>
      <c r="H249">
        <v>-18.847000000000001</v>
      </c>
      <c r="I249">
        <v>1.598633526</v>
      </c>
      <c r="J249">
        <v>13.238400380637849</v>
      </c>
      <c r="K249" t="s">
        <v>33</v>
      </c>
      <c r="L249">
        <v>20.888811406400002</v>
      </c>
      <c r="M249">
        <v>1.5778954258666669</v>
      </c>
      <c r="N249">
        <v>1306.6666666666667</v>
      </c>
      <c r="AB249" s="21" t="s">
        <v>113</v>
      </c>
      <c r="AC249" s="22" t="s">
        <v>278</v>
      </c>
      <c r="AD249" s="21">
        <v>7</v>
      </c>
      <c r="AE249" s="3" t="s">
        <v>33</v>
      </c>
      <c r="AF249" s="2" t="s">
        <v>32</v>
      </c>
      <c r="AG249" s="9">
        <v>9.7549883082312832</v>
      </c>
      <c r="AH249" s="9">
        <v>0.76678987167694901</v>
      </c>
      <c r="AI249" s="2" t="s">
        <v>78</v>
      </c>
      <c r="BH249" t="s">
        <v>277</v>
      </c>
      <c r="BI249" t="s">
        <v>61</v>
      </c>
      <c r="BJ249" s="5">
        <v>-18.847000000000001</v>
      </c>
      <c r="BK249" s="10">
        <v>1.598633526</v>
      </c>
      <c r="BL249" s="4" t="s">
        <v>91</v>
      </c>
      <c r="BM249" s="11">
        <v>-28.288</v>
      </c>
      <c r="BN249" s="4">
        <v>41.195107422</v>
      </c>
      <c r="BO249" s="4" t="s">
        <v>97</v>
      </c>
      <c r="BP249" s="12">
        <v>-14.307</v>
      </c>
      <c r="BQ249" s="4">
        <v>39.825953538</v>
      </c>
      <c r="BR249" s="13">
        <f t="shared" si="16"/>
        <v>30.195822041315608</v>
      </c>
      <c r="BS249" s="13">
        <f t="shared" si="17"/>
        <v>69.804177958684392</v>
      </c>
      <c r="BT249">
        <f t="shared" si="18"/>
        <v>100</v>
      </c>
    </row>
    <row r="250" spans="1:72" x14ac:dyDescent="0.3">
      <c r="A250" t="s">
        <v>279</v>
      </c>
      <c r="B250" t="s">
        <v>67</v>
      </c>
      <c r="C250">
        <v>10</v>
      </c>
      <c r="D250">
        <v>1.2733333333333334</v>
      </c>
      <c r="E250">
        <v>33.313000000000002</v>
      </c>
      <c r="F250">
        <v>7.67</v>
      </c>
      <c r="G250">
        <v>0.111605341</v>
      </c>
      <c r="H250">
        <v>-19.673999999999999</v>
      </c>
      <c r="I250">
        <v>1.416541925</v>
      </c>
      <c r="J250">
        <v>12.692420562560711</v>
      </c>
      <c r="K250" t="s">
        <v>33</v>
      </c>
      <c r="L250">
        <v>18.037300511666668</v>
      </c>
      <c r="M250">
        <v>1.4211080087333334</v>
      </c>
      <c r="N250">
        <v>1273.3333333333335</v>
      </c>
      <c r="AB250" s="21" t="s">
        <v>113</v>
      </c>
      <c r="AC250" s="22" t="s">
        <v>280</v>
      </c>
      <c r="AD250" s="21">
        <v>8</v>
      </c>
      <c r="AE250" s="3" t="s">
        <v>33</v>
      </c>
      <c r="AF250" s="2" t="s">
        <v>32</v>
      </c>
      <c r="AG250" s="9">
        <v>9.9110632473745106</v>
      </c>
      <c r="AH250" s="9">
        <v>0.79537083619788973</v>
      </c>
      <c r="AI250" s="2" t="s">
        <v>78</v>
      </c>
      <c r="BH250" t="s">
        <v>279</v>
      </c>
      <c r="BI250" t="s">
        <v>67</v>
      </c>
      <c r="BJ250" s="5">
        <v>-19.673999999999999</v>
      </c>
      <c r="BK250" s="10">
        <v>1.416541925</v>
      </c>
      <c r="BL250" s="4" t="s">
        <v>91</v>
      </c>
      <c r="BM250" s="11">
        <v>-28.288</v>
      </c>
      <c r="BN250" s="4">
        <v>41.195107422</v>
      </c>
      <c r="BO250" s="4" t="s">
        <v>97</v>
      </c>
      <c r="BP250" s="12">
        <v>-14.307</v>
      </c>
      <c r="BQ250" s="4">
        <v>39.825953538</v>
      </c>
      <c r="BR250" s="13">
        <f t="shared" si="16"/>
        <v>36.00967334872913</v>
      </c>
      <c r="BS250" s="13">
        <f t="shared" si="17"/>
        <v>63.99032665127087</v>
      </c>
      <c r="BT250">
        <f t="shared" si="18"/>
        <v>100</v>
      </c>
    </row>
    <row r="251" spans="1:72" x14ac:dyDescent="0.3">
      <c r="A251" t="s">
        <v>281</v>
      </c>
      <c r="B251" t="s">
        <v>32</v>
      </c>
      <c r="C251">
        <v>5</v>
      </c>
      <c r="D251">
        <v>1.2266666666666666</v>
      </c>
      <c r="E251">
        <v>26.858000000000001</v>
      </c>
      <c r="F251">
        <v>7.5860000000000003</v>
      </c>
      <c r="G251">
        <v>0.16230482500000001</v>
      </c>
      <c r="H251">
        <v>-16.535</v>
      </c>
      <c r="I251">
        <v>2.0257206459999999</v>
      </c>
      <c r="J251">
        <v>12.480963803756294</v>
      </c>
      <c r="K251" t="s">
        <v>33</v>
      </c>
      <c r="L251">
        <v>12.424419962133332</v>
      </c>
      <c r="M251">
        <v>0.99546959333333329</v>
      </c>
      <c r="N251">
        <v>613.33333333333326</v>
      </c>
      <c r="AB251" s="21" t="s">
        <v>113</v>
      </c>
      <c r="AC251" s="22" t="s">
        <v>266</v>
      </c>
      <c r="AD251" s="21">
        <v>1</v>
      </c>
      <c r="AE251" s="3" t="s">
        <v>33</v>
      </c>
      <c r="AF251" s="2" t="s">
        <v>49</v>
      </c>
      <c r="AG251" s="9">
        <v>26.016985845335086</v>
      </c>
      <c r="AH251" s="9">
        <v>2.1546102487546017</v>
      </c>
      <c r="AI251" s="2" t="s">
        <v>78</v>
      </c>
      <c r="BH251" t="s">
        <v>281</v>
      </c>
      <c r="BI251" t="s">
        <v>32</v>
      </c>
      <c r="BJ251" s="5">
        <v>-16.535</v>
      </c>
      <c r="BK251" s="10">
        <v>2.0257206459999999</v>
      </c>
      <c r="BL251" s="4" t="s">
        <v>94</v>
      </c>
      <c r="BM251" s="11">
        <v>-28.288</v>
      </c>
      <c r="BN251" s="4">
        <v>40.409319216</v>
      </c>
      <c r="BO251" s="4" t="s">
        <v>98</v>
      </c>
      <c r="BP251" s="12">
        <v>-14.307</v>
      </c>
      <c r="BQ251" s="4">
        <v>38.602459406000001</v>
      </c>
      <c r="BR251" s="13">
        <f t="shared" si="16"/>
        <v>13.942346560372314</v>
      </c>
      <c r="BS251" s="13">
        <f t="shared" si="17"/>
        <v>86.057653439627686</v>
      </c>
      <c r="BT251">
        <f t="shared" si="18"/>
        <v>100</v>
      </c>
    </row>
    <row r="252" spans="1:72" x14ac:dyDescent="0.3">
      <c r="A252" t="s">
        <v>282</v>
      </c>
      <c r="B252" t="s">
        <v>49</v>
      </c>
      <c r="C252">
        <v>5</v>
      </c>
      <c r="D252">
        <v>1.3933333333333333</v>
      </c>
      <c r="E252">
        <v>25.802</v>
      </c>
      <c r="F252">
        <v>8.0990000000000002</v>
      </c>
      <c r="G252">
        <v>0.15383461999999998</v>
      </c>
      <c r="H252">
        <v>-16.758000000000003</v>
      </c>
      <c r="I252">
        <v>1.7920521455</v>
      </c>
      <c r="J252">
        <v>11.649212287195173</v>
      </c>
      <c r="K252" t="s">
        <v>33</v>
      </c>
      <c r="L252">
        <v>12.484629946983334</v>
      </c>
      <c r="M252">
        <v>1.0717145193333333</v>
      </c>
      <c r="N252">
        <v>696.66666666666663</v>
      </c>
      <c r="AB252" s="21" t="s">
        <v>113</v>
      </c>
      <c r="AC252" s="22" t="s">
        <v>268</v>
      </c>
      <c r="AD252" s="21">
        <v>2</v>
      </c>
      <c r="AE252" s="3" t="s">
        <v>33</v>
      </c>
      <c r="AF252" s="2" t="s">
        <v>49</v>
      </c>
      <c r="AG252" s="9">
        <v>20.404113091383365</v>
      </c>
      <c r="AH252" s="9">
        <v>1.7128208525919584</v>
      </c>
      <c r="AI252" s="2" t="s">
        <v>78</v>
      </c>
      <c r="BH252" t="s">
        <v>282</v>
      </c>
      <c r="BI252" t="s">
        <v>49</v>
      </c>
      <c r="BJ252" s="5">
        <v>-16.758000000000003</v>
      </c>
      <c r="BK252" s="10">
        <v>1.7920521455</v>
      </c>
      <c r="BL252" s="4" t="s">
        <v>94</v>
      </c>
      <c r="BM252" s="11">
        <v>-28.288</v>
      </c>
      <c r="BN252" s="4">
        <v>40.409319216</v>
      </c>
      <c r="BO252" s="4" t="s">
        <v>98</v>
      </c>
      <c r="BP252" s="12">
        <v>-14.307</v>
      </c>
      <c r="BQ252" s="4">
        <v>38.602459406000001</v>
      </c>
      <c r="BR252" s="13">
        <f t="shared" si="16"/>
        <v>15.510047698888911</v>
      </c>
      <c r="BS252" s="13">
        <f t="shared" si="17"/>
        <v>84.489952301111089</v>
      </c>
      <c r="BT252">
        <f t="shared" si="18"/>
        <v>100</v>
      </c>
    </row>
    <row r="253" spans="1:72" x14ac:dyDescent="0.3">
      <c r="A253" t="s">
        <v>283</v>
      </c>
      <c r="B253" t="s">
        <v>55</v>
      </c>
      <c r="C253">
        <v>10</v>
      </c>
      <c r="D253">
        <v>1.4533333333333331</v>
      </c>
      <c r="E253">
        <v>34.362000000000002</v>
      </c>
      <c r="F253">
        <v>8.1329999999999991</v>
      </c>
      <c r="G253">
        <v>0.14790315900000001</v>
      </c>
      <c r="H253">
        <v>-17.53</v>
      </c>
      <c r="I253">
        <v>1.7501298084999999</v>
      </c>
      <c r="J253">
        <v>11.832944071870701</v>
      </c>
      <c r="K253" t="s">
        <v>33</v>
      </c>
      <c r="L253">
        <v>25.435219883533328</v>
      </c>
      <c r="M253">
        <v>2.1495259108</v>
      </c>
      <c r="N253">
        <v>1453.333333333333</v>
      </c>
      <c r="AB253" s="21" t="s">
        <v>113</v>
      </c>
      <c r="AC253" s="22" t="s">
        <v>270</v>
      </c>
      <c r="AD253" s="21">
        <v>3</v>
      </c>
      <c r="AE253" s="3" t="s">
        <v>33</v>
      </c>
      <c r="AF253" s="2" t="s">
        <v>49</v>
      </c>
      <c r="AG253" s="9">
        <v>24.737377254288916</v>
      </c>
      <c r="AH253" s="9">
        <v>2.0838804500337202</v>
      </c>
      <c r="AI253" s="2" t="s">
        <v>78</v>
      </c>
      <c r="BH253" t="s">
        <v>283</v>
      </c>
      <c r="BI253" t="s">
        <v>55</v>
      </c>
      <c r="BJ253" s="5">
        <v>-17.53</v>
      </c>
      <c r="BK253" s="10">
        <v>1.7501298084999999</v>
      </c>
      <c r="BL253" s="4" t="s">
        <v>94</v>
      </c>
      <c r="BM253" s="11">
        <v>-28.288</v>
      </c>
      <c r="BN253" s="4">
        <v>40.409319216</v>
      </c>
      <c r="BO253" s="4" t="s">
        <v>98</v>
      </c>
      <c r="BP253" s="12">
        <v>-14.307</v>
      </c>
      <c r="BQ253" s="4">
        <v>38.602459406000001</v>
      </c>
      <c r="BR253" s="13">
        <f t="shared" si="16"/>
        <v>20.937246259134682</v>
      </c>
      <c r="BS253" s="13">
        <f t="shared" si="17"/>
        <v>79.062753740865318</v>
      </c>
      <c r="BT253">
        <f t="shared" si="18"/>
        <v>100</v>
      </c>
    </row>
    <row r="254" spans="1:72" x14ac:dyDescent="0.3">
      <c r="A254" t="s">
        <v>284</v>
      </c>
      <c r="B254" t="s">
        <v>61</v>
      </c>
      <c r="C254">
        <v>10</v>
      </c>
      <c r="D254">
        <v>1.39</v>
      </c>
      <c r="E254">
        <v>36.617999999999995</v>
      </c>
      <c r="F254">
        <v>8.6765000000000008</v>
      </c>
      <c r="G254">
        <v>0.118079921</v>
      </c>
      <c r="H254">
        <v>-18.719000000000001</v>
      </c>
      <c r="I254">
        <v>1.4516260275000001</v>
      </c>
      <c r="J254">
        <v>12.295308375556655</v>
      </c>
      <c r="K254" t="s">
        <v>33</v>
      </c>
      <c r="L254">
        <v>20.177601782250001</v>
      </c>
      <c r="M254">
        <v>1.6413109018999998</v>
      </c>
      <c r="N254">
        <v>1389.9999999999998</v>
      </c>
      <c r="AB254" s="21" t="s">
        <v>113</v>
      </c>
      <c r="AC254" s="22" t="s">
        <v>272</v>
      </c>
      <c r="AD254" s="21">
        <v>4</v>
      </c>
      <c r="AE254" s="3" t="s">
        <v>33</v>
      </c>
      <c r="AF254" s="2" t="s">
        <v>49</v>
      </c>
      <c r="AG254" s="9">
        <v>25.945156046614201</v>
      </c>
      <c r="AH254" s="9">
        <v>1.9837506513128393</v>
      </c>
      <c r="AI254" s="2" t="s">
        <v>78</v>
      </c>
      <c r="BH254" t="s">
        <v>284</v>
      </c>
      <c r="BI254" t="s">
        <v>61</v>
      </c>
      <c r="BJ254" s="5">
        <v>-18.719000000000001</v>
      </c>
      <c r="BK254" s="10">
        <v>1.4516260275000001</v>
      </c>
      <c r="BL254" s="4" t="s">
        <v>94</v>
      </c>
      <c r="BM254" s="11">
        <v>-28.288</v>
      </c>
      <c r="BN254" s="4">
        <v>40.409319216</v>
      </c>
      <c r="BO254" s="4" t="s">
        <v>98</v>
      </c>
      <c r="BP254" s="12">
        <v>-14.307</v>
      </c>
      <c r="BQ254" s="4">
        <v>38.602459406000001</v>
      </c>
      <c r="BR254" s="13">
        <f t="shared" si="16"/>
        <v>29.295975647906985</v>
      </c>
      <c r="BS254" s="13">
        <f t="shared" si="17"/>
        <v>70.704024352093015</v>
      </c>
      <c r="BT254">
        <f t="shared" si="18"/>
        <v>100</v>
      </c>
    </row>
    <row r="255" spans="1:72" x14ac:dyDescent="0.3">
      <c r="A255" t="s">
        <v>285</v>
      </c>
      <c r="B255" t="s">
        <v>67</v>
      </c>
      <c r="C255">
        <v>10</v>
      </c>
      <c r="D255">
        <v>1.2266666666666666</v>
      </c>
      <c r="E255">
        <v>35.658000000000001</v>
      </c>
      <c r="F255">
        <v>8.6820000000000004</v>
      </c>
      <c r="G255">
        <v>0.110437218</v>
      </c>
      <c r="H255">
        <v>-19.399000000000001</v>
      </c>
      <c r="I255">
        <v>1.3166431814999999</v>
      </c>
      <c r="J255">
        <v>11.922096602433429</v>
      </c>
      <c r="K255" t="s">
        <v>33</v>
      </c>
      <c r="L255">
        <v>16.150823026399998</v>
      </c>
      <c r="M255">
        <v>1.3546965408</v>
      </c>
      <c r="N255">
        <v>1226.6666666666665</v>
      </c>
      <c r="AB255" s="21" t="s">
        <v>113</v>
      </c>
      <c r="AC255" s="22" t="s">
        <v>274</v>
      </c>
      <c r="AD255" s="21">
        <v>5</v>
      </c>
      <c r="AE255" s="3" t="s">
        <v>33</v>
      </c>
      <c r="AF255" s="2" t="s">
        <v>49</v>
      </c>
      <c r="AG255" s="9">
        <v>24.007891883708655</v>
      </c>
      <c r="AH255" s="9">
        <v>1.9593208525919583</v>
      </c>
      <c r="AI255" s="2" t="s">
        <v>78</v>
      </c>
      <c r="BH255" t="s">
        <v>285</v>
      </c>
      <c r="BI255" t="s">
        <v>67</v>
      </c>
      <c r="BJ255" s="5">
        <v>-19.399000000000001</v>
      </c>
      <c r="BK255" s="10">
        <v>1.3166431814999999</v>
      </c>
      <c r="BL255" s="4" t="s">
        <v>94</v>
      </c>
      <c r="BM255" s="11">
        <v>-28.288</v>
      </c>
      <c r="BN255" s="4">
        <v>40.409319216</v>
      </c>
      <c r="BO255" s="4" t="s">
        <v>98</v>
      </c>
      <c r="BP255" s="12">
        <v>-14.307</v>
      </c>
      <c r="BQ255" s="4">
        <v>38.602459406000001</v>
      </c>
      <c r="BR255" s="13">
        <f t="shared" si="16"/>
        <v>34.076409612890302</v>
      </c>
      <c r="BS255" s="13">
        <f t="shared" si="17"/>
        <v>65.923590387109698</v>
      </c>
      <c r="BT255">
        <f t="shared" si="18"/>
        <v>100</v>
      </c>
    </row>
    <row r="256" spans="1:72" x14ac:dyDescent="0.3">
      <c r="A256" t="s">
        <v>286</v>
      </c>
      <c r="B256" t="s">
        <v>32</v>
      </c>
      <c r="C256">
        <v>5</v>
      </c>
      <c r="D256">
        <v>1.2266666666666666</v>
      </c>
      <c r="E256">
        <v>27.035</v>
      </c>
      <c r="F256">
        <v>8.4990000000000006</v>
      </c>
      <c r="G256">
        <v>0.17988290800000001</v>
      </c>
      <c r="H256">
        <v>-16.282</v>
      </c>
      <c r="I256">
        <v>1.9934241024999999</v>
      </c>
      <c r="J256">
        <v>11.081787172909166</v>
      </c>
      <c r="K256" t="s">
        <v>33</v>
      </c>
      <c r="L256">
        <v>12.226334495333331</v>
      </c>
      <c r="M256">
        <v>1.1032818357333334</v>
      </c>
      <c r="N256">
        <v>613.33333333333326</v>
      </c>
      <c r="AB256" s="21" t="s">
        <v>113</v>
      </c>
      <c r="AC256" s="22" t="s">
        <v>276</v>
      </c>
      <c r="AD256" s="21">
        <v>6</v>
      </c>
      <c r="AE256" s="3" t="s">
        <v>33</v>
      </c>
      <c r="AF256" s="2" t="s">
        <v>49</v>
      </c>
      <c r="AG256" s="9">
        <v>24.21930748773368</v>
      </c>
      <c r="AH256" s="9">
        <v>2.0471208605560705</v>
      </c>
      <c r="AI256" s="2" t="s">
        <v>78</v>
      </c>
      <c r="BH256" t="s">
        <v>286</v>
      </c>
      <c r="BI256" t="s">
        <v>32</v>
      </c>
      <c r="BJ256" s="5">
        <v>-16.282</v>
      </c>
      <c r="BK256" s="10">
        <v>1.9934241024999999</v>
      </c>
      <c r="BL256" s="4" t="s">
        <v>94</v>
      </c>
      <c r="BM256" s="11">
        <v>-28.288</v>
      </c>
      <c r="BN256" s="4">
        <v>40.409319216</v>
      </c>
      <c r="BO256" s="4" t="s">
        <v>98</v>
      </c>
      <c r="BP256" s="12">
        <v>-14.307</v>
      </c>
      <c r="BQ256" s="4">
        <v>38.602459406000001</v>
      </c>
      <c r="BR256" s="13">
        <f t="shared" si="16"/>
        <v>12.163743923400574</v>
      </c>
      <c r="BS256" s="13">
        <f t="shared" si="17"/>
        <v>87.836256076599426</v>
      </c>
      <c r="BT256">
        <f t="shared" si="18"/>
        <v>100</v>
      </c>
    </row>
    <row r="257" spans="1:72" x14ac:dyDescent="0.3">
      <c r="A257" t="s">
        <v>287</v>
      </c>
      <c r="B257" t="s">
        <v>49</v>
      </c>
      <c r="C257">
        <v>5</v>
      </c>
      <c r="D257">
        <v>1.3933333333333333</v>
      </c>
      <c r="E257">
        <v>24.756</v>
      </c>
      <c r="F257">
        <v>8.3819999999999997</v>
      </c>
      <c r="G257">
        <v>0.149223825</v>
      </c>
      <c r="H257">
        <v>-17.312000000000001</v>
      </c>
      <c r="I257">
        <v>1.723187713</v>
      </c>
      <c r="J257">
        <v>11.54767151291022</v>
      </c>
      <c r="K257" t="s">
        <v>33</v>
      </c>
      <c r="L257">
        <v>12.004874400566667</v>
      </c>
      <c r="M257">
        <v>1.0395926475000001</v>
      </c>
      <c r="N257">
        <v>696.66666666666663</v>
      </c>
      <c r="AB257" s="21" t="s">
        <v>113</v>
      </c>
      <c r="AC257" s="22" t="s">
        <v>278</v>
      </c>
      <c r="AD257" s="21">
        <v>7</v>
      </c>
      <c r="AE257" s="3" t="s">
        <v>33</v>
      </c>
      <c r="AF257" s="2" t="s">
        <v>49</v>
      </c>
      <c r="AG257" s="9">
        <v>21.765217656847156</v>
      </c>
      <c r="AH257" s="9">
        <v>1.7134506513128394</v>
      </c>
      <c r="AI257" s="2" t="s">
        <v>78</v>
      </c>
      <c r="BH257" t="s">
        <v>287</v>
      </c>
      <c r="BI257" t="s">
        <v>49</v>
      </c>
      <c r="BJ257" s="5">
        <v>-17.312000000000001</v>
      </c>
      <c r="BK257" s="10">
        <v>1.723187713</v>
      </c>
      <c r="BL257" s="4" t="s">
        <v>94</v>
      </c>
      <c r="BM257" s="11">
        <v>-28.288</v>
      </c>
      <c r="BN257" s="4">
        <v>40.409319216</v>
      </c>
      <c r="BO257" s="4" t="s">
        <v>98</v>
      </c>
      <c r="BP257" s="12">
        <v>-14.307</v>
      </c>
      <c r="BQ257" s="4">
        <v>38.602459406000001</v>
      </c>
      <c r="BR257" s="13">
        <f t="shared" si="16"/>
        <v>19.404695370360614</v>
      </c>
      <c r="BS257" s="13">
        <f t="shared" si="17"/>
        <v>80.595304629639386</v>
      </c>
      <c r="BT257">
        <f t="shared" si="18"/>
        <v>100</v>
      </c>
    </row>
    <row r="258" spans="1:72" x14ac:dyDescent="0.3">
      <c r="A258" t="s">
        <v>288</v>
      </c>
      <c r="B258" t="s">
        <v>55</v>
      </c>
      <c r="C258">
        <v>10</v>
      </c>
      <c r="D258">
        <v>1.4533333333333331</v>
      </c>
      <c r="E258">
        <v>33.658999999999999</v>
      </c>
      <c r="F258">
        <v>8.3360000000000003</v>
      </c>
      <c r="G258">
        <v>0.12075040200000001</v>
      </c>
      <c r="H258">
        <v>-18.553000000000001</v>
      </c>
      <c r="I258">
        <v>1.4421663945000001</v>
      </c>
      <c r="J258">
        <v>11.94336723201965</v>
      </c>
      <c r="K258" t="s">
        <v>33</v>
      </c>
      <c r="L258">
        <v>20.959484933399999</v>
      </c>
      <c r="M258">
        <v>1.7549058423999999</v>
      </c>
      <c r="N258">
        <v>1453.333333333333</v>
      </c>
      <c r="AB258" s="21" t="s">
        <v>113</v>
      </c>
      <c r="AC258" s="22" t="s">
        <v>280</v>
      </c>
      <c r="AD258" s="21">
        <v>8</v>
      </c>
      <c r="AE258" s="3" t="s">
        <v>33</v>
      </c>
      <c r="AF258" s="2" t="s">
        <v>49</v>
      </c>
      <c r="AG258" s="9">
        <v>19.998950665827383</v>
      </c>
      <c r="AH258" s="9">
        <v>1.5765314643934278</v>
      </c>
      <c r="AI258" s="2" t="s">
        <v>78</v>
      </c>
      <c r="BH258" t="s">
        <v>288</v>
      </c>
      <c r="BI258" t="s">
        <v>55</v>
      </c>
      <c r="BJ258" s="5">
        <v>-18.553000000000001</v>
      </c>
      <c r="BK258" s="10">
        <v>1.4421663945000001</v>
      </c>
      <c r="BL258" s="4" t="s">
        <v>94</v>
      </c>
      <c r="BM258" s="11">
        <v>-28.288</v>
      </c>
      <c r="BN258" s="4">
        <v>40.409319216</v>
      </c>
      <c r="BO258" s="4" t="s">
        <v>98</v>
      </c>
      <c r="BP258" s="12">
        <v>-14.307</v>
      </c>
      <c r="BQ258" s="4">
        <v>38.602459406000001</v>
      </c>
      <c r="BR258" s="13">
        <f t="shared" si="16"/>
        <v>28.12898735645517</v>
      </c>
      <c r="BS258" s="13">
        <f t="shared" si="17"/>
        <v>71.87101264354483</v>
      </c>
      <c r="BT258">
        <f t="shared" si="18"/>
        <v>100</v>
      </c>
    </row>
    <row r="259" spans="1:72" x14ac:dyDescent="0.3">
      <c r="A259" t="s">
        <v>289</v>
      </c>
      <c r="B259" t="s">
        <v>61</v>
      </c>
      <c r="C259">
        <v>10</v>
      </c>
      <c r="D259">
        <v>1.39</v>
      </c>
      <c r="E259">
        <v>33.615000000000002</v>
      </c>
      <c r="F259">
        <v>8.6840000000000011</v>
      </c>
      <c r="G259">
        <v>9.0883904000000001E-2</v>
      </c>
      <c r="H259">
        <v>-19.283000000000001</v>
      </c>
      <c r="I259">
        <v>1.0888374890000001</v>
      </c>
      <c r="J259">
        <v>11.980531657178812</v>
      </c>
      <c r="K259" t="s">
        <v>33</v>
      </c>
      <c r="L259">
        <v>15.134841097100001</v>
      </c>
      <c r="M259">
        <v>1.2632862655999999</v>
      </c>
      <c r="N259">
        <v>1389.9999999999998</v>
      </c>
      <c r="AB259" s="21" t="s">
        <v>113</v>
      </c>
      <c r="AC259" s="22" t="s">
        <v>266</v>
      </c>
      <c r="AD259" s="21">
        <v>1</v>
      </c>
      <c r="AE259" s="3" t="s">
        <v>33</v>
      </c>
      <c r="AF259" s="2" t="s">
        <v>55</v>
      </c>
      <c r="AG259" s="9">
        <v>49.920611771873304</v>
      </c>
      <c r="AH259" s="9">
        <v>4.148500838090345</v>
      </c>
      <c r="AI259" s="2" t="s">
        <v>78</v>
      </c>
      <c r="BH259" t="s">
        <v>289</v>
      </c>
      <c r="BI259" t="s">
        <v>61</v>
      </c>
      <c r="BJ259" s="5">
        <v>-19.283000000000001</v>
      </c>
      <c r="BK259" s="10">
        <v>1.0888374890000001</v>
      </c>
      <c r="BL259" s="4" t="s">
        <v>94</v>
      </c>
      <c r="BM259" s="11">
        <v>-28.288</v>
      </c>
      <c r="BN259" s="4">
        <v>40.409319216</v>
      </c>
      <c r="BO259" s="4" t="s">
        <v>98</v>
      </c>
      <c r="BP259" s="12">
        <v>-14.307</v>
      </c>
      <c r="BQ259" s="4">
        <v>38.602459406000001</v>
      </c>
      <c r="BR259" s="13">
        <f t="shared" si="16"/>
        <v>33.260923818863731</v>
      </c>
      <c r="BS259" s="13">
        <f t="shared" si="17"/>
        <v>66.739076181136269</v>
      </c>
      <c r="BT259">
        <f t="shared" si="18"/>
        <v>100</v>
      </c>
    </row>
    <row r="260" spans="1:72" x14ac:dyDescent="0.3">
      <c r="A260" t="s">
        <v>290</v>
      </c>
      <c r="B260" t="s">
        <v>67</v>
      </c>
      <c r="C260">
        <v>10</v>
      </c>
      <c r="D260">
        <v>1.2266666666666666</v>
      </c>
      <c r="E260">
        <v>33.375999999999998</v>
      </c>
      <c r="F260">
        <v>9.0649999999999995</v>
      </c>
      <c r="G260">
        <v>8.5906635000000009E-2</v>
      </c>
      <c r="H260">
        <v>-19.375</v>
      </c>
      <c r="I260">
        <v>1.060922081</v>
      </c>
      <c r="J260">
        <v>12.349710601515236</v>
      </c>
      <c r="K260" t="s">
        <v>33</v>
      </c>
      <c r="L260">
        <v>13.013977526933331</v>
      </c>
      <c r="M260">
        <v>1.0537880560000001</v>
      </c>
      <c r="N260">
        <v>1226.6666666666665</v>
      </c>
      <c r="AB260" s="21" t="s">
        <v>113</v>
      </c>
      <c r="AC260" s="22" t="s">
        <v>268</v>
      </c>
      <c r="AD260" s="21">
        <v>2</v>
      </c>
      <c r="AE260" s="3" t="s">
        <v>33</v>
      </c>
      <c r="AF260" s="2" t="s">
        <v>55</v>
      </c>
      <c r="AG260" s="9">
        <v>39.982589890815284</v>
      </c>
      <c r="AH260" s="9">
        <v>3.3462823480021773</v>
      </c>
      <c r="AI260" s="2" t="s">
        <v>78</v>
      </c>
      <c r="BH260" t="s">
        <v>290</v>
      </c>
      <c r="BI260" t="s">
        <v>67</v>
      </c>
      <c r="BJ260" s="5">
        <v>-19.375</v>
      </c>
      <c r="BK260" s="10">
        <v>1.060922081</v>
      </c>
      <c r="BL260" s="4" t="s">
        <v>94</v>
      </c>
      <c r="BM260" s="11">
        <v>-28.288</v>
      </c>
      <c r="BN260" s="4">
        <v>40.409319216</v>
      </c>
      <c r="BO260" s="4" t="s">
        <v>98</v>
      </c>
      <c r="BP260" s="12">
        <v>-14.307</v>
      </c>
      <c r="BQ260" s="4">
        <v>38.602459406000001</v>
      </c>
      <c r="BR260" s="13">
        <f t="shared" ref="BR260:BR322" si="19">100-BS260</f>
        <v>33.907688414126184</v>
      </c>
      <c r="BS260" s="13">
        <f t="shared" ref="BS260:BS322" si="20">(BJ260-$BG$18)/($BG$20-$BG$18)*100</f>
        <v>66.092311585873816</v>
      </c>
      <c r="BT260">
        <f t="shared" si="18"/>
        <v>100</v>
      </c>
    </row>
    <row r="261" spans="1:72" x14ac:dyDescent="0.3">
      <c r="A261" t="s">
        <v>291</v>
      </c>
      <c r="B261" t="s">
        <v>32</v>
      </c>
      <c r="C261">
        <v>5</v>
      </c>
      <c r="D261">
        <v>1.2533333333333332</v>
      </c>
      <c r="E261">
        <v>25.855</v>
      </c>
      <c r="F261">
        <v>7.8420000000000005</v>
      </c>
      <c r="G261">
        <v>0.16024142599999999</v>
      </c>
      <c r="H261">
        <v>-16.673000000000002</v>
      </c>
      <c r="I261">
        <v>1.8651802685000001</v>
      </c>
      <c r="J261">
        <v>11.639813218461999</v>
      </c>
      <c r="K261" t="s">
        <v>33</v>
      </c>
      <c r="L261">
        <v>11.688463015933332</v>
      </c>
      <c r="M261">
        <v>1.0041796029333332</v>
      </c>
      <c r="N261">
        <v>626.66666666666652</v>
      </c>
      <c r="AB261" s="21" t="s">
        <v>113</v>
      </c>
      <c r="AC261" s="22" t="s">
        <v>270</v>
      </c>
      <c r="AD261" s="21">
        <v>3</v>
      </c>
      <c r="AE261" s="3" t="s">
        <v>33</v>
      </c>
      <c r="AF261" s="2" t="s">
        <v>55</v>
      </c>
      <c r="AG261" s="9">
        <v>47.800001961667569</v>
      </c>
      <c r="AH261" s="9">
        <v>3.9576280080609556</v>
      </c>
      <c r="AI261" s="2" t="s">
        <v>78</v>
      </c>
      <c r="BH261" t="s">
        <v>291</v>
      </c>
      <c r="BI261" t="s">
        <v>32</v>
      </c>
      <c r="BJ261" s="5">
        <v>-16.673000000000002</v>
      </c>
      <c r="BK261" s="10">
        <v>1.8651802685000001</v>
      </c>
      <c r="BL261" s="4" t="s">
        <v>94</v>
      </c>
      <c r="BM261" s="11">
        <v>-28.288</v>
      </c>
      <c r="BN261" s="4">
        <v>40.409319216</v>
      </c>
      <c r="BO261" s="4" t="s">
        <v>98</v>
      </c>
      <c r="BP261" s="12">
        <v>-14.307</v>
      </c>
      <c r="BQ261" s="4">
        <v>38.602459406000001</v>
      </c>
      <c r="BR261" s="13">
        <f t="shared" si="19"/>
        <v>14.912493453265995</v>
      </c>
      <c r="BS261" s="13">
        <f t="shared" si="20"/>
        <v>85.087506546734005</v>
      </c>
      <c r="BT261">
        <f t="shared" si="18"/>
        <v>100</v>
      </c>
    </row>
    <row r="262" spans="1:72" x14ac:dyDescent="0.3">
      <c r="A262" t="s">
        <v>292</v>
      </c>
      <c r="B262" t="s">
        <v>49</v>
      </c>
      <c r="C262">
        <v>5</v>
      </c>
      <c r="D262">
        <v>1.3366666666666667</v>
      </c>
      <c r="E262">
        <v>25.39</v>
      </c>
      <c r="F262">
        <v>8.1370000000000005</v>
      </c>
      <c r="G262">
        <v>0.148467393</v>
      </c>
      <c r="H262">
        <v>-17.202000000000002</v>
      </c>
      <c r="I262">
        <v>1.7287615045</v>
      </c>
      <c r="J262">
        <v>11.644048363535285</v>
      </c>
      <c r="K262" t="s">
        <v>33</v>
      </c>
      <c r="L262">
        <v>11.553889388408333</v>
      </c>
      <c r="M262">
        <v>0.99225707655000006</v>
      </c>
      <c r="N262">
        <v>668.33333333333337</v>
      </c>
      <c r="AB262" s="21" t="s">
        <v>113</v>
      </c>
      <c r="AC262" s="22" t="s">
        <v>272</v>
      </c>
      <c r="AD262" s="21">
        <v>4</v>
      </c>
      <c r="AE262" s="3" t="s">
        <v>33</v>
      </c>
      <c r="AF262" s="2" t="s">
        <v>55</v>
      </c>
      <c r="AG262" s="9">
        <v>49.728638941843904</v>
      </c>
      <c r="AH262" s="9">
        <v>3.7373551780315664</v>
      </c>
      <c r="AI262" s="2" t="s">
        <v>78</v>
      </c>
      <c r="BH262" t="s">
        <v>292</v>
      </c>
      <c r="BI262" t="s">
        <v>49</v>
      </c>
      <c r="BJ262" s="5">
        <v>-17.202000000000002</v>
      </c>
      <c r="BK262" s="10">
        <v>1.7287615045</v>
      </c>
      <c r="BL262" s="4" t="s">
        <v>94</v>
      </c>
      <c r="BM262" s="11">
        <v>-28.288</v>
      </c>
      <c r="BN262" s="4">
        <v>40.409319216</v>
      </c>
      <c r="BO262" s="4" t="s">
        <v>98</v>
      </c>
      <c r="BP262" s="12">
        <v>-14.307</v>
      </c>
      <c r="BQ262" s="4">
        <v>38.602459406000001</v>
      </c>
      <c r="BR262" s="13">
        <f t="shared" si="19"/>
        <v>18.631389876025068</v>
      </c>
      <c r="BS262" s="13">
        <f t="shared" si="20"/>
        <v>81.368610123974932</v>
      </c>
      <c r="BT262">
        <f t="shared" si="18"/>
        <v>100</v>
      </c>
    </row>
    <row r="263" spans="1:72" x14ac:dyDescent="0.3">
      <c r="A263" t="s">
        <v>293</v>
      </c>
      <c r="B263" t="s">
        <v>55</v>
      </c>
      <c r="C263">
        <v>10</v>
      </c>
      <c r="D263">
        <v>1.4466666666666665</v>
      </c>
      <c r="E263">
        <v>32.79</v>
      </c>
      <c r="F263">
        <v>7.7830000000000004</v>
      </c>
      <c r="G263">
        <v>0.12620878399999999</v>
      </c>
      <c r="H263">
        <v>-18.13</v>
      </c>
      <c r="I263">
        <v>1.61042442</v>
      </c>
      <c r="J263">
        <v>12.760002663523009</v>
      </c>
      <c r="K263" t="s">
        <v>33</v>
      </c>
      <c r="L263">
        <v>23.297473275999998</v>
      </c>
      <c r="M263">
        <v>1.8258204085333329</v>
      </c>
      <c r="N263">
        <v>1446.6666666666665</v>
      </c>
      <c r="AB263" s="21" t="s">
        <v>113</v>
      </c>
      <c r="AC263" s="22" t="s">
        <v>274</v>
      </c>
      <c r="AD263" s="21">
        <v>5</v>
      </c>
      <c r="AE263" s="3" t="s">
        <v>33</v>
      </c>
      <c r="AF263" s="2" t="s">
        <v>55</v>
      </c>
      <c r="AG263" s="9">
        <v>44.307226870991613</v>
      </c>
      <c r="AH263" s="9">
        <v>3.5927823480021774</v>
      </c>
      <c r="AI263" s="2" t="s">
        <v>78</v>
      </c>
      <c r="BH263" t="s">
        <v>293</v>
      </c>
      <c r="BI263" t="s">
        <v>55</v>
      </c>
      <c r="BJ263" s="5">
        <v>-18.13</v>
      </c>
      <c r="BK263" s="10">
        <v>1.61042442</v>
      </c>
      <c r="BL263" s="4" t="s">
        <v>94</v>
      </c>
      <c r="BM263" s="11">
        <v>-28.288</v>
      </c>
      <c r="BN263" s="4">
        <v>40.409319216</v>
      </c>
      <c r="BO263" s="4" t="s">
        <v>98</v>
      </c>
      <c r="BP263" s="12">
        <v>-14.307</v>
      </c>
      <c r="BQ263" s="4">
        <v>38.602459406000001</v>
      </c>
      <c r="BR263" s="13">
        <f t="shared" si="19"/>
        <v>25.155276228237582</v>
      </c>
      <c r="BS263" s="13">
        <f t="shared" si="20"/>
        <v>74.844723771762418</v>
      </c>
      <c r="BT263">
        <f t="shared" si="18"/>
        <v>100</v>
      </c>
    </row>
    <row r="264" spans="1:72" x14ac:dyDescent="0.3">
      <c r="A264" t="s">
        <v>294</v>
      </c>
      <c r="B264" t="s">
        <v>61</v>
      </c>
      <c r="C264">
        <v>10</v>
      </c>
      <c r="D264">
        <v>1.4633333333333332</v>
      </c>
      <c r="E264">
        <v>31.772500000000001</v>
      </c>
      <c r="F264">
        <v>8.202</v>
      </c>
      <c r="G264">
        <v>0.10865722350000001</v>
      </c>
      <c r="H264">
        <v>-18.722999999999999</v>
      </c>
      <c r="I264">
        <v>1.4062554839999999</v>
      </c>
      <c r="J264">
        <v>12.94159198961637</v>
      </c>
      <c r="K264" t="s">
        <v>33</v>
      </c>
      <c r="L264">
        <v>20.578205249199996</v>
      </c>
      <c r="M264">
        <v>1.5900173705499998</v>
      </c>
      <c r="N264">
        <v>1463.333333333333</v>
      </c>
      <c r="AB264" s="21" t="s">
        <v>113</v>
      </c>
      <c r="AC264" s="22" t="s">
        <v>276</v>
      </c>
      <c r="AD264" s="21">
        <v>6</v>
      </c>
      <c r="AE264" s="3" t="s">
        <v>33</v>
      </c>
      <c r="AF264" s="2" t="s">
        <v>55</v>
      </c>
      <c r="AG264" s="9">
        <v>47.910545801000538</v>
      </c>
      <c r="AH264" s="9">
        <v>3.9668613817503853</v>
      </c>
      <c r="AI264" s="2" t="s">
        <v>78</v>
      </c>
      <c r="BH264" t="s">
        <v>294</v>
      </c>
      <c r="BI264" t="s">
        <v>61</v>
      </c>
      <c r="BJ264" s="5">
        <v>-18.722999999999999</v>
      </c>
      <c r="BK264" s="10">
        <v>1.4062554839999999</v>
      </c>
      <c r="BL264" s="4" t="s">
        <v>94</v>
      </c>
      <c r="BM264" s="11">
        <v>-28.288</v>
      </c>
      <c r="BN264" s="4">
        <v>40.409319216</v>
      </c>
      <c r="BO264" s="4" t="s">
        <v>98</v>
      </c>
      <c r="BP264" s="12">
        <v>-14.307</v>
      </c>
      <c r="BQ264" s="4">
        <v>38.602459406000001</v>
      </c>
      <c r="BR264" s="13">
        <f t="shared" si="19"/>
        <v>29.324095847700988</v>
      </c>
      <c r="BS264" s="13">
        <f t="shared" si="20"/>
        <v>70.675904152299012</v>
      </c>
      <c r="BT264">
        <f t="shared" si="18"/>
        <v>100</v>
      </c>
    </row>
    <row r="265" spans="1:72" x14ac:dyDescent="0.3">
      <c r="A265" t="s">
        <v>295</v>
      </c>
      <c r="B265" t="s">
        <v>67</v>
      </c>
      <c r="C265">
        <v>10</v>
      </c>
      <c r="D265">
        <v>1.5233333333333334</v>
      </c>
      <c r="E265">
        <v>33.616999999999997</v>
      </c>
      <c r="F265">
        <v>8.4089999999999989</v>
      </c>
      <c r="G265">
        <v>9.0489517000000005E-2</v>
      </c>
      <c r="H265">
        <v>-18.400000000000002</v>
      </c>
      <c r="I265">
        <v>1.214018015</v>
      </c>
      <c r="J265">
        <v>13.41611774765026</v>
      </c>
      <c r="K265" t="s">
        <v>33</v>
      </c>
      <c r="L265">
        <v>18.493541095166666</v>
      </c>
      <c r="M265">
        <v>1.3784569756333336</v>
      </c>
      <c r="N265">
        <v>1523.3333333333335</v>
      </c>
      <c r="AB265" s="21" t="s">
        <v>113</v>
      </c>
      <c r="AC265" s="22" t="s">
        <v>278</v>
      </c>
      <c r="AD265" s="21">
        <v>7</v>
      </c>
      <c r="AE265" s="3" t="s">
        <v>33</v>
      </c>
      <c r="AF265" s="2" t="s">
        <v>55</v>
      </c>
      <c r="AG265" s="9">
        <v>44.587556301608792</v>
      </c>
      <c r="AH265" s="9">
        <v>3.4670551780315662</v>
      </c>
      <c r="AI265" s="2" t="s">
        <v>78</v>
      </c>
      <c r="BH265" t="s">
        <v>295</v>
      </c>
      <c r="BI265" t="s">
        <v>67</v>
      </c>
      <c r="BJ265" s="5">
        <v>-18.400000000000002</v>
      </c>
      <c r="BK265" s="10">
        <v>1.214018015</v>
      </c>
      <c r="BL265" s="4" t="s">
        <v>94</v>
      </c>
      <c r="BM265" s="11">
        <v>-28.288</v>
      </c>
      <c r="BN265" s="4">
        <v>40.409319216</v>
      </c>
      <c r="BO265" s="4" t="s">
        <v>98</v>
      </c>
      <c r="BP265" s="12">
        <v>-14.307</v>
      </c>
      <c r="BQ265" s="4">
        <v>38.602459406000001</v>
      </c>
      <c r="BR265" s="13">
        <f t="shared" si="19"/>
        <v>27.053389714333932</v>
      </c>
      <c r="BS265" s="13">
        <f t="shared" si="20"/>
        <v>72.946610285666068</v>
      </c>
      <c r="BT265">
        <f t="shared" si="18"/>
        <v>100</v>
      </c>
    </row>
    <row r="266" spans="1:72" x14ac:dyDescent="0.3">
      <c r="A266" t="s">
        <v>296</v>
      </c>
      <c r="B266" t="s">
        <v>32</v>
      </c>
      <c r="C266">
        <v>5</v>
      </c>
      <c r="D266">
        <v>1.2533333333333332</v>
      </c>
      <c r="E266">
        <v>25.887</v>
      </c>
      <c r="F266">
        <v>8.129999999999999</v>
      </c>
      <c r="G266">
        <v>0.15415721600000001</v>
      </c>
      <c r="H266">
        <v>-16.461000000000002</v>
      </c>
      <c r="I266">
        <v>1.8670457349999998</v>
      </c>
      <c r="J266">
        <v>12.111309372634231</v>
      </c>
      <c r="K266" t="s">
        <v>33</v>
      </c>
      <c r="L266">
        <v>11.700153272666665</v>
      </c>
      <c r="M266">
        <v>0.96605188693333333</v>
      </c>
      <c r="N266">
        <v>626.66666666666652</v>
      </c>
      <c r="AB266" s="21" t="s">
        <v>113</v>
      </c>
      <c r="AC266" s="22" t="s">
        <v>280</v>
      </c>
      <c r="AD266" s="21">
        <v>8</v>
      </c>
      <c r="AE266" s="3" t="s">
        <v>33</v>
      </c>
      <c r="AF266" s="2" t="s">
        <v>55</v>
      </c>
      <c r="AG266" s="9">
        <v>40.108959185329702</v>
      </c>
      <c r="AH266" s="9">
        <v>3.1358428916622176</v>
      </c>
      <c r="AI266" s="2" t="s">
        <v>78</v>
      </c>
      <c r="BH266" t="s">
        <v>296</v>
      </c>
      <c r="BI266" t="s">
        <v>32</v>
      </c>
      <c r="BJ266" s="5">
        <v>-16.461000000000002</v>
      </c>
      <c r="BK266" s="10">
        <v>1.8670457349999998</v>
      </c>
      <c r="BL266" s="4" t="s">
        <v>94</v>
      </c>
      <c r="BM266" s="11">
        <v>-28.288</v>
      </c>
      <c r="BN266" s="4">
        <v>40.409319216</v>
      </c>
      <c r="BO266" s="4" t="s">
        <v>98</v>
      </c>
      <c r="BP266" s="12">
        <v>-14.307</v>
      </c>
      <c r="BQ266" s="4">
        <v>38.602459406000001</v>
      </c>
      <c r="BR266" s="13">
        <f t="shared" si="19"/>
        <v>13.422122864182967</v>
      </c>
      <c r="BS266" s="13">
        <f t="shared" si="20"/>
        <v>86.577877135817033</v>
      </c>
      <c r="BT266">
        <f t="shared" si="18"/>
        <v>100</v>
      </c>
    </row>
    <row r="267" spans="1:72" x14ac:dyDescent="0.3">
      <c r="A267" t="s">
        <v>297</v>
      </c>
      <c r="B267" t="s">
        <v>49</v>
      </c>
      <c r="C267">
        <v>5</v>
      </c>
      <c r="D267">
        <v>1.3366666666666667</v>
      </c>
      <c r="E267">
        <v>24.8</v>
      </c>
      <c r="F267">
        <v>7.9950000000000001</v>
      </c>
      <c r="G267">
        <v>0.13824083200000001</v>
      </c>
      <c r="H267">
        <v>-17.135000000000002</v>
      </c>
      <c r="I267">
        <v>1.6841901149999998</v>
      </c>
      <c r="J267">
        <v>12.18301489244509</v>
      </c>
      <c r="K267" t="s">
        <v>33</v>
      </c>
      <c r="L267">
        <v>11.25600393525</v>
      </c>
      <c r="M267">
        <v>0.9239095605333334</v>
      </c>
      <c r="N267">
        <v>668.33333333333337</v>
      </c>
      <c r="AB267" s="21" t="s">
        <v>113</v>
      </c>
      <c r="AC267" s="22" t="s">
        <v>266</v>
      </c>
      <c r="AD267" s="21">
        <v>1</v>
      </c>
      <c r="AE267" s="3" t="s">
        <v>33</v>
      </c>
      <c r="AF267" s="2" t="s">
        <v>61</v>
      </c>
      <c r="AG267" s="9">
        <v>70.86921059504165</v>
      </c>
      <c r="AH267" s="9">
        <v>5.8482689431512771</v>
      </c>
      <c r="AI267" s="2" t="s">
        <v>78</v>
      </c>
      <c r="BH267" t="s">
        <v>297</v>
      </c>
      <c r="BI267" t="s">
        <v>49</v>
      </c>
      <c r="BJ267" s="5">
        <v>-17.135000000000002</v>
      </c>
      <c r="BK267" s="10">
        <v>1.6841901149999998</v>
      </c>
      <c r="BL267" s="4" t="s">
        <v>94</v>
      </c>
      <c r="BM267" s="11">
        <v>-28.288</v>
      </c>
      <c r="BN267" s="4">
        <v>40.409319216</v>
      </c>
      <c r="BO267" s="4" t="s">
        <v>98</v>
      </c>
      <c r="BP267" s="12">
        <v>-14.307</v>
      </c>
      <c r="BQ267" s="4">
        <v>38.602459406000001</v>
      </c>
      <c r="BR267" s="13">
        <f t="shared" si="19"/>
        <v>18.160376529475258</v>
      </c>
      <c r="BS267" s="13">
        <f t="shared" si="20"/>
        <v>81.839623470524742</v>
      </c>
      <c r="BT267">
        <f t="shared" si="18"/>
        <v>100</v>
      </c>
    </row>
    <row r="268" spans="1:72" x14ac:dyDescent="0.3">
      <c r="A268" t="s">
        <v>298</v>
      </c>
      <c r="B268" t="s">
        <v>55</v>
      </c>
      <c r="C268">
        <v>10</v>
      </c>
      <c r="D268">
        <v>1.4466666666666665</v>
      </c>
      <c r="E268">
        <v>32.207999999999998</v>
      </c>
      <c r="F268">
        <v>8.1429999999999989</v>
      </c>
      <c r="G268">
        <v>0.12254837</v>
      </c>
      <c r="H268">
        <v>-17.611000000000001</v>
      </c>
      <c r="I268">
        <v>1.5195304149999997</v>
      </c>
      <c r="J268">
        <v>12.399433913319285</v>
      </c>
      <c r="K268" t="s">
        <v>33</v>
      </c>
      <c r="L268">
        <v>21.98254000366666</v>
      </c>
      <c r="M268">
        <v>1.7728664193333332</v>
      </c>
      <c r="N268">
        <v>1446.6666666666665</v>
      </c>
      <c r="AB268" s="21" t="s">
        <v>113</v>
      </c>
      <c r="AC268" s="22" t="s">
        <v>268</v>
      </c>
      <c r="AD268" s="21">
        <v>2</v>
      </c>
      <c r="AE268" s="3" t="s">
        <v>33</v>
      </c>
      <c r="AF268" s="2" t="s">
        <v>61</v>
      </c>
      <c r="AG268" s="9">
        <v>56.621096598464682</v>
      </c>
      <c r="AH268" s="9">
        <v>4.6868761101031957</v>
      </c>
      <c r="AI268" s="2" t="s">
        <v>78</v>
      </c>
      <c r="BH268" t="s">
        <v>298</v>
      </c>
      <c r="BI268" t="s">
        <v>55</v>
      </c>
      <c r="BJ268" s="5">
        <v>-17.611000000000001</v>
      </c>
      <c r="BK268" s="10">
        <v>1.5195304149999997</v>
      </c>
      <c r="BL268" s="4" t="s">
        <v>94</v>
      </c>
      <c r="BM268" s="11">
        <v>-28.288</v>
      </c>
      <c r="BN268" s="4">
        <v>40.409319216</v>
      </c>
      <c r="BO268" s="4" t="s">
        <v>98</v>
      </c>
      <c r="BP268" s="12">
        <v>-14.307</v>
      </c>
      <c r="BQ268" s="4">
        <v>38.602459406000001</v>
      </c>
      <c r="BR268" s="13">
        <f t="shared" si="19"/>
        <v>21.506680304963567</v>
      </c>
      <c r="BS268" s="13">
        <f t="shared" si="20"/>
        <v>78.493319695036433</v>
      </c>
      <c r="BT268">
        <f t="shared" si="18"/>
        <v>100</v>
      </c>
    </row>
    <row r="269" spans="1:72" x14ac:dyDescent="0.3">
      <c r="A269" t="s">
        <v>299</v>
      </c>
      <c r="B269" t="s">
        <v>61</v>
      </c>
      <c r="C269">
        <v>10</v>
      </c>
      <c r="D269">
        <v>1.4633333333333332</v>
      </c>
      <c r="E269">
        <v>30.658000000000001</v>
      </c>
      <c r="F269">
        <v>8.302999999999999</v>
      </c>
      <c r="G269">
        <v>0.116018067</v>
      </c>
      <c r="H269">
        <v>-18.407</v>
      </c>
      <c r="I269">
        <v>1.4820471199999998</v>
      </c>
      <c r="J269">
        <v>12.774278681957352</v>
      </c>
      <c r="K269" t="s">
        <v>33</v>
      </c>
      <c r="L269">
        <v>21.68728952266666</v>
      </c>
      <c r="M269">
        <v>1.6977310470999998</v>
      </c>
      <c r="N269">
        <v>1463.333333333333</v>
      </c>
      <c r="AB269" s="21" t="s">
        <v>113</v>
      </c>
      <c r="AC269" s="22" t="s">
        <v>270</v>
      </c>
      <c r="AD269" s="21">
        <v>3</v>
      </c>
      <c r="AE269" s="3" t="s">
        <v>33</v>
      </c>
      <c r="AF269" s="2" t="s">
        <v>61</v>
      </c>
      <c r="AG269" s="9">
        <v>67.910527317929464</v>
      </c>
      <c r="AH269" s="9">
        <v>5.5376713321352504</v>
      </c>
      <c r="AI269" s="2" t="s">
        <v>78</v>
      </c>
      <c r="BH269" t="s">
        <v>299</v>
      </c>
      <c r="BI269" t="s">
        <v>61</v>
      </c>
      <c r="BJ269" s="5">
        <v>-18.407</v>
      </c>
      <c r="BK269" s="10">
        <v>1.4820471199999998</v>
      </c>
      <c r="BL269" s="4" t="s">
        <v>94</v>
      </c>
      <c r="BM269" s="11">
        <v>-28.288</v>
      </c>
      <c r="BN269" s="4">
        <v>40.409319216</v>
      </c>
      <c r="BO269" s="4" t="s">
        <v>98</v>
      </c>
      <c r="BP269" s="12">
        <v>-14.307</v>
      </c>
      <c r="BQ269" s="4">
        <v>38.602459406000001</v>
      </c>
      <c r="BR269" s="13">
        <f t="shared" si="19"/>
        <v>27.102600063973455</v>
      </c>
      <c r="BS269" s="13">
        <f t="shared" si="20"/>
        <v>72.897399936026545</v>
      </c>
      <c r="BT269">
        <f t="shared" si="18"/>
        <v>100</v>
      </c>
    </row>
    <row r="270" spans="1:72" x14ac:dyDescent="0.3">
      <c r="A270" t="s">
        <v>300</v>
      </c>
      <c r="B270" t="s">
        <v>67</v>
      </c>
      <c r="C270">
        <v>10</v>
      </c>
      <c r="D270">
        <v>1.5233333333333334</v>
      </c>
      <c r="E270">
        <v>32.765000000000001</v>
      </c>
      <c r="F270">
        <v>8.5619999999999994</v>
      </c>
      <c r="G270">
        <v>9.0491268000000014E-2</v>
      </c>
      <c r="H270">
        <v>-18.59</v>
      </c>
      <c r="I270">
        <v>1.18379291</v>
      </c>
      <c r="J270">
        <v>13.08184685841732</v>
      </c>
      <c r="K270" t="s">
        <v>33</v>
      </c>
      <c r="L270">
        <v>18.033111995666669</v>
      </c>
      <c r="M270">
        <v>1.3784836492000003</v>
      </c>
      <c r="N270">
        <v>1523.3333333333335</v>
      </c>
      <c r="AB270" s="21" t="s">
        <v>113</v>
      </c>
      <c r="AC270" s="22" t="s">
        <v>272</v>
      </c>
      <c r="AD270" s="21">
        <v>4</v>
      </c>
      <c r="AE270" s="3" t="s">
        <v>33</v>
      </c>
      <c r="AF270" s="2" t="s">
        <v>61</v>
      </c>
      <c r="AG270" s="9">
        <v>70.557512984025621</v>
      </c>
      <c r="AH270" s="9">
        <v>5.197673721119223</v>
      </c>
      <c r="AI270" s="2" t="s">
        <v>78</v>
      </c>
      <c r="BH270" t="s">
        <v>300</v>
      </c>
      <c r="BI270" t="s">
        <v>67</v>
      </c>
      <c r="BJ270" s="5">
        <v>-18.59</v>
      </c>
      <c r="BK270" s="10">
        <v>1.18379291</v>
      </c>
      <c r="BL270" s="4" t="s">
        <v>94</v>
      </c>
      <c r="BM270" s="11">
        <v>-28.288</v>
      </c>
      <c r="BN270" s="4">
        <v>40.409319216</v>
      </c>
      <c r="BO270" s="4" t="s">
        <v>98</v>
      </c>
      <c r="BP270" s="12">
        <v>-14.307</v>
      </c>
      <c r="BQ270" s="4">
        <v>38.602459406000001</v>
      </c>
      <c r="BR270" s="13">
        <f t="shared" si="19"/>
        <v>28.389099204549836</v>
      </c>
      <c r="BS270" s="13">
        <f t="shared" si="20"/>
        <v>71.610900795450164</v>
      </c>
      <c r="BT270">
        <f t="shared" si="18"/>
        <v>100</v>
      </c>
    </row>
    <row r="271" spans="1:72" x14ac:dyDescent="0.3">
      <c r="A271" t="s">
        <v>301</v>
      </c>
      <c r="B271" t="s">
        <v>32</v>
      </c>
      <c r="C271">
        <v>5</v>
      </c>
      <c r="D271">
        <v>1.1200000000000001</v>
      </c>
      <c r="E271">
        <v>24.350999999999999</v>
      </c>
      <c r="F271">
        <v>7.7119999999999997</v>
      </c>
      <c r="G271">
        <v>0.213262015</v>
      </c>
      <c r="H271">
        <v>-15.530000000000001</v>
      </c>
      <c r="I271">
        <v>2.52468827</v>
      </c>
      <c r="J271">
        <v>11.838433909573629</v>
      </c>
      <c r="K271" t="s">
        <v>33</v>
      </c>
      <c r="L271">
        <v>14.138254312000001</v>
      </c>
      <c r="M271">
        <v>1.1942672840000002</v>
      </c>
      <c r="N271">
        <v>560</v>
      </c>
      <c r="AB271" s="21" t="s">
        <v>113</v>
      </c>
      <c r="AC271" s="22" t="s">
        <v>274</v>
      </c>
      <c r="AD271" s="21">
        <v>5</v>
      </c>
      <c r="AE271" s="3" t="s">
        <v>33</v>
      </c>
      <c r="AF271" s="2" t="s">
        <v>61</v>
      </c>
      <c r="AG271" s="9">
        <v>61.664082264560847</v>
      </c>
      <c r="AH271" s="9">
        <v>4.9333761101031959</v>
      </c>
      <c r="AI271" s="2" t="s">
        <v>78</v>
      </c>
      <c r="BH271" t="s">
        <v>301</v>
      </c>
      <c r="BI271" t="s">
        <v>32</v>
      </c>
      <c r="BJ271" s="5">
        <v>-15.530000000000001</v>
      </c>
      <c r="BK271" s="10">
        <v>2.52468827</v>
      </c>
      <c r="BL271" s="4" t="s">
        <v>95</v>
      </c>
      <c r="BM271" s="11">
        <v>-28.288</v>
      </c>
      <c r="BN271" s="4">
        <v>39.278776221999998</v>
      </c>
      <c r="BO271" s="4" t="s">
        <v>96</v>
      </c>
      <c r="BP271" s="12">
        <v>-14.307</v>
      </c>
      <c r="BQ271" s="4">
        <v>39.233131938</v>
      </c>
      <c r="BR271" s="13">
        <f t="shared" si="19"/>
        <v>6.877146362124904</v>
      </c>
      <c r="BS271" s="13">
        <f t="shared" si="20"/>
        <v>93.122853637875096</v>
      </c>
      <c r="BT271">
        <f t="shared" si="18"/>
        <v>100</v>
      </c>
    </row>
    <row r="272" spans="1:72" x14ac:dyDescent="0.3">
      <c r="A272" t="s">
        <v>302</v>
      </c>
      <c r="B272" t="s">
        <v>49</v>
      </c>
      <c r="C272">
        <v>5</v>
      </c>
      <c r="D272">
        <v>1.3066666666666669</v>
      </c>
      <c r="E272">
        <v>24.077999999999999</v>
      </c>
      <c r="F272">
        <v>8.254999999999999</v>
      </c>
      <c r="G272">
        <v>0.17290980800000003</v>
      </c>
      <c r="H272">
        <v>-16.709</v>
      </c>
      <c r="I272">
        <v>1.9751630499999999</v>
      </c>
      <c r="J272">
        <v>11.423082778508432</v>
      </c>
      <c r="K272" t="s">
        <v>33</v>
      </c>
      <c r="L272">
        <v>12.904398593333335</v>
      </c>
      <c r="M272">
        <v>1.1296774122666671</v>
      </c>
      <c r="N272">
        <v>653.33333333333337</v>
      </c>
      <c r="AB272" s="21" t="s">
        <v>113</v>
      </c>
      <c r="AC272" s="22" t="s">
        <v>276</v>
      </c>
      <c r="AD272" s="21">
        <v>6</v>
      </c>
      <c r="AE272" s="3" t="s">
        <v>33</v>
      </c>
      <c r="AF272" s="2" t="s">
        <v>61</v>
      </c>
      <c r="AG272" s="9">
        <v>70.944946092930977</v>
      </c>
      <c r="AH272" s="9">
        <v>5.7937644041216778</v>
      </c>
      <c r="AI272" s="2" t="s">
        <v>78</v>
      </c>
      <c r="BH272" t="s">
        <v>302</v>
      </c>
      <c r="BI272" t="s">
        <v>49</v>
      </c>
      <c r="BJ272" s="5">
        <v>-16.709</v>
      </c>
      <c r="BK272" s="10">
        <v>1.9751630499999999</v>
      </c>
      <c r="BL272" s="4" t="s">
        <v>95</v>
      </c>
      <c r="BM272" s="11">
        <v>-28.288</v>
      </c>
      <c r="BN272" s="4">
        <v>39.278776221999998</v>
      </c>
      <c r="BO272" s="4" t="s">
        <v>96</v>
      </c>
      <c r="BP272" s="12">
        <v>-14.307</v>
      </c>
      <c r="BQ272" s="4">
        <v>39.233131938</v>
      </c>
      <c r="BR272" s="13">
        <f t="shared" si="19"/>
        <v>15.16557525141215</v>
      </c>
      <c r="BS272" s="13">
        <f t="shared" si="20"/>
        <v>84.83442474858785</v>
      </c>
      <c r="BT272">
        <f t="shared" si="18"/>
        <v>100</v>
      </c>
    </row>
    <row r="273" spans="1:72" x14ac:dyDescent="0.3">
      <c r="A273" t="s">
        <v>303</v>
      </c>
      <c r="B273" t="s">
        <v>55</v>
      </c>
      <c r="C273">
        <v>10</v>
      </c>
      <c r="D273">
        <v>1.3999999999999997</v>
      </c>
      <c r="E273">
        <v>30.315999999999999</v>
      </c>
      <c r="F273">
        <v>8.4779999999999998</v>
      </c>
      <c r="G273">
        <v>0.16048553600000001</v>
      </c>
      <c r="H273">
        <v>-17.292000000000002</v>
      </c>
      <c r="I273">
        <v>1.8636963199999999</v>
      </c>
      <c r="J273">
        <v>11.612861610157813</v>
      </c>
      <c r="K273" t="s">
        <v>33</v>
      </c>
      <c r="L273">
        <v>26.091748479999993</v>
      </c>
      <c r="M273">
        <v>2.2467975039999994</v>
      </c>
      <c r="N273">
        <v>1399.9999999999995</v>
      </c>
      <c r="AB273" s="21" t="s">
        <v>113</v>
      </c>
      <c r="AC273" s="22" t="s">
        <v>278</v>
      </c>
      <c r="AD273" s="21">
        <v>7</v>
      </c>
      <c r="AE273" s="3" t="s">
        <v>33</v>
      </c>
      <c r="AF273" s="2" t="s">
        <v>61</v>
      </c>
      <c r="AG273" s="9">
        <v>64.458632095897414</v>
      </c>
      <c r="AH273" s="9">
        <v>4.9273737211192232</v>
      </c>
      <c r="AI273" s="2" t="s">
        <v>78</v>
      </c>
      <c r="BH273" t="s">
        <v>303</v>
      </c>
      <c r="BI273" t="s">
        <v>55</v>
      </c>
      <c r="BJ273" s="5">
        <v>-17.292000000000002</v>
      </c>
      <c r="BK273" s="10">
        <v>1.8636963199999999</v>
      </c>
      <c r="BL273" s="4" t="s">
        <v>95</v>
      </c>
      <c r="BM273" s="11">
        <v>-28.288</v>
      </c>
      <c r="BN273" s="4">
        <v>39.278776221999998</v>
      </c>
      <c r="BO273" s="4" t="s">
        <v>96</v>
      </c>
      <c r="BP273" s="12">
        <v>-14.307</v>
      </c>
      <c r="BQ273" s="4">
        <v>39.233131938</v>
      </c>
      <c r="BR273" s="13">
        <f t="shared" si="19"/>
        <v>19.264094371390513</v>
      </c>
      <c r="BS273" s="13">
        <f t="shared" si="20"/>
        <v>80.735905628609487</v>
      </c>
      <c r="BT273">
        <f t="shared" si="18"/>
        <v>100</v>
      </c>
    </row>
    <row r="274" spans="1:72" x14ac:dyDescent="0.3">
      <c r="A274" t="s">
        <v>304</v>
      </c>
      <c r="B274" t="s">
        <v>61</v>
      </c>
      <c r="C274">
        <v>10</v>
      </c>
      <c r="D274">
        <v>1.4966666666666668</v>
      </c>
      <c r="E274">
        <v>33.079499999999996</v>
      </c>
      <c r="F274">
        <v>8.6754999999999995</v>
      </c>
      <c r="G274">
        <v>0.13295245150000001</v>
      </c>
      <c r="H274">
        <v>-18.554000000000002</v>
      </c>
      <c r="I274">
        <v>1.5678625659999998</v>
      </c>
      <c r="J274">
        <v>11.788806206005297</v>
      </c>
      <c r="K274" t="s">
        <v>33</v>
      </c>
      <c r="L274">
        <v>23.465676404466667</v>
      </c>
      <c r="M274">
        <v>1.989855024116667</v>
      </c>
      <c r="N274">
        <v>1496.666666666667</v>
      </c>
      <c r="AB274" s="21" t="s">
        <v>113</v>
      </c>
      <c r="AC274" s="22" t="s">
        <v>280</v>
      </c>
      <c r="AD274" s="21">
        <v>8</v>
      </c>
      <c r="AE274" s="3" t="s">
        <v>33</v>
      </c>
      <c r="AF274" s="2" t="s">
        <v>61</v>
      </c>
      <c r="AG274" s="9">
        <v>59.000234485223828</v>
      </c>
      <c r="AH274" s="9">
        <v>4.6035715710735987</v>
      </c>
      <c r="AI274" s="2" t="s">
        <v>78</v>
      </c>
      <c r="BH274" t="s">
        <v>304</v>
      </c>
      <c r="BI274" t="s">
        <v>61</v>
      </c>
      <c r="BJ274" s="5">
        <v>-18.554000000000002</v>
      </c>
      <c r="BK274" s="10">
        <v>1.5678625659999998</v>
      </c>
      <c r="BL274" s="4" t="s">
        <v>95</v>
      </c>
      <c r="BM274" s="11">
        <v>-28.288</v>
      </c>
      <c r="BN274" s="4">
        <v>39.278776221999998</v>
      </c>
      <c r="BO274" s="4" t="s">
        <v>96</v>
      </c>
      <c r="BP274" s="12">
        <v>-14.307</v>
      </c>
      <c r="BQ274" s="4">
        <v>39.233131938</v>
      </c>
      <c r="BR274" s="13">
        <f t="shared" si="19"/>
        <v>28.136017406403681</v>
      </c>
      <c r="BS274" s="13">
        <f t="shared" si="20"/>
        <v>71.863982593596319</v>
      </c>
      <c r="BT274">
        <f t="shared" si="18"/>
        <v>100</v>
      </c>
    </row>
    <row r="275" spans="1:72" x14ac:dyDescent="0.3">
      <c r="A275" t="s">
        <v>305</v>
      </c>
      <c r="B275" t="s">
        <v>67</v>
      </c>
      <c r="C275">
        <v>10</v>
      </c>
      <c r="D275">
        <v>1.4333333333333333</v>
      </c>
      <c r="E275">
        <v>33.732999999999997</v>
      </c>
      <c r="F275">
        <v>8.8550000000000004</v>
      </c>
      <c r="G275">
        <v>0.118581325</v>
      </c>
      <c r="H275">
        <v>-18.733000000000001</v>
      </c>
      <c r="I275">
        <v>1.444074906</v>
      </c>
      <c r="J275">
        <v>12.177928573491652</v>
      </c>
      <c r="K275" t="s">
        <v>33</v>
      </c>
      <c r="L275">
        <v>20.698406986000002</v>
      </c>
      <c r="M275">
        <v>1.6996656583333334</v>
      </c>
      <c r="N275">
        <v>1433.3333333333335</v>
      </c>
      <c r="AB275" s="21" t="s">
        <v>113</v>
      </c>
      <c r="AC275" s="22" t="s">
        <v>266</v>
      </c>
      <c r="AD275" s="21">
        <v>1</v>
      </c>
      <c r="AE275" s="3" t="s">
        <v>33</v>
      </c>
      <c r="AF275" s="2" t="s">
        <v>67</v>
      </c>
      <c r="AG275" s="9">
        <v>88.084717900626018</v>
      </c>
      <c r="AH275" s="9">
        <v>7.1951949211562258</v>
      </c>
      <c r="AI275" s="2" t="s">
        <v>78</v>
      </c>
      <c r="BH275" t="s">
        <v>305</v>
      </c>
      <c r="BI275" t="s">
        <v>67</v>
      </c>
      <c r="BJ275" s="5">
        <v>-18.733000000000001</v>
      </c>
      <c r="BK275" s="10">
        <v>1.444074906</v>
      </c>
      <c r="BL275" s="4" t="s">
        <v>95</v>
      </c>
      <c r="BM275" s="11">
        <v>-28.288</v>
      </c>
      <c r="BN275" s="4">
        <v>39.278776221999998</v>
      </c>
      <c r="BO275" s="4" t="s">
        <v>96</v>
      </c>
      <c r="BP275" s="12">
        <v>-14.307</v>
      </c>
      <c r="BQ275" s="4">
        <v>39.233131938</v>
      </c>
      <c r="BR275" s="13">
        <f t="shared" si="19"/>
        <v>29.394396347186046</v>
      </c>
      <c r="BS275" s="13">
        <f t="shared" si="20"/>
        <v>70.605603652813954</v>
      </c>
      <c r="BT275">
        <f t="shared" si="18"/>
        <v>100</v>
      </c>
    </row>
    <row r="276" spans="1:72" x14ac:dyDescent="0.3">
      <c r="A276" t="s">
        <v>306</v>
      </c>
      <c r="B276" t="s">
        <v>32</v>
      </c>
      <c r="C276">
        <v>5</v>
      </c>
      <c r="D276">
        <v>1.1200000000000001</v>
      </c>
      <c r="E276">
        <v>20.83</v>
      </c>
      <c r="F276">
        <v>7.8090000000000002</v>
      </c>
      <c r="G276">
        <v>0.18575998499999999</v>
      </c>
      <c r="H276">
        <v>-15.851000000000001</v>
      </c>
      <c r="I276">
        <v>2.1635917020000002</v>
      </c>
      <c r="J276">
        <v>11.647243091670148</v>
      </c>
      <c r="K276" t="s">
        <v>33</v>
      </c>
      <c r="L276">
        <v>12.116113531200002</v>
      </c>
      <c r="M276">
        <v>1.040255916</v>
      </c>
      <c r="N276">
        <v>560</v>
      </c>
      <c r="AB276" s="21" t="s">
        <v>113</v>
      </c>
      <c r="AC276" s="22" t="s">
        <v>268</v>
      </c>
      <c r="AD276" s="21">
        <v>2</v>
      </c>
      <c r="AE276" s="3" t="s">
        <v>33</v>
      </c>
      <c r="AF276" s="2" t="s">
        <v>67</v>
      </c>
      <c r="AG276" s="9">
        <v>69.749788421647366</v>
      </c>
      <c r="AH276" s="9">
        <v>5.6932341312413399</v>
      </c>
      <c r="AI276" s="2" t="s">
        <v>78</v>
      </c>
      <c r="BH276" t="s">
        <v>306</v>
      </c>
      <c r="BI276" t="s">
        <v>32</v>
      </c>
      <c r="BJ276" s="5">
        <v>-15.851000000000001</v>
      </c>
      <c r="BK276" s="10">
        <v>2.1635917020000002</v>
      </c>
      <c r="BL276" s="4" t="s">
        <v>95</v>
      </c>
      <c r="BM276" s="11">
        <v>-28.288</v>
      </c>
      <c r="BN276" s="4">
        <v>39.278776221999998</v>
      </c>
      <c r="BO276" s="4" t="s">
        <v>96</v>
      </c>
      <c r="BP276" s="12">
        <v>-14.307</v>
      </c>
      <c r="BQ276" s="4">
        <v>39.233131938</v>
      </c>
      <c r="BR276" s="13">
        <f t="shared" si="19"/>
        <v>9.1337923955949805</v>
      </c>
      <c r="BS276" s="13">
        <f t="shared" si="20"/>
        <v>90.86620760440502</v>
      </c>
      <c r="BT276">
        <f t="shared" ref="BT276:BT339" si="21">SUM(BR276+BS276)</f>
        <v>100</v>
      </c>
    </row>
    <row r="277" spans="1:72" x14ac:dyDescent="0.3">
      <c r="A277" t="s">
        <v>307</v>
      </c>
      <c r="B277" t="s">
        <v>49</v>
      </c>
      <c r="C277">
        <v>5</v>
      </c>
      <c r="D277">
        <v>1.3066666666666669</v>
      </c>
      <c r="E277">
        <v>22.055</v>
      </c>
      <c r="F277">
        <v>8.202</v>
      </c>
      <c r="G277">
        <v>0.18042829299999999</v>
      </c>
      <c r="H277">
        <v>-16.778000000000002</v>
      </c>
      <c r="I277">
        <v>2.1249571380000001</v>
      </c>
      <c r="J277">
        <v>11.777294473433832</v>
      </c>
      <c r="K277" t="s">
        <v>33</v>
      </c>
      <c r="L277">
        <v>13.883053301600002</v>
      </c>
      <c r="M277">
        <v>1.1787981809333334</v>
      </c>
      <c r="N277">
        <v>653.33333333333337</v>
      </c>
      <c r="AB277" s="21" t="s">
        <v>113</v>
      </c>
      <c r="AC277" s="22" t="s">
        <v>270</v>
      </c>
      <c r="AD277" s="21">
        <v>3</v>
      </c>
      <c r="AE277" s="3" t="s">
        <v>33</v>
      </c>
      <c r="AF277" s="2" t="s">
        <v>67</v>
      </c>
      <c r="AG277" s="9">
        <v>84.331376057491269</v>
      </c>
      <c r="AH277" s="9">
        <v>6.7710746578512637</v>
      </c>
      <c r="AI277" s="2" t="s">
        <v>78</v>
      </c>
      <c r="BH277" t="s">
        <v>307</v>
      </c>
      <c r="BI277" t="s">
        <v>49</v>
      </c>
      <c r="BJ277" s="5">
        <v>-16.778000000000002</v>
      </c>
      <c r="BK277" s="10">
        <v>2.1249571380000001</v>
      </c>
      <c r="BL277" s="4" t="s">
        <v>95</v>
      </c>
      <c r="BM277" s="11">
        <v>-28.288</v>
      </c>
      <c r="BN277" s="4">
        <v>39.278776221999998</v>
      </c>
      <c r="BO277" s="4" t="s">
        <v>96</v>
      </c>
      <c r="BP277" s="12">
        <v>-14.307</v>
      </c>
      <c r="BQ277" s="4">
        <v>39.233131938</v>
      </c>
      <c r="BR277" s="13">
        <f t="shared" si="19"/>
        <v>15.650648697859012</v>
      </c>
      <c r="BS277" s="13">
        <f t="shared" si="20"/>
        <v>84.349351302140988</v>
      </c>
      <c r="BT277">
        <f t="shared" si="21"/>
        <v>100</v>
      </c>
    </row>
    <row r="278" spans="1:72" x14ac:dyDescent="0.3">
      <c r="A278" t="s">
        <v>308</v>
      </c>
      <c r="B278" t="s">
        <v>55</v>
      </c>
      <c r="C278">
        <v>10</v>
      </c>
      <c r="D278">
        <v>1.3999999999999997</v>
      </c>
      <c r="E278">
        <v>30.452000000000002</v>
      </c>
      <c r="F278">
        <v>8.2929999999999993</v>
      </c>
      <c r="G278">
        <v>0.15147169699999999</v>
      </c>
      <c r="H278">
        <v>-17.316000000000003</v>
      </c>
      <c r="I278">
        <v>1.8066635499999999</v>
      </c>
      <c r="J278">
        <v>11.9274002059936</v>
      </c>
      <c r="K278" t="s">
        <v>33</v>
      </c>
      <c r="L278">
        <v>25.293289699999992</v>
      </c>
      <c r="M278">
        <v>2.1206037579999992</v>
      </c>
      <c r="N278">
        <v>1399.9999999999995</v>
      </c>
      <c r="AB278" s="21" t="s">
        <v>113</v>
      </c>
      <c r="AC278" s="22" t="s">
        <v>272</v>
      </c>
      <c r="AD278" s="21">
        <v>4</v>
      </c>
      <c r="AE278" s="3" t="s">
        <v>33</v>
      </c>
      <c r="AF278" s="2" t="s">
        <v>67</v>
      </c>
      <c r="AG278" s="9">
        <v>87.659497637321039</v>
      </c>
      <c r="AH278" s="9">
        <v>6.3175543945463009</v>
      </c>
      <c r="AI278" s="2" t="s">
        <v>78</v>
      </c>
      <c r="BH278" t="s">
        <v>308</v>
      </c>
      <c r="BI278" t="s">
        <v>55</v>
      </c>
      <c r="BJ278" s="5">
        <v>-17.316000000000003</v>
      </c>
      <c r="BK278" s="10">
        <v>1.8066635499999999</v>
      </c>
      <c r="BL278" s="4" t="s">
        <v>95</v>
      </c>
      <c r="BM278" s="11">
        <v>-28.288</v>
      </c>
      <c r="BN278" s="4">
        <v>39.278776221999998</v>
      </c>
      <c r="BO278" s="4" t="s">
        <v>96</v>
      </c>
      <c r="BP278" s="12">
        <v>-14.307</v>
      </c>
      <c r="BQ278" s="4">
        <v>39.233131938</v>
      </c>
      <c r="BR278" s="13">
        <f t="shared" si="19"/>
        <v>19.432815570154645</v>
      </c>
      <c r="BS278" s="13">
        <f t="shared" si="20"/>
        <v>80.567184429845355</v>
      </c>
      <c r="BT278">
        <f t="shared" si="21"/>
        <v>100</v>
      </c>
    </row>
    <row r="279" spans="1:72" x14ac:dyDescent="0.3">
      <c r="A279" t="s">
        <v>309</v>
      </c>
      <c r="B279" t="s">
        <v>61</v>
      </c>
      <c r="C279">
        <v>10</v>
      </c>
      <c r="D279">
        <v>1.4966666666666668</v>
      </c>
      <c r="E279">
        <v>35.063000000000002</v>
      </c>
      <c r="F279">
        <v>8.5020000000000007</v>
      </c>
      <c r="G279">
        <v>0.11504276000000001</v>
      </c>
      <c r="H279">
        <v>-17.623000000000001</v>
      </c>
      <c r="I279">
        <v>1.4098195199999999</v>
      </c>
      <c r="J279">
        <v>12.254743540575694</v>
      </c>
      <c r="K279" t="s">
        <v>33</v>
      </c>
      <c r="L279">
        <v>21.100298816000002</v>
      </c>
      <c r="M279">
        <v>1.7218066413333337</v>
      </c>
      <c r="N279">
        <v>1496.666666666667</v>
      </c>
      <c r="AB279" s="21" t="s">
        <v>113</v>
      </c>
      <c r="AC279" s="22" t="s">
        <v>274</v>
      </c>
      <c r="AD279" s="21">
        <v>5</v>
      </c>
      <c r="AE279" s="3" t="s">
        <v>33</v>
      </c>
      <c r="AF279" s="2" t="s">
        <v>67</v>
      </c>
      <c r="AG279" s="9">
        <v>75.473910001477137</v>
      </c>
      <c r="AH279" s="9">
        <v>5.9397341312413401</v>
      </c>
      <c r="AI279" s="2" t="s">
        <v>78</v>
      </c>
      <c r="BH279" t="s">
        <v>309</v>
      </c>
      <c r="BI279" t="s">
        <v>61</v>
      </c>
      <c r="BJ279" s="5">
        <v>-17.623000000000001</v>
      </c>
      <c r="BK279" s="10">
        <v>1.4098195199999999</v>
      </c>
      <c r="BL279" s="4" t="s">
        <v>95</v>
      </c>
      <c r="BM279" s="11">
        <v>-28.288</v>
      </c>
      <c r="BN279" s="4">
        <v>39.278776221999998</v>
      </c>
      <c r="BO279" s="4" t="s">
        <v>96</v>
      </c>
      <c r="BP279" s="12">
        <v>-14.307</v>
      </c>
      <c r="BQ279" s="4">
        <v>39.233131938</v>
      </c>
      <c r="BR279" s="13">
        <f t="shared" si="19"/>
        <v>21.591040904345633</v>
      </c>
      <c r="BS279" s="13">
        <f t="shared" si="20"/>
        <v>78.408959095654367</v>
      </c>
      <c r="BT279">
        <f t="shared" si="21"/>
        <v>100</v>
      </c>
    </row>
    <row r="280" spans="1:72" x14ac:dyDescent="0.3">
      <c r="A280" t="s">
        <v>310</v>
      </c>
      <c r="B280" t="s">
        <v>67</v>
      </c>
      <c r="C280">
        <v>10</v>
      </c>
      <c r="D280">
        <v>1.4333333333333333</v>
      </c>
      <c r="E280">
        <v>34.124000000000002</v>
      </c>
      <c r="F280">
        <v>8.4380000000000006</v>
      </c>
      <c r="G280">
        <v>0.106831703</v>
      </c>
      <c r="H280">
        <v>-17.853000000000002</v>
      </c>
      <c r="I280">
        <v>1.36250885</v>
      </c>
      <c r="J280">
        <v>12.753787609282986</v>
      </c>
      <c r="K280" t="s">
        <v>33</v>
      </c>
      <c r="L280">
        <v>19.529293516666666</v>
      </c>
      <c r="M280">
        <v>1.5312544096666667</v>
      </c>
      <c r="N280">
        <v>1433.3333333333335</v>
      </c>
      <c r="AB280" s="21" t="s">
        <v>113</v>
      </c>
      <c r="AC280" s="22" t="s">
        <v>276</v>
      </c>
      <c r="AD280" s="21">
        <v>6</v>
      </c>
      <c r="AE280" s="3" t="s">
        <v>33</v>
      </c>
      <c r="AF280" s="2" t="s">
        <v>67</v>
      </c>
      <c r="AG280" s="9">
        <v>92.25651302432621</v>
      </c>
      <c r="AH280" s="9">
        <v>7.4465913727014481</v>
      </c>
      <c r="AI280" s="2" t="s">
        <v>78</v>
      </c>
      <c r="BH280" t="s">
        <v>310</v>
      </c>
      <c r="BI280" t="s">
        <v>67</v>
      </c>
      <c r="BJ280" s="5">
        <v>-17.853000000000002</v>
      </c>
      <c r="BK280" s="10">
        <v>1.36250885</v>
      </c>
      <c r="BL280" s="4" t="s">
        <v>95</v>
      </c>
      <c r="BM280" s="11">
        <v>-28.288</v>
      </c>
      <c r="BN280" s="4">
        <v>39.278776221999998</v>
      </c>
      <c r="BO280" s="4" t="s">
        <v>96</v>
      </c>
      <c r="BP280" s="12">
        <v>-14.307</v>
      </c>
      <c r="BQ280" s="4">
        <v>39.233131938</v>
      </c>
      <c r="BR280" s="13">
        <f t="shared" si="19"/>
        <v>23.207952392501753</v>
      </c>
      <c r="BS280" s="13">
        <f t="shared" si="20"/>
        <v>76.792047607498247</v>
      </c>
      <c r="BT280">
        <f t="shared" si="21"/>
        <v>100</v>
      </c>
    </row>
    <row r="281" spans="1:72" x14ac:dyDescent="0.3">
      <c r="A281" t="s">
        <v>311</v>
      </c>
      <c r="B281" t="s">
        <v>32</v>
      </c>
      <c r="C281">
        <v>5</v>
      </c>
      <c r="D281">
        <v>1.2166666666666668</v>
      </c>
      <c r="E281">
        <v>23.616</v>
      </c>
      <c r="F281">
        <v>8.1449999999999996</v>
      </c>
      <c r="G281">
        <v>0.21532252999999998</v>
      </c>
      <c r="H281">
        <v>-16.11</v>
      </c>
      <c r="I281">
        <v>2.3549943954999999</v>
      </c>
      <c r="J281">
        <v>10.937055195756804</v>
      </c>
      <c r="K281" t="s">
        <v>33</v>
      </c>
      <c r="L281">
        <v>14.326215905958334</v>
      </c>
      <c r="M281">
        <v>1.3098787241666667</v>
      </c>
      <c r="N281">
        <v>608.33333333333337</v>
      </c>
      <c r="AB281" s="21" t="s">
        <v>113</v>
      </c>
      <c r="AC281" s="22" t="s">
        <v>278</v>
      </c>
      <c r="AD281" s="21">
        <v>7</v>
      </c>
      <c r="AE281" s="3" t="s">
        <v>33</v>
      </c>
      <c r="AF281" s="2" t="s">
        <v>67</v>
      </c>
      <c r="AG281" s="9">
        <v>80.652435530881348</v>
      </c>
      <c r="AH281" s="9">
        <v>6.0472543945463011</v>
      </c>
      <c r="AI281" s="2" t="s">
        <v>78</v>
      </c>
      <c r="BH281" t="s">
        <v>311</v>
      </c>
      <c r="BI281" t="s">
        <v>32</v>
      </c>
      <c r="BJ281" s="5">
        <v>-16.11</v>
      </c>
      <c r="BK281" s="10">
        <v>2.3549943954999999</v>
      </c>
      <c r="BL281" s="4" t="s">
        <v>95</v>
      </c>
      <c r="BM281" s="11">
        <v>-28.288</v>
      </c>
      <c r="BN281" s="4">
        <v>39.278776221999998</v>
      </c>
      <c r="BO281" s="4" t="s">
        <v>96</v>
      </c>
      <c r="BP281" s="12">
        <v>-14.307</v>
      </c>
      <c r="BQ281" s="4">
        <v>39.233131938</v>
      </c>
      <c r="BR281" s="13">
        <f t="shared" si="19"/>
        <v>10.954575332257733</v>
      </c>
      <c r="BS281" s="13">
        <f t="shared" si="20"/>
        <v>89.045424667742267</v>
      </c>
      <c r="BT281">
        <f t="shared" si="21"/>
        <v>100</v>
      </c>
    </row>
    <row r="282" spans="1:72" x14ac:dyDescent="0.3">
      <c r="A282" t="s">
        <v>312</v>
      </c>
      <c r="B282" t="s">
        <v>49</v>
      </c>
      <c r="C282">
        <v>5</v>
      </c>
      <c r="D282">
        <v>1.2733333333333334</v>
      </c>
      <c r="E282">
        <v>24.713999999999999</v>
      </c>
      <c r="F282">
        <v>8.1379999999999999</v>
      </c>
      <c r="G282">
        <v>0.21033980199999999</v>
      </c>
      <c r="H282">
        <v>-16.634</v>
      </c>
      <c r="I282">
        <v>2.2887709809999999</v>
      </c>
      <c r="J282">
        <v>10.881302346191235</v>
      </c>
      <c r="K282" t="s">
        <v>33</v>
      </c>
      <c r="L282">
        <v>14.571841912366667</v>
      </c>
      <c r="M282">
        <v>1.3391634060666666</v>
      </c>
      <c r="N282">
        <v>636.66666666666674</v>
      </c>
      <c r="AB282" s="21" t="s">
        <v>113</v>
      </c>
      <c r="AC282" s="22" t="s">
        <v>280</v>
      </c>
      <c r="AD282" s="21">
        <v>8</v>
      </c>
      <c r="AE282" s="3" t="s">
        <v>33</v>
      </c>
      <c r="AF282" s="2" t="s">
        <v>67</v>
      </c>
      <c r="AG282" s="9">
        <v>75.853726278426066</v>
      </c>
      <c r="AH282" s="9">
        <v>5.9158305827865636</v>
      </c>
      <c r="AI282" s="2" t="s">
        <v>78</v>
      </c>
      <c r="BH282" t="s">
        <v>312</v>
      </c>
      <c r="BI282" t="s">
        <v>49</v>
      </c>
      <c r="BJ282" s="5">
        <v>-16.634</v>
      </c>
      <c r="BK282" s="10">
        <v>2.2887709809999999</v>
      </c>
      <c r="BL282" s="4" t="s">
        <v>95</v>
      </c>
      <c r="BM282" s="11">
        <v>-28.288</v>
      </c>
      <c r="BN282" s="4">
        <v>39.278776221999998</v>
      </c>
      <c r="BO282" s="4" t="s">
        <v>96</v>
      </c>
      <c r="BP282" s="12">
        <v>-14.307</v>
      </c>
      <c r="BQ282" s="4">
        <v>39.233131938</v>
      </c>
      <c r="BR282" s="13">
        <f t="shared" si="19"/>
        <v>14.638321505274305</v>
      </c>
      <c r="BS282" s="13">
        <f t="shared" si="20"/>
        <v>85.361678494725695</v>
      </c>
      <c r="BT282">
        <f t="shared" si="21"/>
        <v>100</v>
      </c>
    </row>
    <row r="283" spans="1:72" x14ac:dyDescent="0.3">
      <c r="A283" t="s">
        <v>313</v>
      </c>
      <c r="B283" t="s">
        <v>55</v>
      </c>
      <c r="C283">
        <v>10</v>
      </c>
      <c r="D283">
        <v>1.2733333333333332</v>
      </c>
      <c r="E283">
        <v>32.177</v>
      </c>
      <c r="F283">
        <v>7.9700000000000006</v>
      </c>
      <c r="G283">
        <v>0.20128867700000003</v>
      </c>
      <c r="H283">
        <v>-16.626999999999999</v>
      </c>
      <c r="I283">
        <v>2.2170829644999999</v>
      </c>
      <c r="J283">
        <v>11.014444515922769</v>
      </c>
      <c r="K283" t="s">
        <v>33</v>
      </c>
      <c r="L283">
        <v>28.23085641463333</v>
      </c>
      <c r="M283">
        <v>2.563075820466667</v>
      </c>
      <c r="N283">
        <v>1273.3333333333333</v>
      </c>
      <c r="AB283" s="23" t="s">
        <v>130</v>
      </c>
      <c r="AC283" s="24" t="s">
        <v>314</v>
      </c>
      <c r="AD283" s="23">
        <v>1</v>
      </c>
      <c r="AE283" s="3" t="s">
        <v>33</v>
      </c>
      <c r="AF283" s="2" t="s">
        <v>32</v>
      </c>
      <c r="AG283" s="9">
        <v>12.329404166463691</v>
      </c>
      <c r="AH283" s="9">
        <v>1.026789871676949</v>
      </c>
      <c r="AI283" s="2" t="s">
        <v>78</v>
      </c>
      <c r="BH283" t="s">
        <v>313</v>
      </c>
      <c r="BI283" t="s">
        <v>55</v>
      </c>
      <c r="BJ283" s="5">
        <v>-16.626999999999999</v>
      </c>
      <c r="BK283" s="10">
        <v>2.2170829644999999</v>
      </c>
      <c r="BL283" s="4" t="s">
        <v>95</v>
      </c>
      <c r="BM283" s="11">
        <v>-28.288</v>
      </c>
      <c r="BN283" s="4">
        <v>39.278776221999998</v>
      </c>
      <c r="BO283" s="4" t="s">
        <v>96</v>
      </c>
      <c r="BP283" s="12">
        <v>-14.307</v>
      </c>
      <c r="BQ283" s="4">
        <v>39.233131938</v>
      </c>
      <c r="BR283" s="13">
        <f t="shared" si="19"/>
        <v>14.589111155634754</v>
      </c>
      <c r="BS283" s="13">
        <f t="shared" si="20"/>
        <v>85.410888844365246</v>
      </c>
      <c r="BT283">
        <f t="shared" si="21"/>
        <v>100</v>
      </c>
    </row>
    <row r="284" spans="1:72" x14ac:dyDescent="0.3">
      <c r="A284" t="s">
        <v>315</v>
      </c>
      <c r="B284" t="s">
        <v>61</v>
      </c>
      <c r="C284">
        <v>10</v>
      </c>
      <c r="D284">
        <v>1.2533333333333334</v>
      </c>
      <c r="E284">
        <v>33.969499999999996</v>
      </c>
      <c r="F284">
        <v>8.3155000000000001</v>
      </c>
      <c r="G284">
        <v>0.12822382449999997</v>
      </c>
      <c r="H284">
        <v>-17.9115</v>
      </c>
      <c r="I284">
        <v>1.4628168265000001</v>
      </c>
      <c r="J284">
        <v>11.40678982268118</v>
      </c>
      <c r="K284" t="s">
        <v>33</v>
      </c>
      <c r="L284">
        <v>18.333970892133337</v>
      </c>
      <c r="M284">
        <v>1.6070719337333332</v>
      </c>
      <c r="N284">
        <v>1253.3333333333335</v>
      </c>
      <c r="AB284" s="23" t="s">
        <v>130</v>
      </c>
      <c r="AC284" s="24" t="s">
        <v>316</v>
      </c>
      <c r="AD284" s="23">
        <v>2</v>
      </c>
      <c r="AE284" s="3" t="s">
        <v>33</v>
      </c>
      <c r="AF284" s="2" t="s">
        <v>32</v>
      </c>
      <c r="AG284" s="9">
        <v>13.288600616432015</v>
      </c>
      <c r="AH284" s="9">
        <v>1.0467020873078117</v>
      </c>
      <c r="AI284" s="2" t="s">
        <v>78</v>
      </c>
      <c r="BH284" t="s">
        <v>315</v>
      </c>
      <c r="BI284" t="s">
        <v>61</v>
      </c>
      <c r="BJ284" s="5">
        <v>-17.9115</v>
      </c>
      <c r="BK284" s="10">
        <v>1.4628168265000001</v>
      </c>
      <c r="BL284" s="4" t="s">
        <v>95</v>
      </c>
      <c r="BM284" s="11">
        <v>-28.288</v>
      </c>
      <c r="BN284" s="4">
        <v>39.278776221999998</v>
      </c>
      <c r="BO284" s="4" t="s">
        <v>96</v>
      </c>
      <c r="BP284" s="12">
        <v>-14.307</v>
      </c>
      <c r="BQ284" s="4">
        <v>39.233131938</v>
      </c>
      <c r="BR284" s="13">
        <f t="shared" si="19"/>
        <v>23.61921031448928</v>
      </c>
      <c r="BS284" s="13">
        <f t="shared" si="20"/>
        <v>76.38078968551072</v>
      </c>
      <c r="BT284">
        <f t="shared" si="21"/>
        <v>100</v>
      </c>
    </row>
    <row r="285" spans="1:72" x14ac:dyDescent="0.3">
      <c r="A285" t="s">
        <v>317</v>
      </c>
      <c r="B285" t="s">
        <v>67</v>
      </c>
      <c r="C285">
        <v>10</v>
      </c>
      <c r="D285">
        <v>1.2966666666666666</v>
      </c>
      <c r="E285">
        <v>34.277999999999999</v>
      </c>
      <c r="F285">
        <v>8.5910000000000011</v>
      </c>
      <c r="G285">
        <v>9.6214257000000011E-2</v>
      </c>
      <c r="H285">
        <v>-18.172000000000001</v>
      </c>
      <c r="I285">
        <v>1.1500614275000001</v>
      </c>
      <c r="J285">
        <v>11.953129020161741</v>
      </c>
      <c r="K285" t="s">
        <v>33</v>
      </c>
      <c r="L285">
        <v>14.912463176583334</v>
      </c>
      <c r="M285">
        <v>1.2475781991000001</v>
      </c>
      <c r="N285">
        <v>1296.6666666666667</v>
      </c>
      <c r="AB285" s="23" t="s">
        <v>130</v>
      </c>
      <c r="AC285" s="24" t="s">
        <v>318</v>
      </c>
      <c r="AD285" s="23">
        <v>3</v>
      </c>
      <c r="AE285" s="3" t="s">
        <v>33</v>
      </c>
      <c r="AF285" s="2" t="s">
        <v>32</v>
      </c>
      <c r="AG285" s="9">
        <v>9.9299872182924425</v>
      </c>
      <c r="AH285" s="9">
        <v>0.88871008966471698</v>
      </c>
      <c r="AI285" s="2" t="s">
        <v>78</v>
      </c>
      <c r="BH285" t="s">
        <v>317</v>
      </c>
      <c r="BI285" t="s">
        <v>67</v>
      </c>
      <c r="BJ285" s="5">
        <v>-18.172000000000001</v>
      </c>
      <c r="BK285" s="10">
        <v>1.1500614275000001</v>
      </c>
      <c r="BL285" s="4" t="s">
        <v>95</v>
      </c>
      <c r="BM285" s="11">
        <v>-28.288</v>
      </c>
      <c r="BN285" s="4">
        <v>39.278776221999998</v>
      </c>
      <c r="BO285" s="4" t="s">
        <v>96</v>
      </c>
      <c r="BP285" s="12">
        <v>-14.307</v>
      </c>
      <c r="BQ285" s="4">
        <v>39.233131938</v>
      </c>
      <c r="BR285" s="13">
        <f t="shared" si="19"/>
        <v>25.450538326074806</v>
      </c>
      <c r="BS285" s="13">
        <f t="shared" si="20"/>
        <v>74.549461673925194</v>
      </c>
      <c r="BT285">
        <f t="shared" si="21"/>
        <v>100</v>
      </c>
    </row>
    <row r="286" spans="1:72" x14ac:dyDescent="0.3">
      <c r="A286" t="s">
        <v>319</v>
      </c>
      <c r="B286" t="s">
        <v>32</v>
      </c>
      <c r="C286">
        <v>5</v>
      </c>
      <c r="D286">
        <v>1.2166666666666668</v>
      </c>
      <c r="E286">
        <v>23.556000000000001</v>
      </c>
      <c r="F286">
        <v>8.7780000000000005</v>
      </c>
      <c r="G286">
        <v>0.22048447799999998</v>
      </c>
      <c r="H286">
        <v>-16.477999999999998</v>
      </c>
      <c r="I286">
        <v>2.5798580279999999</v>
      </c>
      <c r="J286">
        <v>11.700860085035101</v>
      </c>
      <c r="K286" t="s">
        <v>33</v>
      </c>
      <c r="L286">
        <v>15.694136337000002</v>
      </c>
      <c r="M286">
        <v>1.3412805745</v>
      </c>
      <c r="N286">
        <v>608.33333333333337</v>
      </c>
      <c r="AB286" s="23" t="s">
        <v>130</v>
      </c>
      <c r="AC286" s="24" t="s">
        <v>320</v>
      </c>
      <c r="AD286" s="23">
        <v>4</v>
      </c>
      <c r="AE286" s="3" t="s">
        <v>33</v>
      </c>
      <c r="AF286" s="2" t="s">
        <v>32</v>
      </c>
      <c r="AG286" s="9">
        <v>12.296504166463691</v>
      </c>
      <c r="AH286" s="9">
        <v>1.029089871676949</v>
      </c>
      <c r="AI286" s="2" t="s">
        <v>78</v>
      </c>
      <c r="BH286" t="s">
        <v>319</v>
      </c>
      <c r="BI286" t="s">
        <v>32</v>
      </c>
      <c r="BJ286" s="5">
        <v>-16.477999999999998</v>
      </c>
      <c r="BK286" s="10">
        <v>2.5798580279999999</v>
      </c>
      <c r="BL286" s="4" t="s">
        <v>95</v>
      </c>
      <c r="BM286" s="11">
        <v>-28.288</v>
      </c>
      <c r="BN286" s="4">
        <v>39.278776221999998</v>
      </c>
      <c r="BO286" s="4" t="s">
        <v>96</v>
      </c>
      <c r="BP286" s="12">
        <v>-14.307</v>
      </c>
      <c r="BQ286" s="4">
        <v>39.233131938</v>
      </c>
      <c r="BR286" s="13">
        <f t="shared" si="19"/>
        <v>13.541633713307505</v>
      </c>
      <c r="BS286" s="13">
        <f t="shared" si="20"/>
        <v>86.458366286692495</v>
      </c>
      <c r="BT286">
        <f t="shared" si="21"/>
        <v>100</v>
      </c>
    </row>
    <row r="287" spans="1:72" x14ac:dyDescent="0.3">
      <c r="A287" t="s">
        <v>321</v>
      </c>
      <c r="B287" t="s">
        <v>49</v>
      </c>
      <c r="C287">
        <v>5</v>
      </c>
      <c r="D287">
        <v>1.2733333333333334</v>
      </c>
      <c r="E287">
        <v>21.85</v>
      </c>
      <c r="F287">
        <v>8.7620000000000005</v>
      </c>
      <c r="G287">
        <v>0.194850044</v>
      </c>
      <c r="H287">
        <v>-17.138999999999999</v>
      </c>
      <c r="I287">
        <v>2.2645450079999998</v>
      </c>
      <c r="J287">
        <v>11.621988691980997</v>
      </c>
      <c r="K287" t="s">
        <v>33</v>
      </c>
      <c r="L287">
        <v>14.4176032176</v>
      </c>
      <c r="M287">
        <v>1.2405452801333334</v>
      </c>
      <c r="N287">
        <v>636.66666666666674</v>
      </c>
      <c r="AB287" s="23" t="s">
        <v>130</v>
      </c>
      <c r="AC287" s="24" t="s">
        <v>322</v>
      </c>
      <c r="AD287" s="23">
        <v>5</v>
      </c>
      <c r="AE287" s="3" t="s">
        <v>33</v>
      </c>
      <c r="AF287" s="2" t="s">
        <v>32</v>
      </c>
      <c r="AG287" s="9">
        <v>10.347285450821245</v>
      </c>
      <c r="AH287" s="9">
        <v>0.83438186932004355</v>
      </c>
      <c r="AI287" s="2" t="s">
        <v>78</v>
      </c>
      <c r="BH287" t="s">
        <v>321</v>
      </c>
      <c r="BI287" t="s">
        <v>49</v>
      </c>
      <c r="BJ287" s="5">
        <v>-17.138999999999999</v>
      </c>
      <c r="BK287" s="10">
        <v>2.2645450079999998</v>
      </c>
      <c r="BL287" s="4" t="s">
        <v>95</v>
      </c>
      <c r="BM287" s="11">
        <v>-28.288</v>
      </c>
      <c r="BN287" s="4">
        <v>39.278776221999998</v>
      </c>
      <c r="BO287" s="4" t="s">
        <v>96</v>
      </c>
      <c r="BP287" s="12">
        <v>-14.307</v>
      </c>
      <c r="BQ287" s="4">
        <v>39.233131938</v>
      </c>
      <c r="BR287" s="13">
        <f t="shared" si="19"/>
        <v>18.188496729269261</v>
      </c>
      <c r="BS287" s="13">
        <f t="shared" si="20"/>
        <v>81.811503270730739</v>
      </c>
      <c r="BT287">
        <f t="shared" si="21"/>
        <v>100</v>
      </c>
    </row>
    <row r="288" spans="1:72" x14ac:dyDescent="0.3">
      <c r="A288" t="s">
        <v>323</v>
      </c>
      <c r="B288" t="s">
        <v>55</v>
      </c>
      <c r="C288">
        <v>10</v>
      </c>
      <c r="D288">
        <v>1.2733333333333332</v>
      </c>
      <c r="E288">
        <v>33.786999999999999</v>
      </c>
      <c r="F288">
        <v>8.8349999999999991</v>
      </c>
      <c r="G288">
        <v>0.18637015699999998</v>
      </c>
      <c r="H288">
        <v>-16.713999999999999</v>
      </c>
      <c r="I288">
        <v>2.1856472549999997</v>
      </c>
      <c r="J288">
        <v>11.727452990233838</v>
      </c>
      <c r="K288" t="s">
        <v>33</v>
      </c>
      <c r="L288">
        <v>27.830575046999993</v>
      </c>
      <c r="M288">
        <v>2.3731133324666662</v>
      </c>
      <c r="N288">
        <v>1273.3333333333333</v>
      </c>
      <c r="AB288" s="23" t="s">
        <v>130</v>
      </c>
      <c r="AC288" s="24" t="s">
        <v>324</v>
      </c>
      <c r="AD288" s="23">
        <v>6</v>
      </c>
      <c r="AE288" s="3" t="s">
        <v>33</v>
      </c>
      <c r="AF288" s="2" t="s">
        <v>32</v>
      </c>
      <c r="AG288" s="9">
        <v>11.065352550884597</v>
      </c>
      <c r="AH288" s="9">
        <v>0.98870402813421998</v>
      </c>
      <c r="AI288" s="2" t="s">
        <v>78</v>
      </c>
      <c r="BH288" t="s">
        <v>323</v>
      </c>
      <c r="BI288" t="s">
        <v>55</v>
      </c>
      <c r="BJ288" s="5">
        <v>-16.713999999999999</v>
      </c>
      <c r="BK288" s="10">
        <v>2.1856472549999997</v>
      </c>
      <c r="BL288" s="4" t="s">
        <v>95</v>
      </c>
      <c r="BM288" s="11">
        <v>-28.288</v>
      </c>
      <c r="BN288" s="4">
        <v>39.278776221999998</v>
      </c>
      <c r="BO288" s="4" t="s">
        <v>96</v>
      </c>
      <c r="BP288" s="12">
        <v>-14.307</v>
      </c>
      <c r="BQ288" s="4">
        <v>39.233131938</v>
      </c>
      <c r="BR288" s="13">
        <f t="shared" si="19"/>
        <v>15.200725501154679</v>
      </c>
      <c r="BS288" s="13">
        <f t="shared" si="20"/>
        <v>84.799274498845321</v>
      </c>
      <c r="BT288">
        <f t="shared" si="21"/>
        <v>100</v>
      </c>
    </row>
    <row r="289" spans="1:72" x14ac:dyDescent="0.3">
      <c r="A289" t="s">
        <v>325</v>
      </c>
      <c r="B289" t="s">
        <v>61</v>
      </c>
      <c r="C289">
        <v>10</v>
      </c>
      <c r="D289">
        <v>1.2533333333333334</v>
      </c>
      <c r="E289">
        <v>33.006999999999998</v>
      </c>
      <c r="F289">
        <v>9.1269999999999989</v>
      </c>
      <c r="G289">
        <v>0.1790243</v>
      </c>
      <c r="H289">
        <v>-16.876999999999999</v>
      </c>
      <c r="I289">
        <v>2.112279741</v>
      </c>
      <c r="J289">
        <v>11.798843737973002</v>
      </c>
      <c r="K289" t="s">
        <v>33</v>
      </c>
      <c r="L289">
        <v>26.473906087200003</v>
      </c>
      <c r="M289">
        <v>2.243771226666667</v>
      </c>
      <c r="N289">
        <v>1253.3333333333335</v>
      </c>
      <c r="AB289" s="23" t="s">
        <v>130</v>
      </c>
      <c r="AC289" s="24" t="s">
        <v>326</v>
      </c>
      <c r="AD289" s="23">
        <v>7</v>
      </c>
      <c r="AE289" s="3" t="s">
        <v>33</v>
      </c>
      <c r="AF289" s="2" t="s">
        <v>32</v>
      </c>
      <c r="AG289" s="9">
        <v>9.7868623989924934</v>
      </c>
      <c r="AH289" s="9">
        <v>0.84334143334450751</v>
      </c>
      <c r="AI289" s="2" t="s">
        <v>78</v>
      </c>
      <c r="BH289" t="s">
        <v>325</v>
      </c>
      <c r="BI289" t="s">
        <v>61</v>
      </c>
      <c r="BJ289" s="5">
        <v>-16.876999999999999</v>
      </c>
      <c r="BK289" s="10">
        <v>2.112279741</v>
      </c>
      <c r="BL289" s="4" t="s">
        <v>95</v>
      </c>
      <c r="BM289" s="11">
        <v>-28.288</v>
      </c>
      <c r="BN289" s="4">
        <v>39.278776221999998</v>
      </c>
      <c r="BO289" s="4" t="s">
        <v>96</v>
      </c>
      <c r="BP289" s="12">
        <v>-14.307</v>
      </c>
      <c r="BQ289" s="4">
        <v>39.233131938</v>
      </c>
      <c r="BR289" s="13">
        <f t="shared" si="19"/>
        <v>16.346623642760974</v>
      </c>
      <c r="BS289" s="13">
        <f t="shared" si="20"/>
        <v>83.653376357239026</v>
      </c>
      <c r="BT289">
        <f t="shared" si="21"/>
        <v>100</v>
      </c>
    </row>
    <row r="290" spans="1:72" x14ac:dyDescent="0.3">
      <c r="A290" t="s">
        <v>327</v>
      </c>
      <c r="B290" t="s">
        <v>67</v>
      </c>
      <c r="C290">
        <v>10</v>
      </c>
      <c r="D290">
        <v>1.2966666666666666</v>
      </c>
      <c r="E290">
        <v>32.424999999999997</v>
      </c>
      <c r="F290">
        <v>9.0749999999999993</v>
      </c>
      <c r="G290">
        <v>0.12623422500000001</v>
      </c>
      <c r="H290">
        <v>-18.055</v>
      </c>
      <c r="I290">
        <v>1.5122026259999999</v>
      </c>
      <c r="J290">
        <v>11.979339406567433</v>
      </c>
      <c r="K290" t="s">
        <v>33</v>
      </c>
      <c r="L290">
        <v>19.608227383799999</v>
      </c>
      <c r="M290">
        <v>1.6368371175</v>
      </c>
      <c r="N290">
        <v>1296.6666666666667</v>
      </c>
      <c r="AB290" s="23" t="s">
        <v>130</v>
      </c>
      <c r="AC290" s="24" t="s">
        <v>328</v>
      </c>
      <c r="AD290" s="23">
        <v>8</v>
      </c>
      <c r="AE290" s="3" t="s">
        <v>33</v>
      </c>
      <c r="AF290" s="2" t="s">
        <v>32</v>
      </c>
      <c r="AG290" s="9">
        <v>9.8376747071932229</v>
      </c>
      <c r="AH290" s="9">
        <v>0.82891624376508266</v>
      </c>
      <c r="AI290" s="2" t="s">
        <v>78</v>
      </c>
      <c r="BH290" t="s">
        <v>327</v>
      </c>
      <c r="BI290" t="s">
        <v>67</v>
      </c>
      <c r="BJ290" s="5">
        <v>-18.055</v>
      </c>
      <c r="BK290" s="10">
        <v>1.5122026259999999</v>
      </c>
      <c r="BL290" s="4" t="s">
        <v>95</v>
      </c>
      <c r="BM290" s="11">
        <v>-28.288</v>
      </c>
      <c r="BN290" s="4">
        <v>39.278776221999998</v>
      </c>
      <c r="BO290" s="4" t="s">
        <v>96</v>
      </c>
      <c r="BP290" s="12">
        <v>-14.307</v>
      </c>
      <c r="BQ290" s="4">
        <v>39.233131938</v>
      </c>
      <c r="BR290" s="13">
        <f t="shared" si="19"/>
        <v>24.628022482099738</v>
      </c>
      <c r="BS290" s="13">
        <f t="shared" si="20"/>
        <v>75.371977517900262</v>
      </c>
      <c r="BT290">
        <f t="shared" si="21"/>
        <v>100</v>
      </c>
    </row>
    <row r="291" spans="1:72" x14ac:dyDescent="0.3">
      <c r="A291" t="s">
        <v>134</v>
      </c>
      <c r="B291" t="s">
        <v>32</v>
      </c>
      <c r="C291">
        <v>5</v>
      </c>
      <c r="D291" s="28">
        <v>1.0692433637738099</v>
      </c>
      <c r="E291">
        <v>22.242000000000001</v>
      </c>
      <c r="F291">
        <v>5.0260000000000007</v>
      </c>
      <c r="G291">
        <v>0.26630320400000002</v>
      </c>
      <c r="H291">
        <v>-25.388999999999999</v>
      </c>
      <c r="I291">
        <v>3.4598799270000002</v>
      </c>
      <c r="J291">
        <v>3.4598799270000002</v>
      </c>
      <c r="K291" t="s">
        <v>36</v>
      </c>
      <c r="L291">
        <v>17.299399635</v>
      </c>
      <c r="M291">
        <v>1.4237146681435155</v>
      </c>
      <c r="N291">
        <v>534.62168188690487</v>
      </c>
      <c r="P291" t="s">
        <v>134</v>
      </c>
      <c r="Q291" t="s">
        <v>32</v>
      </c>
      <c r="R291">
        <v>17.299399635</v>
      </c>
      <c r="AB291" s="23" t="s">
        <v>130</v>
      </c>
      <c r="AC291" s="24" t="s">
        <v>314</v>
      </c>
      <c r="AD291" s="23">
        <v>1</v>
      </c>
      <c r="AE291" s="3" t="s">
        <v>33</v>
      </c>
      <c r="AF291" s="2" t="s">
        <v>49</v>
      </c>
      <c r="AG291" s="9">
        <v>23.241251481150421</v>
      </c>
      <c r="AH291" s="9">
        <v>1.9734506513128394</v>
      </c>
      <c r="AI291" s="2" t="s">
        <v>78</v>
      </c>
      <c r="BH291" t="s">
        <v>134</v>
      </c>
      <c r="BI291" t="s">
        <v>32</v>
      </c>
      <c r="BJ291" s="5">
        <v>-25.388999999999999</v>
      </c>
      <c r="BK291" s="10">
        <v>3.4598799270000002</v>
      </c>
      <c r="BL291" s="4" t="s">
        <v>95</v>
      </c>
      <c r="BM291" s="11">
        <v>-28.288</v>
      </c>
      <c r="BN291" s="4">
        <v>39.278776221999998</v>
      </c>
      <c r="BO291" s="4" t="s">
        <v>96</v>
      </c>
      <c r="BP291" s="12">
        <v>-14.307</v>
      </c>
      <c r="BQ291" s="4">
        <v>39.233131938</v>
      </c>
      <c r="BR291" s="13">
        <f t="shared" si="19"/>
        <v>76.186408804434535</v>
      </c>
      <c r="BS291" s="13">
        <f t="shared" si="20"/>
        <v>23.813591195565461</v>
      </c>
      <c r="BT291">
        <f t="shared" si="21"/>
        <v>100</v>
      </c>
    </row>
    <row r="292" spans="1:72" x14ac:dyDescent="0.3">
      <c r="A292" t="s">
        <v>134</v>
      </c>
      <c r="B292" t="s">
        <v>49</v>
      </c>
      <c r="C292">
        <v>5</v>
      </c>
      <c r="D292" s="28">
        <v>1.2106218200515799</v>
      </c>
      <c r="E292">
        <v>23.466999999999999</v>
      </c>
      <c r="F292">
        <v>5.7150000000000007</v>
      </c>
      <c r="G292">
        <v>0.205215758</v>
      </c>
      <c r="H292">
        <v>-24.415999999999997</v>
      </c>
      <c r="I292">
        <v>2.6752831064999998</v>
      </c>
      <c r="J292">
        <v>2.6752831064999998</v>
      </c>
      <c r="K292" t="s">
        <v>36</v>
      </c>
      <c r="L292">
        <v>13.376415532499999</v>
      </c>
      <c r="M292">
        <v>1.2421933722661229</v>
      </c>
      <c r="N292">
        <v>605.31091002579001</v>
      </c>
      <c r="P292" t="s">
        <v>134</v>
      </c>
      <c r="Q292" t="s">
        <v>49</v>
      </c>
      <c r="R292">
        <f>SUM(L292+R291)</f>
        <v>30.675815167499998</v>
      </c>
      <c r="AB292" s="23" t="s">
        <v>130</v>
      </c>
      <c r="AC292" s="24" t="s">
        <v>316</v>
      </c>
      <c r="AD292" s="23">
        <v>2</v>
      </c>
      <c r="AE292" s="3" t="s">
        <v>33</v>
      </c>
      <c r="AF292" s="2" t="s">
        <v>49</v>
      </c>
      <c r="AG292" s="9">
        <v>24.930264992743126</v>
      </c>
      <c r="AH292" s="9">
        <v>2.0215363690117445</v>
      </c>
      <c r="AI292" s="2" t="s">
        <v>78</v>
      </c>
      <c r="BH292" t="s">
        <v>134</v>
      </c>
      <c r="BI292" t="s">
        <v>49</v>
      </c>
      <c r="BJ292" s="5">
        <v>-24.415999999999997</v>
      </c>
      <c r="BK292" s="10">
        <v>2.6752831064999998</v>
      </c>
      <c r="BL292" s="4" t="s">
        <v>95</v>
      </c>
      <c r="BM292" s="11">
        <v>-28.288</v>
      </c>
      <c r="BN292" s="4">
        <v>39.278776221999998</v>
      </c>
      <c r="BO292" s="4" t="s">
        <v>96</v>
      </c>
      <c r="BP292" s="12">
        <v>-14.307</v>
      </c>
      <c r="BQ292" s="4">
        <v>39.233131938</v>
      </c>
      <c r="BR292" s="13">
        <f t="shared" si="19"/>
        <v>69.346170204539277</v>
      </c>
      <c r="BS292" s="13">
        <f t="shared" si="20"/>
        <v>30.65382979546073</v>
      </c>
      <c r="BT292">
        <f t="shared" si="21"/>
        <v>100</v>
      </c>
    </row>
    <row r="293" spans="1:72" x14ac:dyDescent="0.3">
      <c r="A293" t="s">
        <v>134</v>
      </c>
      <c r="B293" t="s">
        <v>55</v>
      </c>
      <c r="C293">
        <v>10</v>
      </c>
      <c r="D293" s="28">
        <v>1.17760349692938</v>
      </c>
      <c r="E293">
        <v>30.721</v>
      </c>
      <c r="F293">
        <v>6.2890000000000006</v>
      </c>
      <c r="G293">
        <v>0.17626122200000002</v>
      </c>
      <c r="H293">
        <v>-24.372</v>
      </c>
      <c r="I293">
        <v>2.3554985114999996</v>
      </c>
      <c r="J293">
        <v>2.3554985114999996</v>
      </c>
      <c r="K293" t="s">
        <v>36</v>
      </c>
      <c r="L293">
        <v>23.554985114999994</v>
      </c>
      <c r="M293">
        <v>2.075658314002458</v>
      </c>
      <c r="N293">
        <v>1177.6034969293801</v>
      </c>
      <c r="P293" t="s">
        <v>134</v>
      </c>
      <c r="Q293" t="s">
        <v>55</v>
      </c>
      <c r="R293">
        <f t="shared" ref="R293:R322" si="22">SUM(L293+R292)</f>
        <v>54.230800282499992</v>
      </c>
      <c r="AB293" s="23" t="s">
        <v>130</v>
      </c>
      <c r="AC293" s="24" t="s">
        <v>318</v>
      </c>
      <c r="AD293" s="23">
        <v>3</v>
      </c>
      <c r="AE293" s="3" t="s">
        <v>33</v>
      </c>
      <c r="AF293" s="2" t="s">
        <v>49</v>
      </c>
      <c r="AG293" s="9">
        <v>21.65116866324275</v>
      </c>
      <c r="AH293" s="9">
        <v>1.8931804500337204</v>
      </c>
      <c r="AI293" s="2" t="s">
        <v>78</v>
      </c>
      <c r="BH293" t="s">
        <v>134</v>
      </c>
      <c r="BI293" t="s">
        <v>55</v>
      </c>
      <c r="BJ293" s="5">
        <v>-24.372</v>
      </c>
      <c r="BK293" s="10">
        <v>2.3554985114999996</v>
      </c>
      <c r="BL293" s="4" t="s">
        <v>95</v>
      </c>
      <c r="BM293" s="11">
        <v>-28.288</v>
      </c>
      <c r="BN293" s="4">
        <v>39.278776221999998</v>
      </c>
      <c r="BO293" s="4" t="s">
        <v>96</v>
      </c>
      <c r="BP293" s="12">
        <v>-14.307</v>
      </c>
      <c r="BQ293" s="4">
        <v>39.233131938</v>
      </c>
      <c r="BR293" s="13">
        <f t="shared" si="19"/>
        <v>69.036848006805073</v>
      </c>
      <c r="BS293" s="13">
        <f t="shared" si="20"/>
        <v>30.963151993194927</v>
      </c>
      <c r="BT293">
        <f t="shared" si="21"/>
        <v>100</v>
      </c>
    </row>
    <row r="294" spans="1:72" x14ac:dyDescent="0.3">
      <c r="A294" t="s">
        <v>134</v>
      </c>
      <c r="B294" t="s">
        <v>61</v>
      </c>
      <c r="C294">
        <v>10</v>
      </c>
      <c r="D294" s="28">
        <v>1.16217972029832</v>
      </c>
      <c r="E294">
        <v>32.22</v>
      </c>
      <c r="F294">
        <v>7.0210000000000008</v>
      </c>
      <c r="G294">
        <v>0.14479049900000002</v>
      </c>
      <c r="H294">
        <v>-23.665999999999997</v>
      </c>
      <c r="I294">
        <v>2.0308128745</v>
      </c>
      <c r="J294">
        <v>2.0308128745</v>
      </c>
      <c r="K294" t="s">
        <v>36</v>
      </c>
      <c r="L294">
        <v>20.308128745000001</v>
      </c>
      <c r="M294">
        <v>1.6827258162967418</v>
      </c>
      <c r="N294">
        <v>1162.1797202983198</v>
      </c>
      <c r="P294" t="s">
        <v>134</v>
      </c>
      <c r="Q294" t="s">
        <v>61</v>
      </c>
      <c r="R294">
        <f>SUM(L294+R293)</f>
        <v>74.538929027499989</v>
      </c>
      <c r="AB294" s="23" t="s">
        <v>130</v>
      </c>
      <c r="AC294" s="24" t="s">
        <v>320</v>
      </c>
      <c r="AD294" s="23">
        <v>4</v>
      </c>
      <c r="AE294" s="3" t="s">
        <v>33</v>
      </c>
      <c r="AF294" s="2" t="s">
        <v>49</v>
      </c>
      <c r="AG294" s="9">
        <v>23.208351481150419</v>
      </c>
      <c r="AH294" s="9">
        <v>1.9757506513128393</v>
      </c>
      <c r="AI294" s="2" t="s">
        <v>78</v>
      </c>
      <c r="BH294" t="s">
        <v>134</v>
      </c>
      <c r="BI294" t="s">
        <v>61</v>
      </c>
      <c r="BJ294" s="5">
        <v>-23.665999999999997</v>
      </c>
      <c r="BK294" s="10">
        <v>2.0308128745</v>
      </c>
      <c r="BL294" s="4" t="s">
        <v>95</v>
      </c>
      <c r="BM294" s="11">
        <v>-28.288</v>
      </c>
      <c r="BN294" s="4">
        <v>39.278776221999998</v>
      </c>
      <c r="BO294" s="4" t="s">
        <v>96</v>
      </c>
      <c r="BP294" s="12">
        <v>-14.307</v>
      </c>
      <c r="BQ294" s="4">
        <v>39.233131938</v>
      </c>
      <c r="BR294" s="13">
        <f t="shared" si="19"/>
        <v>64.073632743160601</v>
      </c>
      <c r="BS294" s="13">
        <f t="shared" si="20"/>
        <v>35.926367256839391</v>
      </c>
      <c r="BT294">
        <f t="shared" si="21"/>
        <v>100</v>
      </c>
    </row>
    <row r="295" spans="1:72" x14ac:dyDescent="0.3">
      <c r="A295" t="s">
        <v>134</v>
      </c>
      <c r="B295" t="s">
        <v>67</v>
      </c>
      <c r="C295">
        <v>10</v>
      </c>
      <c r="D295" s="28">
        <v>1.07934897175969</v>
      </c>
      <c r="E295">
        <v>32.045000000000002</v>
      </c>
      <c r="F295">
        <v>7.2060000000000004</v>
      </c>
      <c r="G295">
        <v>0.11817375399999999</v>
      </c>
      <c r="H295">
        <v>-23.119</v>
      </c>
      <c r="I295">
        <v>1.90964662</v>
      </c>
      <c r="J295">
        <v>1.90964662</v>
      </c>
      <c r="K295" t="s">
        <v>36</v>
      </c>
      <c r="L295">
        <v>19.096466199999998</v>
      </c>
      <c r="M295">
        <v>1.2755071986888256</v>
      </c>
      <c r="N295">
        <v>1079.3489717596901</v>
      </c>
      <c r="P295" t="s">
        <v>134</v>
      </c>
      <c r="Q295" t="s">
        <v>67</v>
      </c>
      <c r="R295">
        <f t="shared" si="22"/>
        <v>93.635395227499984</v>
      </c>
      <c r="AB295" s="23" t="s">
        <v>130</v>
      </c>
      <c r="AC295" s="24" t="s">
        <v>322</v>
      </c>
      <c r="AD295" s="23">
        <v>5</v>
      </c>
      <c r="AE295" s="3" t="s">
        <v>33</v>
      </c>
      <c r="AF295" s="2" t="s">
        <v>49</v>
      </c>
      <c r="AG295" s="9">
        <v>21.309629463255945</v>
      </c>
      <c r="AH295" s="9">
        <v>1.7514065702908637</v>
      </c>
      <c r="AI295" s="2" t="s">
        <v>78</v>
      </c>
      <c r="BH295" t="s">
        <v>134</v>
      </c>
      <c r="BI295" t="s">
        <v>67</v>
      </c>
      <c r="BJ295" s="5">
        <v>-23.119</v>
      </c>
      <c r="BK295" s="10">
        <v>1.90964662</v>
      </c>
      <c r="BL295" s="4" t="s">
        <v>95</v>
      </c>
      <c r="BM295" s="11">
        <v>-28.288</v>
      </c>
      <c r="BN295" s="4">
        <v>39.278776221999998</v>
      </c>
      <c r="BO295" s="4" t="s">
        <v>96</v>
      </c>
      <c r="BP295" s="12">
        <v>-14.307</v>
      </c>
      <c r="BQ295" s="4">
        <v>39.233131938</v>
      </c>
      <c r="BR295" s="13">
        <f t="shared" si="19"/>
        <v>60.228195421328458</v>
      </c>
      <c r="BS295" s="13">
        <f t="shared" si="20"/>
        <v>39.771804578671542</v>
      </c>
      <c r="BT295">
        <f t="shared" si="21"/>
        <v>100</v>
      </c>
    </row>
    <row r="296" spans="1:72" x14ac:dyDescent="0.3">
      <c r="A296" t="s">
        <v>134</v>
      </c>
      <c r="B296" t="s">
        <v>71</v>
      </c>
      <c r="C296">
        <v>20</v>
      </c>
      <c r="D296" s="28">
        <v>1.1021116036090799</v>
      </c>
      <c r="E296">
        <v>33.045000000000002</v>
      </c>
      <c r="F296">
        <v>7.8525</v>
      </c>
      <c r="G296">
        <v>9.1210516999999991E-2</v>
      </c>
      <c r="H296">
        <v>-22.724499999999999</v>
      </c>
      <c r="I296">
        <v>1.413454207</v>
      </c>
      <c r="J296">
        <v>1.413454207</v>
      </c>
      <c r="K296" t="s">
        <v>36</v>
      </c>
      <c r="L296">
        <v>28.26908414</v>
      </c>
      <c r="M296">
        <v>2.0104833831376645</v>
      </c>
      <c r="N296">
        <v>2204.2232072181596</v>
      </c>
      <c r="P296" t="s">
        <v>134</v>
      </c>
      <c r="Q296" t="s">
        <v>71</v>
      </c>
      <c r="R296">
        <f t="shared" si="22"/>
        <v>121.90447936749999</v>
      </c>
      <c r="AB296" s="23" t="s">
        <v>130</v>
      </c>
      <c r="AC296" s="24" t="s">
        <v>324</v>
      </c>
      <c r="AD296" s="23">
        <v>6</v>
      </c>
      <c r="AE296" s="3" t="s">
        <v>33</v>
      </c>
      <c r="AF296" s="2" t="s">
        <v>49</v>
      </c>
      <c r="AG296" s="9">
        <v>20.568062440070531</v>
      </c>
      <c r="AH296" s="9">
        <v>1.7807184002828</v>
      </c>
      <c r="AI296" s="2" t="s">
        <v>78</v>
      </c>
      <c r="BH296" t="s">
        <v>134</v>
      </c>
      <c r="BI296" t="s">
        <v>71</v>
      </c>
      <c r="BJ296" s="5">
        <v>-22.724499999999999</v>
      </c>
      <c r="BK296" s="10">
        <v>1.413454207</v>
      </c>
      <c r="BL296" s="4" t="s">
        <v>95</v>
      </c>
      <c r="BM296" s="11">
        <v>-28.288</v>
      </c>
      <c r="BN296" s="4">
        <v>39.278776221999998</v>
      </c>
      <c r="BO296" s="4" t="s">
        <v>96</v>
      </c>
      <c r="BP296" s="12">
        <v>-14.307</v>
      </c>
      <c r="BQ296" s="4">
        <v>39.233131938</v>
      </c>
      <c r="BR296" s="13">
        <f t="shared" si="19"/>
        <v>57.454840716643275</v>
      </c>
      <c r="BS296" s="13">
        <f t="shared" si="20"/>
        <v>42.545159283356725</v>
      </c>
      <c r="BT296">
        <f t="shared" si="21"/>
        <v>100</v>
      </c>
    </row>
    <row r="297" spans="1:72" x14ac:dyDescent="0.3">
      <c r="A297" t="s">
        <v>134</v>
      </c>
      <c r="B297" t="s">
        <v>74</v>
      </c>
      <c r="C297">
        <v>20</v>
      </c>
      <c r="D297" s="28">
        <v>1.17265074846105</v>
      </c>
      <c r="E297">
        <v>30.847999999999999</v>
      </c>
      <c r="F297">
        <v>8.8369999999999997</v>
      </c>
      <c r="G297">
        <v>6.4263760000000003E-2</v>
      </c>
      <c r="H297">
        <v>-20.454999999999998</v>
      </c>
      <c r="I297">
        <v>1.051897112</v>
      </c>
      <c r="J297">
        <v>1.051897112</v>
      </c>
      <c r="K297" t="s">
        <v>36</v>
      </c>
      <c r="L297">
        <v>21.03794224</v>
      </c>
      <c r="M297">
        <v>1.507178925258426</v>
      </c>
      <c r="N297">
        <v>2345.3014969221003</v>
      </c>
      <c r="P297" t="s">
        <v>134</v>
      </c>
      <c r="Q297" t="s">
        <v>74</v>
      </c>
      <c r="R297">
        <f t="shared" si="22"/>
        <v>142.94242160749999</v>
      </c>
      <c r="AB297" s="23" t="s">
        <v>130</v>
      </c>
      <c r="AC297" s="24" t="s">
        <v>326</v>
      </c>
      <c r="AD297" s="23">
        <v>7</v>
      </c>
      <c r="AE297" s="3" t="s">
        <v>33</v>
      </c>
      <c r="AF297" s="2" t="s">
        <v>49</v>
      </c>
      <c r="AG297" s="9">
        <v>19.939872281163616</v>
      </c>
      <c r="AH297" s="9">
        <v>1.644746972849102</v>
      </c>
      <c r="AI297" s="2" t="s">
        <v>78</v>
      </c>
      <c r="BH297" t="s">
        <v>134</v>
      </c>
      <c r="BI297" t="s">
        <v>74</v>
      </c>
      <c r="BJ297" s="5">
        <v>-20.454999999999998</v>
      </c>
      <c r="BK297" s="10">
        <v>1.051897112</v>
      </c>
      <c r="BL297" s="4" t="s">
        <v>95</v>
      </c>
      <c r="BM297" s="11">
        <v>-28.288</v>
      </c>
      <c r="BN297" s="4">
        <v>39.278776221999998</v>
      </c>
      <c r="BO297" s="4" t="s">
        <v>96</v>
      </c>
      <c r="BP297" s="12">
        <v>-14.307</v>
      </c>
      <c r="BQ297" s="4">
        <v>39.233131938</v>
      </c>
      <c r="BR297" s="13">
        <f t="shared" si="19"/>
        <v>41.50014235851144</v>
      </c>
      <c r="BS297" s="13">
        <f t="shared" si="20"/>
        <v>58.49985764148856</v>
      </c>
      <c r="BT297">
        <f t="shared" si="21"/>
        <v>100</v>
      </c>
    </row>
    <row r="298" spans="1:72" x14ac:dyDescent="0.3">
      <c r="A298" t="s">
        <v>134</v>
      </c>
      <c r="B298" t="s">
        <v>77</v>
      </c>
      <c r="C298">
        <v>20</v>
      </c>
      <c r="D298" s="28">
        <v>1.0787986663743201</v>
      </c>
      <c r="E298">
        <v>34.917000000000002</v>
      </c>
      <c r="F298">
        <v>10.436</v>
      </c>
      <c r="G298">
        <v>5.4672502999999997E-2</v>
      </c>
      <c r="H298">
        <v>-18.559000000000001</v>
      </c>
      <c r="I298">
        <v>0.92880117399999995</v>
      </c>
      <c r="J298">
        <v>0.92880117399999995</v>
      </c>
      <c r="K298" t="s">
        <v>36</v>
      </c>
      <c r="L298">
        <v>18.57602348</v>
      </c>
      <c r="M298">
        <v>1.1796124664749201</v>
      </c>
      <c r="N298">
        <v>2157.5973327486404</v>
      </c>
      <c r="P298" t="s">
        <v>134</v>
      </c>
      <c r="Q298" t="s">
        <v>77</v>
      </c>
      <c r="R298">
        <f>SUM(L298+R297)</f>
        <v>161.5184450875</v>
      </c>
      <c r="AB298" s="23" t="s">
        <v>130</v>
      </c>
      <c r="AC298" s="24" t="s">
        <v>328</v>
      </c>
      <c r="AD298" s="23">
        <v>8</v>
      </c>
      <c r="AE298" s="3" t="s">
        <v>33</v>
      </c>
      <c r="AF298" s="2" t="s">
        <v>49</v>
      </c>
      <c r="AG298" s="9">
        <v>19.622119617059585</v>
      </c>
      <c r="AH298" s="9">
        <v>1.6491041179817054</v>
      </c>
      <c r="AI298" s="2" t="s">
        <v>78</v>
      </c>
      <c r="BH298" t="s">
        <v>134</v>
      </c>
      <c r="BI298" t="s">
        <v>77</v>
      </c>
      <c r="BJ298" s="5">
        <v>-18.559000000000001</v>
      </c>
      <c r="BK298" s="10">
        <v>0.92880117399999995</v>
      </c>
      <c r="BL298" s="4" t="s">
        <v>95</v>
      </c>
      <c r="BM298" s="11">
        <v>-28.288</v>
      </c>
      <c r="BN298" s="4">
        <v>39.278776221999998</v>
      </c>
      <c r="BO298" s="4" t="s">
        <v>96</v>
      </c>
      <c r="BP298" s="12">
        <v>-14.307</v>
      </c>
      <c r="BQ298" s="4">
        <v>39.233131938</v>
      </c>
      <c r="BR298" s="13">
        <f t="shared" si="19"/>
        <v>28.171167656146196</v>
      </c>
      <c r="BS298" s="13">
        <f t="shared" si="20"/>
        <v>71.828832343853804</v>
      </c>
      <c r="BT298">
        <f t="shared" si="21"/>
        <v>100</v>
      </c>
    </row>
    <row r="299" spans="1:72" x14ac:dyDescent="0.3">
      <c r="A299" t="s">
        <v>143</v>
      </c>
      <c r="B299" t="s">
        <v>32</v>
      </c>
      <c r="C299">
        <v>5</v>
      </c>
      <c r="D299" s="28">
        <v>1.0421783443660657</v>
      </c>
      <c r="E299">
        <v>24.027000000000001</v>
      </c>
      <c r="F299">
        <v>4.66</v>
      </c>
      <c r="G299">
        <v>0.28167564499999997</v>
      </c>
      <c r="H299">
        <v>-26.117000000000001</v>
      </c>
      <c r="I299">
        <v>3.8907891399999999</v>
      </c>
      <c r="J299">
        <v>3.8907891399999999</v>
      </c>
      <c r="K299" t="s">
        <v>36</v>
      </c>
      <c r="L299">
        <v>19.453945699999998</v>
      </c>
      <c r="M299">
        <v>1.4677812867717184</v>
      </c>
      <c r="N299">
        <v>521.08917218303293</v>
      </c>
      <c r="P299" t="s">
        <v>143</v>
      </c>
      <c r="Q299" t="s">
        <v>32</v>
      </c>
      <c r="R299">
        <v>19.453945699999998</v>
      </c>
      <c r="AB299" s="23" t="s">
        <v>130</v>
      </c>
      <c r="AC299" s="24" t="s">
        <v>314</v>
      </c>
      <c r="AD299" s="23">
        <v>1</v>
      </c>
      <c r="AE299" s="3" t="s">
        <v>33</v>
      </c>
      <c r="AF299" s="2" t="s">
        <v>55</v>
      </c>
      <c r="AG299" s="9">
        <v>43.780872531050399</v>
      </c>
      <c r="AH299" s="9">
        <v>3.7270551780315664</v>
      </c>
      <c r="AI299" s="2" t="s">
        <v>78</v>
      </c>
      <c r="BH299" t="s">
        <v>143</v>
      </c>
      <c r="BI299" t="s">
        <v>32</v>
      </c>
      <c r="BJ299" s="5">
        <v>-26.117000000000001</v>
      </c>
      <c r="BK299" s="10">
        <v>3.8907891399999999</v>
      </c>
      <c r="BL299" s="4" t="s">
        <v>95</v>
      </c>
      <c r="BM299" s="11">
        <v>-28.288</v>
      </c>
      <c r="BN299" s="4">
        <v>39.278776221999998</v>
      </c>
      <c r="BO299" s="4" t="s">
        <v>96</v>
      </c>
      <c r="BP299" s="12">
        <v>-14.307</v>
      </c>
      <c r="BQ299" s="4">
        <v>39.233131938</v>
      </c>
      <c r="BR299" s="13">
        <f t="shared" si="19"/>
        <v>81.304285166946102</v>
      </c>
      <c r="BS299" s="13">
        <f t="shared" si="20"/>
        <v>18.695714833053898</v>
      </c>
      <c r="BT299">
        <f t="shared" si="21"/>
        <v>100</v>
      </c>
    </row>
    <row r="300" spans="1:72" x14ac:dyDescent="0.3">
      <c r="A300" t="s">
        <v>143</v>
      </c>
      <c r="B300" t="s">
        <v>49</v>
      </c>
      <c r="C300">
        <v>5</v>
      </c>
      <c r="D300" s="28">
        <v>1.0808998323911871</v>
      </c>
      <c r="E300">
        <v>25.911999999999999</v>
      </c>
      <c r="F300">
        <v>5.7530000000000001</v>
      </c>
      <c r="G300">
        <v>0.210873754</v>
      </c>
      <c r="H300">
        <v>-25.096</v>
      </c>
      <c r="I300">
        <v>2.7915689059999997</v>
      </c>
      <c r="J300">
        <v>2.7915689059999997</v>
      </c>
      <c r="K300" t="s">
        <v>36</v>
      </c>
      <c r="L300">
        <v>13.957844529999999</v>
      </c>
      <c r="M300">
        <v>1.1396670267715021</v>
      </c>
      <c r="N300">
        <v>540.44991619559357</v>
      </c>
      <c r="P300" t="s">
        <v>143</v>
      </c>
      <c r="Q300" t="s">
        <v>49</v>
      </c>
      <c r="R300">
        <f>SUM(L300+R299)</f>
        <v>33.411790229999994</v>
      </c>
      <c r="AB300" s="23" t="s">
        <v>130</v>
      </c>
      <c r="AC300" s="24" t="s">
        <v>316</v>
      </c>
      <c r="AD300" s="23">
        <v>2</v>
      </c>
      <c r="AE300" s="3" t="s">
        <v>33</v>
      </c>
      <c r="AF300" s="2" t="s">
        <v>55</v>
      </c>
      <c r="AG300" s="9">
        <v>47.200429423871128</v>
      </c>
      <c r="AH300" s="9">
        <v>3.8978319067807981</v>
      </c>
      <c r="AI300" s="2" t="s">
        <v>78</v>
      </c>
      <c r="BH300" t="s">
        <v>143</v>
      </c>
      <c r="BI300" t="s">
        <v>49</v>
      </c>
      <c r="BJ300" s="5">
        <v>-25.096</v>
      </c>
      <c r="BK300" s="10">
        <v>2.7915689059999997</v>
      </c>
      <c r="BL300" s="4" t="s">
        <v>95</v>
      </c>
      <c r="BM300" s="11">
        <v>-28.288</v>
      </c>
      <c r="BN300" s="4">
        <v>39.278776221999998</v>
      </c>
      <c r="BO300" s="4" t="s">
        <v>96</v>
      </c>
      <c r="BP300" s="12">
        <v>-14.307</v>
      </c>
      <c r="BQ300" s="4">
        <v>39.233131938</v>
      </c>
      <c r="BR300" s="13">
        <f t="shared" si="19"/>
        <v>74.126604169522608</v>
      </c>
      <c r="BS300" s="13">
        <f t="shared" si="20"/>
        <v>25.873395830477385</v>
      </c>
      <c r="BT300">
        <f t="shared" si="21"/>
        <v>100</v>
      </c>
    </row>
    <row r="301" spans="1:72" x14ac:dyDescent="0.3">
      <c r="A301" t="s">
        <v>143</v>
      </c>
      <c r="B301" t="s">
        <v>55</v>
      </c>
      <c r="C301">
        <v>10</v>
      </c>
      <c r="D301" s="28">
        <v>1.1504384219970261</v>
      </c>
      <c r="E301">
        <v>33.561999999999998</v>
      </c>
      <c r="F301">
        <v>6.1110000000000007</v>
      </c>
      <c r="G301">
        <v>0.19371117299999999</v>
      </c>
      <c r="H301">
        <v>-25.09</v>
      </c>
      <c r="I301">
        <v>2.7816299419999999</v>
      </c>
      <c r="J301">
        <v>2.7816299419999999</v>
      </c>
      <c r="K301" t="s">
        <v>36</v>
      </c>
      <c r="L301">
        <v>27.81629942</v>
      </c>
      <c r="M301">
        <v>2.2285277618931292</v>
      </c>
      <c r="N301">
        <v>1150.4384219970261</v>
      </c>
      <c r="P301" t="s">
        <v>143</v>
      </c>
      <c r="Q301" t="s">
        <v>55</v>
      </c>
      <c r="R301">
        <f t="shared" si="22"/>
        <v>61.228089649999994</v>
      </c>
      <c r="AB301" s="23" t="s">
        <v>130</v>
      </c>
      <c r="AC301" s="24" t="s">
        <v>318</v>
      </c>
      <c r="AD301" s="23">
        <v>3</v>
      </c>
      <c r="AE301" s="3" t="s">
        <v>33</v>
      </c>
      <c r="AF301" s="2" t="s">
        <v>55</v>
      </c>
      <c r="AG301" s="9">
        <v>43.872792151461852</v>
      </c>
      <c r="AH301" s="9">
        <v>3.766928008060956</v>
      </c>
      <c r="AI301" s="2" t="s">
        <v>78</v>
      </c>
      <c r="BH301" t="s">
        <v>143</v>
      </c>
      <c r="BI301" t="s">
        <v>55</v>
      </c>
      <c r="BJ301" s="5">
        <v>-25.09</v>
      </c>
      <c r="BK301" s="10">
        <v>2.7816299419999999</v>
      </c>
      <c r="BL301" s="4" t="s">
        <v>95</v>
      </c>
      <c r="BM301" s="11">
        <v>-28.288</v>
      </c>
      <c r="BN301" s="4">
        <v>39.278776221999998</v>
      </c>
      <c r="BO301" s="4" t="s">
        <v>96</v>
      </c>
      <c r="BP301" s="12">
        <v>-14.307</v>
      </c>
      <c r="BQ301" s="4">
        <v>39.233131938</v>
      </c>
      <c r="BR301" s="13">
        <f t="shared" si="19"/>
        <v>74.084423869831582</v>
      </c>
      <c r="BS301" s="13">
        <f t="shared" si="20"/>
        <v>25.915576130168418</v>
      </c>
      <c r="BT301">
        <f t="shared" si="21"/>
        <v>100</v>
      </c>
    </row>
    <row r="302" spans="1:72" x14ac:dyDescent="0.3">
      <c r="A302" t="s">
        <v>143</v>
      </c>
      <c r="B302" t="s">
        <v>61</v>
      </c>
      <c r="C302">
        <v>10</v>
      </c>
      <c r="D302" s="28">
        <v>1.2212765964282322</v>
      </c>
      <c r="E302">
        <v>33.36</v>
      </c>
      <c r="F302">
        <v>6.91</v>
      </c>
      <c r="G302">
        <v>0.144945823</v>
      </c>
      <c r="H302">
        <v>-24.305</v>
      </c>
      <c r="I302">
        <v>2.1209752900000001</v>
      </c>
      <c r="J302">
        <v>2.1209752900000001</v>
      </c>
      <c r="K302" t="s">
        <v>36</v>
      </c>
      <c r="L302">
        <v>21.209752900000002</v>
      </c>
      <c r="M302">
        <v>1.77018941379929</v>
      </c>
      <c r="N302">
        <v>1221.2765964282323</v>
      </c>
      <c r="P302" t="s">
        <v>143</v>
      </c>
      <c r="Q302" t="s">
        <v>61</v>
      </c>
      <c r="R302">
        <f t="shared" si="22"/>
        <v>82.437842549999999</v>
      </c>
      <c r="AB302" s="23" t="s">
        <v>130</v>
      </c>
      <c r="AC302" s="24" t="s">
        <v>320</v>
      </c>
      <c r="AD302" s="23">
        <v>4</v>
      </c>
      <c r="AE302" s="3" t="s">
        <v>33</v>
      </c>
      <c r="AF302" s="2" t="s">
        <v>55</v>
      </c>
      <c r="AG302" s="9">
        <v>43.747972531050401</v>
      </c>
      <c r="AH302" s="9">
        <v>3.7293551780315664</v>
      </c>
      <c r="AI302" s="2" t="s">
        <v>78</v>
      </c>
      <c r="BH302" t="s">
        <v>143</v>
      </c>
      <c r="BI302" t="s">
        <v>61</v>
      </c>
      <c r="BJ302" s="5">
        <v>-24.305</v>
      </c>
      <c r="BK302" s="10">
        <v>2.1209752900000001</v>
      </c>
      <c r="BL302" s="4" t="s">
        <v>95</v>
      </c>
      <c r="BM302" s="11">
        <v>-28.288</v>
      </c>
      <c r="BN302" s="4">
        <v>39.278776221999998</v>
      </c>
      <c r="BO302" s="4" t="s">
        <v>96</v>
      </c>
      <c r="BP302" s="12">
        <v>-14.307</v>
      </c>
      <c r="BQ302" s="4">
        <v>39.233131938</v>
      </c>
      <c r="BR302" s="13">
        <f t="shared" si="19"/>
        <v>68.565834660255248</v>
      </c>
      <c r="BS302" s="13">
        <f t="shared" si="20"/>
        <v>31.434165339744752</v>
      </c>
      <c r="BT302">
        <f t="shared" si="21"/>
        <v>100</v>
      </c>
    </row>
    <row r="303" spans="1:72" x14ac:dyDescent="0.3">
      <c r="A303" t="s">
        <v>143</v>
      </c>
      <c r="B303" t="s">
        <v>67</v>
      </c>
      <c r="C303">
        <v>10</v>
      </c>
      <c r="D303" s="28">
        <v>1.105099431881295</v>
      </c>
      <c r="E303">
        <v>35.314999999999998</v>
      </c>
      <c r="F303">
        <v>7.1760000000000002</v>
      </c>
      <c r="G303">
        <v>0.11947917600000001</v>
      </c>
      <c r="H303">
        <v>-24.007999999999999</v>
      </c>
      <c r="I303">
        <v>1.8309440940000001</v>
      </c>
      <c r="J303">
        <v>1.8309440940000001</v>
      </c>
      <c r="K303" t="s">
        <v>36</v>
      </c>
      <c r="L303">
        <v>18.309440940000002</v>
      </c>
      <c r="M303">
        <v>1.3203636951924527</v>
      </c>
      <c r="N303">
        <v>1105.099431881295</v>
      </c>
      <c r="P303" t="s">
        <v>143</v>
      </c>
      <c r="Q303" t="s">
        <v>67</v>
      </c>
      <c r="R303">
        <f t="shared" si="22"/>
        <v>100.74728349</v>
      </c>
      <c r="AB303" s="23" t="s">
        <v>130</v>
      </c>
      <c r="AC303" s="24" t="s">
        <v>322</v>
      </c>
      <c r="AD303" s="23">
        <v>5</v>
      </c>
      <c r="AE303" s="3" t="s">
        <v>33</v>
      </c>
      <c r="AF303" s="2" t="s">
        <v>55</v>
      </c>
      <c r="AG303" s="9">
        <v>42.595588498425158</v>
      </c>
      <c r="AH303" s="9">
        <v>3.5075590767514093</v>
      </c>
      <c r="AI303" s="2" t="s">
        <v>78</v>
      </c>
      <c r="BH303" t="s">
        <v>143</v>
      </c>
      <c r="BI303" t="s">
        <v>67</v>
      </c>
      <c r="BJ303" s="5">
        <v>-24.007999999999999</v>
      </c>
      <c r="BK303" s="10">
        <v>1.8309440940000001</v>
      </c>
      <c r="BL303" s="4" t="s">
        <v>95</v>
      </c>
      <c r="BM303" s="11">
        <v>-28.288</v>
      </c>
      <c r="BN303" s="4">
        <v>39.278776221999998</v>
      </c>
      <c r="BO303" s="4" t="s">
        <v>96</v>
      </c>
      <c r="BP303" s="12">
        <v>-14.307</v>
      </c>
      <c r="BQ303" s="4">
        <v>39.233131938</v>
      </c>
      <c r="BR303" s="13">
        <f t="shared" si="19"/>
        <v>66.47790982554929</v>
      </c>
      <c r="BS303" s="13">
        <f t="shared" si="20"/>
        <v>33.52209017445071</v>
      </c>
      <c r="BT303">
        <f t="shared" si="21"/>
        <v>100</v>
      </c>
    </row>
    <row r="304" spans="1:72" x14ac:dyDescent="0.3">
      <c r="A304" t="s">
        <v>143</v>
      </c>
      <c r="B304" t="s">
        <v>71</v>
      </c>
      <c r="C304">
        <v>20</v>
      </c>
      <c r="D304" s="28">
        <v>1.1078147685120081</v>
      </c>
      <c r="E304">
        <v>33.777999999999999</v>
      </c>
      <c r="F304">
        <v>7.9910000000000005</v>
      </c>
      <c r="G304">
        <v>8.5864096000000001E-2</v>
      </c>
      <c r="H304">
        <v>-22.733999999999998</v>
      </c>
      <c r="I304">
        <v>1.3189920939999999</v>
      </c>
      <c r="J304">
        <v>1.3189920939999999</v>
      </c>
      <c r="K304" t="s">
        <v>36</v>
      </c>
      <c r="L304">
        <v>26.379841880000001</v>
      </c>
      <c r="M304">
        <v>1.9024302726746569</v>
      </c>
      <c r="N304">
        <v>2215.6295370240164</v>
      </c>
      <c r="P304" t="s">
        <v>143</v>
      </c>
      <c r="Q304" t="s">
        <v>71</v>
      </c>
      <c r="R304">
        <f t="shared" si="22"/>
        <v>127.12712537</v>
      </c>
      <c r="AB304" s="23" t="s">
        <v>130</v>
      </c>
      <c r="AC304" s="24" t="s">
        <v>324</v>
      </c>
      <c r="AD304" s="23">
        <v>6</v>
      </c>
      <c r="AE304" s="3" t="s">
        <v>33</v>
      </c>
      <c r="AF304" s="2" t="s">
        <v>55</v>
      </c>
      <c r="AG304" s="9">
        <v>38.392934712783713</v>
      </c>
      <c r="AH304" s="9">
        <v>3.2556878404428873</v>
      </c>
      <c r="AI304" s="2" t="s">
        <v>78</v>
      </c>
      <c r="BH304" t="s">
        <v>143</v>
      </c>
      <c r="BI304" t="s">
        <v>71</v>
      </c>
      <c r="BJ304" s="5">
        <v>-22.733999999999998</v>
      </c>
      <c r="BK304" s="10">
        <v>1.3189920939999999</v>
      </c>
      <c r="BL304" s="4" t="s">
        <v>95</v>
      </c>
      <c r="BM304" s="11">
        <v>-28.288</v>
      </c>
      <c r="BN304" s="4">
        <v>39.278776221999998</v>
      </c>
      <c r="BO304" s="4" t="s">
        <v>96</v>
      </c>
      <c r="BP304" s="12">
        <v>-14.307</v>
      </c>
      <c r="BQ304" s="4">
        <v>39.233131938</v>
      </c>
      <c r="BR304" s="13">
        <f t="shared" si="19"/>
        <v>57.521626191154063</v>
      </c>
      <c r="BS304" s="13">
        <f t="shared" si="20"/>
        <v>42.478373808845937</v>
      </c>
      <c r="BT304">
        <f t="shared" si="21"/>
        <v>100</v>
      </c>
    </row>
    <row r="305" spans="1:90" x14ac:dyDescent="0.3">
      <c r="A305" t="s">
        <v>143</v>
      </c>
      <c r="B305" t="s">
        <v>74</v>
      </c>
      <c r="C305">
        <v>20</v>
      </c>
      <c r="D305" s="28">
        <v>1.0732455847583142</v>
      </c>
      <c r="E305">
        <v>34.436999999999998</v>
      </c>
      <c r="F305">
        <v>9.2580000000000009</v>
      </c>
      <c r="G305">
        <v>6.2494323000000004E-2</v>
      </c>
      <c r="H305">
        <v>-19.974</v>
      </c>
      <c r="I305">
        <v>1.0160524359999998</v>
      </c>
      <c r="J305">
        <v>1.0160524359999998</v>
      </c>
      <c r="K305" t="s">
        <v>36</v>
      </c>
      <c r="L305">
        <v>20.321048719999997</v>
      </c>
      <c r="M305">
        <v>1.3414351246441996</v>
      </c>
      <c r="N305">
        <v>2146.4911695166288</v>
      </c>
      <c r="P305" t="s">
        <v>143</v>
      </c>
      <c r="Q305" t="s">
        <v>74</v>
      </c>
      <c r="R305">
        <f t="shared" si="22"/>
        <v>147.44817409000001</v>
      </c>
      <c r="AB305" s="23" t="s">
        <v>130</v>
      </c>
      <c r="AC305" s="24" t="s">
        <v>326</v>
      </c>
      <c r="AD305" s="23">
        <v>7</v>
      </c>
      <c r="AE305" s="3" t="s">
        <v>33</v>
      </c>
      <c r="AF305" s="2" t="s">
        <v>55</v>
      </c>
      <c r="AG305" s="9">
        <v>39.543828878013713</v>
      </c>
      <c r="AH305" s="9">
        <v>3.1606134166926312</v>
      </c>
      <c r="AI305" s="2" t="s">
        <v>78</v>
      </c>
      <c r="BH305" t="s">
        <v>143</v>
      </c>
      <c r="BI305" t="s">
        <v>74</v>
      </c>
      <c r="BJ305" s="5">
        <v>-19.974</v>
      </c>
      <c r="BK305" s="10">
        <v>1.0160524359999998</v>
      </c>
      <c r="BL305" s="4" t="s">
        <v>95</v>
      </c>
      <c r="BM305" s="11">
        <v>-28.288</v>
      </c>
      <c r="BN305" s="4">
        <v>39.278776221999998</v>
      </c>
      <c r="BO305" s="4" t="s">
        <v>96</v>
      </c>
      <c r="BP305" s="12">
        <v>-14.307</v>
      </c>
      <c r="BQ305" s="4">
        <v>39.233131938</v>
      </c>
      <c r="BR305" s="13">
        <f t="shared" si="19"/>
        <v>38.118688333280602</v>
      </c>
      <c r="BS305" s="13">
        <f t="shared" si="20"/>
        <v>61.881311666719398</v>
      </c>
      <c r="BT305">
        <f t="shared" si="21"/>
        <v>100</v>
      </c>
    </row>
    <row r="306" spans="1:90" x14ac:dyDescent="0.3">
      <c r="A306" t="s">
        <v>143</v>
      </c>
      <c r="B306" t="s">
        <v>77</v>
      </c>
      <c r="C306">
        <v>20</v>
      </c>
      <c r="D306" s="28">
        <v>1.1086152127089102</v>
      </c>
      <c r="E306">
        <v>35.620000000000005</v>
      </c>
      <c r="F306">
        <v>9.0235000000000003</v>
      </c>
      <c r="G306">
        <v>5.7271708000000005E-2</v>
      </c>
      <c r="H306">
        <v>-19.221499999999999</v>
      </c>
      <c r="I306">
        <v>0.92853264000000002</v>
      </c>
      <c r="J306">
        <v>0.92853264000000002</v>
      </c>
      <c r="K306" t="s">
        <v>36</v>
      </c>
      <c r="L306">
        <v>18.570652800000001</v>
      </c>
      <c r="M306">
        <v>1.2698457349324519</v>
      </c>
      <c r="N306">
        <v>2217.2304254178202</v>
      </c>
      <c r="P306" t="s">
        <v>143</v>
      </c>
      <c r="Q306" t="s">
        <v>77</v>
      </c>
      <c r="R306">
        <f t="shared" si="22"/>
        <v>166.01882689000001</v>
      </c>
      <c r="AB306" s="23" t="s">
        <v>130</v>
      </c>
      <c r="AC306" s="24" t="s">
        <v>328</v>
      </c>
      <c r="AD306" s="23">
        <v>8</v>
      </c>
      <c r="AE306" s="3" t="s">
        <v>33</v>
      </c>
      <c r="AF306" s="2" t="s">
        <v>55</v>
      </c>
      <c r="AG306" s="9">
        <v>38.673902000276037</v>
      </c>
      <c r="AH306" s="9">
        <v>3.246764569192119</v>
      </c>
      <c r="AI306" s="2" t="s">
        <v>78</v>
      </c>
      <c r="BH306" t="s">
        <v>143</v>
      </c>
      <c r="BI306" t="s">
        <v>77</v>
      </c>
      <c r="BJ306" s="5">
        <v>-19.221499999999999</v>
      </c>
      <c r="BK306" s="10">
        <v>0.92853264000000002</v>
      </c>
      <c r="BL306" s="4" t="s">
        <v>95</v>
      </c>
      <c r="BM306" s="11">
        <v>-28.288</v>
      </c>
      <c r="BN306" s="4">
        <v>39.278776221999998</v>
      </c>
      <c r="BO306" s="4" t="s">
        <v>96</v>
      </c>
      <c r="BP306" s="12">
        <v>-14.307</v>
      </c>
      <c r="BQ306" s="4">
        <v>39.233131938</v>
      </c>
      <c r="BR306" s="13">
        <f t="shared" si="19"/>
        <v>32.828575747030669</v>
      </c>
      <c r="BS306" s="13">
        <f t="shared" si="20"/>
        <v>67.171424252969331</v>
      </c>
      <c r="BT306">
        <f t="shared" si="21"/>
        <v>100</v>
      </c>
    </row>
    <row r="307" spans="1:90" x14ac:dyDescent="0.3">
      <c r="A307" t="s">
        <v>152</v>
      </c>
      <c r="B307" t="s">
        <v>32</v>
      </c>
      <c r="C307">
        <v>5</v>
      </c>
      <c r="D307" s="28">
        <v>1.0530290466841725</v>
      </c>
      <c r="E307">
        <v>23.138000000000002</v>
      </c>
      <c r="F307">
        <v>3.7390000000000003</v>
      </c>
      <c r="G307">
        <v>0.36774244500000003</v>
      </c>
      <c r="H307">
        <v>-26.055</v>
      </c>
      <c r="I307">
        <v>5.0538548775000001</v>
      </c>
      <c r="J307">
        <v>5.0538548775000001</v>
      </c>
      <c r="K307" t="s">
        <v>36</v>
      </c>
      <c r="L307">
        <v>25.269274387500001</v>
      </c>
      <c r="M307">
        <v>1.9362173814182839</v>
      </c>
      <c r="N307">
        <v>526.51452334208625</v>
      </c>
      <c r="P307" t="s">
        <v>152</v>
      </c>
      <c r="Q307" t="s">
        <v>32</v>
      </c>
      <c r="R307">
        <v>25.269274387500001</v>
      </c>
      <c r="AB307" s="23" t="s">
        <v>130</v>
      </c>
      <c r="AC307" s="24" t="s">
        <v>314</v>
      </c>
      <c r="AD307" s="23">
        <v>1</v>
      </c>
      <c r="AE307" s="3" t="s">
        <v>33</v>
      </c>
      <c r="AF307" s="2" t="s">
        <v>61</v>
      </c>
      <c r="AG307" s="9">
        <v>61.377177486592899</v>
      </c>
      <c r="AH307" s="9">
        <v>5.187373721119223</v>
      </c>
      <c r="AI307" s="2" t="s">
        <v>78</v>
      </c>
      <c r="BH307" t="s">
        <v>152</v>
      </c>
      <c r="BI307" t="s">
        <v>32</v>
      </c>
      <c r="BJ307" s="5">
        <v>-26.055</v>
      </c>
      <c r="BK307" s="10">
        <v>5.0538548775000001</v>
      </c>
      <c r="BL307" s="4" t="s">
        <v>95</v>
      </c>
      <c r="BM307" s="11">
        <v>-28.288</v>
      </c>
      <c r="BN307" s="4">
        <v>39.278776221999998</v>
      </c>
      <c r="BO307" s="4" t="s">
        <v>96</v>
      </c>
      <c r="BP307" s="12">
        <v>-14.307</v>
      </c>
      <c r="BQ307" s="4">
        <v>39.233131938</v>
      </c>
      <c r="BR307" s="13">
        <f t="shared" si="19"/>
        <v>80.868422070138791</v>
      </c>
      <c r="BS307" s="13">
        <f t="shared" si="20"/>
        <v>19.131577929861209</v>
      </c>
      <c r="BT307">
        <f t="shared" si="21"/>
        <v>100</v>
      </c>
    </row>
    <row r="308" spans="1:90" x14ac:dyDescent="0.3">
      <c r="A308" t="s">
        <v>152</v>
      </c>
      <c r="B308" t="s">
        <v>49</v>
      </c>
      <c r="C308">
        <v>5</v>
      </c>
      <c r="D308" s="28">
        <v>1.1212722365724188</v>
      </c>
      <c r="E308">
        <v>24.521000000000001</v>
      </c>
      <c r="F308">
        <v>5.5280000000000005</v>
      </c>
      <c r="G308">
        <v>0.22666283000000001</v>
      </c>
      <c r="H308">
        <v>-24.436</v>
      </c>
      <c r="I308">
        <v>3.0636627449999998</v>
      </c>
      <c r="J308">
        <v>3.0636627449999998</v>
      </c>
      <c r="K308" t="s">
        <v>36</v>
      </c>
      <c r="L308">
        <v>15.318313724999999</v>
      </c>
      <c r="M308">
        <v>1.2707536917096698</v>
      </c>
      <c r="N308">
        <v>560.63611828620935</v>
      </c>
      <c r="P308" t="s">
        <v>152</v>
      </c>
      <c r="Q308" t="s">
        <v>49</v>
      </c>
      <c r="R308">
        <f t="shared" si="22"/>
        <v>40.587588112500001</v>
      </c>
      <c r="AB308" s="23" t="s">
        <v>130</v>
      </c>
      <c r="AC308" s="24" t="s">
        <v>316</v>
      </c>
      <c r="AD308" s="23">
        <v>2</v>
      </c>
      <c r="AE308" s="3" t="s">
        <v>33</v>
      </c>
      <c r="AF308" s="2" t="s">
        <v>61</v>
      </c>
      <c r="AG308" s="9">
        <v>66.808434484938459</v>
      </c>
      <c r="AH308" s="9">
        <v>5.5665687042700016</v>
      </c>
      <c r="AI308" s="2" t="s">
        <v>78</v>
      </c>
      <c r="BH308" t="s">
        <v>152</v>
      </c>
      <c r="BI308" t="s">
        <v>49</v>
      </c>
      <c r="BJ308" s="5">
        <v>-24.436</v>
      </c>
      <c r="BK308" s="10">
        <v>3.0636627449999998</v>
      </c>
      <c r="BL308" s="4" t="s">
        <v>95</v>
      </c>
      <c r="BM308" s="11">
        <v>-28.288</v>
      </c>
      <c r="BN308" s="4">
        <v>39.278776221999998</v>
      </c>
      <c r="BO308" s="4" t="s">
        <v>96</v>
      </c>
      <c r="BP308" s="12">
        <v>-14.307</v>
      </c>
      <c r="BQ308" s="4">
        <v>39.233131938</v>
      </c>
      <c r="BR308" s="13">
        <f t="shared" si="19"/>
        <v>69.486771203509392</v>
      </c>
      <c r="BS308" s="13">
        <f t="shared" si="20"/>
        <v>30.513228796490608</v>
      </c>
      <c r="BT308">
        <f t="shared" si="21"/>
        <v>100</v>
      </c>
    </row>
    <row r="309" spans="1:90" x14ac:dyDescent="0.3">
      <c r="A309" t="s">
        <v>152</v>
      </c>
      <c r="B309" t="s">
        <v>55</v>
      </c>
      <c r="C309">
        <v>10</v>
      </c>
      <c r="D309" s="28">
        <v>1.2482770913925432</v>
      </c>
      <c r="E309">
        <v>33.807000000000002</v>
      </c>
      <c r="F309">
        <v>5.9450000000000003</v>
      </c>
      <c r="G309">
        <v>0.203002082</v>
      </c>
      <c r="H309">
        <v>-24.41</v>
      </c>
      <c r="I309">
        <v>2.8756950300000002</v>
      </c>
      <c r="J309">
        <v>2.8756950300000002</v>
      </c>
      <c r="K309" t="s">
        <v>36</v>
      </c>
      <c r="L309">
        <v>28.7569503</v>
      </c>
      <c r="M309">
        <v>2.5340284846559054</v>
      </c>
      <c r="N309">
        <v>1248.2770913925431</v>
      </c>
      <c r="P309" t="s">
        <v>152</v>
      </c>
      <c r="Q309" t="s">
        <v>55</v>
      </c>
      <c r="R309">
        <f t="shared" si="22"/>
        <v>69.3445384125</v>
      </c>
      <c r="AB309" s="23" t="s">
        <v>130</v>
      </c>
      <c r="AC309" s="24" t="s">
        <v>318</v>
      </c>
      <c r="AD309" s="23">
        <v>3</v>
      </c>
      <c r="AE309" s="3" t="s">
        <v>33</v>
      </c>
      <c r="AF309" s="2" t="s">
        <v>61</v>
      </c>
      <c r="AG309" s="9">
        <v>63.145244040817282</v>
      </c>
      <c r="AH309" s="9">
        <v>5.3469713321352499</v>
      </c>
      <c r="AI309" s="2" t="s">
        <v>78</v>
      </c>
      <c r="BH309" t="s">
        <v>152</v>
      </c>
      <c r="BI309" t="s">
        <v>55</v>
      </c>
      <c r="BJ309" s="5">
        <v>-24.41</v>
      </c>
      <c r="BK309" s="10">
        <v>2.8756950300000002</v>
      </c>
      <c r="BL309" s="4" t="s">
        <v>95</v>
      </c>
      <c r="BM309" s="11">
        <v>-28.288</v>
      </c>
      <c r="BN309" s="4">
        <v>39.278776221999998</v>
      </c>
      <c r="BO309" s="4" t="s">
        <v>96</v>
      </c>
      <c r="BP309" s="12">
        <v>-14.307</v>
      </c>
      <c r="BQ309" s="4">
        <v>39.233131938</v>
      </c>
      <c r="BR309" s="13">
        <f t="shared" si="19"/>
        <v>69.303989904848265</v>
      </c>
      <c r="BS309" s="13">
        <f t="shared" si="20"/>
        <v>30.696010095151738</v>
      </c>
      <c r="BT309">
        <f t="shared" si="21"/>
        <v>100</v>
      </c>
    </row>
    <row r="310" spans="1:90" x14ac:dyDescent="0.3">
      <c r="A310" t="s">
        <v>152</v>
      </c>
      <c r="B310" t="s">
        <v>61</v>
      </c>
      <c r="C310">
        <v>10</v>
      </c>
      <c r="D310" s="28">
        <v>1.1818558567254192</v>
      </c>
      <c r="E310">
        <v>33.994</v>
      </c>
      <c r="F310">
        <v>7.0369999999999999</v>
      </c>
      <c r="G310">
        <v>0.15366044700000001</v>
      </c>
      <c r="H310">
        <v>-23.988</v>
      </c>
      <c r="I310">
        <v>2.3254219949999997</v>
      </c>
      <c r="J310">
        <v>2.3254219949999997</v>
      </c>
      <c r="K310" t="s">
        <v>36</v>
      </c>
      <c r="L310">
        <v>23.254219949999996</v>
      </c>
      <c r="M310">
        <v>1.8160449923399586</v>
      </c>
      <c r="N310">
        <v>1181.8558567254192</v>
      </c>
      <c r="P310" t="s">
        <v>152</v>
      </c>
      <c r="Q310" t="s">
        <v>61</v>
      </c>
      <c r="R310">
        <f t="shared" si="22"/>
        <v>92.598758362499993</v>
      </c>
      <c r="AB310" s="23" t="s">
        <v>130</v>
      </c>
      <c r="AC310" s="24" t="s">
        <v>320</v>
      </c>
      <c r="AD310" s="23">
        <v>4</v>
      </c>
      <c r="AE310" s="3" t="s">
        <v>33</v>
      </c>
      <c r="AF310" s="2" t="s">
        <v>61</v>
      </c>
      <c r="AG310" s="9">
        <v>61.344277486592901</v>
      </c>
      <c r="AH310" s="9">
        <v>5.189673721119223</v>
      </c>
      <c r="AI310" s="2" t="s">
        <v>78</v>
      </c>
      <c r="BH310" t="s">
        <v>152</v>
      </c>
      <c r="BI310" t="s">
        <v>61</v>
      </c>
      <c r="BJ310" s="5">
        <v>-23.988</v>
      </c>
      <c r="BK310" s="10">
        <v>2.3254219949999997</v>
      </c>
      <c r="BL310" s="4" t="s">
        <v>95</v>
      </c>
      <c r="BM310" s="11">
        <v>-28.288</v>
      </c>
      <c r="BN310" s="4">
        <v>39.278776221999998</v>
      </c>
      <c r="BO310" s="4" t="s">
        <v>96</v>
      </c>
      <c r="BP310" s="12">
        <v>-14.307</v>
      </c>
      <c r="BQ310" s="4">
        <v>39.233131938</v>
      </c>
      <c r="BR310" s="13">
        <f t="shared" si="19"/>
        <v>66.337308826579203</v>
      </c>
      <c r="BS310" s="13">
        <f t="shared" si="20"/>
        <v>33.662691173420797</v>
      </c>
      <c r="BT310">
        <f t="shared" si="21"/>
        <v>100</v>
      </c>
    </row>
    <row r="311" spans="1:90" x14ac:dyDescent="0.3">
      <c r="A311" t="s">
        <v>152</v>
      </c>
      <c r="B311" t="s">
        <v>67</v>
      </c>
      <c r="C311">
        <v>10</v>
      </c>
      <c r="D311" s="28">
        <v>1.1901604652682747</v>
      </c>
      <c r="E311">
        <v>33.966000000000001</v>
      </c>
      <c r="F311">
        <v>7.28</v>
      </c>
      <c r="G311">
        <v>0.140187532</v>
      </c>
      <c r="H311">
        <v>-23.300999999999998</v>
      </c>
      <c r="I311">
        <v>2.08144989</v>
      </c>
      <c r="J311">
        <v>2.08144989</v>
      </c>
      <c r="K311" t="s">
        <v>36</v>
      </c>
      <c r="L311">
        <v>20.8144989</v>
      </c>
      <c r="M311">
        <v>1.6684565830993114</v>
      </c>
      <c r="N311">
        <v>1190.1604652682745</v>
      </c>
      <c r="P311" t="s">
        <v>152</v>
      </c>
      <c r="Q311" t="s">
        <v>67</v>
      </c>
      <c r="R311">
        <f t="shared" si="22"/>
        <v>113.4132572625</v>
      </c>
      <c r="AB311" s="23" t="s">
        <v>130</v>
      </c>
      <c r="AC311" s="24" t="s">
        <v>322</v>
      </c>
      <c r="AD311" s="23">
        <v>5</v>
      </c>
      <c r="AE311" s="3" t="s">
        <v>33</v>
      </c>
      <c r="AF311" s="2" t="s">
        <v>61</v>
      </c>
      <c r="AG311" s="9">
        <v>61.797176874036587</v>
      </c>
      <c r="AH311" s="9">
        <v>5.0565710932539742</v>
      </c>
      <c r="AI311" s="2" t="s">
        <v>78</v>
      </c>
      <c r="BH311" t="s">
        <v>152</v>
      </c>
      <c r="BI311" t="s">
        <v>67</v>
      </c>
      <c r="BJ311" s="5">
        <v>-23.300999999999998</v>
      </c>
      <c r="BK311" s="10">
        <v>2.08144989</v>
      </c>
      <c r="BL311" s="4" t="s">
        <v>95</v>
      </c>
      <c r="BM311" s="11">
        <v>-28.288</v>
      </c>
      <c r="BN311" s="4">
        <v>39.278776221999998</v>
      </c>
      <c r="BO311" s="4" t="s">
        <v>96</v>
      </c>
      <c r="BP311" s="12">
        <v>-14.307</v>
      </c>
      <c r="BQ311" s="4">
        <v>39.233131938</v>
      </c>
      <c r="BR311" s="13">
        <f t="shared" si="19"/>
        <v>61.507664511956335</v>
      </c>
      <c r="BS311" s="13">
        <f t="shared" si="20"/>
        <v>38.492335488043665</v>
      </c>
      <c r="BT311">
        <f t="shared" si="21"/>
        <v>100</v>
      </c>
    </row>
    <row r="312" spans="1:90" x14ac:dyDescent="0.3">
      <c r="A312" t="s">
        <v>152</v>
      </c>
      <c r="B312" t="s">
        <v>71</v>
      </c>
      <c r="C312">
        <v>20</v>
      </c>
      <c r="D312" s="28">
        <v>1.2247541306928844</v>
      </c>
      <c r="E312">
        <v>32.414000000000001</v>
      </c>
      <c r="F312">
        <v>7.6040000000000001</v>
      </c>
      <c r="G312">
        <v>0.10153348600000001</v>
      </c>
      <c r="H312">
        <v>-21.951999999999998</v>
      </c>
      <c r="I312">
        <v>1.5574499850000001</v>
      </c>
      <c r="J312">
        <v>1.5574499850000001</v>
      </c>
      <c r="K312" t="s">
        <v>36</v>
      </c>
      <c r="L312">
        <v>31.148999700000001</v>
      </c>
      <c r="M312">
        <v>2.4870711276429631</v>
      </c>
      <c r="N312">
        <v>2449.5082613857689</v>
      </c>
      <c r="P312" t="s">
        <v>152</v>
      </c>
      <c r="Q312" t="s">
        <v>71</v>
      </c>
      <c r="R312">
        <f t="shared" si="22"/>
        <v>144.56225696249999</v>
      </c>
      <c r="AB312" s="23" t="s">
        <v>130</v>
      </c>
      <c r="AC312" s="24" t="s">
        <v>324</v>
      </c>
      <c r="AD312" s="23">
        <v>6</v>
      </c>
      <c r="AE312" s="3" t="s">
        <v>33</v>
      </c>
      <c r="AF312" s="2" t="s">
        <v>61</v>
      </c>
      <c r="AG312" s="9">
        <v>53.571122877345466</v>
      </c>
      <c r="AH312" s="9">
        <v>4.495777543504996</v>
      </c>
      <c r="AI312" s="2" t="s">
        <v>78</v>
      </c>
      <c r="BH312" t="s">
        <v>152</v>
      </c>
      <c r="BI312" t="s">
        <v>71</v>
      </c>
      <c r="BJ312" s="5">
        <v>-21.951999999999998</v>
      </c>
      <c r="BK312" s="10">
        <v>1.5574499850000001</v>
      </c>
      <c r="BL312" s="4" t="s">
        <v>95</v>
      </c>
      <c r="BM312" s="11">
        <v>-28.288</v>
      </c>
      <c r="BN312" s="4">
        <v>39.278776221999998</v>
      </c>
      <c r="BO312" s="4" t="s">
        <v>96</v>
      </c>
      <c r="BP312" s="12">
        <v>-14.307</v>
      </c>
      <c r="BQ312" s="4">
        <v>39.233131938</v>
      </c>
      <c r="BR312" s="13">
        <f t="shared" si="19"/>
        <v>52.024127131423249</v>
      </c>
      <c r="BS312" s="13">
        <f t="shared" si="20"/>
        <v>47.975872868576751</v>
      </c>
      <c r="BT312">
        <f t="shared" si="21"/>
        <v>100</v>
      </c>
    </row>
    <row r="313" spans="1:90" x14ac:dyDescent="0.3">
      <c r="A313" t="s">
        <v>152</v>
      </c>
      <c r="B313" t="s">
        <v>74</v>
      </c>
      <c r="C313">
        <v>20</v>
      </c>
      <c r="D313" s="28">
        <v>1.144735257094101</v>
      </c>
      <c r="E313">
        <v>32.76</v>
      </c>
      <c r="F313">
        <v>8.2050000000000001</v>
      </c>
      <c r="G313">
        <v>7.7172440999999994E-2</v>
      </c>
      <c r="H313">
        <v>-19.994</v>
      </c>
      <c r="I313">
        <v>1.2203618700000001</v>
      </c>
      <c r="J313">
        <v>1.2203618700000001</v>
      </c>
      <c r="K313" t="s">
        <v>36</v>
      </c>
      <c r="L313">
        <v>24.4072374</v>
      </c>
      <c r="M313">
        <v>1.7668402817742868</v>
      </c>
      <c r="N313">
        <v>2289.4705141882023</v>
      </c>
      <c r="P313" t="s">
        <v>152</v>
      </c>
      <c r="Q313" t="s">
        <v>74</v>
      </c>
      <c r="R313">
        <f t="shared" si="22"/>
        <v>168.96949436249997</v>
      </c>
      <c r="AB313" s="23" t="s">
        <v>130</v>
      </c>
      <c r="AC313" s="24" t="s">
        <v>326</v>
      </c>
      <c r="AD313" s="23">
        <v>7</v>
      </c>
      <c r="AE313" s="3" t="s">
        <v>33</v>
      </c>
      <c r="AF313" s="2" t="s">
        <v>61</v>
      </c>
      <c r="AG313" s="9">
        <v>57.069270319812212</v>
      </c>
      <c r="AH313" s="9">
        <v>4.4701758712219215</v>
      </c>
      <c r="AI313" s="2" t="s">
        <v>78</v>
      </c>
      <c r="BH313" t="s">
        <v>152</v>
      </c>
      <c r="BI313" t="s">
        <v>74</v>
      </c>
      <c r="BJ313" s="5">
        <v>-19.994</v>
      </c>
      <c r="BK313" s="10">
        <v>1.2203618700000001</v>
      </c>
      <c r="BL313" s="4" t="s">
        <v>95</v>
      </c>
      <c r="BM313" s="11">
        <v>-28.288</v>
      </c>
      <c r="BN313" s="4">
        <v>39.278776221999998</v>
      </c>
      <c r="BO313" s="4" t="s">
        <v>96</v>
      </c>
      <c r="BP313" s="12">
        <v>-14.307</v>
      </c>
      <c r="BQ313" s="4">
        <v>39.233131938</v>
      </c>
      <c r="BR313" s="13">
        <f t="shared" si="19"/>
        <v>38.259289332250702</v>
      </c>
      <c r="BS313" s="13">
        <f t="shared" si="20"/>
        <v>61.740710667749298</v>
      </c>
      <c r="BT313">
        <f t="shared" si="21"/>
        <v>100</v>
      </c>
    </row>
    <row r="314" spans="1:90" x14ac:dyDescent="0.3">
      <c r="A314" t="s">
        <v>152</v>
      </c>
      <c r="B314" t="s">
        <v>77</v>
      </c>
      <c r="C314">
        <v>20</v>
      </c>
      <c r="D314" s="28">
        <v>1.1549453675168031</v>
      </c>
      <c r="E314">
        <v>35.832999999999998</v>
      </c>
      <c r="F314">
        <v>8.0549999999999997</v>
      </c>
      <c r="G314">
        <v>7.5687902000000001E-2</v>
      </c>
      <c r="H314">
        <v>-19.823999999999998</v>
      </c>
      <c r="I314">
        <v>1.1814165675000001</v>
      </c>
      <c r="J314">
        <v>1.1814165675000001</v>
      </c>
      <c r="K314" t="s">
        <v>36</v>
      </c>
      <c r="L314">
        <v>23.628331350000003</v>
      </c>
      <c r="M314">
        <v>1.7483078358393156</v>
      </c>
      <c r="N314">
        <v>2309.8907350336062</v>
      </c>
      <c r="P314" t="s">
        <v>152</v>
      </c>
      <c r="Q314" t="s">
        <v>77</v>
      </c>
      <c r="R314">
        <f t="shared" si="22"/>
        <v>192.59782571249997</v>
      </c>
      <c r="AB314" s="23" t="s">
        <v>130</v>
      </c>
      <c r="AC314" s="24" t="s">
        <v>328</v>
      </c>
      <c r="AD314" s="23">
        <v>8</v>
      </c>
      <c r="AE314" s="3" t="s">
        <v>33</v>
      </c>
      <c r="AF314" s="2" t="s">
        <v>61</v>
      </c>
      <c r="AG314" s="9">
        <v>55.936272708853252</v>
      </c>
      <c r="AH314" s="9">
        <v>4.6952725266557742</v>
      </c>
      <c r="AI314" s="2" t="s">
        <v>78</v>
      </c>
      <c r="BH314" t="s">
        <v>152</v>
      </c>
      <c r="BI314" t="s">
        <v>77</v>
      </c>
      <c r="BJ314" s="5">
        <v>-19.823999999999998</v>
      </c>
      <c r="BK314" s="10">
        <v>1.1814165675000001</v>
      </c>
      <c r="BL314" s="4" t="s">
        <v>95</v>
      </c>
      <c r="BM314" s="11">
        <v>-28.288</v>
      </c>
      <c r="BN314" s="4">
        <v>39.278776221999998</v>
      </c>
      <c r="BO314" s="4" t="s">
        <v>96</v>
      </c>
      <c r="BP314" s="12">
        <v>-14.307</v>
      </c>
      <c r="BQ314" s="4">
        <v>39.233131938</v>
      </c>
      <c r="BR314" s="13">
        <f t="shared" si="19"/>
        <v>37.064180841004855</v>
      </c>
      <c r="BS314" s="13">
        <f t="shared" si="20"/>
        <v>62.935819158995145</v>
      </c>
      <c r="BT314">
        <f t="shared" si="21"/>
        <v>100</v>
      </c>
    </row>
    <row r="315" spans="1:90" x14ac:dyDescent="0.3">
      <c r="A315" t="s">
        <v>161</v>
      </c>
      <c r="B315" t="s">
        <v>32</v>
      </c>
      <c r="C315">
        <v>5</v>
      </c>
      <c r="D315" s="28">
        <v>1.0211666841973948</v>
      </c>
      <c r="E315">
        <v>24.966999999999999</v>
      </c>
      <c r="F315">
        <v>4.702</v>
      </c>
      <c r="G315">
        <v>0.26855808000000003</v>
      </c>
      <c r="H315">
        <v>-25.988999999999997</v>
      </c>
      <c r="I315">
        <v>3.5630238149999998</v>
      </c>
      <c r="J315">
        <v>3.5630238149999998</v>
      </c>
      <c r="K315" t="s">
        <v>36</v>
      </c>
      <c r="L315">
        <v>17.815119074999998</v>
      </c>
      <c r="M315">
        <v>1.3712128203400935</v>
      </c>
      <c r="N315">
        <v>510.58334209869736</v>
      </c>
      <c r="P315" t="s">
        <v>161</v>
      </c>
      <c r="Q315" t="s">
        <v>32</v>
      </c>
      <c r="R315">
        <v>17.815119074999998</v>
      </c>
      <c r="AB315" s="23" t="s">
        <v>130</v>
      </c>
      <c r="AC315" s="24" t="s">
        <v>314</v>
      </c>
      <c r="AD315" s="23">
        <v>1</v>
      </c>
      <c r="AE315" s="3" t="s">
        <v>33</v>
      </c>
      <c r="AF315" s="2" t="s">
        <v>67</v>
      </c>
      <c r="AG315" s="9">
        <v>75.414050528087074</v>
      </c>
      <c r="AH315" s="9">
        <v>6.3072543945463009</v>
      </c>
      <c r="AI315" s="2" t="s">
        <v>78</v>
      </c>
      <c r="BH315" t="s">
        <v>161</v>
      </c>
      <c r="BI315" t="s">
        <v>32</v>
      </c>
      <c r="BJ315" s="5">
        <v>-25.988999999999997</v>
      </c>
      <c r="BK315" s="10">
        <v>3.5630238149999998</v>
      </c>
      <c r="BL315" s="4" t="s">
        <v>95</v>
      </c>
      <c r="BM315" s="11">
        <v>-28.288</v>
      </c>
      <c r="BN315" s="4">
        <v>39.278776221999998</v>
      </c>
      <c r="BO315" s="4" t="s">
        <v>96</v>
      </c>
      <c r="BP315" s="12">
        <v>-14.307</v>
      </c>
      <c r="BQ315" s="4">
        <v>39.233131938</v>
      </c>
      <c r="BR315" s="13">
        <f t="shared" si="19"/>
        <v>80.40443877353745</v>
      </c>
      <c r="BS315" s="13">
        <f t="shared" si="20"/>
        <v>19.595561226462547</v>
      </c>
      <c r="BT315">
        <f t="shared" si="21"/>
        <v>100</v>
      </c>
    </row>
    <row r="316" spans="1:90" x14ac:dyDescent="0.3">
      <c r="A316" t="s">
        <v>161</v>
      </c>
      <c r="B316" t="s">
        <v>49</v>
      </c>
      <c r="C316">
        <v>5</v>
      </c>
      <c r="D316" s="28">
        <v>1.2119725696338473</v>
      </c>
      <c r="E316">
        <v>25.6875</v>
      </c>
      <c r="F316">
        <v>5.5410000000000004</v>
      </c>
      <c r="G316">
        <v>0.19210777200000001</v>
      </c>
      <c r="H316">
        <v>-25.0045</v>
      </c>
      <c r="I316">
        <v>2.5560031350000001</v>
      </c>
      <c r="J316">
        <v>2.5560031350000001</v>
      </c>
      <c r="K316" t="s">
        <v>36</v>
      </c>
      <c r="L316">
        <v>12.780015675000001</v>
      </c>
      <c r="M316">
        <v>1.1641467503873664</v>
      </c>
      <c r="N316">
        <v>605.98628481692356</v>
      </c>
      <c r="P316" t="s">
        <v>161</v>
      </c>
      <c r="Q316" t="s">
        <v>49</v>
      </c>
      <c r="R316">
        <f t="shared" si="22"/>
        <v>30.59513475</v>
      </c>
      <c r="AB316" s="23" t="s">
        <v>130</v>
      </c>
      <c r="AC316" s="24" t="s">
        <v>316</v>
      </c>
      <c r="AD316" s="23">
        <v>2</v>
      </c>
      <c r="AE316" s="3" t="s">
        <v>33</v>
      </c>
      <c r="AF316" s="2" t="s">
        <v>67</v>
      </c>
      <c r="AG316" s="9">
        <v>83.017583769384672</v>
      </c>
      <c r="AH316" s="9">
        <v>6.9635074980292053</v>
      </c>
      <c r="AI316" s="2" t="s">
        <v>78</v>
      </c>
      <c r="BH316" t="s">
        <v>161</v>
      </c>
      <c r="BI316" t="s">
        <v>49</v>
      </c>
      <c r="BJ316" s="5">
        <v>-25.0045</v>
      </c>
      <c r="BK316" s="10">
        <v>2.5560031350000001</v>
      </c>
      <c r="BL316" s="4" t="s">
        <v>95</v>
      </c>
      <c r="BM316" s="11">
        <v>-28.288</v>
      </c>
      <c r="BN316" s="4">
        <v>39.278776221999998</v>
      </c>
      <c r="BO316" s="4" t="s">
        <v>96</v>
      </c>
      <c r="BP316" s="12">
        <v>-14.307</v>
      </c>
      <c r="BQ316" s="4">
        <v>39.233131938</v>
      </c>
      <c r="BR316" s="13">
        <f t="shared" si="19"/>
        <v>73.483354599234417</v>
      </c>
      <c r="BS316" s="13">
        <f t="shared" si="20"/>
        <v>26.516645400765583</v>
      </c>
      <c r="BT316">
        <f t="shared" si="21"/>
        <v>100</v>
      </c>
    </row>
    <row r="317" spans="1:90" x14ac:dyDescent="0.3">
      <c r="A317" t="s">
        <v>161</v>
      </c>
      <c r="B317" t="s">
        <v>55</v>
      </c>
      <c r="C317">
        <v>10</v>
      </c>
      <c r="D317" s="28">
        <v>1.2294022420213826</v>
      </c>
      <c r="E317">
        <v>31.986999999999998</v>
      </c>
      <c r="F317">
        <v>5.5440000000000005</v>
      </c>
      <c r="G317">
        <v>0.19535422900000002</v>
      </c>
      <c r="H317">
        <v>-25.122</v>
      </c>
      <c r="I317">
        <v>2.6581269975000001</v>
      </c>
      <c r="J317">
        <v>2.6581269975000001</v>
      </c>
      <c r="K317" t="s">
        <v>36</v>
      </c>
      <c r="L317">
        <v>26.581269975000001</v>
      </c>
      <c r="M317">
        <v>2.4016892712095861</v>
      </c>
      <c r="N317">
        <v>1229.4022420213826</v>
      </c>
      <c r="P317" t="s">
        <v>161</v>
      </c>
      <c r="Q317" t="s">
        <v>55</v>
      </c>
      <c r="R317">
        <f t="shared" si="22"/>
        <v>57.176404724999998</v>
      </c>
      <c r="AB317" s="23" t="s">
        <v>130</v>
      </c>
      <c r="AC317" s="24" t="s">
        <v>318</v>
      </c>
      <c r="AD317" s="23">
        <v>3</v>
      </c>
      <c r="AE317" s="3" t="s">
        <v>33</v>
      </c>
      <c r="AF317" s="2" t="s">
        <v>67</v>
      </c>
      <c r="AG317" s="9">
        <v>78.771434214356532</v>
      </c>
      <c r="AH317" s="9">
        <v>6.5803746578512632</v>
      </c>
      <c r="AI317" s="2" t="s">
        <v>78</v>
      </c>
      <c r="BH317" t="s">
        <v>161</v>
      </c>
      <c r="BI317" t="s">
        <v>55</v>
      </c>
      <c r="BJ317" s="5">
        <v>-25.122</v>
      </c>
      <c r="BK317" s="10">
        <v>2.6581269975000001</v>
      </c>
      <c r="BL317" s="4" t="s">
        <v>95</v>
      </c>
      <c r="BM317" s="11">
        <v>-28.288</v>
      </c>
      <c r="BN317" s="4">
        <v>39.278776221999998</v>
      </c>
      <c r="BO317" s="4" t="s">
        <v>96</v>
      </c>
      <c r="BP317" s="12">
        <v>-14.307</v>
      </c>
      <c r="BQ317" s="4">
        <v>39.233131938</v>
      </c>
      <c r="BR317" s="13">
        <f t="shared" si="19"/>
        <v>74.309385468183734</v>
      </c>
      <c r="BS317" s="13">
        <f t="shared" si="20"/>
        <v>25.690614531816262</v>
      </c>
      <c r="BT317">
        <f t="shared" si="21"/>
        <v>100</v>
      </c>
    </row>
    <row r="318" spans="1:90" x14ac:dyDescent="0.3">
      <c r="A318" t="s">
        <v>161</v>
      </c>
      <c r="B318" t="s">
        <v>61</v>
      </c>
      <c r="C318">
        <v>10</v>
      </c>
      <c r="D318" s="28">
        <v>1.223679066013535</v>
      </c>
      <c r="E318">
        <v>30.454000000000001</v>
      </c>
      <c r="F318">
        <v>6.1360000000000001</v>
      </c>
      <c r="G318">
        <v>0.15484113599999999</v>
      </c>
      <c r="H318">
        <v>-24.471999999999998</v>
      </c>
      <c r="I318">
        <v>2.2258813200000001</v>
      </c>
      <c r="J318">
        <v>2.2258813200000001</v>
      </c>
      <c r="K318" t="s">
        <v>36</v>
      </c>
      <c r="L318">
        <v>22.258813199999999</v>
      </c>
      <c r="M318">
        <v>1.8947585668095475</v>
      </c>
      <c r="N318">
        <v>1223.679066013535</v>
      </c>
      <c r="P318" t="s">
        <v>161</v>
      </c>
      <c r="Q318" t="s">
        <v>61</v>
      </c>
      <c r="R318">
        <f t="shared" si="22"/>
        <v>79.435217924999989</v>
      </c>
      <c r="AB318" s="23" t="s">
        <v>130</v>
      </c>
      <c r="AC318" s="24" t="s">
        <v>320</v>
      </c>
      <c r="AD318" s="23">
        <v>4</v>
      </c>
      <c r="AE318" s="3" t="s">
        <v>33</v>
      </c>
      <c r="AF318" s="2" t="s">
        <v>67</v>
      </c>
      <c r="AG318" s="9">
        <v>75.381150528087076</v>
      </c>
      <c r="AH318" s="9">
        <v>6.3095543945463008</v>
      </c>
      <c r="AI318" s="2" t="s">
        <v>78</v>
      </c>
      <c r="BH318" t="s">
        <v>161</v>
      </c>
      <c r="BI318" t="s">
        <v>61</v>
      </c>
      <c r="BJ318" s="5">
        <v>-24.471999999999998</v>
      </c>
      <c r="BK318" s="10">
        <v>2.2258813200000001</v>
      </c>
      <c r="BL318" s="4" t="s">
        <v>95</v>
      </c>
      <c r="BM318" s="11">
        <v>-28.288</v>
      </c>
      <c r="BN318" s="4">
        <v>39.278776221999998</v>
      </c>
      <c r="BO318" s="4" t="s">
        <v>96</v>
      </c>
      <c r="BP318" s="12">
        <v>-14.307</v>
      </c>
      <c r="BQ318" s="4">
        <v>39.233131938</v>
      </c>
      <c r="BR318" s="13">
        <f t="shared" si="19"/>
        <v>69.739853001655547</v>
      </c>
      <c r="BS318" s="13">
        <f t="shared" si="20"/>
        <v>30.26014699834445</v>
      </c>
      <c r="BT318">
        <f t="shared" si="21"/>
        <v>100</v>
      </c>
    </row>
    <row r="319" spans="1:90" x14ac:dyDescent="0.3">
      <c r="A319" t="s">
        <v>161</v>
      </c>
      <c r="B319" t="s">
        <v>67</v>
      </c>
      <c r="C319">
        <v>10</v>
      </c>
      <c r="D319" s="28">
        <v>1.1662972226481418</v>
      </c>
      <c r="E319">
        <v>33.893999999999998</v>
      </c>
      <c r="F319">
        <v>6.84</v>
      </c>
      <c r="G319">
        <v>0.13034989900000002</v>
      </c>
      <c r="H319">
        <v>-23.74</v>
      </c>
      <c r="I319">
        <v>1.9256104725000001</v>
      </c>
      <c r="J319">
        <v>1.9256104725000001</v>
      </c>
      <c r="K319" t="s">
        <v>36</v>
      </c>
      <c r="L319">
        <v>19.256104725</v>
      </c>
      <c r="M319">
        <v>1.5202672517616582</v>
      </c>
      <c r="N319">
        <v>1166.2972226481418</v>
      </c>
      <c r="P319" t="s">
        <v>161</v>
      </c>
      <c r="Q319" t="s">
        <v>67</v>
      </c>
      <c r="R319">
        <f t="shared" si="22"/>
        <v>98.691322649999989</v>
      </c>
      <c r="AB319" s="23" t="s">
        <v>130</v>
      </c>
      <c r="AC319" s="24" t="s">
        <v>322</v>
      </c>
      <c r="AD319" s="23">
        <v>5</v>
      </c>
      <c r="AE319" s="3" t="s">
        <v>33</v>
      </c>
      <c r="AF319" s="2" t="s">
        <v>67</v>
      </c>
      <c r="AG319" s="9">
        <v>78.15054050969627</v>
      </c>
      <c r="AH319" s="9">
        <v>6.3399872347242434</v>
      </c>
      <c r="AI319" s="2" t="s">
        <v>78</v>
      </c>
      <c r="BH319" t="s">
        <v>161</v>
      </c>
      <c r="BI319" t="s">
        <v>67</v>
      </c>
      <c r="BJ319" s="5">
        <v>-23.74</v>
      </c>
      <c r="BK319" s="10">
        <v>1.9256104725000001</v>
      </c>
      <c r="BL319" s="4" t="s">
        <v>95</v>
      </c>
      <c r="BM319" s="11">
        <v>-28.288</v>
      </c>
      <c r="BN319" s="4">
        <v>39.278776221999998</v>
      </c>
      <c r="BO319" s="4" t="s">
        <v>96</v>
      </c>
      <c r="BP319" s="12">
        <v>-14.307</v>
      </c>
      <c r="BQ319" s="4">
        <v>39.233131938</v>
      </c>
      <c r="BR319" s="13">
        <f t="shared" si="19"/>
        <v>64.593856439349977</v>
      </c>
      <c r="BS319" s="13">
        <f t="shared" si="20"/>
        <v>35.406143560650023</v>
      </c>
      <c r="BT319">
        <f t="shared" si="21"/>
        <v>100</v>
      </c>
    </row>
    <row r="320" spans="1:90" x14ac:dyDescent="0.3">
      <c r="A320" t="s">
        <v>161</v>
      </c>
      <c r="B320" t="s">
        <v>71</v>
      </c>
      <c r="C320">
        <v>20</v>
      </c>
      <c r="D320" s="28">
        <v>1.2524950571019979</v>
      </c>
      <c r="E320">
        <v>33.899000000000001</v>
      </c>
      <c r="F320">
        <v>7.016</v>
      </c>
      <c r="G320">
        <v>0.10829996800000001</v>
      </c>
      <c r="H320">
        <v>-22.47</v>
      </c>
      <c r="I320">
        <v>1.6204669650000001</v>
      </c>
      <c r="J320">
        <v>1.6204669650000001</v>
      </c>
      <c r="K320" t="s">
        <v>36</v>
      </c>
      <c r="L320">
        <v>32.409339299999999</v>
      </c>
      <c r="M320">
        <v>2.7129034920860908</v>
      </c>
      <c r="N320">
        <v>2504.9901142039957</v>
      </c>
      <c r="P320" t="s">
        <v>161</v>
      </c>
      <c r="Q320" t="s">
        <v>71</v>
      </c>
      <c r="R320">
        <f t="shared" si="22"/>
        <v>131.10066194999999</v>
      </c>
      <c r="AB320" s="23" t="s">
        <v>130</v>
      </c>
      <c r="AC320" s="24" t="s">
        <v>324</v>
      </c>
      <c r="AD320" s="23">
        <v>6</v>
      </c>
      <c r="AE320" s="3" t="s">
        <v>33</v>
      </c>
      <c r="AF320" s="2" t="s">
        <v>67</v>
      </c>
      <c r="AG320" s="9">
        <v>65.579934027101075</v>
      </c>
      <c r="AH320" s="9">
        <v>5.4597956736200199</v>
      </c>
      <c r="AI320" s="2" t="s">
        <v>78</v>
      </c>
      <c r="BH320" t="s">
        <v>161</v>
      </c>
      <c r="BI320" t="s">
        <v>71</v>
      </c>
      <c r="BJ320" s="5">
        <v>-22.47</v>
      </c>
      <c r="BK320" s="10">
        <v>1.6204669650000001</v>
      </c>
      <c r="BL320" s="4" t="s">
        <v>95</v>
      </c>
      <c r="BM320" s="11">
        <v>-28.288</v>
      </c>
      <c r="BN320" s="4">
        <v>39.278776221999998</v>
      </c>
      <c r="BO320" s="4" t="s">
        <v>96</v>
      </c>
      <c r="BP320" s="12">
        <v>-14.307</v>
      </c>
      <c r="BQ320" s="4">
        <v>39.233131938</v>
      </c>
      <c r="BR320" s="13">
        <f t="shared" si="19"/>
        <v>55.665693004748782</v>
      </c>
      <c r="BS320" s="13">
        <f t="shared" si="20"/>
        <v>44.334306995251218</v>
      </c>
      <c r="BT320">
        <f t="shared" si="21"/>
        <v>100</v>
      </c>
      <c r="CG320" s="1" t="s">
        <v>329</v>
      </c>
      <c r="CH320" s="1"/>
      <c r="CI320" s="1"/>
      <c r="CJ320" s="1"/>
      <c r="CK320" s="1"/>
      <c r="CL320" s="1"/>
    </row>
    <row r="321" spans="1:82" x14ac:dyDescent="0.3">
      <c r="A321" t="s">
        <v>161</v>
      </c>
      <c r="B321" t="s">
        <v>74</v>
      </c>
      <c r="C321">
        <v>20</v>
      </c>
      <c r="D321" s="28">
        <v>1.1702994436326506</v>
      </c>
      <c r="E321">
        <v>35.218000000000004</v>
      </c>
      <c r="F321">
        <v>7.1980000000000004</v>
      </c>
      <c r="G321">
        <v>9.1431348999999995E-2</v>
      </c>
      <c r="H321">
        <v>-21.363999999999997</v>
      </c>
      <c r="I321">
        <v>1.4161048199999999</v>
      </c>
      <c r="J321">
        <v>1.4161048199999999</v>
      </c>
      <c r="K321" t="s">
        <v>36</v>
      </c>
      <c r="L321">
        <v>28.3220964</v>
      </c>
      <c r="M321">
        <v>2.140041137305654</v>
      </c>
      <c r="N321">
        <v>2340.5988872653011</v>
      </c>
      <c r="P321" t="s">
        <v>161</v>
      </c>
      <c r="Q321" t="s">
        <v>74</v>
      </c>
      <c r="R321">
        <f t="shared" si="22"/>
        <v>159.42275834999998</v>
      </c>
      <c r="AB321" s="23" t="s">
        <v>130</v>
      </c>
      <c r="AC321" s="24" t="s">
        <v>326</v>
      </c>
      <c r="AD321" s="23">
        <v>7</v>
      </c>
      <c r="AE321" s="3" t="s">
        <v>33</v>
      </c>
      <c r="AF321" s="2" t="s">
        <v>67</v>
      </c>
      <c r="AG321" s="9">
        <v>71.833316823426799</v>
      </c>
      <c r="AH321" s="9">
        <v>5.5265467081143207</v>
      </c>
      <c r="AI321" s="2" t="s">
        <v>78</v>
      </c>
      <c r="BH321" t="s">
        <v>161</v>
      </c>
      <c r="BI321" t="s">
        <v>74</v>
      </c>
      <c r="BJ321" s="5">
        <v>-21.363999999999997</v>
      </c>
      <c r="BK321" s="10">
        <v>1.4161048199999999</v>
      </c>
      <c r="BL321" s="4" t="s">
        <v>95</v>
      </c>
      <c r="BM321" s="11">
        <v>-28.288</v>
      </c>
      <c r="BN321" s="4">
        <v>39.278776221999998</v>
      </c>
      <c r="BO321" s="4" t="s">
        <v>96</v>
      </c>
      <c r="BP321" s="12">
        <v>-14.307</v>
      </c>
      <c r="BQ321" s="4">
        <v>39.233131938</v>
      </c>
      <c r="BR321" s="13">
        <f t="shared" si="19"/>
        <v>47.890457761702365</v>
      </c>
      <c r="BS321" s="13">
        <f t="shared" si="20"/>
        <v>52.109542238297635</v>
      </c>
      <c r="BT321">
        <f t="shared" si="21"/>
        <v>100</v>
      </c>
    </row>
    <row r="322" spans="1:82" x14ac:dyDescent="0.3">
      <c r="A322" t="s">
        <v>161</v>
      </c>
      <c r="B322" t="s">
        <v>77</v>
      </c>
      <c r="C322">
        <v>20</v>
      </c>
      <c r="D322" s="28">
        <v>1.2453410870921888</v>
      </c>
      <c r="E322">
        <v>34.231000000000002</v>
      </c>
      <c r="F322">
        <v>8.8679999999999986</v>
      </c>
      <c r="G322">
        <v>6.9186748000000006E-2</v>
      </c>
      <c r="H322">
        <v>-19.221</v>
      </c>
      <c r="I322">
        <v>1.116813555</v>
      </c>
      <c r="J322">
        <v>1.116813555</v>
      </c>
      <c r="K322" t="s">
        <v>36</v>
      </c>
      <c r="L322">
        <v>22.336271100000001</v>
      </c>
      <c r="M322">
        <v>1.7232219993338667</v>
      </c>
      <c r="N322">
        <v>2490.6821741843778</v>
      </c>
      <c r="P322" t="s">
        <v>161</v>
      </c>
      <c r="Q322" t="s">
        <v>77</v>
      </c>
      <c r="R322">
        <f t="shared" si="22"/>
        <v>181.75902944999999</v>
      </c>
      <c r="AB322" s="23" t="s">
        <v>130</v>
      </c>
      <c r="AC322" s="24" t="s">
        <v>328</v>
      </c>
      <c r="AD322" s="23">
        <v>8</v>
      </c>
      <c r="AE322" s="3" t="s">
        <v>33</v>
      </c>
      <c r="AF322" s="2" t="s">
        <v>67</v>
      </c>
      <c r="AG322" s="9">
        <v>70.71566506193011</v>
      </c>
      <c r="AH322" s="9">
        <v>5.9363487771029231</v>
      </c>
      <c r="AI322" s="2" t="s">
        <v>78</v>
      </c>
      <c r="BH322" t="s">
        <v>161</v>
      </c>
      <c r="BI322" t="s">
        <v>77</v>
      </c>
      <c r="BJ322" s="5">
        <v>-19.221</v>
      </c>
      <c r="BK322" s="10">
        <v>1.116813555</v>
      </c>
      <c r="BL322" s="4" t="s">
        <v>95</v>
      </c>
      <c r="BM322" s="11">
        <v>-28.288</v>
      </c>
      <c r="BN322" s="4">
        <v>39.278776221999998</v>
      </c>
      <c r="BO322" s="4" t="s">
        <v>96</v>
      </c>
      <c r="BP322" s="12">
        <v>-14.307</v>
      </c>
      <c r="BQ322" s="4">
        <v>39.233131938</v>
      </c>
      <c r="BR322" s="13">
        <f t="shared" si="19"/>
        <v>32.825060722056421</v>
      </c>
      <c r="BS322" s="13">
        <f t="shared" si="20"/>
        <v>67.174939277943579</v>
      </c>
      <c r="BT322">
        <f t="shared" si="21"/>
        <v>100</v>
      </c>
      <c r="BW322" s="1" t="s">
        <v>30</v>
      </c>
      <c r="BX322" s="1"/>
      <c r="BY322" s="1"/>
    </row>
    <row r="323" spans="1:82" x14ac:dyDescent="0.3">
      <c r="AB323" s="29" t="s">
        <v>37</v>
      </c>
      <c r="AC323" s="29" t="s">
        <v>31</v>
      </c>
      <c r="AD323" s="29">
        <v>1</v>
      </c>
      <c r="AE323" s="3" t="s">
        <v>33</v>
      </c>
      <c r="AF323" s="2" t="s">
        <v>64</v>
      </c>
      <c r="AG323" s="13">
        <f>SUM(AG31-AG15)</f>
        <v>77.053561124290979</v>
      </c>
      <c r="BH323" t="s">
        <v>330</v>
      </c>
      <c r="BI323" t="s">
        <v>32</v>
      </c>
      <c r="BJ323">
        <v>-14.773999999999999</v>
      </c>
      <c r="BK323" s="10">
        <v>2.8659378329999998</v>
      </c>
      <c r="BL323" s="4" t="s">
        <v>95</v>
      </c>
      <c r="BM323" s="11">
        <v>-28.288</v>
      </c>
      <c r="BN323" s="4">
        <v>39.278776221999998</v>
      </c>
      <c r="BO323" s="4" t="s">
        <v>88</v>
      </c>
      <c r="BP323" s="4">
        <v>-13.155000000000001</v>
      </c>
      <c r="BQ323" s="4">
        <v>44.406541157999996</v>
      </c>
      <c r="BR323" s="13">
        <f>100-BS323</f>
        <v>5.5285714285714249</v>
      </c>
      <c r="BS323" s="13">
        <f>(BJ323--28)/(-14--28)*100</f>
        <v>94.471428571428575</v>
      </c>
      <c r="BT323">
        <f t="shared" si="21"/>
        <v>100</v>
      </c>
      <c r="BX323" t="s">
        <v>27</v>
      </c>
      <c r="BY323" t="s">
        <v>28</v>
      </c>
      <c r="CA323" t="s">
        <v>46</v>
      </c>
      <c r="CB323" t="s">
        <v>47</v>
      </c>
      <c r="CC323" t="s">
        <v>48</v>
      </c>
      <c r="CD323" t="s">
        <v>33</v>
      </c>
    </row>
    <row r="324" spans="1:82" x14ac:dyDescent="0.3">
      <c r="AB324" s="29" t="s">
        <v>37</v>
      </c>
      <c r="AC324" s="29" t="s">
        <v>52</v>
      </c>
      <c r="AD324" s="29">
        <v>2</v>
      </c>
      <c r="AE324" s="3" t="s">
        <v>33</v>
      </c>
      <c r="AF324" s="2" t="s">
        <v>64</v>
      </c>
      <c r="AG324" s="13">
        <f>SUM(AG32-AG16)</f>
        <v>73.87505692090896</v>
      </c>
      <c r="BH324" t="s">
        <v>331</v>
      </c>
      <c r="BI324" t="s">
        <v>49</v>
      </c>
      <c r="BJ324">
        <v>-15.58</v>
      </c>
      <c r="BK324" s="10">
        <v>1.960188912</v>
      </c>
      <c r="BL324" s="4" t="s">
        <v>95</v>
      </c>
      <c r="BM324" s="11">
        <v>-28.288</v>
      </c>
      <c r="BN324" s="4">
        <v>39.278776221999998</v>
      </c>
      <c r="BO324" s="4" t="s">
        <v>88</v>
      </c>
      <c r="BP324" s="4">
        <v>-13.155000000000001</v>
      </c>
      <c r="BQ324" s="4">
        <v>44.406541157999996</v>
      </c>
      <c r="BR324" s="13">
        <f t="shared" ref="BR324:BR387" si="23">100-BS324</f>
        <v>11.285714285714292</v>
      </c>
      <c r="BS324" s="13">
        <f t="shared" ref="BS324:BS387" si="24">(BJ324--28)/(-14--28)*100</f>
        <v>88.714285714285708</v>
      </c>
      <c r="BT324">
        <f t="shared" si="21"/>
        <v>100</v>
      </c>
      <c r="BW324" t="s">
        <v>54</v>
      </c>
      <c r="BX324" s="13">
        <f>AVERAGE(BR323,BR331,BR339,BR347,BR355,BR363,BR371,BR379)</f>
        <v>2.5874999999999986</v>
      </c>
      <c r="BY324" s="13">
        <f>AVERAGE(BS323,BS331,BS339,BS347,BS355,BS363,BS371,BS379)</f>
        <v>97.412499999999994</v>
      </c>
      <c r="CA324" t="s">
        <v>54</v>
      </c>
      <c r="CB324">
        <f>CD324*BX324/100</f>
        <v>0.41095270186761518</v>
      </c>
      <c r="CC324">
        <f>BY324*CD324/100</f>
        <v>15.471277322001578</v>
      </c>
      <c r="CD324">
        <v>15.882230023869194</v>
      </c>
    </row>
    <row r="325" spans="1:82" x14ac:dyDescent="0.3">
      <c r="AB325" s="29" t="s">
        <v>37</v>
      </c>
      <c r="AC325" s="29" t="s">
        <v>57</v>
      </c>
      <c r="AD325" s="29">
        <v>3</v>
      </c>
      <c r="AE325" s="3" t="s">
        <v>33</v>
      </c>
      <c r="AF325" s="2" t="s">
        <v>64</v>
      </c>
      <c r="AG325" s="13">
        <f>SUM(AG33-AG17)</f>
        <v>72.264430923575674</v>
      </c>
      <c r="BH325" t="s">
        <v>332</v>
      </c>
      <c r="BI325" t="s">
        <v>55</v>
      </c>
      <c r="BJ325">
        <v>-16.492000000000001</v>
      </c>
      <c r="BK325" s="10">
        <v>1.5904880640000001</v>
      </c>
      <c r="BL325" s="4" t="s">
        <v>95</v>
      </c>
      <c r="BM325" s="11">
        <v>-28.288</v>
      </c>
      <c r="BN325" s="4">
        <v>39.278776221999998</v>
      </c>
      <c r="BO325" s="4" t="s">
        <v>88</v>
      </c>
      <c r="BP325" s="4">
        <v>-13.155000000000001</v>
      </c>
      <c r="BQ325" s="4">
        <v>44.406541157999996</v>
      </c>
      <c r="BR325" s="13">
        <f t="shared" si="23"/>
        <v>17.800000000000011</v>
      </c>
      <c r="BS325" s="13">
        <f t="shared" si="24"/>
        <v>82.199999999999989</v>
      </c>
      <c r="BT325">
        <f t="shared" si="21"/>
        <v>100</v>
      </c>
      <c r="BW325" t="s">
        <v>60</v>
      </c>
      <c r="BX325" s="13">
        <f t="shared" ref="BX325:BY331" si="25">AVERAGE(BR324,BR332,BR340,BR348,BR356,BR364,BR372,BR380)</f>
        <v>8.5741071428571445</v>
      </c>
      <c r="BY325" s="13">
        <f t="shared" si="25"/>
        <v>91.425892857142841</v>
      </c>
      <c r="CA325" t="s">
        <v>60</v>
      </c>
      <c r="CB325">
        <f t="shared" ref="CB325:CB331" si="26">CD325*BX325/100</f>
        <v>1.1791326765484511</v>
      </c>
      <c r="CC325">
        <f t="shared" ref="CC325:CC331" si="27">BY325*CD325/100</f>
        <v>12.573117638293418</v>
      </c>
      <c r="CD325">
        <v>13.752250314841872</v>
      </c>
    </row>
    <row r="326" spans="1:82" x14ac:dyDescent="0.3">
      <c r="AB326" s="29" t="s">
        <v>37</v>
      </c>
      <c r="AC326" s="29" t="s">
        <v>63</v>
      </c>
      <c r="AD326" s="29">
        <v>4</v>
      </c>
      <c r="AE326" s="3" t="s">
        <v>33</v>
      </c>
      <c r="AF326" s="2" t="s">
        <v>64</v>
      </c>
      <c r="AG326" s="13">
        <f>SUM(AG34-AG18)</f>
        <v>65.821926934242413</v>
      </c>
      <c r="BH326" t="s">
        <v>333</v>
      </c>
      <c r="BI326" t="s">
        <v>61</v>
      </c>
      <c r="BJ326">
        <v>-16.975999999999999</v>
      </c>
      <c r="BK326" s="10">
        <v>1.2973799614999999</v>
      </c>
      <c r="BL326" s="4" t="s">
        <v>95</v>
      </c>
      <c r="BM326" s="11">
        <v>-28.288</v>
      </c>
      <c r="BN326" s="4">
        <v>39.278776221999998</v>
      </c>
      <c r="BO326" s="4" t="s">
        <v>88</v>
      </c>
      <c r="BP326" s="4">
        <v>-13.155000000000001</v>
      </c>
      <c r="BQ326" s="4">
        <v>44.406541157999996</v>
      </c>
      <c r="BR326" s="13">
        <f t="shared" si="23"/>
        <v>21.257142857142853</v>
      </c>
      <c r="BS326" s="13">
        <f t="shared" si="24"/>
        <v>78.742857142857147</v>
      </c>
      <c r="BT326">
        <f t="shared" si="21"/>
        <v>100</v>
      </c>
      <c r="BW326" t="s">
        <v>55</v>
      </c>
      <c r="BX326" s="13">
        <f t="shared" si="25"/>
        <v>15.733928571428573</v>
      </c>
      <c r="BY326" s="13">
        <f t="shared" si="25"/>
        <v>84.266071428571436</v>
      </c>
      <c r="CA326" t="s">
        <v>66</v>
      </c>
      <c r="CB326">
        <f t="shared" si="26"/>
        <v>3.305881802546176</v>
      </c>
      <c r="CC326">
        <f t="shared" si="27"/>
        <v>17.70528389290109</v>
      </c>
      <c r="CD326">
        <v>21.011165695447264</v>
      </c>
    </row>
    <row r="327" spans="1:82" x14ac:dyDescent="0.3">
      <c r="AB327" s="29" t="s">
        <v>101</v>
      </c>
      <c r="AC327" s="29" t="s">
        <v>93</v>
      </c>
      <c r="AD327" s="29">
        <v>1</v>
      </c>
      <c r="AE327" s="3" t="s">
        <v>33</v>
      </c>
      <c r="AF327" s="2" t="s">
        <v>64</v>
      </c>
      <c r="AG327" s="13">
        <f>SUM(AG63-AG47)</f>
        <v>86.717317108290771</v>
      </c>
      <c r="BH327" t="s">
        <v>334</v>
      </c>
      <c r="BI327" t="s">
        <v>67</v>
      </c>
      <c r="BJ327">
        <v>-17.536999999999999</v>
      </c>
      <c r="BK327" s="10">
        <v>1.268854983</v>
      </c>
      <c r="BL327" s="4" t="s">
        <v>95</v>
      </c>
      <c r="BM327" s="11">
        <v>-28.288</v>
      </c>
      <c r="BN327" s="4">
        <v>39.278776221999998</v>
      </c>
      <c r="BO327" s="4" t="s">
        <v>88</v>
      </c>
      <c r="BP327" s="4">
        <v>-13.155000000000001</v>
      </c>
      <c r="BQ327" s="4">
        <v>44.406541157999996</v>
      </c>
      <c r="BR327" s="13">
        <f t="shared" si="23"/>
        <v>25.264285714285705</v>
      </c>
      <c r="BS327" s="13">
        <f t="shared" si="24"/>
        <v>74.735714285714295</v>
      </c>
      <c r="BT327">
        <f t="shared" si="21"/>
        <v>100</v>
      </c>
      <c r="BW327" t="s">
        <v>61</v>
      </c>
      <c r="BX327" s="13">
        <f t="shared" si="25"/>
        <v>21.12678571428571</v>
      </c>
      <c r="BY327" s="13">
        <f t="shared" si="25"/>
        <v>78.873214285714297</v>
      </c>
      <c r="CA327" t="s">
        <v>70</v>
      </c>
      <c r="CB327">
        <f t="shared" si="26"/>
        <v>3.670930021240391</v>
      </c>
      <c r="CC327">
        <f t="shared" si="27"/>
        <v>13.704784727256099</v>
      </c>
      <c r="CD327">
        <v>17.375714748496488</v>
      </c>
    </row>
    <row r="328" spans="1:82" x14ac:dyDescent="0.3">
      <c r="AB328" s="29" t="s">
        <v>101</v>
      </c>
      <c r="AC328" s="29" t="s">
        <v>99</v>
      </c>
      <c r="AD328" s="29">
        <v>2</v>
      </c>
      <c r="AE328" s="3" t="s">
        <v>33</v>
      </c>
      <c r="AF328" s="2" t="s">
        <v>64</v>
      </c>
      <c r="AG328" s="13">
        <f>SUM(AG64-AG48)</f>
        <v>74.723117710860166</v>
      </c>
      <c r="BH328" t="s">
        <v>335</v>
      </c>
      <c r="BI328" t="s">
        <v>71</v>
      </c>
      <c r="BJ328">
        <v>-16.88</v>
      </c>
      <c r="BK328" s="10">
        <v>0.89823927599999998</v>
      </c>
      <c r="BL328" s="4" t="s">
        <v>95</v>
      </c>
      <c r="BM328" s="11">
        <v>-28.288</v>
      </c>
      <c r="BN328" s="4">
        <v>39.278776221999998</v>
      </c>
      <c r="BO328" s="4" t="s">
        <v>88</v>
      </c>
      <c r="BP328" s="4">
        <v>-13.155000000000001</v>
      </c>
      <c r="BQ328" s="4">
        <v>44.406541157999996</v>
      </c>
      <c r="BR328" s="13">
        <f t="shared" si="23"/>
        <v>20.571428571428569</v>
      </c>
      <c r="BS328" s="13">
        <f t="shared" si="24"/>
        <v>79.428571428571431</v>
      </c>
      <c r="BT328">
        <f t="shared" si="21"/>
        <v>100</v>
      </c>
      <c r="BW328" t="s">
        <v>67</v>
      </c>
      <c r="BX328" s="13">
        <f t="shared" si="25"/>
        <v>22.640178571428571</v>
      </c>
      <c r="BY328" s="13">
        <f t="shared" si="25"/>
        <v>77.359821428571436</v>
      </c>
      <c r="CA328" t="s">
        <v>67</v>
      </c>
      <c r="CB328">
        <f t="shared" si="26"/>
        <v>3.312359879274148</v>
      </c>
      <c r="CC328">
        <f t="shared" si="27"/>
        <v>11.318089561854718</v>
      </c>
      <c r="CD328">
        <v>14.630449441128864</v>
      </c>
    </row>
    <row r="329" spans="1:82" x14ac:dyDescent="0.3">
      <c r="AB329" s="29" t="s">
        <v>101</v>
      </c>
      <c r="AC329" s="29" t="s">
        <v>102</v>
      </c>
      <c r="AD329" s="29">
        <v>3</v>
      </c>
      <c r="AE329" s="3" t="s">
        <v>33</v>
      </c>
      <c r="AF329" s="2" t="s">
        <v>64</v>
      </c>
      <c r="AG329" s="13">
        <f>SUM(AG65-AG49)</f>
        <v>72.221683132291076</v>
      </c>
      <c r="BH329" t="s">
        <v>336</v>
      </c>
      <c r="BI329" t="s">
        <v>74</v>
      </c>
      <c r="BJ329">
        <v>-16.114000000000001</v>
      </c>
      <c r="BK329" s="10">
        <v>0.68487180299999995</v>
      </c>
      <c r="BL329" s="4" t="s">
        <v>95</v>
      </c>
      <c r="BM329" s="11">
        <v>-28.288</v>
      </c>
      <c r="BN329" s="4">
        <v>39.278776221999998</v>
      </c>
      <c r="BO329" s="4" t="s">
        <v>88</v>
      </c>
      <c r="BP329" s="4">
        <v>-13.155000000000001</v>
      </c>
      <c r="BQ329" s="4">
        <v>44.406541157999996</v>
      </c>
      <c r="BR329" s="13">
        <f t="shared" si="23"/>
        <v>15.100000000000009</v>
      </c>
      <c r="BS329" s="13">
        <f t="shared" si="24"/>
        <v>84.899999999999991</v>
      </c>
      <c r="BT329">
        <f t="shared" si="21"/>
        <v>100</v>
      </c>
      <c r="BW329" t="s">
        <v>71</v>
      </c>
      <c r="BX329" s="13">
        <f t="shared" si="25"/>
        <v>17.939732142857146</v>
      </c>
      <c r="BY329" s="13">
        <f t="shared" si="25"/>
        <v>82.060267857142861</v>
      </c>
      <c r="CA329" t="s">
        <v>76</v>
      </c>
      <c r="CB329">
        <f t="shared" si="26"/>
        <v>3.9620306591544225</v>
      </c>
      <c r="CC329">
        <f t="shared" si="27"/>
        <v>18.123196854858033</v>
      </c>
      <c r="CD329">
        <v>22.085227514012455</v>
      </c>
    </row>
    <row r="330" spans="1:82" x14ac:dyDescent="0.3">
      <c r="AB330" s="29" t="s">
        <v>101</v>
      </c>
      <c r="AC330" s="29" t="s">
        <v>103</v>
      </c>
      <c r="AD330" s="29">
        <v>4</v>
      </c>
      <c r="AE330" s="3" t="s">
        <v>33</v>
      </c>
      <c r="AF330" s="2" t="s">
        <v>64</v>
      </c>
      <c r="AG330" s="13">
        <f>SUM(AG66-AG50)</f>
        <v>75.442935126957664</v>
      </c>
      <c r="BH330" t="s">
        <v>337</v>
      </c>
      <c r="BI330" t="s">
        <v>77</v>
      </c>
      <c r="BJ330">
        <v>-16.018000000000001</v>
      </c>
      <c r="BK330" s="10">
        <v>0.55267155899999998</v>
      </c>
      <c r="BL330" s="4" t="s">
        <v>95</v>
      </c>
      <c r="BM330" s="11">
        <v>-28.288</v>
      </c>
      <c r="BN330" s="4">
        <v>39.278776221999998</v>
      </c>
      <c r="BO330" s="4" t="s">
        <v>88</v>
      </c>
      <c r="BP330" s="4">
        <v>-13.155000000000001</v>
      </c>
      <c r="BQ330" s="4">
        <v>44.406541157999996</v>
      </c>
      <c r="BR330" s="13">
        <f t="shared" si="23"/>
        <v>14.414285714285725</v>
      </c>
      <c r="BS330" s="13">
        <f t="shared" si="24"/>
        <v>85.585714285714275</v>
      </c>
      <c r="BT330">
        <f t="shared" si="21"/>
        <v>100</v>
      </c>
      <c r="BW330" t="s">
        <v>74</v>
      </c>
      <c r="BX330" s="13">
        <f t="shared" si="25"/>
        <v>13.208035714285716</v>
      </c>
      <c r="BY330" s="13">
        <f t="shared" si="25"/>
        <v>86.791964285714272</v>
      </c>
      <c r="CA330" t="s">
        <v>80</v>
      </c>
      <c r="CB330">
        <f t="shared" si="26"/>
        <v>2.0251035987296961</v>
      </c>
      <c r="CC330">
        <f t="shared" si="27"/>
        <v>13.307256507923851</v>
      </c>
      <c r="CD330">
        <v>15.332360106653548</v>
      </c>
    </row>
    <row r="331" spans="1:82" x14ac:dyDescent="0.3">
      <c r="AB331" s="29" t="s">
        <v>113</v>
      </c>
      <c r="AC331" s="29" t="s">
        <v>100</v>
      </c>
      <c r="AD331" s="29">
        <v>1</v>
      </c>
      <c r="AE331" s="3" t="s">
        <v>33</v>
      </c>
      <c r="AF331" s="2" t="s">
        <v>64</v>
      </c>
      <c r="AG331" s="13">
        <f>SUM(AG95-AG79)</f>
        <v>74.680369919575597</v>
      </c>
      <c r="BH331" t="s">
        <v>338</v>
      </c>
      <c r="BI331" t="s">
        <v>32</v>
      </c>
      <c r="BJ331">
        <v>-14.614999999999998</v>
      </c>
      <c r="BK331" s="10">
        <v>3.0022512299999997</v>
      </c>
      <c r="BL331" s="4" t="s">
        <v>95</v>
      </c>
      <c r="BM331" s="11">
        <v>-28.288</v>
      </c>
      <c r="BN331" s="4">
        <v>39.278776221999998</v>
      </c>
      <c r="BO331" s="4" t="s">
        <v>88</v>
      </c>
      <c r="BP331" s="4">
        <v>-13.155000000000001</v>
      </c>
      <c r="BQ331" s="4">
        <v>44.406541157999996</v>
      </c>
      <c r="BR331" s="13">
        <f t="shared" si="23"/>
        <v>4.3928571428571388</v>
      </c>
      <c r="BS331" s="13">
        <f t="shared" si="24"/>
        <v>95.607142857142861</v>
      </c>
      <c r="BT331">
        <f t="shared" si="21"/>
        <v>100</v>
      </c>
      <c r="BW331" t="s">
        <v>77</v>
      </c>
      <c r="BX331" s="13">
        <f t="shared" si="25"/>
        <v>12.975000000000005</v>
      </c>
      <c r="BY331" s="13">
        <f t="shared" si="25"/>
        <v>87.024999999999977</v>
      </c>
      <c r="CA331" t="s">
        <v>83</v>
      </c>
      <c r="CB331">
        <f t="shared" si="26"/>
        <v>1.6607095650038459</v>
      </c>
      <c r="CC331">
        <f t="shared" si="27"/>
        <v>11.138593440806135</v>
      </c>
      <c r="CD331">
        <v>12.799303005809984</v>
      </c>
    </row>
    <row r="332" spans="1:82" x14ac:dyDescent="0.3">
      <c r="AB332" s="29" t="s">
        <v>113</v>
      </c>
      <c r="AC332" s="29" t="s">
        <v>110</v>
      </c>
      <c r="AD332" s="29">
        <v>2</v>
      </c>
      <c r="AE332" s="3" t="s">
        <v>33</v>
      </c>
      <c r="AF332" s="2" t="s">
        <v>64</v>
      </c>
      <c r="AG332" s="13">
        <f>SUM(AG96-AG80)</f>
        <v>81.928186907575451</v>
      </c>
      <c r="BH332" t="s">
        <v>339</v>
      </c>
      <c r="BI332" t="s">
        <v>49</v>
      </c>
      <c r="BJ332">
        <v>-15.51</v>
      </c>
      <c r="BK332" s="10">
        <v>2.0070665009999997</v>
      </c>
      <c r="BL332" s="4" t="s">
        <v>95</v>
      </c>
      <c r="BM332" s="11">
        <v>-28.288</v>
      </c>
      <c r="BN332" s="4">
        <v>39.278776221999998</v>
      </c>
      <c r="BO332" s="4" t="s">
        <v>88</v>
      </c>
      <c r="BP332" s="4">
        <v>-13.155000000000001</v>
      </c>
      <c r="BQ332" s="4">
        <v>44.406541157999996</v>
      </c>
      <c r="BR332" s="13">
        <f t="shared" si="23"/>
        <v>10.785714285714292</v>
      </c>
      <c r="BS332" s="13">
        <f t="shared" si="24"/>
        <v>89.214285714285708</v>
      </c>
      <c r="BT332">
        <f t="shared" si="21"/>
        <v>100</v>
      </c>
    </row>
    <row r="333" spans="1:82" x14ac:dyDescent="0.3">
      <c r="AB333" s="29" t="s">
        <v>113</v>
      </c>
      <c r="AC333" s="29" t="s">
        <v>114</v>
      </c>
      <c r="AD333" s="29">
        <v>3</v>
      </c>
      <c r="AE333" s="3" t="s">
        <v>33</v>
      </c>
      <c r="AF333" s="2" t="s">
        <v>64</v>
      </c>
      <c r="AG333" s="13">
        <f>SUM(AG97-AG81)</f>
        <v>80.317560910242207</v>
      </c>
      <c r="BH333" t="s">
        <v>340</v>
      </c>
      <c r="BI333" t="s">
        <v>55</v>
      </c>
      <c r="BJ333">
        <v>-16.7</v>
      </c>
      <c r="BK333" s="10">
        <v>1.5445766160000001</v>
      </c>
      <c r="BL333" s="4" t="s">
        <v>95</v>
      </c>
      <c r="BM333" s="11">
        <v>-28.288</v>
      </c>
      <c r="BN333" s="4">
        <v>39.278776221999998</v>
      </c>
      <c r="BO333" s="4" t="s">
        <v>88</v>
      </c>
      <c r="BP333" s="4">
        <v>-13.155000000000001</v>
      </c>
      <c r="BQ333" s="4">
        <v>44.406541157999996</v>
      </c>
      <c r="BR333" s="13">
        <f t="shared" si="23"/>
        <v>19.285714285714278</v>
      </c>
      <c r="BS333" s="13">
        <f t="shared" si="24"/>
        <v>80.714285714285722</v>
      </c>
      <c r="BT333">
        <f t="shared" si="21"/>
        <v>100</v>
      </c>
      <c r="BW333" s="1" t="s">
        <v>87</v>
      </c>
      <c r="BX333" s="1"/>
      <c r="BY333" s="1"/>
    </row>
    <row r="334" spans="1:82" x14ac:dyDescent="0.3">
      <c r="AB334" s="29" t="s">
        <v>113</v>
      </c>
      <c r="AC334" s="29" t="s">
        <v>116</v>
      </c>
      <c r="AD334" s="29">
        <v>4</v>
      </c>
      <c r="AE334" s="3" t="s">
        <v>33</v>
      </c>
      <c r="AF334" s="2" t="s">
        <v>64</v>
      </c>
      <c r="AG334" s="13">
        <f>SUM(AG98-AG82)</f>
        <v>79.512247911575514</v>
      </c>
      <c r="BH334" t="s">
        <v>341</v>
      </c>
      <c r="BI334" t="s">
        <v>61</v>
      </c>
      <c r="BJ334">
        <v>-17.565999999999999</v>
      </c>
      <c r="BK334" s="10">
        <v>1.2293074530000001</v>
      </c>
      <c r="BL334" s="4" t="s">
        <v>95</v>
      </c>
      <c r="BM334" s="11">
        <v>-28.288</v>
      </c>
      <c r="BN334" s="4">
        <v>39.278776221999998</v>
      </c>
      <c r="BO334" s="4" t="s">
        <v>88</v>
      </c>
      <c r="BP334" s="4">
        <v>-13.155000000000001</v>
      </c>
      <c r="BQ334" s="4">
        <v>44.406541157999996</v>
      </c>
      <c r="BR334" s="13">
        <f t="shared" si="23"/>
        <v>25.471428571428561</v>
      </c>
      <c r="BS334" s="13">
        <f t="shared" si="24"/>
        <v>74.528571428571439</v>
      </c>
      <c r="BT334">
        <f t="shared" si="21"/>
        <v>100</v>
      </c>
      <c r="BX334" t="s">
        <v>27</v>
      </c>
      <c r="BY334" t="s">
        <v>28</v>
      </c>
      <c r="CA334" t="s">
        <v>46</v>
      </c>
      <c r="CB334" t="s">
        <v>47</v>
      </c>
      <c r="CC334" t="s">
        <v>48</v>
      </c>
      <c r="CD334" t="s">
        <v>36</v>
      </c>
    </row>
    <row r="335" spans="1:82" x14ac:dyDescent="0.3">
      <c r="AB335" s="29" t="s">
        <v>130</v>
      </c>
      <c r="AC335" s="29" t="s">
        <v>111</v>
      </c>
      <c r="AD335" s="29">
        <v>1</v>
      </c>
      <c r="AE335" s="3" t="s">
        <v>33</v>
      </c>
      <c r="AF335" s="2" t="s">
        <v>64</v>
      </c>
      <c r="AG335" s="13">
        <f>SUM(AG127-AG111)</f>
        <v>108.41802028100574</v>
      </c>
      <c r="BH335" t="s">
        <v>342</v>
      </c>
      <c r="BI335" t="s">
        <v>67</v>
      </c>
      <c r="BJ335">
        <v>-17.378</v>
      </c>
      <c r="BK335" s="10">
        <v>1.05815328</v>
      </c>
      <c r="BL335" s="4" t="s">
        <v>95</v>
      </c>
      <c r="BM335" s="11">
        <v>-28.288</v>
      </c>
      <c r="BN335" s="4">
        <v>39.278776221999998</v>
      </c>
      <c r="BO335" s="4" t="s">
        <v>88</v>
      </c>
      <c r="BP335" s="4">
        <v>-13.155000000000001</v>
      </c>
      <c r="BQ335" s="4">
        <v>44.406541157999996</v>
      </c>
      <c r="BR335" s="13">
        <f t="shared" si="23"/>
        <v>24.128571428571433</v>
      </c>
      <c r="BS335" s="13">
        <f t="shared" si="24"/>
        <v>75.871428571428567</v>
      </c>
      <c r="BT335">
        <f t="shared" si="21"/>
        <v>100</v>
      </c>
      <c r="BW335" t="s">
        <v>32</v>
      </c>
      <c r="BX335" s="13">
        <f>AVERAGE(BR387,BR395,BR403)</f>
        <v>58.030952380952385</v>
      </c>
      <c r="BY335" s="13">
        <f>AVERAGE(BS387,BS395,BS403)</f>
        <v>41.969047619047622</v>
      </c>
      <c r="CA335" t="s">
        <v>54</v>
      </c>
      <c r="CB335">
        <f>BX335*CD335/100</f>
        <v>11.894066173184861</v>
      </c>
      <c r="CC335">
        <f>BY335*CD335/100</f>
        <v>8.6020065004197068</v>
      </c>
      <c r="CD335">
        <v>20.496072673604566</v>
      </c>
    </row>
    <row r="336" spans="1:82" x14ac:dyDescent="0.3">
      <c r="AB336" s="29" t="s">
        <v>130</v>
      </c>
      <c r="AC336" s="29" t="s">
        <v>112</v>
      </c>
      <c r="AD336" s="29">
        <v>2</v>
      </c>
      <c r="AE336" s="3" t="s">
        <v>33</v>
      </c>
      <c r="AF336" s="2" t="s">
        <v>64</v>
      </c>
      <c r="AG336" s="13">
        <f>SUM(AG128-AG112)</f>
        <v>70.696552717526913</v>
      </c>
      <c r="BH336" t="s">
        <v>343</v>
      </c>
      <c r="BI336" t="s">
        <v>71</v>
      </c>
      <c r="BJ336">
        <v>-16.77</v>
      </c>
      <c r="BK336" s="10">
        <v>0.87866408799999995</v>
      </c>
      <c r="BL336" s="4" t="s">
        <v>95</v>
      </c>
      <c r="BM336" s="11">
        <v>-28.288</v>
      </c>
      <c r="BN336" s="4">
        <v>39.278776221999998</v>
      </c>
      <c r="BO336" s="4" t="s">
        <v>88</v>
      </c>
      <c r="BP336" s="4">
        <v>-13.155000000000001</v>
      </c>
      <c r="BQ336" s="4">
        <v>44.406541157999996</v>
      </c>
      <c r="BR336" s="13">
        <f t="shared" si="23"/>
        <v>19.785714285714278</v>
      </c>
      <c r="BS336" s="13">
        <f t="shared" si="24"/>
        <v>80.214285714285722</v>
      </c>
      <c r="BT336">
        <f t="shared" si="21"/>
        <v>100</v>
      </c>
      <c r="BW336" t="s">
        <v>49</v>
      </c>
      <c r="BX336" s="13">
        <f t="shared" ref="BX336:BY342" si="28">AVERAGE(BR388,BR396,BR404)</f>
        <v>48.87619047619048</v>
      </c>
      <c r="BY336" s="13">
        <f t="shared" si="28"/>
        <v>51.12380952380952</v>
      </c>
      <c r="CA336" t="s">
        <v>60</v>
      </c>
      <c r="CB336">
        <f t="shared" ref="CB336:CB342" si="29">BX336*CD336/100</f>
        <v>5.7876091495760082</v>
      </c>
      <c r="CC336">
        <f t="shared" ref="CC336:CC342" si="30">BY336*CD336/100</f>
        <v>6.0537579725105228</v>
      </c>
      <c r="CD336">
        <v>11.841367122086531</v>
      </c>
    </row>
    <row r="337" spans="1:82" x14ac:dyDescent="0.3">
      <c r="AB337" s="29" t="s">
        <v>130</v>
      </c>
      <c r="AC337" s="29" t="s">
        <v>131</v>
      </c>
      <c r="AD337" s="29">
        <v>3</v>
      </c>
      <c r="AE337" s="3" t="s">
        <v>33</v>
      </c>
      <c r="AF337" s="2" t="s">
        <v>64</v>
      </c>
      <c r="AG337" s="13">
        <f>SUM(AG129-AG113)</f>
        <v>75.485682918242247</v>
      </c>
      <c r="BH337" t="s">
        <v>344</v>
      </c>
      <c r="BI337" t="s">
        <v>74</v>
      </c>
      <c r="BJ337">
        <v>-16.044</v>
      </c>
      <c r="BK337" s="10">
        <v>0.70407628799999999</v>
      </c>
      <c r="BL337" s="4" t="s">
        <v>95</v>
      </c>
      <c r="BM337" s="11">
        <v>-28.288</v>
      </c>
      <c r="BN337" s="4">
        <v>39.278776221999998</v>
      </c>
      <c r="BO337" s="4" t="s">
        <v>88</v>
      </c>
      <c r="BP337" s="4">
        <v>-13.155000000000001</v>
      </c>
      <c r="BQ337" s="4">
        <v>44.406541157999996</v>
      </c>
      <c r="BR337" s="13">
        <f t="shared" si="23"/>
        <v>14.600000000000009</v>
      </c>
      <c r="BS337" s="13">
        <f t="shared" si="24"/>
        <v>85.399999999999991</v>
      </c>
      <c r="BT337">
        <f t="shared" si="21"/>
        <v>100</v>
      </c>
      <c r="BW337" t="s">
        <v>55</v>
      </c>
      <c r="BX337" s="13">
        <f t="shared" si="28"/>
        <v>63.304761904761904</v>
      </c>
      <c r="BY337" s="13">
        <f t="shared" si="28"/>
        <v>36.695238095238103</v>
      </c>
      <c r="CA337" t="s">
        <v>66</v>
      </c>
      <c r="CB337">
        <f t="shared" si="29"/>
        <v>12.577498597793134</v>
      </c>
      <c r="CC337">
        <f t="shared" si="30"/>
        <v>7.2906727993526355</v>
      </c>
      <c r="CD337">
        <v>19.868171397145769</v>
      </c>
    </row>
    <row r="338" spans="1:82" x14ac:dyDescent="0.3">
      <c r="AB338" s="29" t="s">
        <v>130</v>
      </c>
      <c r="AC338" s="29" t="s">
        <v>132</v>
      </c>
      <c r="AD338" s="29">
        <v>4</v>
      </c>
      <c r="AE338" s="3" t="s">
        <v>33</v>
      </c>
      <c r="AF338" s="2" t="s">
        <v>64</v>
      </c>
      <c r="AG338" s="13">
        <f>SUM(AG130-AG114)</f>
        <v>69.848491927575708</v>
      </c>
      <c r="BH338" t="s">
        <v>345</v>
      </c>
      <c r="BI338" t="s">
        <v>77</v>
      </c>
      <c r="BJ338">
        <v>-15.939</v>
      </c>
      <c r="BK338" s="10">
        <v>0.61075862400000003</v>
      </c>
      <c r="BL338" s="4" t="s">
        <v>95</v>
      </c>
      <c r="BM338" s="11">
        <v>-28.288</v>
      </c>
      <c r="BN338" s="4">
        <v>39.278776221999998</v>
      </c>
      <c r="BO338" s="4" t="s">
        <v>88</v>
      </c>
      <c r="BP338" s="4">
        <v>-13.155000000000001</v>
      </c>
      <c r="BQ338" s="4">
        <v>44.406541157999996</v>
      </c>
      <c r="BR338" s="13">
        <f t="shared" si="23"/>
        <v>13.849999999999994</v>
      </c>
      <c r="BS338" s="13">
        <f t="shared" si="24"/>
        <v>86.15</v>
      </c>
      <c r="BT338">
        <f t="shared" si="21"/>
        <v>100</v>
      </c>
      <c r="BW338" t="s">
        <v>61</v>
      </c>
      <c r="BX338" s="13">
        <f t="shared" si="28"/>
        <v>67.432142857142864</v>
      </c>
      <c r="BY338" s="13">
        <f t="shared" si="28"/>
        <v>32.567857142857143</v>
      </c>
      <c r="CA338" t="s">
        <v>70</v>
      </c>
      <c r="CB338">
        <f t="shared" si="29"/>
        <v>11.352700125169529</v>
      </c>
      <c r="CC338">
        <f t="shared" si="30"/>
        <v>5.4830396928881378</v>
      </c>
      <c r="CD338">
        <v>16.835739818057665</v>
      </c>
    </row>
    <row r="339" spans="1:82" x14ac:dyDescent="0.3">
      <c r="AB339" s="25" t="s">
        <v>36</v>
      </c>
      <c r="AC339" t="s">
        <v>134</v>
      </c>
      <c r="AD339" s="25">
        <v>1</v>
      </c>
      <c r="AE339" s="3" t="s">
        <v>36</v>
      </c>
      <c r="AF339" s="2" t="s">
        <v>64</v>
      </c>
      <c r="AG339" s="13">
        <f>SUM(AG138-AG134)</f>
        <v>86.979516060000009</v>
      </c>
      <c r="BH339" t="s">
        <v>346</v>
      </c>
      <c r="BI339" t="s">
        <v>32</v>
      </c>
      <c r="BJ339">
        <v>-14.875</v>
      </c>
      <c r="BK339" s="10">
        <v>2.5878808319999997</v>
      </c>
      <c r="BL339" s="4" t="s">
        <v>95</v>
      </c>
      <c r="BM339" s="11">
        <v>-28.288</v>
      </c>
      <c r="BN339" s="4">
        <v>39.278776221999998</v>
      </c>
      <c r="BO339" s="4" t="s">
        <v>88</v>
      </c>
      <c r="BP339" s="4">
        <v>-13.155000000000001</v>
      </c>
      <c r="BQ339" s="4">
        <v>44.406541157999996</v>
      </c>
      <c r="BR339" s="13">
        <f t="shared" si="23"/>
        <v>6.25</v>
      </c>
      <c r="BS339" s="13">
        <f t="shared" si="24"/>
        <v>93.75</v>
      </c>
      <c r="BT339">
        <f t="shared" si="21"/>
        <v>100</v>
      </c>
      <c r="BW339" t="s">
        <v>67</v>
      </c>
      <c r="BX339" s="13">
        <f t="shared" si="28"/>
        <v>59.445238095238089</v>
      </c>
      <c r="BY339" s="13">
        <f t="shared" si="28"/>
        <v>40.554761904761911</v>
      </c>
      <c r="CA339" t="s">
        <v>67</v>
      </c>
      <c r="CB339">
        <f t="shared" si="29"/>
        <v>9.3430540692623243</v>
      </c>
      <c r="CC339">
        <f t="shared" si="30"/>
        <v>6.3740233092380025</v>
      </c>
      <c r="CD339">
        <v>15.717077378500326</v>
      </c>
    </row>
    <row r="340" spans="1:82" x14ac:dyDescent="0.3">
      <c r="AB340" s="25" t="s">
        <v>36</v>
      </c>
      <c r="AC340" t="s">
        <v>134</v>
      </c>
      <c r="AD340" s="25">
        <v>2</v>
      </c>
      <c r="AE340" s="3" t="s">
        <v>36</v>
      </c>
      <c r="AF340" s="2" t="s">
        <v>64</v>
      </c>
      <c r="AG340" s="13">
        <f>SUM(AG146-AG142)</f>
        <v>83.580984340000015</v>
      </c>
      <c r="BH340" t="s">
        <v>347</v>
      </c>
      <c r="BI340" t="s">
        <v>49</v>
      </c>
      <c r="BJ340">
        <v>-15.736000000000001</v>
      </c>
      <c r="BK340" s="10">
        <v>1.8569925919999999</v>
      </c>
      <c r="BL340" s="4" t="s">
        <v>95</v>
      </c>
      <c r="BM340" s="11">
        <v>-28.288</v>
      </c>
      <c r="BN340" s="4">
        <v>39.278776221999998</v>
      </c>
      <c r="BO340" s="4" t="s">
        <v>88</v>
      </c>
      <c r="BP340" s="4">
        <v>-13.155000000000001</v>
      </c>
      <c r="BQ340" s="4">
        <v>44.406541157999996</v>
      </c>
      <c r="BR340" s="13">
        <f t="shared" si="23"/>
        <v>12.400000000000006</v>
      </c>
      <c r="BS340" s="13">
        <f t="shared" si="24"/>
        <v>87.6</v>
      </c>
      <c r="BT340">
        <f t="shared" ref="BT340:BT403" si="31">SUM(BR340+BS340)</f>
        <v>100</v>
      </c>
      <c r="BW340" t="s">
        <v>71</v>
      </c>
      <c r="BX340" s="13">
        <f t="shared" si="28"/>
        <v>44.695238095238096</v>
      </c>
      <c r="BY340" s="13">
        <f t="shared" si="28"/>
        <v>55.304761904761904</v>
      </c>
      <c r="CA340" t="s">
        <v>76</v>
      </c>
      <c r="CB340">
        <f t="shared" si="29"/>
        <v>9.8616400597298277</v>
      </c>
      <c r="CC340">
        <f t="shared" si="30"/>
        <v>12.202545030226103</v>
      </c>
      <c r="CD340">
        <v>22.064185089955931</v>
      </c>
    </row>
    <row r="341" spans="1:82" x14ac:dyDescent="0.3">
      <c r="AB341" s="25" t="s">
        <v>36</v>
      </c>
      <c r="AC341" t="s">
        <v>134</v>
      </c>
      <c r="AD341" s="25">
        <v>3</v>
      </c>
      <c r="AE341" s="3" t="s">
        <v>36</v>
      </c>
      <c r="AF341" s="2" t="s">
        <v>64</v>
      </c>
      <c r="AG341" s="13">
        <f>SUM(AG154-AG150)</f>
        <v>99.999067349999976</v>
      </c>
      <c r="BH341" t="s">
        <v>348</v>
      </c>
      <c r="BI341" t="s">
        <v>55</v>
      </c>
      <c r="BJ341">
        <v>-17.053000000000001</v>
      </c>
      <c r="BK341" s="10">
        <v>1.4331974719999998</v>
      </c>
      <c r="BL341" s="4" t="s">
        <v>95</v>
      </c>
      <c r="BM341" s="11">
        <v>-28.288</v>
      </c>
      <c r="BN341" s="4">
        <v>39.278776221999998</v>
      </c>
      <c r="BO341" s="4" t="s">
        <v>88</v>
      </c>
      <c r="BP341" s="4">
        <v>-13.155000000000001</v>
      </c>
      <c r="BQ341" s="4">
        <v>44.406541157999996</v>
      </c>
      <c r="BR341" s="13">
        <f t="shared" si="23"/>
        <v>21.807142857142864</v>
      </c>
      <c r="BS341" s="13">
        <f t="shared" si="24"/>
        <v>78.192857142857136</v>
      </c>
      <c r="BT341">
        <f t="shared" si="31"/>
        <v>100</v>
      </c>
      <c r="BW341" t="s">
        <v>74</v>
      </c>
      <c r="BX341" s="13">
        <f t="shared" si="28"/>
        <v>32.100000000000009</v>
      </c>
      <c r="BY341" s="13">
        <f t="shared" si="28"/>
        <v>67.899999999999991</v>
      </c>
      <c r="CA341" t="s">
        <v>80</v>
      </c>
      <c r="CB341">
        <f t="shared" si="29"/>
        <v>4.9014976249605091</v>
      </c>
      <c r="CC341">
        <f t="shared" si="30"/>
        <v>10.367965381146991</v>
      </c>
      <c r="CD341">
        <v>15.269463006107502</v>
      </c>
    </row>
    <row r="342" spans="1:82" x14ac:dyDescent="0.3">
      <c r="AB342" s="25" t="s">
        <v>36</v>
      </c>
      <c r="AC342" t="s">
        <v>134</v>
      </c>
      <c r="AD342" s="25">
        <v>4</v>
      </c>
      <c r="AE342" s="3" t="s">
        <v>36</v>
      </c>
      <c r="AF342" s="2" t="s">
        <v>64</v>
      </c>
      <c r="AG342" s="13">
        <f>SUM(AG162-AG158)</f>
        <v>102.323811525</v>
      </c>
      <c r="BH342" t="s">
        <v>349</v>
      </c>
      <c r="BI342" t="s">
        <v>61</v>
      </c>
      <c r="BJ342">
        <v>-17.329000000000001</v>
      </c>
      <c r="BK342" s="10">
        <v>1.232738374</v>
      </c>
      <c r="BL342" s="4" t="s">
        <v>95</v>
      </c>
      <c r="BM342" s="11">
        <v>-28.288</v>
      </c>
      <c r="BN342" s="4">
        <v>39.278776221999998</v>
      </c>
      <c r="BO342" s="4" t="s">
        <v>88</v>
      </c>
      <c r="BP342" s="4">
        <v>-13.155000000000001</v>
      </c>
      <c r="BQ342" s="4">
        <v>44.406541157999996</v>
      </c>
      <c r="BR342" s="13">
        <f t="shared" si="23"/>
        <v>23.778571428571439</v>
      </c>
      <c r="BS342" s="13">
        <f t="shared" si="24"/>
        <v>76.221428571428561</v>
      </c>
      <c r="BT342">
        <f t="shared" si="31"/>
        <v>100</v>
      </c>
      <c r="BW342" t="s">
        <v>77</v>
      </c>
      <c r="BX342" s="13">
        <f t="shared" si="28"/>
        <v>32.830952380952375</v>
      </c>
      <c r="BY342" s="13">
        <f t="shared" si="28"/>
        <v>67.169047619047632</v>
      </c>
      <c r="CA342" t="s">
        <v>83</v>
      </c>
      <c r="CB342">
        <f t="shared" si="29"/>
        <v>4.6098129074631347</v>
      </c>
      <c r="CC342">
        <f t="shared" si="30"/>
        <v>9.4312446103736711</v>
      </c>
      <c r="CD342">
        <v>14.041057517836805</v>
      </c>
    </row>
    <row r="343" spans="1:82" x14ac:dyDescent="0.3">
      <c r="BH343" t="s">
        <v>350</v>
      </c>
      <c r="BI343" t="s">
        <v>67</v>
      </c>
      <c r="BJ343">
        <v>-17.567999999999998</v>
      </c>
      <c r="BK343" s="10">
        <v>1.090669342</v>
      </c>
      <c r="BL343" s="4" t="s">
        <v>95</v>
      </c>
      <c r="BM343" s="11">
        <v>-28.288</v>
      </c>
      <c r="BN343" s="4">
        <v>39.278776221999998</v>
      </c>
      <c r="BO343" s="4" t="s">
        <v>88</v>
      </c>
      <c r="BP343" s="4">
        <v>-13.155000000000001</v>
      </c>
      <c r="BQ343" s="4">
        <v>44.406541157999996</v>
      </c>
      <c r="BR343" s="13">
        <f t="shared" si="23"/>
        <v>25.485714285714266</v>
      </c>
      <c r="BS343" s="13">
        <f t="shared" si="24"/>
        <v>74.514285714285734</v>
      </c>
      <c r="BT343">
        <f t="shared" si="31"/>
        <v>100</v>
      </c>
    </row>
    <row r="344" spans="1:82" x14ac:dyDescent="0.3">
      <c r="A344" t="s">
        <v>351</v>
      </c>
      <c r="BH344" t="s">
        <v>352</v>
      </c>
      <c r="BI344" t="s">
        <v>71</v>
      </c>
      <c r="BJ344">
        <v>-16.841999999999999</v>
      </c>
      <c r="BK344" s="10">
        <v>0.87889447799999998</v>
      </c>
      <c r="BL344" s="4" t="s">
        <v>95</v>
      </c>
      <c r="BM344" s="11">
        <v>-28.288</v>
      </c>
      <c r="BN344" s="4">
        <v>39.278776221999998</v>
      </c>
      <c r="BO344" s="4" t="s">
        <v>88</v>
      </c>
      <c r="BP344" s="4">
        <v>-13.155000000000001</v>
      </c>
      <c r="BQ344" s="4">
        <v>44.406541157999996</v>
      </c>
      <c r="BR344" s="13">
        <f t="shared" si="23"/>
        <v>20.299999999999997</v>
      </c>
      <c r="BS344" s="13">
        <f t="shared" si="24"/>
        <v>79.7</v>
      </c>
      <c r="BT344">
        <f t="shared" si="31"/>
        <v>100</v>
      </c>
    </row>
    <row r="345" spans="1:82" ht="18.600000000000001" x14ac:dyDescent="0.3">
      <c r="A345" s="10" t="s">
        <v>0</v>
      </c>
      <c r="B345" s="10" t="s">
        <v>1</v>
      </c>
      <c r="C345" s="30" t="s">
        <v>353</v>
      </c>
      <c r="D345" s="31" t="s">
        <v>354</v>
      </c>
      <c r="E345" s="10" t="s">
        <v>4</v>
      </c>
      <c r="F345" s="10" t="s">
        <v>5</v>
      </c>
      <c r="G345" s="32" t="s">
        <v>355</v>
      </c>
      <c r="H345" s="10" t="s">
        <v>7</v>
      </c>
      <c r="I345" s="32" t="s">
        <v>356</v>
      </c>
      <c r="J345" s="10" t="s">
        <v>9</v>
      </c>
      <c r="K345" s="32" t="s">
        <v>10</v>
      </c>
      <c r="L345" s="33" t="s">
        <v>357</v>
      </c>
      <c r="M345" s="33" t="s">
        <v>358</v>
      </c>
      <c r="N345" s="2" t="s">
        <v>13</v>
      </c>
      <c r="P345" s="1" t="s">
        <v>351</v>
      </c>
      <c r="Q345" s="1"/>
      <c r="R345" s="1"/>
      <c r="S345" s="1"/>
      <c r="T345" s="1"/>
      <c r="U345" s="1"/>
      <c r="V345" s="1"/>
      <c r="W345" s="1"/>
      <c r="X345" s="1"/>
      <c r="Y345" s="2"/>
      <c r="Z345" s="2"/>
      <c r="AA345" s="2"/>
      <c r="AB345" s="25" t="s">
        <v>359</v>
      </c>
      <c r="AD345" t="s">
        <v>17</v>
      </c>
      <c r="AE345" s="3" t="s">
        <v>10</v>
      </c>
      <c r="AF345" s="2" t="s">
        <v>1</v>
      </c>
      <c r="AG345" t="s">
        <v>360</v>
      </c>
      <c r="AJ345" s="1" t="s">
        <v>34</v>
      </c>
      <c r="AK345" s="1"/>
      <c r="AL345" s="1" t="s">
        <v>35</v>
      </c>
      <c r="AM345" s="1"/>
      <c r="AN345" s="1" t="s">
        <v>33</v>
      </c>
      <c r="AO345" s="1"/>
      <c r="AP345" s="1" t="s">
        <v>36</v>
      </c>
      <c r="AQ345" s="1"/>
      <c r="BH345" t="s">
        <v>361</v>
      </c>
      <c r="BI345" t="s">
        <v>74</v>
      </c>
      <c r="BJ345">
        <v>-15.919999999999998</v>
      </c>
      <c r="BK345" s="10">
        <v>0.66313434599999999</v>
      </c>
      <c r="BL345" s="4" t="s">
        <v>95</v>
      </c>
      <c r="BM345" s="11">
        <v>-28.288</v>
      </c>
      <c r="BN345" s="4">
        <v>39.278776221999998</v>
      </c>
      <c r="BO345" s="4" t="s">
        <v>88</v>
      </c>
      <c r="BP345" s="4">
        <v>-13.155000000000001</v>
      </c>
      <c r="BQ345" s="4">
        <v>44.406541157999996</v>
      </c>
      <c r="BR345" s="13">
        <f t="shared" si="23"/>
        <v>13.714285714285694</v>
      </c>
      <c r="BS345" s="13">
        <f t="shared" si="24"/>
        <v>86.285714285714306</v>
      </c>
      <c r="BT345">
        <f t="shared" si="31"/>
        <v>100</v>
      </c>
    </row>
    <row r="346" spans="1:82" x14ac:dyDescent="0.3">
      <c r="A346" t="s">
        <v>330</v>
      </c>
      <c r="B346" t="s">
        <v>32</v>
      </c>
      <c r="C346">
        <v>5</v>
      </c>
      <c r="D346">
        <v>1.2130231526422799</v>
      </c>
      <c r="E346">
        <v>24.777999999999999</v>
      </c>
      <c r="F346">
        <v>4.6349999999999998</v>
      </c>
      <c r="G346">
        <v>0.18947684300000001</v>
      </c>
      <c r="H346">
        <v>-14.773999999999999</v>
      </c>
      <c r="I346">
        <v>2.8659378329999998</v>
      </c>
      <c r="J346">
        <v>15.125530843893149</v>
      </c>
      <c r="K346" t="s">
        <v>33</v>
      </c>
      <c r="L346">
        <v>17.382244727312219</v>
      </c>
      <c r="M346">
        <v>1.1491989872428316</v>
      </c>
      <c r="N346">
        <v>606.51157632113996</v>
      </c>
      <c r="Q346" s="1" t="s">
        <v>34</v>
      </c>
      <c r="R346" s="1"/>
      <c r="S346" s="1" t="s">
        <v>35</v>
      </c>
      <c r="T346" s="1"/>
      <c r="U346" s="1" t="s">
        <v>33</v>
      </c>
      <c r="V346" s="1"/>
      <c r="W346" s="1" t="s">
        <v>36</v>
      </c>
      <c r="X346" s="1"/>
      <c r="AB346" t="s">
        <v>362</v>
      </c>
      <c r="AC346" t="s">
        <v>363</v>
      </c>
      <c r="AD346" s="25">
        <v>1</v>
      </c>
      <c r="AE346" t="s">
        <v>33</v>
      </c>
      <c r="AF346" t="s">
        <v>32</v>
      </c>
      <c r="AG346">
        <v>18.69166634989417</v>
      </c>
      <c r="AJ346" t="s">
        <v>33</v>
      </c>
      <c r="AK346" t="s">
        <v>36</v>
      </c>
      <c r="AL346" t="s">
        <v>33</v>
      </c>
      <c r="AM346" t="s">
        <v>36</v>
      </c>
      <c r="AN346" t="s">
        <v>50</v>
      </c>
      <c r="AO346" t="s">
        <v>51</v>
      </c>
      <c r="AP346" t="s">
        <v>50</v>
      </c>
      <c r="AQ346" t="s">
        <v>51</v>
      </c>
      <c r="AR346" t="s">
        <v>40</v>
      </c>
      <c r="BH346" t="s">
        <v>364</v>
      </c>
      <c r="BI346" t="s">
        <v>77</v>
      </c>
      <c r="BJ346">
        <v>-15.868499999999999</v>
      </c>
      <c r="BK346" s="10">
        <v>0.55177322200000001</v>
      </c>
      <c r="BL346" s="4" t="s">
        <v>95</v>
      </c>
      <c r="BM346" s="11">
        <v>-28.288</v>
      </c>
      <c r="BN346" s="4">
        <v>39.278776221999998</v>
      </c>
      <c r="BO346" s="4" t="s">
        <v>88</v>
      </c>
      <c r="BP346" s="4">
        <v>-13.155000000000001</v>
      </c>
      <c r="BQ346" s="4">
        <v>44.406541157999996</v>
      </c>
      <c r="BR346" s="13">
        <f t="shared" si="23"/>
        <v>13.346428571428575</v>
      </c>
      <c r="BS346" s="13">
        <f t="shared" si="24"/>
        <v>86.653571428571425</v>
      </c>
      <c r="BT346">
        <f t="shared" si="31"/>
        <v>100</v>
      </c>
    </row>
    <row r="347" spans="1:82" x14ac:dyDescent="0.3">
      <c r="A347" t="s">
        <v>331</v>
      </c>
      <c r="B347" t="s">
        <v>49</v>
      </c>
      <c r="C347">
        <v>5</v>
      </c>
      <c r="D347">
        <v>1.5251463616716501</v>
      </c>
      <c r="E347">
        <v>24.692</v>
      </c>
      <c r="F347">
        <v>6.601</v>
      </c>
      <c r="G347">
        <v>0.130463199</v>
      </c>
      <c r="H347">
        <v>-15.58</v>
      </c>
      <c r="I347">
        <v>1.960188912</v>
      </c>
      <c r="J347">
        <v>15.024841695013166</v>
      </c>
      <c r="K347" t="s">
        <v>33</v>
      </c>
      <c r="L347">
        <v>14.947874936629551</v>
      </c>
      <c r="M347">
        <v>0.99487736643447233</v>
      </c>
      <c r="N347">
        <v>762.57318083582504</v>
      </c>
      <c r="P347" t="s">
        <v>46</v>
      </c>
      <c r="Q347" t="s">
        <v>33</v>
      </c>
      <c r="R347" t="s">
        <v>36</v>
      </c>
      <c r="S347" t="s">
        <v>33</v>
      </c>
      <c r="T347" t="s">
        <v>36</v>
      </c>
      <c r="U347" t="s">
        <v>50</v>
      </c>
      <c r="V347" t="s">
        <v>51</v>
      </c>
      <c r="W347" t="s">
        <v>50</v>
      </c>
      <c r="X347" t="s">
        <v>51</v>
      </c>
      <c r="Y347" t="s">
        <v>40</v>
      </c>
      <c r="AB347" t="s">
        <v>362</v>
      </c>
      <c r="AC347" t="s">
        <v>363</v>
      </c>
      <c r="AD347" s="25">
        <v>1</v>
      </c>
      <c r="AE347" t="s">
        <v>33</v>
      </c>
      <c r="AF347" t="s">
        <v>49</v>
      </c>
      <c r="AG347">
        <v>28.169841276335042</v>
      </c>
      <c r="AI347" t="s">
        <v>58</v>
      </c>
      <c r="AJ347" s="14">
        <v>67.369839586850574</v>
      </c>
      <c r="AK347" s="14">
        <v>69.04135101089453</v>
      </c>
      <c r="AL347" s="15">
        <v>1.965864807254698</v>
      </c>
      <c r="AM347" s="15">
        <v>3.2102437873792082</v>
      </c>
      <c r="AN347" s="14">
        <v>62.922744432026441</v>
      </c>
      <c r="AO347" s="14">
        <v>71.816934741674714</v>
      </c>
      <c r="AP347" s="14">
        <v>61.779275032946202</v>
      </c>
      <c r="AQ347" s="14">
        <v>76.303426988842858</v>
      </c>
      <c r="BH347" t="s">
        <v>365</v>
      </c>
      <c r="BI347" t="s">
        <v>32</v>
      </c>
      <c r="BJ347">
        <v>-14.174999999999999</v>
      </c>
      <c r="BK347" s="10">
        <v>2.985485916</v>
      </c>
      <c r="BL347" s="4" t="s">
        <v>95</v>
      </c>
      <c r="BM347" s="11">
        <v>-28.288</v>
      </c>
      <c r="BN347" s="4">
        <v>39.278776221999998</v>
      </c>
      <c r="BO347" s="4" t="s">
        <v>88</v>
      </c>
      <c r="BP347" s="4">
        <v>-13.155000000000001</v>
      </c>
      <c r="BQ347" s="4">
        <v>44.406541157999996</v>
      </c>
      <c r="BR347" s="13">
        <f t="shared" si="23"/>
        <v>1.25</v>
      </c>
      <c r="BS347" s="13">
        <f t="shared" si="24"/>
        <v>98.75</v>
      </c>
      <c r="BT347">
        <f t="shared" si="31"/>
        <v>100</v>
      </c>
    </row>
    <row r="348" spans="1:82" x14ac:dyDescent="0.3">
      <c r="A348" t="s">
        <v>332</v>
      </c>
      <c r="B348" t="s">
        <v>55</v>
      </c>
      <c r="C348">
        <v>10</v>
      </c>
      <c r="D348">
        <v>1.50798683920057</v>
      </c>
      <c r="E348">
        <v>30.539000000000001</v>
      </c>
      <c r="F348">
        <v>7.7719999999999994</v>
      </c>
      <c r="G348">
        <v>0.10221936300000001</v>
      </c>
      <c r="H348">
        <v>-16.492000000000001</v>
      </c>
      <c r="I348">
        <v>1.5904880640000001</v>
      </c>
      <c r="J348">
        <v>15.559557576190334</v>
      </c>
      <c r="K348" t="s">
        <v>33</v>
      </c>
      <c r="L348">
        <v>23.98435068417594</v>
      </c>
      <c r="M348">
        <v>1.5414545411546572</v>
      </c>
      <c r="N348">
        <v>1507.9868392005701</v>
      </c>
      <c r="P348" t="s">
        <v>54</v>
      </c>
      <c r="Q348" s="14">
        <v>17.867508776852844</v>
      </c>
      <c r="R348" s="14">
        <v>20.496072673604566</v>
      </c>
      <c r="S348" s="15">
        <v>0.74075377837169809</v>
      </c>
      <c r="T348" s="15">
        <v>1.2096458546995721</v>
      </c>
      <c r="U348" s="14">
        <v>16.191807311239501</v>
      </c>
      <c r="V348" s="14">
        <v>19.543210242466216</v>
      </c>
      <c r="W348" s="14">
        <v>17.759663638946769</v>
      </c>
      <c r="X348" s="14">
        <v>23.232481708262362</v>
      </c>
      <c r="Y348" t="s">
        <v>366</v>
      </c>
      <c r="AB348" t="s">
        <v>362</v>
      </c>
      <c r="AC348" t="s">
        <v>363</v>
      </c>
      <c r="AD348" s="25">
        <v>1</v>
      </c>
      <c r="AE348" t="s">
        <v>33</v>
      </c>
      <c r="AF348" t="s">
        <v>55</v>
      </c>
      <c r="AG348">
        <v>46.668857489478732</v>
      </c>
      <c r="AI348" t="s">
        <v>64</v>
      </c>
      <c r="AJ348" s="16">
        <v>115.61448730012705</v>
      </c>
      <c r="AK348" s="16">
        <v>67.091782992400596</v>
      </c>
      <c r="AL348" s="14">
        <v>17.862489237606479</v>
      </c>
      <c r="AM348" s="14">
        <v>29.169322778727988</v>
      </c>
      <c r="AN348" s="14">
        <v>75.206729325869645</v>
      </c>
      <c r="AO348" s="16">
        <v>156.02224527438446</v>
      </c>
      <c r="AP348" s="14">
        <v>1.1061905345281389</v>
      </c>
      <c r="AQ348" s="16">
        <v>133.07737545027305</v>
      </c>
      <c r="BH348" t="s">
        <v>367</v>
      </c>
      <c r="BI348" t="s">
        <v>49</v>
      </c>
      <c r="BJ348">
        <v>-14.904999999999999</v>
      </c>
      <c r="BK348" s="10">
        <v>2.1269660300000002</v>
      </c>
      <c r="BL348" s="4" t="s">
        <v>95</v>
      </c>
      <c r="BM348" s="11">
        <v>-28.288</v>
      </c>
      <c r="BN348" s="4">
        <v>39.278776221999998</v>
      </c>
      <c r="BO348" s="4" t="s">
        <v>88</v>
      </c>
      <c r="BP348" s="4">
        <v>-13.155000000000001</v>
      </c>
      <c r="BQ348" s="4">
        <v>44.406541157999996</v>
      </c>
      <c r="BR348" s="13">
        <f t="shared" si="23"/>
        <v>6.4642857142857082</v>
      </c>
      <c r="BS348" s="13">
        <f t="shared" si="24"/>
        <v>93.535714285714292</v>
      </c>
      <c r="BT348">
        <f t="shared" si="31"/>
        <v>100</v>
      </c>
    </row>
    <row r="349" spans="1:82" x14ac:dyDescent="0.3">
      <c r="A349" t="s">
        <v>333</v>
      </c>
      <c r="B349" t="s">
        <v>61</v>
      </c>
      <c r="C349">
        <v>10</v>
      </c>
      <c r="D349">
        <v>1.51834258599799</v>
      </c>
      <c r="E349">
        <v>32.580500000000001</v>
      </c>
      <c r="F349">
        <v>8.25</v>
      </c>
      <c r="G349">
        <v>8.208317200000001E-2</v>
      </c>
      <c r="H349">
        <v>-16.975999999999999</v>
      </c>
      <c r="I349">
        <v>1.2973799614999999</v>
      </c>
      <c r="J349">
        <v>15.805677601174381</v>
      </c>
      <c r="K349" t="s">
        <v>33</v>
      </c>
      <c r="L349">
        <v>19.698672457658827</v>
      </c>
      <c r="M349">
        <v>1.2463037564139783</v>
      </c>
      <c r="N349">
        <v>1518.34258599799</v>
      </c>
      <c r="P349" t="s">
        <v>60</v>
      </c>
      <c r="Q349" s="14">
        <v>15.471281604197104</v>
      </c>
      <c r="R349" s="14">
        <v>11.841367122086526</v>
      </c>
      <c r="S349" s="15">
        <v>0.51238754823421662</v>
      </c>
      <c r="T349" s="15">
        <v>0.83672536248635643</v>
      </c>
      <c r="U349" s="14">
        <v>14.312180441830458</v>
      </c>
      <c r="V349" s="14">
        <v>16.630382766563748</v>
      </c>
      <c r="W349" s="14">
        <v>9.9485628500430874</v>
      </c>
      <c r="X349" s="14">
        <v>13.734171394129964</v>
      </c>
      <c r="Y349" t="s">
        <v>368</v>
      </c>
      <c r="AB349" t="s">
        <v>362</v>
      </c>
      <c r="AC349" t="s">
        <v>363</v>
      </c>
      <c r="AD349" s="25">
        <v>1</v>
      </c>
      <c r="AE349" t="s">
        <v>33</v>
      </c>
      <c r="AF349" t="s">
        <v>61</v>
      </c>
      <c r="AG349">
        <v>63.477499120329384</v>
      </c>
      <c r="AI349" t="s">
        <v>68</v>
      </c>
      <c r="AJ349" s="16">
        <v>182.98432688697761</v>
      </c>
      <c r="AK349" s="16">
        <v>136.13313400329514</v>
      </c>
      <c r="AL349" s="14">
        <v>19.346741006401057</v>
      </c>
      <c r="AM349" s="14">
        <v>31.59309576764139</v>
      </c>
      <c r="AN349" s="16">
        <v>139.21895814254563</v>
      </c>
      <c r="AO349" s="16">
        <v>226.74969563140959</v>
      </c>
      <c r="AP349" s="16">
        <v>64.664586117555402</v>
      </c>
      <c r="AQ349" s="16">
        <v>207.60168188903486</v>
      </c>
      <c r="BH349" t="s">
        <v>369</v>
      </c>
      <c r="BI349" t="s">
        <v>55</v>
      </c>
      <c r="BJ349">
        <v>-15.849</v>
      </c>
      <c r="BK349" s="10">
        <v>1.6043661339999999</v>
      </c>
      <c r="BL349" s="4" t="s">
        <v>95</v>
      </c>
      <c r="BM349" s="11">
        <v>-28.288</v>
      </c>
      <c r="BN349" s="4">
        <v>39.278776221999998</v>
      </c>
      <c r="BO349" s="4" t="s">
        <v>88</v>
      </c>
      <c r="BP349" s="4">
        <v>-13.155000000000001</v>
      </c>
      <c r="BQ349" s="4">
        <v>44.406541157999996</v>
      </c>
      <c r="BR349" s="13">
        <f t="shared" si="23"/>
        <v>13.207142857142856</v>
      </c>
      <c r="BS349" s="13">
        <f t="shared" si="24"/>
        <v>86.792857142857144</v>
      </c>
      <c r="BT349">
        <f t="shared" si="31"/>
        <v>100</v>
      </c>
    </row>
    <row r="350" spans="1:82" x14ac:dyDescent="0.3">
      <c r="A350" t="s">
        <v>334</v>
      </c>
      <c r="B350" t="s">
        <v>67</v>
      </c>
      <c r="C350">
        <v>10</v>
      </c>
      <c r="D350">
        <v>1.5090374222090099</v>
      </c>
      <c r="E350">
        <v>31.29</v>
      </c>
      <c r="F350">
        <v>8.7569999999999997</v>
      </c>
      <c r="G350">
        <v>8.4103825999999993E-2</v>
      </c>
      <c r="H350">
        <v>-17.536999999999999</v>
      </c>
      <c r="I350">
        <v>1.268854983</v>
      </c>
      <c r="J350">
        <v>15.086768858767497</v>
      </c>
      <c r="K350" t="s">
        <v>33</v>
      </c>
      <c r="L350">
        <v>19.147496527033773</v>
      </c>
      <c r="M350">
        <v>1.2691582078495509</v>
      </c>
      <c r="N350">
        <v>1509.0374222090099</v>
      </c>
      <c r="P350" t="s">
        <v>66</v>
      </c>
      <c r="Q350" s="14">
        <v>23.637561407378165</v>
      </c>
      <c r="R350" s="14">
        <v>19.868171397145765</v>
      </c>
      <c r="S350" s="15">
        <v>0.99240977626110805</v>
      </c>
      <c r="T350" s="15">
        <v>1.6205983783928886</v>
      </c>
      <c r="U350" s="14">
        <v>21.392574523578133</v>
      </c>
      <c r="V350" s="14">
        <v>25.882548291178196</v>
      </c>
      <c r="W350" s="14">
        <v>16.20212316744513</v>
      </c>
      <c r="X350" s="14">
        <v>23.534219626846401</v>
      </c>
      <c r="Y350" t="s">
        <v>366</v>
      </c>
      <c r="AB350" t="s">
        <v>362</v>
      </c>
      <c r="AC350" t="s">
        <v>363</v>
      </c>
      <c r="AD350" s="25">
        <v>1</v>
      </c>
      <c r="AE350" t="s">
        <v>33</v>
      </c>
      <c r="AF350" t="s">
        <v>67</v>
      </c>
      <c r="AG350">
        <v>79.245197782906345</v>
      </c>
      <c r="BH350" t="s">
        <v>370</v>
      </c>
      <c r="BI350" t="s">
        <v>61</v>
      </c>
      <c r="BJ350">
        <v>-17.474999999999998</v>
      </c>
      <c r="BK350" s="10">
        <v>1.2558307019999999</v>
      </c>
      <c r="BL350" s="4" t="s">
        <v>95</v>
      </c>
      <c r="BM350" s="11">
        <v>-28.288</v>
      </c>
      <c r="BN350" s="4">
        <v>39.278776221999998</v>
      </c>
      <c r="BO350" s="4" t="s">
        <v>88</v>
      </c>
      <c r="BP350" s="4">
        <v>-13.155000000000001</v>
      </c>
      <c r="BQ350" s="4">
        <v>44.406541157999996</v>
      </c>
      <c r="BR350" s="13">
        <f t="shared" si="23"/>
        <v>24.821428571428555</v>
      </c>
      <c r="BS350" s="13">
        <f t="shared" si="24"/>
        <v>75.178571428571445</v>
      </c>
      <c r="BT350">
        <f t="shared" si="31"/>
        <v>100</v>
      </c>
    </row>
    <row r="351" spans="1:82" x14ac:dyDescent="0.3">
      <c r="A351" t="s">
        <v>335</v>
      </c>
      <c r="B351" t="s">
        <v>71</v>
      </c>
      <c r="C351">
        <v>20</v>
      </c>
      <c r="D351">
        <v>1.39322315246979</v>
      </c>
      <c r="E351">
        <v>32.935000000000002</v>
      </c>
      <c r="F351">
        <v>10.714</v>
      </c>
      <c r="G351">
        <v>5.5614644000000005E-2</v>
      </c>
      <c r="H351">
        <v>-16.88</v>
      </c>
      <c r="I351">
        <v>0.89823927599999998</v>
      </c>
      <c r="J351">
        <v>16.151128756663439</v>
      </c>
      <c r="K351" t="s">
        <v>33</v>
      </c>
      <c r="L351">
        <v>25.028955115618036</v>
      </c>
      <c r="M351">
        <v>1.5496721927433021</v>
      </c>
      <c r="N351">
        <v>2786.4463049395804</v>
      </c>
      <c r="P351" t="s">
        <v>70</v>
      </c>
      <c r="Q351" s="14">
        <v>19.547679092058544</v>
      </c>
      <c r="R351" s="14">
        <v>16.835739818057668</v>
      </c>
      <c r="S351" s="15">
        <v>0.89698083956041397</v>
      </c>
      <c r="T351" s="15">
        <v>1.4647635773175185</v>
      </c>
      <c r="U351" s="14">
        <v>17.518567460954202</v>
      </c>
      <c r="V351" s="14">
        <v>21.576790723162887</v>
      </c>
      <c r="W351" s="14">
        <v>13.522214399822916</v>
      </c>
      <c r="X351" s="14">
        <v>20.149265236292422</v>
      </c>
      <c r="AB351" t="s">
        <v>362</v>
      </c>
      <c r="AC351" t="s">
        <v>363</v>
      </c>
      <c r="AD351" s="25">
        <v>1</v>
      </c>
      <c r="AE351" t="s">
        <v>33</v>
      </c>
      <c r="AF351" t="s">
        <v>71</v>
      </c>
      <c r="AG351">
        <v>106.05293527681009</v>
      </c>
      <c r="BH351" t="s">
        <v>371</v>
      </c>
      <c r="BI351" t="s">
        <v>67</v>
      </c>
      <c r="BJ351">
        <v>-17.530999999999999</v>
      </c>
      <c r="BK351" s="10">
        <v>1.071352072</v>
      </c>
      <c r="BL351" s="4" t="s">
        <v>95</v>
      </c>
      <c r="BM351" s="11">
        <v>-28.288</v>
      </c>
      <c r="BN351" s="4">
        <v>39.278776221999998</v>
      </c>
      <c r="BO351" s="4" t="s">
        <v>88</v>
      </c>
      <c r="BP351" s="4">
        <v>-13.155000000000001</v>
      </c>
      <c r="BQ351" s="4">
        <v>44.406541157999996</v>
      </c>
      <c r="BR351" s="13">
        <f t="shared" si="23"/>
        <v>25.221428571428561</v>
      </c>
      <c r="BS351" s="13">
        <f t="shared" si="24"/>
        <v>74.778571428571439</v>
      </c>
      <c r="BT351">
        <f t="shared" si="31"/>
        <v>100</v>
      </c>
    </row>
    <row r="352" spans="1:82" x14ac:dyDescent="0.3">
      <c r="A352" t="s">
        <v>336</v>
      </c>
      <c r="B352" t="s">
        <v>74</v>
      </c>
      <c r="C352">
        <v>20</v>
      </c>
      <c r="D352">
        <v>1.36615813306205</v>
      </c>
      <c r="E352">
        <v>35.613</v>
      </c>
      <c r="F352">
        <v>10.898</v>
      </c>
      <c r="G352">
        <v>4.0755658E-2</v>
      </c>
      <c r="H352">
        <v>-16.114000000000001</v>
      </c>
      <c r="I352">
        <v>0.68487180299999995</v>
      </c>
      <c r="J352">
        <v>16.80433678680884</v>
      </c>
      <c r="K352" t="s">
        <v>33</v>
      </c>
      <c r="L352">
        <v>18.712863675466402</v>
      </c>
      <c r="M352">
        <v>1.113573472899908</v>
      </c>
      <c r="N352">
        <v>2732.3162661240999</v>
      </c>
      <c r="P352" t="s">
        <v>67</v>
      </c>
      <c r="Q352" s="14">
        <v>16.459255621269975</v>
      </c>
      <c r="R352" s="14">
        <v>15.717077378500328</v>
      </c>
      <c r="S352" s="15">
        <v>0.78211359981429451</v>
      </c>
      <c r="T352" s="15">
        <v>1.2771861602908945</v>
      </c>
      <c r="U352" s="14">
        <v>14.689991739328176</v>
      </c>
      <c r="V352" s="14">
        <v>18.228519503211771</v>
      </c>
      <c r="W352" s="14">
        <v>12.827881557771541</v>
      </c>
      <c r="X352" s="14">
        <v>18.606273199229115</v>
      </c>
      <c r="AB352" t="s">
        <v>362</v>
      </c>
      <c r="AC352" t="s">
        <v>363</v>
      </c>
      <c r="AD352" s="25">
        <v>1</v>
      </c>
      <c r="AE352" t="s">
        <v>33</v>
      </c>
      <c r="AF352" t="s">
        <v>74</v>
      </c>
      <c r="AG352">
        <v>126.86770909256911</v>
      </c>
      <c r="AJ352" s="17"/>
      <c r="BH352" t="s">
        <v>372</v>
      </c>
      <c r="BI352" t="s">
        <v>71</v>
      </c>
      <c r="BJ352">
        <v>-16.423999999999999</v>
      </c>
      <c r="BK352" s="10">
        <v>0.87319391599999996</v>
      </c>
      <c r="BL352" s="4" t="s">
        <v>95</v>
      </c>
      <c r="BM352" s="11">
        <v>-28.288</v>
      </c>
      <c r="BN352" s="4">
        <v>39.278776221999998</v>
      </c>
      <c r="BO352" s="4" t="s">
        <v>88</v>
      </c>
      <c r="BP352" s="4">
        <v>-13.155000000000001</v>
      </c>
      <c r="BQ352" s="4">
        <v>44.406541157999996</v>
      </c>
      <c r="BR352" s="13">
        <f t="shared" si="23"/>
        <v>17.314285714285717</v>
      </c>
      <c r="BS352" s="13">
        <f t="shared" si="24"/>
        <v>82.685714285714283</v>
      </c>
      <c r="BT352">
        <f t="shared" si="31"/>
        <v>100</v>
      </c>
    </row>
    <row r="353" spans="1:72" x14ac:dyDescent="0.3">
      <c r="A353" t="s">
        <v>337</v>
      </c>
      <c r="B353" t="s">
        <v>77</v>
      </c>
      <c r="C353">
        <v>20</v>
      </c>
      <c r="D353">
        <v>1.33704197539974</v>
      </c>
      <c r="E353">
        <v>31.315999999999999</v>
      </c>
      <c r="F353">
        <v>10.952</v>
      </c>
      <c r="G353">
        <v>3.3665755999999998E-2</v>
      </c>
      <c r="H353">
        <v>-16.018000000000001</v>
      </c>
      <c r="I353">
        <v>0.55267155899999998</v>
      </c>
      <c r="J353">
        <v>16.41643095732055</v>
      </c>
      <c r="K353" t="s">
        <v>33</v>
      </c>
      <c r="L353">
        <v>14.778901459852278</v>
      </c>
      <c r="M353">
        <v>0.90025057811131293</v>
      </c>
      <c r="N353">
        <v>2674.0839507994801</v>
      </c>
      <c r="P353" t="s">
        <v>76</v>
      </c>
      <c r="Q353" s="14">
        <v>24.845880953264015</v>
      </c>
      <c r="R353" s="14">
        <v>22.064185089955934</v>
      </c>
      <c r="S353" s="15">
        <v>1.1809476080768235</v>
      </c>
      <c r="T353" s="15">
        <v>1.9284793684990054</v>
      </c>
      <c r="U353" s="14">
        <v>22.174391862763617</v>
      </c>
      <c r="V353" s="14">
        <v>27.517370043764412</v>
      </c>
      <c r="W353" s="14">
        <v>17.701661673197343</v>
      </c>
      <c r="X353" s="14">
        <v>26.426708506714526</v>
      </c>
      <c r="AB353" t="s">
        <v>362</v>
      </c>
      <c r="AC353" t="s">
        <v>363</v>
      </c>
      <c r="AD353" s="25">
        <v>1</v>
      </c>
      <c r="AE353" t="s">
        <v>33</v>
      </c>
      <c r="AF353" t="s">
        <v>77</v>
      </c>
      <c r="AG353">
        <v>143.04689228569163</v>
      </c>
      <c r="AJ353" s="17"/>
      <c r="BH353" t="s">
        <v>373</v>
      </c>
      <c r="BI353" t="s">
        <v>74</v>
      </c>
      <c r="BJ353">
        <v>-15.711999999999998</v>
      </c>
      <c r="BK353" s="10">
        <v>0.64659830399999996</v>
      </c>
      <c r="BL353" s="4" t="s">
        <v>95</v>
      </c>
      <c r="BM353" s="11">
        <v>-28.288</v>
      </c>
      <c r="BN353" s="4">
        <v>39.278776221999998</v>
      </c>
      <c r="BO353" s="4" t="s">
        <v>88</v>
      </c>
      <c r="BP353" s="4">
        <v>-13.155000000000001</v>
      </c>
      <c r="BQ353" s="4">
        <v>44.406541157999996</v>
      </c>
      <c r="BR353" s="13">
        <f t="shared" si="23"/>
        <v>12.228571428571414</v>
      </c>
      <c r="BS353" s="13">
        <f t="shared" si="24"/>
        <v>87.771428571428586</v>
      </c>
      <c r="BT353">
        <f t="shared" si="31"/>
        <v>100</v>
      </c>
    </row>
    <row r="354" spans="1:72" x14ac:dyDescent="0.3">
      <c r="A354" t="s">
        <v>338</v>
      </c>
      <c r="B354" t="s">
        <v>32</v>
      </c>
      <c r="C354">
        <v>5</v>
      </c>
      <c r="D354">
        <v>1.2130231526422799</v>
      </c>
      <c r="E354">
        <v>21.48</v>
      </c>
      <c r="F354">
        <v>4.3769999999999998</v>
      </c>
      <c r="G354">
        <v>0.20135851099999999</v>
      </c>
      <c r="H354">
        <v>-14.614999999999998</v>
      </c>
      <c r="I354">
        <v>3.0022512299999997</v>
      </c>
      <c r="J354">
        <v>14.90997929558587</v>
      </c>
      <c r="K354" t="s">
        <v>33</v>
      </c>
      <c r="L354">
        <v>18.209001260193812</v>
      </c>
      <c r="M354">
        <v>1.221262679122876</v>
      </c>
      <c r="N354">
        <v>606.51157632113996</v>
      </c>
      <c r="P354" t="s">
        <v>80</v>
      </c>
      <c r="Q354" s="14">
        <v>17.248905119985245</v>
      </c>
      <c r="R354" s="14">
        <v>15.269463006107507</v>
      </c>
      <c r="S354" s="15">
        <v>0.69108527276892917</v>
      </c>
      <c r="T354" s="15">
        <v>1.1285375246906713</v>
      </c>
      <c r="U354" s="14">
        <v>15.685561620086659</v>
      </c>
      <c r="V354" s="14">
        <v>18.812248619883832</v>
      </c>
      <c r="W354" s="14">
        <v>12.716533761141946</v>
      </c>
      <c r="X354" s="14">
        <v>17.822392251073069</v>
      </c>
      <c r="AB354" t="s">
        <v>374</v>
      </c>
      <c r="AC354" t="s">
        <v>363</v>
      </c>
      <c r="AD354" s="25">
        <v>2</v>
      </c>
      <c r="AE354" t="s">
        <v>33</v>
      </c>
      <c r="AF354" t="s">
        <v>32</v>
      </c>
      <c r="AG354">
        <v>20.898545046325903</v>
      </c>
      <c r="BH354" t="s">
        <v>375</v>
      </c>
      <c r="BI354" t="s">
        <v>77</v>
      </c>
      <c r="BJ354">
        <v>-15.735000000000001</v>
      </c>
      <c r="BK354" s="10">
        <v>0.536114592</v>
      </c>
      <c r="BL354" s="4" t="s">
        <v>95</v>
      </c>
      <c r="BM354" s="11">
        <v>-28.288</v>
      </c>
      <c r="BN354" s="4">
        <v>39.278776221999998</v>
      </c>
      <c r="BO354" s="4" t="s">
        <v>88</v>
      </c>
      <c r="BP354" s="4">
        <v>-13.155000000000001</v>
      </c>
      <c r="BQ354" s="4">
        <v>44.406541157999996</v>
      </c>
      <c r="BR354" s="13">
        <f t="shared" si="23"/>
        <v>12.392857142857153</v>
      </c>
      <c r="BS354" s="13">
        <f t="shared" si="24"/>
        <v>87.607142857142847</v>
      </c>
      <c r="BT354">
        <f t="shared" si="31"/>
        <v>100</v>
      </c>
    </row>
    <row r="355" spans="1:72" x14ac:dyDescent="0.3">
      <c r="A355" t="s">
        <v>339</v>
      </c>
      <c r="B355" t="s">
        <v>49</v>
      </c>
      <c r="C355">
        <v>5</v>
      </c>
      <c r="D355">
        <v>1.5251463616716501</v>
      </c>
      <c r="E355">
        <v>23.917999999999999</v>
      </c>
      <c r="F355">
        <v>7.0349999999999993</v>
      </c>
      <c r="G355">
        <v>0.133720162</v>
      </c>
      <c r="H355">
        <v>-15.51</v>
      </c>
      <c r="I355">
        <v>2.0070665009999997</v>
      </c>
      <c r="J355">
        <v>15.009453107004161</v>
      </c>
      <c r="K355" t="s">
        <v>33</v>
      </c>
      <c r="L355">
        <v>15.305350858165994</v>
      </c>
      <c r="M355">
        <v>1.0197140927822181</v>
      </c>
      <c r="N355">
        <v>762.57318083582504</v>
      </c>
      <c r="P355" t="s">
        <v>83</v>
      </c>
      <c r="Q355" s="14">
        <v>14.399215881536236</v>
      </c>
      <c r="R355" s="14">
        <v>14.041057517836805</v>
      </c>
      <c r="S355" s="15">
        <v>0.52932751358315377</v>
      </c>
      <c r="T355" s="15">
        <v>0.86438821006323907</v>
      </c>
      <c r="U355" s="14">
        <v>13.201793855217939</v>
      </c>
      <c r="V355" s="14">
        <v>15.596637907854532</v>
      </c>
      <c r="W355" s="14">
        <v>12.085675537003926</v>
      </c>
      <c r="X355" s="14">
        <v>15.996439498669684</v>
      </c>
      <c r="AB355" t="s">
        <v>374</v>
      </c>
      <c r="AC355" t="s">
        <v>363</v>
      </c>
      <c r="AD355" s="25">
        <v>2</v>
      </c>
      <c r="AE355" t="s">
        <v>33</v>
      </c>
      <c r="AF355" t="s">
        <v>49</v>
      </c>
      <c r="AG355">
        <v>30.518005148673399</v>
      </c>
      <c r="BH355" t="s">
        <v>376</v>
      </c>
      <c r="BI355" t="s">
        <v>32</v>
      </c>
      <c r="BJ355">
        <v>-14.558</v>
      </c>
      <c r="BK355" s="10">
        <v>2.52128496</v>
      </c>
      <c r="BL355" s="4" t="s">
        <v>95</v>
      </c>
      <c r="BM355" s="11">
        <v>-28.288</v>
      </c>
      <c r="BN355" s="4">
        <v>39.278776221999998</v>
      </c>
      <c r="BO355" s="4" t="s">
        <v>88</v>
      </c>
      <c r="BP355" s="4">
        <v>-13.155000000000001</v>
      </c>
      <c r="BQ355" s="4">
        <v>44.406541157999996</v>
      </c>
      <c r="BR355" s="13">
        <f t="shared" si="23"/>
        <v>3.9857142857142804</v>
      </c>
      <c r="BS355" s="13">
        <f t="shared" si="24"/>
        <v>96.01428571428572</v>
      </c>
      <c r="BT355">
        <f t="shared" si="31"/>
        <v>100</v>
      </c>
    </row>
    <row r="356" spans="1:72" x14ac:dyDescent="0.3">
      <c r="A356" t="s">
        <v>340</v>
      </c>
      <c r="B356" t="s">
        <v>55</v>
      </c>
      <c r="C356">
        <v>10</v>
      </c>
      <c r="D356">
        <v>1.50798683920057</v>
      </c>
      <c r="E356">
        <v>34.588000000000001</v>
      </c>
      <c r="F356">
        <v>7.8359999999999994</v>
      </c>
      <c r="G356">
        <v>0.10028440500000001</v>
      </c>
      <c r="H356">
        <v>-16.7</v>
      </c>
      <c r="I356">
        <v>1.5445766160000001</v>
      </c>
      <c r="J356">
        <v>15.401962209378416</v>
      </c>
      <c r="K356" t="s">
        <v>33</v>
      </c>
      <c r="L356">
        <v>23.292012090649528</v>
      </c>
      <c r="M356">
        <v>1.5122756291705985</v>
      </c>
      <c r="N356">
        <v>1507.9868392005701</v>
      </c>
      <c r="Q356" s="17"/>
      <c r="AB356" t="s">
        <v>374</v>
      </c>
      <c r="AC356" t="s">
        <v>363</v>
      </c>
      <c r="AD356" s="25">
        <v>2</v>
      </c>
      <c r="AE356" t="s">
        <v>33</v>
      </c>
      <c r="AF356" t="s">
        <v>55</v>
      </c>
      <c r="AG356">
        <v>51.172573828840058</v>
      </c>
      <c r="BH356" t="s">
        <v>377</v>
      </c>
      <c r="BI356" t="s">
        <v>49</v>
      </c>
      <c r="BJ356">
        <v>-15.158999999999999</v>
      </c>
      <c r="BK356" s="10">
        <v>1.7077670249999999</v>
      </c>
      <c r="BL356" s="4" t="s">
        <v>95</v>
      </c>
      <c r="BM356" s="11">
        <v>-28.288</v>
      </c>
      <c r="BN356" s="4">
        <v>39.278776221999998</v>
      </c>
      <c r="BO356" s="4" t="s">
        <v>88</v>
      </c>
      <c r="BP356" s="4">
        <v>-13.155000000000001</v>
      </c>
      <c r="BQ356" s="4">
        <v>44.406541157999996</v>
      </c>
      <c r="BR356" s="13">
        <f t="shared" si="23"/>
        <v>8.2785714285714249</v>
      </c>
      <c r="BS356" s="13">
        <f t="shared" si="24"/>
        <v>91.721428571428575</v>
      </c>
      <c r="BT356">
        <f t="shared" si="31"/>
        <v>100</v>
      </c>
    </row>
    <row r="357" spans="1:72" x14ac:dyDescent="0.3">
      <c r="A357" t="s">
        <v>341</v>
      </c>
      <c r="B357" t="s">
        <v>61</v>
      </c>
      <c r="C357">
        <v>10</v>
      </c>
      <c r="D357">
        <v>1.51834258599799</v>
      </c>
      <c r="E357">
        <v>35.249000000000002</v>
      </c>
      <c r="F357">
        <v>9.3849999999999998</v>
      </c>
      <c r="G357">
        <v>7.9973937999999994E-2</v>
      </c>
      <c r="H357">
        <v>-17.565999999999999</v>
      </c>
      <c r="I357">
        <v>1.2293074530000001</v>
      </c>
      <c r="J357">
        <v>15.37135076429524</v>
      </c>
      <c r="K357" t="s">
        <v>33</v>
      </c>
      <c r="L357">
        <v>18.665098571746228</v>
      </c>
      <c r="M357">
        <v>1.2142783583536292</v>
      </c>
      <c r="N357">
        <v>1518.34258599799</v>
      </c>
      <c r="AB357" t="s">
        <v>374</v>
      </c>
      <c r="AC357" t="s">
        <v>363</v>
      </c>
      <c r="AD357" s="25">
        <v>2</v>
      </c>
      <c r="AE357" t="s">
        <v>33</v>
      </c>
      <c r="AF357" t="s">
        <v>61</v>
      </c>
      <c r="AG357">
        <v>72.54116296945557</v>
      </c>
      <c r="BH357" t="s">
        <v>378</v>
      </c>
      <c r="BI357" t="s">
        <v>55</v>
      </c>
      <c r="BJ357">
        <v>-16.621000000000002</v>
      </c>
      <c r="BK357" s="10">
        <v>0.84880598399999996</v>
      </c>
      <c r="BL357" s="4" t="s">
        <v>95</v>
      </c>
      <c r="BM357" s="11">
        <v>-28.288</v>
      </c>
      <c r="BN357" s="4">
        <v>39.278776221999998</v>
      </c>
      <c r="BO357" s="4" t="s">
        <v>88</v>
      </c>
      <c r="BP357" s="4">
        <v>-13.155000000000001</v>
      </c>
      <c r="BQ357" s="4">
        <v>44.406541157999996</v>
      </c>
      <c r="BR357" s="13">
        <f t="shared" si="23"/>
        <v>18.721428571428589</v>
      </c>
      <c r="BS357" s="13">
        <f t="shared" si="24"/>
        <v>81.278571428571411</v>
      </c>
      <c r="BT357">
        <f t="shared" si="31"/>
        <v>100</v>
      </c>
    </row>
    <row r="358" spans="1:72" x14ac:dyDescent="0.3">
      <c r="A358" t="s">
        <v>342</v>
      </c>
      <c r="B358" t="s">
        <v>67</v>
      </c>
      <c r="C358">
        <v>10</v>
      </c>
      <c r="D358">
        <v>1.5090374222090099</v>
      </c>
      <c r="E358">
        <v>33.369</v>
      </c>
      <c r="F358">
        <v>9.786999999999999</v>
      </c>
      <c r="G358">
        <v>7.0678703000000009E-2</v>
      </c>
      <c r="H358">
        <v>-17.378</v>
      </c>
      <c r="I358">
        <v>1.05815328</v>
      </c>
      <c r="J358">
        <v>14.97131717315186</v>
      </c>
      <c r="K358" t="s">
        <v>33</v>
      </c>
      <c r="L358">
        <v>15.967928979532088</v>
      </c>
      <c r="M358">
        <v>1.0665680778019624</v>
      </c>
      <c r="N358">
        <v>1509.0374222090099</v>
      </c>
      <c r="U358">
        <f>U348/100</f>
        <v>0.16191807311239501</v>
      </c>
      <c r="V358">
        <f>V348/100</f>
        <v>0.19543210242466216</v>
      </c>
      <c r="W358">
        <f>W348/100</f>
        <v>0.17759663638946768</v>
      </c>
      <c r="X358">
        <f>X348/100</f>
        <v>0.23232481708262362</v>
      </c>
      <c r="AB358" t="s">
        <v>374</v>
      </c>
      <c r="AC358" t="s">
        <v>363</v>
      </c>
      <c r="AD358" s="25">
        <v>2</v>
      </c>
      <c r="AE358" t="s">
        <v>33</v>
      </c>
      <c r="AF358" t="s">
        <v>67</v>
      </c>
      <c r="AG358">
        <v>95.458881028146337</v>
      </c>
      <c r="BH358" t="s">
        <v>379</v>
      </c>
      <c r="BI358" t="s">
        <v>61</v>
      </c>
      <c r="BJ358">
        <v>-15.775999999999998</v>
      </c>
      <c r="BK358" s="10">
        <v>0.66387916799999991</v>
      </c>
      <c r="BL358" s="4" t="s">
        <v>95</v>
      </c>
      <c r="BM358" s="11">
        <v>-28.288</v>
      </c>
      <c r="BN358" s="4">
        <v>39.278776221999998</v>
      </c>
      <c r="BO358" s="4" t="s">
        <v>88</v>
      </c>
      <c r="BP358" s="4">
        <v>-13.155000000000001</v>
      </c>
      <c r="BQ358" s="4">
        <v>44.406541157999996</v>
      </c>
      <c r="BR358" s="13">
        <f t="shared" si="23"/>
        <v>12.685714285714269</v>
      </c>
      <c r="BS358" s="13">
        <f t="shared" si="24"/>
        <v>87.314285714285731</v>
      </c>
      <c r="BT358">
        <f t="shared" si="31"/>
        <v>100</v>
      </c>
    </row>
    <row r="359" spans="1:72" x14ac:dyDescent="0.3">
      <c r="A359" t="s">
        <v>343</v>
      </c>
      <c r="B359" t="s">
        <v>71</v>
      </c>
      <c r="C359">
        <v>20</v>
      </c>
      <c r="D359">
        <v>1.39322315246979</v>
      </c>
      <c r="E359">
        <v>34.400500000000001</v>
      </c>
      <c r="F359">
        <v>9.85</v>
      </c>
      <c r="G359">
        <v>5.5898512000000004E-2</v>
      </c>
      <c r="H359">
        <v>-16.77</v>
      </c>
      <c r="I359">
        <v>0.87866408799999995</v>
      </c>
      <c r="J359">
        <v>15.719578369933132</v>
      </c>
      <c r="K359" t="s">
        <v>33</v>
      </c>
      <c r="L359">
        <v>24.483503012907061</v>
      </c>
      <c r="M359">
        <v>1.5575820221402079</v>
      </c>
      <c r="N359">
        <v>2786.4463049395804</v>
      </c>
      <c r="P359" s="17"/>
      <c r="U359">
        <f t="shared" ref="U359:X365" si="32">U349/100</f>
        <v>0.14312180441830458</v>
      </c>
      <c r="V359">
        <f t="shared" si="32"/>
        <v>0.16630382766563748</v>
      </c>
      <c r="W359">
        <f t="shared" si="32"/>
        <v>9.948562850043087E-2</v>
      </c>
      <c r="X359">
        <f t="shared" si="32"/>
        <v>0.13734171394129965</v>
      </c>
      <c r="AB359" t="s">
        <v>374</v>
      </c>
      <c r="AC359" t="s">
        <v>363</v>
      </c>
      <c r="AD359" s="25">
        <v>2</v>
      </c>
      <c r="AE359" t="s">
        <v>33</v>
      </c>
      <c r="AF359" t="s">
        <v>71</v>
      </c>
      <c r="AG359">
        <v>143.55959325184679</v>
      </c>
      <c r="BH359" t="s">
        <v>380</v>
      </c>
      <c r="BI359" t="s">
        <v>67</v>
      </c>
      <c r="BJ359">
        <v>-16.664999999999999</v>
      </c>
      <c r="BK359" s="10">
        <v>0.588280896</v>
      </c>
      <c r="BL359" s="4" t="s">
        <v>95</v>
      </c>
      <c r="BM359" s="11">
        <v>-28.288</v>
      </c>
      <c r="BN359" s="4">
        <v>39.278776221999998</v>
      </c>
      <c r="BO359" s="4" t="s">
        <v>88</v>
      </c>
      <c r="BP359" s="4">
        <v>-13.155000000000001</v>
      </c>
      <c r="BQ359" s="4">
        <v>44.406541157999996</v>
      </c>
      <c r="BR359" s="13">
        <f t="shared" si="23"/>
        <v>19.035714285714278</v>
      </c>
      <c r="BS359" s="13">
        <f t="shared" si="24"/>
        <v>80.964285714285722</v>
      </c>
      <c r="BT359">
        <f t="shared" si="31"/>
        <v>100</v>
      </c>
    </row>
    <row r="360" spans="1:72" x14ac:dyDescent="0.3">
      <c r="A360" t="s">
        <v>344</v>
      </c>
      <c r="B360" t="s">
        <v>74</v>
      </c>
      <c r="C360">
        <v>20</v>
      </c>
      <c r="D360">
        <v>1.36615813306205</v>
      </c>
      <c r="E360">
        <v>33.917000000000002</v>
      </c>
      <c r="F360">
        <v>10.847</v>
      </c>
      <c r="G360">
        <v>4.4320900000000003E-2</v>
      </c>
      <c r="H360">
        <v>-16.044</v>
      </c>
      <c r="I360">
        <v>0.70407628799999999</v>
      </c>
      <c r="J360">
        <v>15.885875241703124</v>
      </c>
      <c r="K360" t="s">
        <v>33</v>
      </c>
      <c r="L360">
        <v>19.237590942946763</v>
      </c>
      <c r="M360">
        <v>1.2109871599925963</v>
      </c>
      <c r="N360">
        <v>2732.3162661240999</v>
      </c>
      <c r="U360">
        <f t="shared" si="32"/>
        <v>0.21392574523578134</v>
      </c>
      <c r="V360">
        <f t="shared" si="32"/>
        <v>0.25882548291178198</v>
      </c>
      <c r="W360">
        <f t="shared" si="32"/>
        <v>0.16202123167445129</v>
      </c>
      <c r="X360">
        <f t="shared" si="32"/>
        <v>0.235342196268464</v>
      </c>
      <c r="AB360" t="s">
        <v>374</v>
      </c>
      <c r="AC360" t="s">
        <v>363</v>
      </c>
      <c r="AD360" s="25">
        <v>2</v>
      </c>
      <c r="AE360" t="s">
        <v>33</v>
      </c>
      <c r="AF360" t="s">
        <v>74</v>
      </c>
      <c r="AG360">
        <v>194.1448566112791</v>
      </c>
      <c r="BH360" t="s">
        <v>381</v>
      </c>
      <c r="BI360" t="s">
        <v>71</v>
      </c>
      <c r="BJ360">
        <v>-15.9345</v>
      </c>
      <c r="BK360" s="10">
        <v>0.59663279999999996</v>
      </c>
      <c r="BL360" s="4" t="s">
        <v>95</v>
      </c>
      <c r="BM360" s="11">
        <v>-28.288</v>
      </c>
      <c r="BN360" s="4">
        <v>39.278776221999998</v>
      </c>
      <c r="BO360" s="4" t="s">
        <v>88</v>
      </c>
      <c r="BP360" s="4">
        <v>-13.155000000000001</v>
      </c>
      <c r="BQ360" s="4">
        <v>44.406541157999996</v>
      </c>
      <c r="BR360" s="13">
        <f t="shared" si="23"/>
        <v>13.817857142857136</v>
      </c>
      <c r="BS360" s="13">
        <f t="shared" si="24"/>
        <v>86.182142857142864</v>
      </c>
      <c r="BT360">
        <f t="shared" si="31"/>
        <v>100</v>
      </c>
    </row>
    <row r="361" spans="1:72" x14ac:dyDescent="0.3">
      <c r="A361" t="s">
        <v>345</v>
      </c>
      <c r="B361" t="s">
        <v>77</v>
      </c>
      <c r="C361">
        <v>20</v>
      </c>
      <c r="D361">
        <v>1.33704197539974</v>
      </c>
      <c r="E361">
        <v>31.405999999999999</v>
      </c>
      <c r="F361">
        <v>10.055999999999999</v>
      </c>
      <c r="G361">
        <v>3.8535080999999999E-2</v>
      </c>
      <c r="H361">
        <v>-15.939</v>
      </c>
      <c r="I361">
        <v>0.61075862400000003</v>
      </c>
      <c r="J361">
        <v>15.849418455874014</v>
      </c>
      <c r="K361" t="s">
        <v>33</v>
      </c>
      <c r="L361">
        <v>16.332198342507741</v>
      </c>
      <c r="M361">
        <v>1.0304604164485798</v>
      </c>
      <c r="N361">
        <v>2674.0839507994801</v>
      </c>
      <c r="U361">
        <f t="shared" si="32"/>
        <v>0.17518567460954201</v>
      </c>
      <c r="V361">
        <f t="shared" si="32"/>
        <v>0.21576790723162886</v>
      </c>
      <c r="W361">
        <f t="shared" si="32"/>
        <v>0.13522214399822916</v>
      </c>
      <c r="X361">
        <f t="shared" si="32"/>
        <v>0.20149265236292421</v>
      </c>
      <c r="AB361" t="s">
        <v>374</v>
      </c>
      <c r="AC361" t="s">
        <v>363</v>
      </c>
      <c r="AD361" s="25">
        <v>2</v>
      </c>
      <c r="AE361" t="s">
        <v>33</v>
      </c>
      <c r="AF361" t="s">
        <v>77</v>
      </c>
      <c r="AG361">
        <v>250.37595758634407</v>
      </c>
      <c r="BH361" t="s">
        <v>382</v>
      </c>
      <c r="BI361" t="s">
        <v>74</v>
      </c>
      <c r="BJ361">
        <v>-16.161000000000001</v>
      </c>
      <c r="BK361" s="10">
        <v>0.60074006400000002</v>
      </c>
      <c r="BL361" s="4" t="s">
        <v>95</v>
      </c>
      <c r="BM361" s="11">
        <v>-28.288</v>
      </c>
      <c r="BN361" s="4">
        <v>39.278776221999998</v>
      </c>
      <c r="BO361" s="4" t="s">
        <v>88</v>
      </c>
      <c r="BP361" s="4">
        <v>-13.155000000000001</v>
      </c>
      <c r="BQ361" s="4">
        <v>44.406541157999996</v>
      </c>
      <c r="BR361" s="13">
        <f t="shared" si="23"/>
        <v>15.435714285714297</v>
      </c>
      <c r="BS361" s="13">
        <f t="shared" si="24"/>
        <v>84.564285714285703</v>
      </c>
      <c r="BT361">
        <f t="shared" si="31"/>
        <v>100</v>
      </c>
    </row>
    <row r="362" spans="1:72" x14ac:dyDescent="0.3">
      <c r="A362" t="s">
        <v>346</v>
      </c>
      <c r="B362" t="s">
        <v>32</v>
      </c>
      <c r="C362">
        <v>5</v>
      </c>
      <c r="D362">
        <v>1.2130231526422799</v>
      </c>
      <c r="E362">
        <v>23.327000000000002</v>
      </c>
      <c r="F362">
        <v>4.6849999999999996</v>
      </c>
      <c r="G362">
        <v>0.17590350299999999</v>
      </c>
      <c r="H362">
        <v>-14.875</v>
      </c>
      <c r="I362">
        <v>2.5878808319999997</v>
      </c>
      <c r="J362">
        <v>14.711934599733354</v>
      </c>
      <c r="K362" t="s">
        <v>33</v>
      </c>
      <c r="L362">
        <v>15.69579682747583</v>
      </c>
      <c r="M362">
        <v>1.0668751088494037</v>
      </c>
      <c r="N362">
        <v>606.51157632113996</v>
      </c>
      <c r="U362">
        <f t="shared" si="32"/>
        <v>0.14689991739328176</v>
      </c>
      <c r="V362">
        <f t="shared" si="32"/>
        <v>0.18228519503211771</v>
      </c>
      <c r="W362">
        <f t="shared" si="32"/>
        <v>0.12827881557771539</v>
      </c>
      <c r="X362">
        <f t="shared" si="32"/>
        <v>0.18606273199229115</v>
      </c>
      <c r="AB362" t="s">
        <v>383</v>
      </c>
      <c r="AC362" t="s">
        <v>363</v>
      </c>
      <c r="AD362" s="25">
        <v>3</v>
      </c>
      <c r="AE362" t="s">
        <v>33</v>
      </c>
      <c r="AF362" t="s">
        <v>32</v>
      </c>
      <c r="AG362">
        <v>17.422437203625293</v>
      </c>
      <c r="BH362" t="s">
        <v>384</v>
      </c>
      <c r="BI362" t="s">
        <v>77</v>
      </c>
      <c r="BJ362">
        <v>-15.626000000000001</v>
      </c>
      <c r="BK362" s="10">
        <v>0.43103980799999997</v>
      </c>
      <c r="BL362" s="4" t="s">
        <v>95</v>
      </c>
      <c r="BM362" s="11">
        <v>-28.288</v>
      </c>
      <c r="BN362" s="4">
        <v>39.278776221999998</v>
      </c>
      <c r="BO362" s="4" t="s">
        <v>88</v>
      </c>
      <c r="BP362" s="4">
        <v>-13.155000000000001</v>
      </c>
      <c r="BQ362" s="4">
        <v>44.406541157999996</v>
      </c>
      <c r="BR362" s="13">
        <f t="shared" si="23"/>
        <v>11.614285714285728</v>
      </c>
      <c r="BS362" s="13">
        <f t="shared" si="24"/>
        <v>88.385714285714272</v>
      </c>
      <c r="BT362">
        <f t="shared" si="31"/>
        <v>100</v>
      </c>
    </row>
    <row r="363" spans="1:72" x14ac:dyDescent="0.3">
      <c r="A363" t="s">
        <v>347</v>
      </c>
      <c r="B363" t="s">
        <v>49</v>
      </c>
      <c r="C363">
        <v>5</v>
      </c>
      <c r="D363">
        <v>1.5251463616716501</v>
      </c>
      <c r="E363">
        <v>22.175999999999998</v>
      </c>
      <c r="F363">
        <v>6.5569999999999995</v>
      </c>
      <c r="G363">
        <v>0.123548294</v>
      </c>
      <c r="H363">
        <v>-15.736000000000001</v>
      </c>
      <c r="I363">
        <v>1.8569925919999999</v>
      </c>
      <c r="J363">
        <v>15.030499668413064</v>
      </c>
      <c r="K363" t="s">
        <v>33</v>
      </c>
      <c r="L363">
        <v>14.160927476700035</v>
      </c>
      <c r="M363">
        <v>0.94214615542419677</v>
      </c>
      <c r="N363">
        <v>762.57318083582504</v>
      </c>
      <c r="U363">
        <f t="shared" si="32"/>
        <v>0.22174391862763618</v>
      </c>
      <c r="V363">
        <f t="shared" si="32"/>
        <v>0.27517370043764411</v>
      </c>
      <c r="W363">
        <f t="shared" si="32"/>
        <v>0.17701661673197344</v>
      </c>
      <c r="X363">
        <f t="shared" si="32"/>
        <v>0.26426708506714525</v>
      </c>
      <c r="AB363" t="s">
        <v>383</v>
      </c>
      <c r="AC363" t="s">
        <v>363</v>
      </c>
      <c r="AD363" s="25">
        <v>3</v>
      </c>
      <c r="AE363" t="s">
        <v>33</v>
      </c>
      <c r="AF363" t="s">
        <v>49</v>
      </c>
      <c r="AG363">
        <v>26.869991909135678</v>
      </c>
      <c r="BH363" t="s">
        <v>385</v>
      </c>
      <c r="BI363" t="s">
        <v>32</v>
      </c>
      <c r="BJ363">
        <v>-14.396000000000001</v>
      </c>
      <c r="BK363" s="10">
        <v>1.8956088959999999</v>
      </c>
      <c r="BL363" s="4" t="s">
        <v>95</v>
      </c>
      <c r="BM363" s="11">
        <v>-28.288</v>
      </c>
      <c r="BN363" s="4">
        <v>39.278776221999998</v>
      </c>
      <c r="BO363" s="4" t="s">
        <v>88</v>
      </c>
      <c r="BP363" s="4">
        <v>-13.155000000000001</v>
      </c>
      <c r="BQ363" s="4">
        <v>44.406541157999996</v>
      </c>
      <c r="BR363" s="13">
        <f t="shared" si="23"/>
        <v>2.8285714285714363</v>
      </c>
      <c r="BS363" s="13">
        <f t="shared" si="24"/>
        <v>97.171428571428564</v>
      </c>
      <c r="BT363">
        <f t="shared" si="31"/>
        <v>100</v>
      </c>
    </row>
    <row r="364" spans="1:72" x14ac:dyDescent="0.3">
      <c r="A364" t="s">
        <v>348</v>
      </c>
      <c r="B364" t="s">
        <v>55</v>
      </c>
      <c r="C364">
        <v>10</v>
      </c>
      <c r="D364">
        <v>1.50798683920057</v>
      </c>
      <c r="E364">
        <v>30.829000000000001</v>
      </c>
      <c r="F364">
        <v>7.6609999999999996</v>
      </c>
      <c r="G364">
        <v>9.4804289999999999E-2</v>
      </c>
      <c r="H364">
        <v>-17.053000000000001</v>
      </c>
      <c r="I364">
        <v>1.4331974719999998</v>
      </c>
      <c r="J364">
        <v>15.117432681580125</v>
      </c>
      <c r="K364" t="s">
        <v>33</v>
      </c>
      <c r="L364">
        <v>21.61242925751527</v>
      </c>
      <c r="M364">
        <v>1.429636216197542</v>
      </c>
      <c r="N364">
        <v>1507.9868392005701</v>
      </c>
      <c r="U364">
        <f t="shared" si="32"/>
        <v>0.1568556162008666</v>
      </c>
      <c r="V364">
        <f t="shared" si="32"/>
        <v>0.18812248619883831</v>
      </c>
      <c r="W364">
        <f t="shared" si="32"/>
        <v>0.12716533761141946</v>
      </c>
      <c r="X364">
        <f t="shared" si="32"/>
        <v>0.17822392251073069</v>
      </c>
      <c r="AB364" t="s">
        <v>383</v>
      </c>
      <c r="AC364" t="s">
        <v>363</v>
      </c>
      <c r="AD364" s="25">
        <v>3</v>
      </c>
      <c r="AE364" t="s">
        <v>33</v>
      </c>
      <c r="AF364" t="s">
        <v>55</v>
      </c>
      <c r="AG364">
        <v>47.170258973872478</v>
      </c>
      <c r="BH364" t="s">
        <v>386</v>
      </c>
      <c r="BI364" t="s">
        <v>49</v>
      </c>
      <c r="BJ364">
        <v>-15.524999999999999</v>
      </c>
      <c r="BK364" s="10">
        <v>1.4923110150000001</v>
      </c>
      <c r="BL364" s="4" t="s">
        <v>95</v>
      </c>
      <c r="BM364" s="11">
        <v>-28.288</v>
      </c>
      <c r="BN364" s="4">
        <v>39.278776221999998</v>
      </c>
      <c r="BO364" s="4" t="s">
        <v>88</v>
      </c>
      <c r="BP364" s="4">
        <v>-13.155000000000001</v>
      </c>
      <c r="BQ364" s="4">
        <v>44.406541157999996</v>
      </c>
      <c r="BR364" s="13">
        <f t="shared" si="23"/>
        <v>10.892857142857139</v>
      </c>
      <c r="BS364" s="13">
        <f t="shared" si="24"/>
        <v>89.107142857142861</v>
      </c>
      <c r="BT364">
        <f t="shared" si="31"/>
        <v>100</v>
      </c>
    </row>
    <row r="365" spans="1:72" x14ac:dyDescent="0.3">
      <c r="A365" t="s">
        <v>349</v>
      </c>
      <c r="B365" t="s">
        <v>61</v>
      </c>
      <c r="C365">
        <v>10</v>
      </c>
      <c r="D365">
        <v>1.51834258599799</v>
      </c>
      <c r="E365">
        <v>31.292999999999999</v>
      </c>
      <c r="F365">
        <v>8.4309999999999992</v>
      </c>
      <c r="G365">
        <v>8.2690254000000005E-2</v>
      </c>
      <c r="H365">
        <v>-17.329000000000001</v>
      </c>
      <c r="I365">
        <v>1.232738374</v>
      </c>
      <c r="J365">
        <v>14.907904068114242</v>
      </c>
      <c r="K365" t="s">
        <v>33</v>
      </c>
      <c r="L365">
        <v>18.717191706381172</v>
      </c>
      <c r="M365">
        <v>1.2555213409519064</v>
      </c>
      <c r="N365">
        <v>1518.34258599799</v>
      </c>
      <c r="U365">
        <f t="shared" si="32"/>
        <v>0.13201793855217939</v>
      </c>
      <c r="V365">
        <f t="shared" si="32"/>
        <v>0.15596637907854533</v>
      </c>
      <c r="W365">
        <f t="shared" si="32"/>
        <v>0.12085675537003926</v>
      </c>
      <c r="X365">
        <f t="shared" si="32"/>
        <v>0.15996439498669685</v>
      </c>
      <c r="AB365" t="s">
        <v>383</v>
      </c>
      <c r="AC365" t="s">
        <v>363</v>
      </c>
      <c r="AD365" s="25">
        <v>3</v>
      </c>
      <c r="AE365" t="s">
        <v>33</v>
      </c>
      <c r="AF365" t="s">
        <v>61</v>
      </c>
      <c r="AG365">
        <v>68.190925038752184</v>
      </c>
      <c r="BH365" t="s">
        <v>387</v>
      </c>
      <c r="BI365" t="s">
        <v>55</v>
      </c>
      <c r="BJ365">
        <v>-15.917999999999999</v>
      </c>
      <c r="BK365" s="10">
        <v>1.075478226</v>
      </c>
      <c r="BL365" s="4" t="s">
        <v>95</v>
      </c>
      <c r="BM365" s="11">
        <v>-28.288</v>
      </c>
      <c r="BN365" s="4">
        <v>39.278776221999998</v>
      </c>
      <c r="BO365" s="4" t="s">
        <v>88</v>
      </c>
      <c r="BP365" s="4">
        <v>-13.155000000000001</v>
      </c>
      <c r="BQ365" s="4">
        <v>44.406541157999996</v>
      </c>
      <c r="BR365" s="13">
        <f t="shared" si="23"/>
        <v>13.699999999999989</v>
      </c>
      <c r="BS365" s="13">
        <f t="shared" si="24"/>
        <v>86.300000000000011</v>
      </c>
      <c r="BT365">
        <f t="shared" si="31"/>
        <v>100</v>
      </c>
    </row>
    <row r="366" spans="1:72" x14ac:dyDescent="0.3">
      <c r="A366" t="s">
        <v>350</v>
      </c>
      <c r="B366" t="s">
        <v>67</v>
      </c>
      <c r="C366">
        <v>10</v>
      </c>
      <c r="D366">
        <v>1.5090374222090099</v>
      </c>
      <c r="E366">
        <v>31.597000000000001</v>
      </c>
      <c r="F366">
        <v>8.988999999999999</v>
      </c>
      <c r="G366">
        <v>7.227252499999999E-2</v>
      </c>
      <c r="H366">
        <v>-17.567999999999998</v>
      </c>
      <c r="I366">
        <v>1.090669342</v>
      </c>
      <c r="J366">
        <v>15.091064578136715</v>
      </c>
      <c r="K366" t="s">
        <v>33</v>
      </c>
      <c r="L366">
        <v>16.458608523340772</v>
      </c>
      <c r="M366">
        <v>1.0906194482253622</v>
      </c>
      <c r="N366">
        <v>1509.0374222090099</v>
      </c>
      <c r="AB366" t="s">
        <v>383</v>
      </c>
      <c r="AC366" t="s">
        <v>363</v>
      </c>
      <c r="AD366" s="25">
        <v>3</v>
      </c>
      <c r="AE366" t="s">
        <v>33</v>
      </c>
      <c r="AF366" t="s">
        <v>67</v>
      </c>
      <c r="AG366">
        <v>90.753561048921114</v>
      </c>
      <c r="BH366" t="s">
        <v>388</v>
      </c>
      <c r="BI366" t="s">
        <v>61</v>
      </c>
      <c r="BJ366">
        <v>-17.102</v>
      </c>
      <c r="BK366" s="10">
        <v>0.92534403700000001</v>
      </c>
      <c r="BL366" s="4" t="s">
        <v>95</v>
      </c>
      <c r="BM366" s="11">
        <v>-28.288</v>
      </c>
      <c r="BN366" s="4">
        <v>39.278776221999998</v>
      </c>
      <c r="BO366" s="4" t="s">
        <v>88</v>
      </c>
      <c r="BP366" s="4">
        <v>-13.155000000000001</v>
      </c>
      <c r="BQ366" s="4">
        <v>44.406541157999996</v>
      </c>
      <c r="BR366" s="13">
        <f t="shared" si="23"/>
        <v>22.157142857142858</v>
      </c>
      <c r="BS366" s="13">
        <f t="shared" si="24"/>
        <v>77.842857142857142</v>
      </c>
      <c r="BT366">
        <f t="shared" si="31"/>
        <v>100</v>
      </c>
    </row>
    <row r="367" spans="1:72" x14ac:dyDescent="0.3">
      <c r="A367" t="s">
        <v>352</v>
      </c>
      <c r="B367" t="s">
        <v>71</v>
      </c>
      <c r="C367">
        <v>20</v>
      </c>
      <c r="D367">
        <v>1.39322315246979</v>
      </c>
      <c r="E367">
        <v>35.886000000000003</v>
      </c>
      <c r="F367">
        <v>10.183999999999999</v>
      </c>
      <c r="G367">
        <v>5.4371124999999999E-2</v>
      </c>
      <c r="H367">
        <v>-16.841999999999999</v>
      </c>
      <c r="I367">
        <v>0.87889447799999998</v>
      </c>
      <c r="J367">
        <v>16.164728576059442</v>
      </c>
      <c r="K367" t="s">
        <v>33</v>
      </c>
      <c r="L367">
        <v>24.489922706549009</v>
      </c>
      <c r="M367">
        <v>1.5150222035165803</v>
      </c>
      <c r="N367">
        <v>2786.4463049395804</v>
      </c>
      <c r="AB367" t="s">
        <v>383</v>
      </c>
      <c r="AC367" t="s">
        <v>363</v>
      </c>
      <c r="AD367" s="25">
        <v>3</v>
      </c>
      <c r="AE367" t="s">
        <v>33</v>
      </c>
      <c r="AF367" t="s">
        <v>71</v>
      </c>
      <c r="AG367">
        <v>138.15926758755671</v>
      </c>
      <c r="BH367" t="s">
        <v>389</v>
      </c>
      <c r="BI367" t="s">
        <v>67</v>
      </c>
      <c r="BJ367">
        <v>-17.289000000000001</v>
      </c>
      <c r="BK367" s="10">
        <v>0.76223655600000007</v>
      </c>
      <c r="BL367" s="4" t="s">
        <v>95</v>
      </c>
      <c r="BM367" s="11">
        <v>-28.288</v>
      </c>
      <c r="BN367" s="4">
        <v>39.278776221999998</v>
      </c>
      <c r="BO367" s="4" t="s">
        <v>88</v>
      </c>
      <c r="BP367" s="4">
        <v>-13.155000000000001</v>
      </c>
      <c r="BQ367" s="4">
        <v>44.406541157999996</v>
      </c>
      <c r="BR367" s="13">
        <f t="shared" si="23"/>
        <v>23.492857142857147</v>
      </c>
      <c r="BS367" s="13">
        <f t="shared" si="24"/>
        <v>76.507142857142853</v>
      </c>
      <c r="BT367">
        <f t="shared" si="31"/>
        <v>100</v>
      </c>
    </row>
    <row r="368" spans="1:72" x14ac:dyDescent="0.3">
      <c r="A368" t="s">
        <v>361</v>
      </c>
      <c r="B368" t="s">
        <v>74</v>
      </c>
      <c r="C368">
        <v>20</v>
      </c>
      <c r="D368">
        <v>1.36615813306205</v>
      </c>
      <c r="E368">
        <v>34.856999999999999</v>
      </c>
      <c r="F368">
        <v>10.379999999999999</v>
      </c>
      <c r="G368">
        <v>3.9965236000000001E-2</v>
      </c>
      <c r="H368">
        <v>-15.919999999999998</v>
      </c>
      <c r="I368">
        <v>0.66313434599999999</v>
      </c>
      <c r="J368">
        <v>16.592779434606616</v>
      </c>
      <c r="K368" t="s">
        <v>33</v>
      </c>
      <c r="L368">
        <v>18.11892760201367</v>
      </c>
      <c r="M368">
        <v>1.0919766440228846</v>
      </c>
      <c r="N368">
        <v>2732.3162661240999</v>
      </c>
      <c r="AB368" t="s">
        <v>383</v>
      </c>
      <c r="AC368" t="s">
        <v>363</v>
      </c>
      <c r="AD368" s="25">
        <v>3</v>
      </c>
      <c r="AE368" t="s">
        <v>33</v>
      </c>
      <c r="AF368" t="s">
        <v>74</v>
      </c>
      <c r="AG368">
        <v>188.07260807145229</v>
      </c>
      <c r="BH368" t="s">
        <v>390</v>
      </c>
      <c r="BI368" t="s">
        <v>71</v>
      </c>
      <c r="BJ368">
        <v>-17.035</v>
      </c>
      <c r="BK368" s="10">
        <v>0.63923522099999996</v>
      </c>
      <c r="BL368" s="4" t="s">
        <v>95</v>
      </c>
      <c r="BM368" s="11">
        <v>-28.288</v>
      </c>
      <c r="BN368" s="4">
        <v>39.278776221999998</v>
      </c>
      <c r="BO368" s="4" t="s">
        <v>88</v>
      </c>
      <c r="BP368" s="4">
        <v>-13.155000000000001</v>
      </c>
      <c r="BQ368" s="4">
        <v>44.406541157999996</v>
      </c>
      <c r="BR368" s="13">
        <f t="shared" si="23"/>
        <v>21.678571428571431</v>
      </c>
      <c r="BS368" s="13">
        <f t="shared" si="24"/>
        <v>78.321428571428569</v>
      </c>
      <c r="BT368">
        <f t="shared" si="31"/>
        <v>100</v>
      </c>
    </row>
    <row r="369" spans="1:72" x14ac:dyDescent="0.3">
      <c r="A369" t="s">
        <v>364</v>
      </c>
      <c r="B369" t="s">
        <v>77</v>
      </c>
      <c r="C369">
        <v>20</v>
      </c>
      <c r="D369">
        <v>1.33704197539974</v>
      </c>
      <c r="E369">
        <v>34.900000000000006</v>
      </c>
      <c r="F369">
        <v>10.734500000000001</v>
      </c>
      <c r="G369">
        <v>3.3810831499999999E-2</v>
      </c>
      <c r="H369">
        <v>-15.868499999999999</v>
      </c>
      <c r="I369">
        <v>0.55177322200000001</v>
      </c>
      <c r="J369">
        <v>16.321375616007408</v>
      </c>
      <c r="K369" t="s">
        <v>33</v>
      </c>
      <c r="L369">
        <v>14.754879174311185</v>
      </c>
      <c r="M369">
        <v>0.90413001877335508</v>
      </c>
      <c r="N369">
        <v>2674.0839507994801</v>
      </c>
      <c r="AB369" t="s">
        <v>383</v>
      </c>
      <c r="AC369" t="s">
        <v>363</v>
      </c>
      <c r="AD369" s="25">
        <v>3</v>
      </c>
      <c r="AE369" t="s">
        <v>33</v>
      </c>
      <c r="AF369" t="s">
        <v>77</v>
      </c>
      <c r="AG369">
        <v>243.61242542696806</v>
      </c>
      <c r="BH369" t="s">
        <v>391</v>
      </c>
      <c r="BI369" t="s">
        <v>74</v>
      </c>
      <c r="BJ369">
        <v>-15.972000000000001</v>
      </c>
      <c r="BK369" s="10">
        <v>0.53746466999999998</v>
      </c>
      <c r="BL369" s="4" t="s">
        <v>95</v>
      </c>
      <c r="BM369" s="11">
        <v>-28.288</v>
      </c>
      <c r="BN369" s="4">
        <v>39.278776221999998</v>
      </c>
      <c r="BO369" s="4" t="s">
        <v>88</v>
      </c>
      <c r="BP369" s="4">
        <v>-13.155000000000001</v>
      </c>
      <c r="BQ369" s="4">
        <v>44.406541157999996</v>
      </c>
      <c r="BR369" s="13">
        <f t="shared" si="23"/>
        <v>14.085714285714289</v>
      </c>
      <c r="BS369" s="13">
        <f t="shared" si="24"/>
        <v>85.914285714285711</v>
      </c>
      <c r="BT369">
        <f t="shared" si="31"/>
        <v>100</v>
      </c>
    </row>
    <row r="370" spans="1:72" x14ac:dyDescent="0.3">
      <c r="A370" t="s">
        <v>365</v>
      </c>
      <c r="B370" t="s">
        <v>32</v>
      </c>
      <c r="C370">
        <v>5</v>
      </c>
      <c r="D370">
        <v>1.2130231526422799</v>
      </c>
      <c r="E370">
        <v>23.658999999999999</v>
      </c>
      <c r="F370">
        <v>3.8970000000000002</v>
      </c>
      <c r="G370">
        <v>0.192102828</v>
      </c>
      <c r="H370">
        <v>-14.174999999999999</v>
      </c>
      <c r="I370">
        <v>2.985485916</v>
      </c>
      <c r="J370">
        <v>15.541082591454614</v>
      </c>
      <c r="K370" t="s">
        <v>33</v>
      </c>
      <c r="L370">
        <v>18.107317689977226</v>
      </c>
      <c r="M370">
        <v>1.1651258902602881</v>
      </c>
      <c r="N370">
        <v>606.51157632113996</v>
      </c>
      <c r="AB370" t="s">
        <v>392</v>
      </c>
      <c r="AC370" t="s">
        <v>363</v>
      </c>
      <c r="AD370" s="25">
        <v>4</v>
      </c>
      <c r="AE370" t="s">
        <v>33</v>
      </c>
      <c r="AF370" t="s">
        <v>32</v>
      </c>
      <c r="AG370">
        <v>21.051766279776004</v>
      </c>
      <c r="BH370" t="s">
        <v>393</v>
      </c>
      <c r="BI370" t="s">
        <v>77</v>
      </c>
      <c r="BJ370">
        <v>-16.078499999999998</v>
      </c>
      <c r="BK370" s="10">
        <v>0.46841812200000005</v>
      </c>
      <c r="BL370" s="4" t="s">
        <v>95</v>
      </c>
      <c r="BM370" s="11">
        <v>-28.288</v>
      </c>
      <c r="BN370" s="4">
        <v>39.278776221999998</v>
      </c>
      <c r="BO370" s="4" t="s">
        <v>88</v>
      </c>
      <c r="BP370" s="4">
        <v>-13.155000000000001</v>
      </c>
      <c r="BQ370" s="4">
        <v>44.406541157999996</v>
      </c>
      <c r="BR370" s="13">
        <f t="shared" si="23"/>
        <v>14.846428571428561</v>
      </c>
      <c r="BS370" s="13">
        <f t="shared" si="24"/>
        <v>85.153571428571439</v>
      </c>
      <c r="BT370">
        <f t="shared" si="31"/>
        <v>100</v>
      </c>
    </row>
    <row r="371" spans="1:72" x14ac:dyDescent="0.3">
      <c r="A371" t="s">
        <v>367</v>
      </c>
      <c r="B371" t="s">
        <v>49</v>
      </c>
      <c r="C371">
        <v>5</v>
      </c>
      <c r="D371">
        <v>1.5251463616716501</v>
      </c>
      <c r="E371">
        <v>20.911999999999999</v>
      </c>
      <c r="F371">
        <v>5.93</v>
      </c>
      <c r="G371">
        <v>0.13734349600000001</v>
      </c>
      <c r="H371">
        <v>-14.904999999999999</v>
      </c>
      <c r="I371">
        <v>2.1269660300000002</v>
      </c>
      <c r="J371">
        <v>15.48647072446736</v>
      </c>
      <c r="K371" t="s">
        <v>33</v>
      </c>
      <c r="L371">
        <v>16.21967251026847</v>
      </c>
      <c r="M371">
        <v>1.0473446661183243</v>
      </c>
      <c r="N371">
        <v>762.57318083582504</v>
      </c>
      <c r="AB371" t="s">
        <v>392</v>
      </c>
      <c r="AC371" t="s">
        <v>363</v>
      </c>
      <c r="AD371" s="25">
        <v>4</v>
      </c>
      <c r="AE371" t="s">
        <v>33</v>
      </c>
      <c r="AF371" t="s">
        <v>49</v>
      </c>
      <c r="AG371">
        <v>31.285410190657139</v>
      </c>
      <c r="BH371" t="s">
        <v>394</v>
      </c>
      <c r="BI371" t="s">
        <v>32</v>
      </c>
      <c r="BJ371">
        <v>-13.499000000000001</v>
      </c>
      <c r="BK371" s="10">
        <v>2.644952736</v>
      </c>
      <c r="BL371" s="4" t="s">
        <v>95</v>
      </c>
      <c r="BM371" s="11">
        <v>-28.288</v>
      </c>
      <c r="BN371" s="4">
        <v>39.278776221999998</v>
      </c>
      <c r="BO371" s="4" t="s">
        <v>88</v>
      </c>
      <c r="BP371" s="4">
        <v>-13.155000000000001</v>
      </c>
      <c r="BQ371" s="4">
        <v>44.406541157999996</v>
      </c>
      <c r="BR371" s="13">
        <f t="shared" si="23"/>
        <v>-3.5785714285714363</v>
      </c>
      <c r="BS371" s="13">
        <f t="shared" si="24"/>
        <v>103.57857142857144</v>
      </c>
      <c r="BT371">
        <f t="shared" si="31"/>
        <v>100</v>
      </c>
    </row>
    <row r="372" spans="1:72" x14ac:dyDescent="0.3">
      <c r="A372" t="s">
        <v>369</v>
      </c>
      <c r="B372" t="s">
        <v>55</v>
      </c>
      <c r="C372">
        <v>10</v>
      </c>
      <c r="D372">
        <v>1.50798683920057</v>
      </c>
      <c r="E372">
        <v>33.168999999999997</v>
      </c>
      <c r="F372">
        <v>7.3769999999999998</v>
      </c>
      <c r="G372">
        <v>0.10616405699999999</v>
      </c>
      <c r="H372">
        <v>-15.849</v>
      </c>
      <c r="I372">
        <v>1.6043661339999999</v>
      </c>
      <c r="J372">
        <v>15.112140392298686</v>
      </c>
      <c r="K372" t="s">
        <v>33</v>
      </c>
      <c r="L372">
        <v>24.193630153310981</v>
      </c>
      <c r="M372">
        <v>1.6009400075213913</v>
      </c>
      <c r="N372">
        <v>1507.9868392005701</v>
      </c>
      <c r="AB372" t="s">
        <v>392</v>
      </c>
      <c r="AC372" t="s">
        <v>363</v>
      </c>
      <c r="AD372" s="25">
        <v>4</v>
      </c>
      <c r="AE372" t="s">
        <v>33</v>
      </c>
      <c r="AF372" t="s">
        <v>55</v>
      </c>
      <c r="AG372">
        <v>53.412979213471068</v>
      </c>
      <c r="BH372" t="s">
        <v>395</v>
      </c>
      <c r="BI372" t="s">
        <v>49</v>
      </c>
      <c r="BJ372">
        <v>-14.425000000000001</v>
      </c>
      <c r="BK372" s="10">
        <v>1.9615378649999999</v>
      </c>
      <c r="BL372" s="4" t="s">
        <v>95</v>
      </c>
      <c r="BM372" s="11">
        <v>-28.288</v>
      </c>
      <c r="BN372" s="4">
        <v>39.278776221999998</v>
      </c>
      <c r="BO372" s="4" t="s">
        <v>88</v>
      </c>
      <c r="BP372" s="4">
        <v>-13.155000000000001</v>
      </c>
      <c r="BQ372" s="4">
        <v>44.406541157999996</v>
      </c>
      <c r="BR372" s="13">
        <f t="shared" si="23"/>
        <v>3.0357142857142918</v>
      </c>
      <c r="BS372" s="13">
        <f t="shared" si="24"/>
        <v>96.964285714285708</v>
      </c>
      <c r="BT372">
        <f t="shared" si="31"/>
        <v>100</v>
      </c>
    </row>
    <row r="373" spans="1:72" x14ac:dyDescent="0.3">
      <c r="A373" t="s">
        <v>370</v>
      </c>
      <c r="B373" t="s">
        <v>61</v>
      </c>
      <c r="C373">
        <v>10</v>
      </c>
      <c r="D373">
        <v>1.51834258599799</v>
      </c>
      <c r="E373">
        <v>32.183999999999997</v>
      </c>
      <c r="F373">
        <v>9.09</v>
      </c>
      <c r="G373">
        <v>8.0681548000000006E-2</v>
      </c>
      <c r="H373">
        <v>-17.474999999999998</v>
      </c>
      <c r="I373">
        <v>1.2558307019999999</v>
      </c>
      <c r="J373">
        <v>15.565277726203268</v>
      </c>
      <c r="K373" t="s">
        <v>33</v>
      </c>
      <c r="L373">
        <v>19.067812356503509</v>
      </c>
      <c r="M373">
        <v>1.2250223023264097</v>
      </c>
      <c r="N373">
        <v>1518.34258599799</v>
      </c>
      <c r="AB373" t="s">
        <v>392</v>
      </c>
      <c r="AC373" t="s">
        <v>363</v>
      </c>
      <c r="AD373" s="25">
        <v>4</v>
      </c>
      <c r="AE373" t="s">
        <v>33</v>
      </c>
      <c r="AF373" t="s">
        <v>61</v>
      </c>
      <c r="AG373">
        <v>76.499516933659166</v>
      </c>
      <c r="BH373" t="s">
        <v>396</v>
      </c>
      <c r="BI373" t="s">
        <v>55</v>
      </c>
      <c r="BJ373">
        <v>-15.524000000000001</v>
      </c>
      <c r="BK373" s="10">
        <v>1.2077828159999999</v>
      </c>
      <c r="BL373" s="4" t="s">
        <v>95</v>
      </c>
      <c r="BM373" s="11">
        <v>-28.288</v>
      </c>
      <c r="BN373" s="4">
        <v>39.278776221999998</v>
      </c>
      <c r="BO373" s="4" t="s">
        <v>88</v>
      </c>
      <c r="BP373" s="4">
        <v>-13.155000000000001</v>
      </c>
      <c r="BQ373" s="4">
        <v>44.406541157999996</v>
      </c>
      <c r="BR373" s="13">
        <f t="shared" si="23"/>
        <v>10.885714285714286</v>
      </c>
      <c r="BS373" s="13">
        <f t="shared" si="24"/>
        <v>89.114285714285714</v>
      </c>
      <c r="BT373">
        <f t="shared" si="31"/>
        <v>100</v>
      </c>
    </row>
    <row r="374" spans="1:72" x14ac:dyDescent="0.3">
      <c r="A374" t="s">
        <v>371</v>
      </c>
      <c r="B374" t="s">
        <v>67</v>
      </c>
      <c r="C374">
        <v>10</v>
      </c>
      <c r="D374">
        <v>1.5090374222090099</v>
      </c>
      <c r="E374">
        <v>32.423000000000002</v>
      </c>
      <c r="F374">
        <v>9.57</v>
      </c>
      <c r="G374">
        <v>6.9305404000000001E-2</v>
      </c>
      <c r="H374">
        <v>-17.530999999999999</v>
      </c>
      <c r="I374">
        <v>1.071352072</v>
      </c>
      <c r="J374">
        <v>15.458420414084882</v>
      </c>
      <c r="K374" t="s">
        <v>33</v>
      </c>
      <c r="L374">
        <v>16.167103690091619</v>
      </c>
      <c r="M374">
        <v>1.0458444819731401</v>
      </c>
      <c r="N374">
        <v>1509.0374222090099</v>
      </c>
      <c r="AB374" t="s">
        <v>392</v>
      </c>
      <c r="AC374" t="s">
        <v>363</v>
      </c>
      <c r="AD374" s="25">
        <v>4</v>
      </c>
      <c r="AE374" t="s">
        <v>33</v>
      </c>
      <c r="AF374" t="s">
        <v>67</v>
      </c>
      <c r="AG374">
        <v>101.44789316825343</v>
      </c>
      <c r="BH374" t="s">
        <v>397</v>
      </c>
      <c r="BI374" t="s">
        <v>61</v>
      </c>
      <c r="BJ374">
        <v>-16.452999999999999</v>
      </c>
      <c r="BK374" s="10">
        <v>1.5030638610000002</v>
      </c>
      <c r="BL374" s="4" t="s">
        <v>95</v>
      </c>
      <c r="BM374" s="11">
        <v>-28.288</v>
      </c>
      <c r="BN374" s="4">
        <v>39.278776221999998</v>
      </c>
      <c r="BO374" s="4" t="s">
        <v>88</v>
      </c>
      <c r="BP374" s="4">
        <v>-13.155000000000001</v>
      </c>
      <c r="BQ374" s="4">
        <v>44.406541157999996</v>
      </c>
      <c r="BR374" s="13">
        <f t="shared" si="23"/>
        <v>17.521428571428572</v>
      </c>
      <c r="BS374" s="13">
        <f t="shared" si="24"/>
        <v>82.478571428571428</v>
      </c>
      <c r="BT374">
        <f t="shared" si="31"/>
        <v>100</v>
      </c>
    </row>
    <row r="375" spans="1:72" x14ac:dyDescent="0.3">
      <c r="A375" t="s">
        <v>372</v>
      </c>
      <c r="B375" t="s">
        <v>71</v>
      </c>
      <c r="C375">
        <v>20</v>
      </c>
      <c r="D375">
        <v>1.39322315246979</v>
      </c>
      <c r="E375">
        <v>33.945</v>
      </c>
      <c r="F375">
        <v>10.073</v>
      </c>
      <c r="G375">
        <v>5.5256719000000003E-2</v>
      </c>
      <c r="H375">
        <v>-16.423999999999999</v>
      </c>
      <c r="I375">
        <v>0.87319391599999996</v>
      </c>
      <c r="J375">
        <v>15.802493014469425</v>
      </c>
      <c r="K375" t="s">
        <v>33</v>
      </c>
      <c r="L375">
        <v>24.33107960733922</v>
      </c>
      <c r="M375">
        <v>1.5396988048063469</v>
      </c>
      <c r="N375">
        <v>2786.4463049395804</v>
      </c>
      <c r="AB375" t="s">
        <v>392</v>
      </c>
      <c r="AC375" t="s">
        <v>363</v>
      </c>
      <c r="AD375" s="25">
        <v>4</v>
      </c>
      <c r="AE375" t="s">
        <v>33</v>
      </c>
      <c r="AF375" t="s">
        <v>71</v>
      </c>
      <c r="AG375">
        <v>154.33414089512004</v>
      </c>
      <c r="BH375" t="s">
        <v>398</v>
      </c>
      <c r="BI375" t="s">
        <v>67</v>
      </c>
      <c r="BJ375">
        <v>-16.376000000000001</v>
      </c>
      <c r="BK375" s="10">
        <v>0.99686114299999995</v>
      </c>
      <c r="BL375" s="4" t="s">
        <v>95</v>
      </c>
      <c r="BM375" s="11">
        <v>-28.288</v>
      </c>
      <c r="BN375" s="4">
        <v>39.278776221999998</v>
      </c>
      <c r="BO375" s="4" t="s">
        <v>88</v>
      </c>
      <c r="BP375" s="4">
        <v>-13.155000000000001</v>
      </c>
      <c r="BQ375" s="4">
        <v>44.406541157999996</v>
      </c>
      <c r="BR375" s="13">
        <f t="shared" si="23"/>
        <v>16.971428571428575</v>
      </c>
      <c r="BS375" s="13">
        <f t="shared" si="24"/>
        <v>83.028571428571425</v>
      </c>
      <c r="BT375">
        <f t="shared" si="31"/>
        <v>100</v>
      </c>
    </row>
    <row r="376" spans="1:72" x14ac:dyDescent="0.3">
      <c r="A376" t="s">
        <v>373</v>
      </c>
      <c r="B376" t="s">
        <v>74</v>
      </c>
      <c r="C376">
        <v>20</v>
      </c>
      <c r="D376">
        <v>1.36615813306205</v>
      </c>
      <c r="E376">
        <v>33.000999999999998</v>
      </c>
      <c r="F376">
        <v>10.145</v>
      </c>
      <c r="G376">
        <v>4.2738407999999999E-2</v>
      </c>
      <c r="H376">
        <v>-15.711999999999998</v>
      </c>
      <c r="I376">
        <v>0.64659830399999996</v>
      </c>
      <c r="J376">
        <v>15.129208930758487</v>
      </c>
      <c r="K376" t="s">
        <v>33</v>
      </c>
      <c r="L376">
        <v>17.667110636674554</v>
      </c>
      <c r="M376">
        <v>1.1677484736664836</v>
      </c>
      <c r="N376">
        <v>2732.3162661240999</v>
      </c>
      <c r="AB376" t="s">
        <v>392</v>
      </c>
      <c r="AC376" t="s">
        <v>363</v>
      </c>
      <c r="AD376" s="25">
        <v>4</v>
      </c>
      <c r="AE376" t="s">
        <v>33</v>
      </c>
      <c r="AF376" t="s">
        <v>74</v>
      </c>
      <c r="AG376">
        <v>210.56652347423642</v>
      </c>
      <c r="BH376" t="s">
        <v>399</v>
      </c>
      <c r="BI376" t="s">
        <v>71</v>
      </c>
      <c r="BJ376">
        <v>-15.845000000000002</v>
      </c>
      <c r="BK376" s="10">
        <v>0.73055871449999998</v>
      </c>
      <c r="BL376" s="4" t="s">
        <v>95</v>
      </c>
      <c r="BM376" s="11">
        <v>-28.288</v>
      </c>
      <c r="BN376" s="4">
        <v>39.278776221999998</v>
      </c>
      <c r="BO376" s="4" t="s">
        <v>88</v>
      </c>
      <c r="BP376" s="4">
        <v>-13.155000000000001</v>
      </c>
      <c r="BQ376" s="4">
        <v>44.406541157999996</v>
      </c>
      <c r="BR376" s="13">
        <f t="shared" si="23"/>
        <v>13.178571428571445</v>
      </c>
      <c r="BS376" s="13">
        <f t="shared" si="24"/>
        <v>86.821428571428555</v>
      </c>
      <c r="BT376">
        <f t="shared" si="31"/>
        <v>100</v>
      </c>
    </row>
    <row r="377" spans="1:72" x14ac:dyDescent="0.3">
      <c r="A377" t="s">
        <v>375</v>
      </c>
      <c r="B377" t="s">
        <v>77</v>
      </c>
      <c r="C377">
        <v>20</v>
      </c>
      <c r="D377">
        <v>1.33704197539974</v>
      </c>
      <c r="E377">
        <v>34.421999999999997</v>
      </c>
      <c r="F377">
        <v>10.353999999999999</v>
      </c>
      <c r="G377">
        <v>3.5847399000000002E-2</v>
      </c>
      <c r="H377">
        <v>-15.735000000000001</v>
      </c>
      <c r="I377">
        <v>0.536114592</v>
      </c>
      <c r="J377">
        <v>14.95546697823181</v>
      </c>
      <c r="K377" t="s">
        <v>33</v>
      </c>
      <c r="L377">
        <v>14.336154262566113</v>
      </c>
      <c r="M377">
        <v>0.95858954343805336</v>
      </c>
      <c r="N377">
        <v>2674.0839507994801</v>
      </c>
      <c r="AB377" t="s">
        <v>392</v>
      </c>
      <c r="AC377" t="s">
        <v>363</v>
      </c>
      <c r="AD377" s="25">
        <v>4</v>
      </c>
      <c r="AE377" t="s">
        <v>33</v>
      </c>
      <c r="AF377" t="s">
        <v>77</v>
      </c>
      <c r="AG377">
        <v>273.6545286560962</v>
      </c>
      <c r="BH377" t="s">
        <v>400</v>
      </c>
      <c r="BI377" t="s">
        <v>74</v>
      </c>
      <c r="BJ377">
        <v>-15.277000000000001</v>
      </c>
      <c r="BK377" s="10">
        <v>0.608106386</v>
      </c>
      <c r="BL377" s="4" t="s">
        <v>95</v>
      </c>
      <c r="BM377" s="11">
        <v>-28.288</v>
      </c>
      <c r="BN377" s="4">
        <v>39.278776221999998</v>
      </c>
      <c r="BO377" s="4" t="s">
        <v>88</v>
      </c>
      <c r="BP377" s="4">
        <v>-13.155000000000001</v>
      </c>
      <c r="BQ377" s="4">
        <v>44.406541157999996</v>
      </c>
      <c r="BR377" s="13">
        <f t="shared" si="23"/>
        <v>9.1214285714285808</v>
      </c>
      <c r="BS377" s="13">
        <f t="shared" si="24"/>
        <v>90.878571428571419</v>
      </c>
      <c r="BT377">
        <f t="shared" si="31"/>
        <v>100</v>
      </c>
    </row>
    <row r="378" spans="1:72" x14ac:dyDescent="0.3">
      <c r="A378" t="s">
        <v>376</v>
      </c>
      <c r="B378" t="s">
        <v>32</v>
      </c>
      <c r="C378">
        <v>5</v>
      </c>
      <c r="D378">
        <v>1.1625451404751601</v>
      </c>
      <c r="E378">
        <v>20.048999999999999</v>
      </c>
      <c r="F378">
        <v>4.1869999999999994</v>
      </c>
      <c r="G378">
        <v>0.180177591</v>
      </c>
      <c r="H378">
        <v>-14.558</v>
      </c>
      <c r="I378">
        <v>2.644952736</v>
      </c>
      <c r="J378">
        <v>14.679698631335347</v>
      </c>
      <c r="K378" t="s">
        <v>33</v>
      </c>
      <c r="L378">
        <v>15.374384750116395</v>
      </c>
      <c r="M378">
        <v>1.0473229141978546</v>
      </c>
      <c r="N378">
        <v>581.27257023758011</v>
      </c>
      <c r="AB378" t="s">
        <v>401</v>
      </c>
      <c r="AC378" t="s">
        <v>363</v>
      </c>
      <c r="AD378" s="25">
        <v>5</v>
      </c>
      <c r="AE378" t="s">
        <v>33</v>
      </c>
      <c r="AF378" t="s">
        <v>32</v>
      </c>
      <c r="AG378">
        <v>17.379957855490908</v>
      </c>
      <c r="BH378" t="s">
        <v>402</v>
      </c>
      <c r="BI378" t="s">
        <v>77</v>
      </c>
      <c r="BJ378">
        <v>-15.452</v>
      </c>
      <c r="BK378" s="10">
        <v>0.477418383</v>
      </c>
      <c r="BL378" s="4" t="s">
        <v>95</v>
      </c>
      <c r="BM378" s="11">
        <v>-28.288</v>
      </c>
      <c r="BN378" s="4">
        <v>39.278776221999998</v>
      </c>
      <c r="BO378" s="4" t="s">
        <v>88</v>
      </c>
      <c r="BP378" s="4">
        <v>-13.155000000000001</v>
      </c>
      <c r="BQ378" s="4">
        <v>44.406541157999996</v>
      </c>
      <c r="BR378" s="13">
        <f t="shared" si="23"/>
        <v>10.371428571428581</v>
      </c>
      <c r="BS378" s="13">
        <f t="shared" si="24"/>
        <v>89.628571428571419</v>
      </c>
      <c r="BT378">
        <f t="shared" si="31"/>
        <v>100</v>
      </c>
    </row>
    <row r="379" spans="1:72" x14ac:dyDescent="0.3">
      <c r="A379" t="s">
        <v>377</v>
      </c>
      <c r="B379" t="s">
        <v>49</v>
      </c>
      <c r="C379">
        <v>5</v>
      </c>
      <c r="D379">
        <v>1.52259494579403</v>
      </c>
      <c r="E379">
        <v>21.257000000000001</v>
      </c>
      <c r="F379">
        <v>6.0419999999999998</v>
      </c>
      <c r="G379">
        <v>0.13004110499999999</v>
      </c>
      <c r="H379">
        <v>-15.158999999999999</v>
      </c>
      <c r="I379">
        <v>1.9615378649999999</v>
      </c>
      <c r="J379">
        <v>15.083983368181931</v>
      </c>
      <c r="K379" t="s">
        <v>33</v>
      </c>
      <c r="L379">
        <v>14.93313819616306</v>
      </c>
      <c r="M379">
        <v>0.98999964609235369</v>
      </c>
      <c r="N379">
        <v>761.29747289701493</v>
      </c>
      <c r="AB379" t="s">
        <v>401</v>
      </c>
      <c r="AC379" t="s">
        <v>363</v>
      </c>
      <c r="AD379" s="25">
        <v>5</v>
      </c>
      <c r="AE379" t="s">
        <v>33</v>
      </c>
      <c r="AF379" t="s">
        <v>49</v>
      </c>
      <c r="AG379">
        <v>25.941303998800521</v>
      </c>
      <c r="BH379" t="s">
        <v>403</v>
      </c>
      <c r="BI379" t="s">
        <v>32</v>
      </c>
      <c r="BJ379">
        <v>-14.006</v>
      </c>
      <c r="BK379" s="10">
        <v>3.2203724519999999</v>
      </c>
      <c r="BL379" s="4" t="s">
        <v>95</v>
      </c>
      <c r="BM379" s="11">
        <v>-28.288</v>
      </c>
      <c r="BN379" s="4">
        <v>39.278776221999998</v>
      </c>
      <c r="BO379" s="4" t="s">
        <v>88</v>
      </c>
      <c r="BP379" s="4">
        <v>-13.155000000000001</v>
      </c>
      <c r="BQ379" s="4">
        <v>44.406541157999996</v>
      </c>
      <c r="BR379" s="13">
        <f t="shared" si="23"/>
        <v>4.2857142857144481E-2</v>
      </c>
      <c r="BS379" s="13">
        <f t="shared" si="24"/>
        <v>99.957142857142856</v>
      </c>
      <c r="BT379">
        <f t="shared" si="31"/>
        <v>100</v>
      </c>
    </row>
    <row r="380" spans="1:72" x14ac:dyDescent="0.3">
      <c r="A380" t="s">
        <v>378</v>
      </c>
      <c r="B380" t="s">
        <v>55</v>
      </c>
      <c r="C380">
        <v>10</v>
      </c>
      <c r="D380">
        <v>1.5370529691005701</v>
      </c>
      <c r="E380">
        <v>32.802999999999997</v>
      </c>
      <c r="F380">
        <v>8.4789999999999992</v>
      </c>
      <c r="G380">
        <v>8.4084977000000005E-2</v>
      </c>
      <c r="H380">
        <v>-16.621000000000002</v>
      </c>
      <c r="I380">
        <v>1.2077828159999999</v>
      </c>
      <c r="J380">
        <v>14.363835956094748</v>
      </c>
      <c r="K380" t="s">
        <v>33</v>
      </c>
      <c r="L380">
        <v>18.564261633614475</v>
      </c>
      <c r="M380">
        <v>1.2924306355460315</v>
      </c>
      <c r="N380">
        <v>1537.05296910057</v>
      </c>
      <c r="AB380" t="s">
        <v>401</v>
      </c>
      <c r="AC380" t="s">
        <v>363</v>
      </c>
      <c r="AD380" s="25">
        <v>5</v>
      </c>
      <c r="AE380" t="s">
        <v>33</v>
      </c>
      <c r="AF380" t="s">
        <v>55</v>
      </c>
      <c r="AG380">
        <v>42.55071159631828</v>
      </c>
      <c r="BH380" t="s">
        <v>404</v>
      </c>
      <c r="BI380" t="s">
        <v>49</v>
      </c>
      <c r="BJ380">
        <v>-14.763</v>
      </c>
      <c r="BK380" s="10">
        <v>2.0015338899999997</v>
      </c>
      <c r="BL380" s="4" t="s">
        <v>95</v>
      </c>
      <c r="BM380" s="11">
        <v>-28.288</v>
      </c>
      <c r="BN380" s="4">
        <v>39.278776221999998</v>
      </c>
      <c r="BO380" s="4" t="s">
        <v>88</v>
      </c>
      <c r="BP380" s="4">
        <v>-13.155000000000001</v>
      </c>
      <c r="BQ380" s="4">
        <v>44.406541157999996</v>
      </c>
      <c r="BR380" s="13">
        <f t="shared" si="23"/>
        <v>5.4500000000000028</v>
      </c>
      <c r="BS380" s="13">
        <f t="shared" si="24"/>
        <v>94.55</v>
      </c>
      <c r="BT380">
        <f t="shared" si="31"/>
        <v>100</v>
      </c>
    </row>
    <row r="381" spans="1:72" x14ac:dyDescent="0.3">
      <c r="A381" t="s">
        <v>379</v>
      </c>
      <c r="B381" t="s">
        <v>61</v>
      </c>
      <c r="C381">
        <v>10</v>
      </c>
      <c r="D381">
        <v>1.5199434743917899</v>
      </c>
      <c r="E381">
        <v>33.435000000000002</v>
      </c>
      <c r="F381">
        <v>7.1909999999999998</v>
      </c>
      <c r="G381">
        <v>0.102342963</v>
      </c>
      <c r="H381">
        <v>-15.775999999999998</v>
      </c>
      <c r="I381">
        <v>1.5030638610000002</v>
      </c>
      <c r="J381">
        <v>14.686538448178409</v>
      </c>
      <c r="K381" t="s">
        <v>33</v>
      </c>
      <c r="L381">
        <v>22.845721071210786</v>
      </c>
      <c r="M381">
        <v>1.5555551876177038</v>
      </c>
      <c r="N381">
        <v>1519.9434743917898</v>
      </c>
      <c r="AB381" t="s">
        <v>401</v>
      </c>
      <c r="AC381" t="s">
        <v>363</v>
      </c>
      <c r="AD381" s="25">
        <v>5</v>
      </c>
      <c r="AE381" t="s">
        <v>33</v>
      </c>
      <c r="AF381" t="s">
        <v>61</v>
      </c>
      <c r="AG381">
        <v>57.503763489911321</v>
      </c>
      <c r="BH381" t="s">
        <v>405</v>
      </c>
      <c r="BI381" t="s">
        <v>55</v>
      </c>
      <c r="BJ381">
        <v>-15.465</v>
      </c>
      <c r="BK381" s="10">
        <v>1.7602881969999999</v>
      </c>
      <c r="BL381" s="4" t="s">
        <v>95</v>
      </c>
      <c r="BM381" s="11">
        <v>-28.288</v>
      </c>
      <c r="BN381" s="4">
        <v>39.278776221999998</v>
      </c>
      <c r="BO381" s="4" t="s">
        <v>88</v>
      </c>
      <c r="BP381" s="4">
        <v>-13.155000000000001</v>
      </c>
      <c r="BQ381" s="4">
        <v>44.406541157999996</v>
      </c>
      <c r="BR381" s="13">
        <f t="shared" si="23"/>
        <v>10.464285714285708</v>
      </c>
      <c r="BS381" s="13">
        <f t="shared" si="24"/>
        <v>89.535714285714292</v>
      </c>
      <c r="BT381">
        <f t="shared" si="31"/>
        <v>100</v>
      </c>
    </row>
    <row r="382" spans="1:72" x14ac:dyDescent="0.3">
      <c r="A382" t="s">
        <v>380</v>
      </c>
      <c r="B382" t="s">
        <v>67</v>
      </c>
      <c r="C382">
        <v>10</v>
      </c>
      <c r="D382">
        <v>1.48972670595875</v>
      </c>
      <c r="E382">
        <v>33</v>
      </c>
      <c r="F382">
        <v>9.1429999999999989</v>
      </c>
      <c r="G382">
        <v>6.6627094999999997E-2</v>
      </c>
      <c r="H382">
        <v>-16.664999999999999</v>
      </c>
      <c r="I382">
        <v>0.99686114299999995</v>
      </c>
      <c r="J382">
        <v>14.961798094303827</v>
      </c>
      <c r="K382" t="s">
        <v>33</v>
      </c>
      <c r="L382">
        <v>14.850506668596644</v>
      </c>
      <c r="M382">
        <v>0.99256162761950706</v>
      </c>
      <c r="N382">
        <v>1489.72670595875</v>
      </c>
      <c r="AB382" t="s">
        <v>401</v>
      </c>
      <c r="AC382" t="s">
        <v>363</v>
      </c>
      <c r="AD382" s="25">
        <v>5</v>
      </c>
      <c r="AE382" t="s">
        <v>33</v>
      </c>
      <c r="AF382" t="s">
        <v>67</v>
      </c>
      <c r="AG382">
        <v>71.377691227038454</v>
      </c>
      <c r="BH382" t="s">
        <v>406</v>
      </c>
      <c r="BI382" t="s">
        <v>61</v>
      </c>
      <c r="BJ382">
        <v>-16.984999999999999</v>
      </c>
      <c r="BK382" s="10">
        <v>1.306138174</v>
      </c>
      <c r="BL382" s="4" t="s">
        <v>95</v>
      </c>
      <c r="BM382" s="11">
        <v>-28.288</v>
      </c>
      <c r="BN382" s="4">
        <v>39.278776221999998</v>
      </c>
      <c r="BO382" s="4" t="s">
        <v>88</v>
      </c>
      <c r="BP382" s="4">
        <v>-13.155000000000001</v>
      </c>
      <c r="BQ382" s="4">
        <v>44.406541157999996</v>
      </c>
      <c r="BR382" s="13">
        <f t="shared" si="23"/>
        <v>21.321428571428569</v>
      </c>
      <c r="BS382" s="13">
        <f t="shared" si="24"/>
        <v>78.678571428571431</v>
      </c>
      <c r="BT382">
        <f t="shared" si="31"/>
        <v>100</v>
      </c>
    </row>
    <row r="383" spans="1:72" x14ac:dyDescent="0.3">
      <c r="A383" t="s">
        <v>381</v>
      </c>
      <c r="B383" t="s">
        <v>71</v>
      </c>
      <c r="C383">
        <v>20</v>
      </c>
      <c r="D383">
        <v>1.4951797320501401</v>
      </c>
      <c r="E383">
        <v>33.274000000000001</v>
      </c>
      <c r="F383">
        <v>10.076000000000001</v>
      </c>
      <c r="G383">
        <v>4.7615715500000003E-2</v>
      </c>
      <c r="H383">
        <v>-15.9345</v>
      </c>
      <c r="I383">
        <v>0.73055871449999998</v>
      </c>
      <c r="J383">
        <v>15.345041211442426</v>
      </c>
      <c r="K383" t="s">
        <v>33</v>
      </c>
      <c r="L383">
        <v>21.846331659860095</v>
      </c>
      <c r="M383">
        <v>1.4238810548533141</v>
      </c>
      <c r="N383">
        <v>2990.3594641002801</v>
      </c>
      <c r="AB383" t="s">
        <v>401</v>
      </c>
      <c r="AC383" t="s">
        <v>363</v>
      </c>
      <c r="AD383" s="25">
        <v>5</v>
      </c>
      <c r="AE383" t="s">
        <v>33</v>
      </c>
      <c r="AF383" t="s">
        <v>71</v>
      </c>
      <c r="AG383">
        <v>94.478731733929635</v>
      </c>
      <c r="BH383" t="s">
        <v>407</v>
      </c>
      <c r="BI383" t="s">
        <v>67</v>
      </c>
      <c r="BJ383">
        <v>-17.013000000000002</v>
      </c>
      <c r="BK383" s="10">
        <v>1.131599187</v>
      </c>
      <c r="BL383" s="4" t="s">
        <v>95</v>
      </c>
      <c r="BM383" s="11">
        <v>-28.288</v>
      </c>
      <c r="BN383" s="4">
        <v>39.278776221999998</v>
      </c>
      <c r="BO383" s="4" t="s">
        <v>88</v>
      </c>
      <c r="BP383" s="4">
        <v>-13.155000000000001</v>
      </c>
      <c r="BQ383" s="4">
        <v>44.406541157999996</v>
      </c>
      <c r="BR383" s="13">
        <f t="shared" si="23"/>
        <v>21.521428571428586</v>
      </c>
      <c r="BS383" s="13">
        <f t="shared" si="24"/>
        <v>78.478571428571414</v>
      </c>
      <c r="BT383">
        <f t="shared" si="31"/>
        <v>100</v>
      </c>
    </row>
    <row r="384" spans="1:72" x14ac:dyDescent="0.3">
      <c r="A384" t="s">
        <v>382</v>
      </c>
      <c r="B384" t="s">
        <v>74</v>
      </c>
      <c r="C384">
        <v>20</v>
      </c>
      <c r="D384">
        <v>1.32388467391317</v>
      </c>
      <c r="E384">
        <v>31.875</v>
      </c>
      <c r="F384">
        <v>10.058999999999999</v>
      </c>
      <c r="G384">
        <v>4.0005921E-2</v>
      </c>
      <c r="H384">
        <v>-16.161000000000001</v>
      </c>
      <c r="I384">
        <v>0.608106386</v>
      </c>
      <c r="J384">
        <v>15.200409609367574</v>
      </c>
      <c r="K384" t="s">
        <v>33</v>
      </c>
      <c r="L384">
        <v>16.101254490682525</v>
      </c>
      <c r="M384">
        <v>1.0592645135536207</v>
      </c>
      <c r="N384">
        <v>2647.76934782634</v>
      </c>
      <c r="AB384" t="s">
        <v>401</v>
      </c>
      <c r="AC384" t="s">
        <v>363</v>
      </c>
      <c r="AD384" s="25">
        <v>5</v>
      </c>
      <c r="AE384" t="s">
        <v>33</v>
      </c>
      <c r="AF384" t="s">
        <v>74</v>
      </c>
      <c r="AG384">
        <v>111.70991688015958</v>
      </c>
      <c r="BH384" t="s">
        <v>408</v>
      </c>
      <c r="BI384" t="s">
        <v>71</v>
      </c>
      <c r="BJ384">
        <v>-16.362000000000002</v>
      </c>
      <c r="BK384" s="10">
        <v>0.83859768899999998</v>
      </c>
      <c r="BL384" s="4" t="s">
        <v>95</v>
      </c>
      <c r="BM384" s="11">
        <v>-28.288</v>
      </c>
      <c r="BN384" s="4">
        <v>39.278776221999998</v>
      </c>
      <c r="BO384" s="4" t="s">
        <v>88</v>
      </c>
      <c r="BP384" s="4">
        <v>-13.155000000000001</v>
      </c>
      <c r="BQ384" s="4">
        <v>44.406541157999996</v>
      </c>
      <c r="BR384" s="13">
        <f t="shared" si="23"/>
        <v>16.871428571428581</v>
      </c>
      <c r="BS384" s="13">
        <f t="shared" si="24"/>
        <v>83.128571428571419</v>
      </c>
      <c r="BT384">
        <f t="shared" si="31"/>
        <v>100</v>
      </c>
    </row>
    <row r="385" spans="1:72" x14ac:dyDescent="0.3">
      <c r="A385" t="s">
        <v>384</v>
      </c>
      <c r="B385" t="s">
        <v>77</v>
      </c>
      <c r="C385">
        <v>20</v>
      </c>
      <c r="D385">
        <v>1.34099416862195</v>
      </c>
      <c r="E385">
        <v>33.5</v>
      </c>
      <c r="F385">
        <v>9.891</v>
      </c>
      <c r="G385">
        <v>3.2281745000000001E-2</v>
      </c>
      <c r="H385">
        <v>-15.626000000000001</v>
      </c>
      <c r="I385">
        <v>0.477418383</v>
      </c>
      <c r="J385">
        <v>14.789113258902207</v>
      </c>
      <c r="K385" t="s">
        <v>33</v>
      </c>
      <c r="L385">
        <v>12.804305351918416</v>
      </c>
      <c r="M385">
        <v>0.86579263595881584</v>
      </c>
      <c r="N385">
        <v>2681.9883372439003</v>
      </c>
      <c r="AB385" t="s">
        <v>401</v>
      </c>
      <c r="AC385" t="s">
        <v>363</v>
      </c>
      <c r="AD385" s="25">
        <v>5</v>
      </c>
      <c r="AE385" t="s">
        <v>33</v>
      </c>
      <c r="AF385" t="s">
        <v>77</v>
      </c>
      <c r="AG385">
        <v>124.2022541023527</v>
      </c>
      <c r="BH385" t="s">
        <v>409</v>
      </c>
      <c r="BI385" t="s">
        <v>74</v>
      </c>
      <c r="BJ385">
        <v>-15.593</v>
      </c>
      <c r="BK385" s="10">
        <v>0.62978200600000001</v>
      </c>
      <c r="BL385" s="4" t="s">
        <v>95</v>
      </c>
      <c r="BM385" s="11">
        <v>-28.288</v>
      </c>
      <c r="BN385" s="4">
        <v>39.278776221999998</v>
      </c>
      <c r="BO385" s="4" t="s">
        <v>88</v>
      </c>
      <c r="BP385" s="4">
        <v>-13.155000000000001</v>
      </c>
      <c r="BQ385" s="4">
        <v>44.406541157999996</v>
      </c>
      <c r="BR385" s="13">
        <f t="shared" si="23"/>
        <v>11.378571428571433</v>
      </c>
      <c r="BS385" s="13">
        <f t="shared" si="24"/>
        <v>88.621428571428567</v>
      </c>
      <c r="BT385">
        <f t="shared" si="31"/>
        <v>100</v>
      </c>
    </row>
    <row r="386" spans="1:72" x14ac:dyDescent="0.3">
      <c r="A386" t="s">
        <v>385</v>
      </c>
      <c r="B386" t="s">
        <v>32</v>
      </c>
      <c r="C386">
        <v>5</v>
      </c>
      <c r="D386">
        <v>1.1625451404751601</v>
      </c>
      <c r="E386">
        <v>21.951000000000001</v>
      </c>
      <c r="F386">
        <v>3.7090000000000001</v>
      </c>
      <c r="G386">
        <v>0.21696527700000001</v>
      </c>
      <c r="H386">
        <v>-14.396000000000001</v>
      </c>
      <c r="I386">
        <v>3.2203724519999999</v>
      </c>
      <c r="J386">
        <v>14.842801099458876</v>
      </c>
      <c r="K386" t="s">
        <v>33</v>
      </c>
      <c r="L386">
        <v>18.719141722963379</v>
      </c>
      <c r="M386">
        <v>1.2611596421409852</v>
      </c>
      <c r="N386">
        <v>581.27257023758011</v>
      </c>
      <c r="AB386" t="s">
        <v>410</v>
      </c>
      <c r="AC386" t="s">
        <v>363</v>
      </c>
      <c r="AD386" s="25">
        <v>6</v>
      </c>
      <c r="AE386" t="s">
        <v>33</v>
      </c>
      <c r="AF386" t="s">
        <v>32</v>
      </c>
      <c r="AG386">
        <v>21.258415049046928</v>
      </c>
      <c r="BH386" t="s">
        <v>411</v>
      </c>
      <c r="BI386" t="s">
        <v>77</v>
      </c>
      <c r="BJ386">
        <v>-15.815000000000001</v>
      </c>
      <c r="BK386" s="10">
        <v>0.50511481000000003</v>
      </c>
      <c r="BL386" s="4" t="s">
        <v>95</v>
      </c>
      <c r="BM386" s="11">
        <v>-28.288</v>
      </c>
      <c r="BN386" s="4">
        <v>39.278776221999998</v>
      </c>
      <c r="BO386" s="4" t="s">
        <v>88</v>
      </c>
      <c r="BP386" s="4">
        <v>-13.155000000000001</v>
      </c>
      <c r="BQ386" s="4">
        <v>44.406541157999996</v>
      </c>
      <c r="BR386" s="13">
        <f t="shared" si="23"/>
        <v>12.964285714285722</v>
      </c>
      <c r="BS386" s="13">
        <f t="shared" si="24"/>
        <v>87.035714285714278</v>
      </c>
      <c r="BT386">
        <f t="shared" si="31"/>
        <v>100</v>
      </c>
    </row>
    <row r="387" spans="1:72" x14ac:dyDescent="0.3">
      <c r="A387" t="s">
        <v>386</v>
      </c>
      <c r="B387" t="s">
        <v>49</v>
      </c>
      <c r="C387">
        <v>5</v>
      </c>
      <c r="D387">
        <v>1.52259494579403</v>
      </c>
      <c r="E387">
        <v>20.547000000000001</v>
      </c>
      <c r="F387">
        <v>5.923</v>
      </c>
      <c r="G387">
        <v>0.13655008699999999</v>
      </c>
      <c r="H387">
        <v>-15.524999999999999</v>
      </c>
      <c r="I387">
        <v>2.0015338899999997</v>
      </c>
      <c r="J387">
        <v>14.657873414610126</v>
      </c>
      <c r="K387" t="s">
        <v>33</v>
      </c>
      <c r="L387">
        <v>15.237626923747317</v>
      </c>
      <c r="M387">
        <v>1.0395523615696751</v>
      </c>
      <c r="N387">
        <v>761.29747289701493</v>
      </c>
      <c r="AB387" t="s">
        <v>410</v>
      </c>
      <c r="AC387" t="s">
        <v>363</v>
      </c>
      <c r="AD387" s="25">
        <v>6</v>
      </c>
      <c r="AE387" t="s">
        <v>33</v>
      </c>
      <c r="AF387" t="s">
        <v>49</v>
      </c>
      <c r="AG387">
        <v>30.924631352194002</v>
      </c>
      <c r="BH387" t="s">
        <v>412</v>
      </c>
      <c r="BI387" t="s">
        <v>32</v>
      </c>
      <c r="BJ387" s="10">
        <v>-26.54</v>
      </c>
      <c r="BK387" s="10">
        <v>3.1948103004999995</v>
      </c>
      <c r="BL387" s="4" t="s">
        <v>95</v>
      </c>
      <c r="BM387" s="11">
        <v>-28.288</v>
      </c>
      <c r="BN387" s="4">
        <v>39.278776221999998</v>
      </c>
      <c r="BO387" s="4" t="s">
        <v>88</v>
      </c>
      <c r="BP387" s="4">
        <v>-13.155000000000001</v>
      </c>
      <c r="BQ387" s="4">
        <v>44.406541157999996</v>
      </c>
      <c r="BR387" s="13">
        <f t="shared" si="23"/>
        <v>89.571428571428569</v>
      </c>
      <c r="BS387" s="13">
        <f t="shared" si="24"/>
        <v>10.428571428571434</v>
      </c>
      <c r="BT387">
        <f t="shared" si="31"/>
        <v>100</v>
      </c>
    </row>
    <row r="388" spans="1:72" x14ac:dyDescent="0.3">
      <c r="A388" t="s">
        <v>387</v>
      </c>
      <c r="B388" t="s">
        <v>55</v>
      </c>
      <c r="C388">
        <v>10</v>
      </c>
      <c r="D388">
        <v>1.5370529691005701</v>
      </c>
      <c r="E388">
        <v>35.384999999999998</v>
      </c>
      <c r="F388">
        <v>6.34</v>
      </c>
      <c r="G388">
        <v>0.12108360700000001</v>
      </c>
      <c r="H388">
        <v>-15.917999999999999</v>
      </c>
      <c r="I388">
        <v>1.7602881969999999</v>
      </c>
      <c r="J388">
        <v>14.537791205707968</v>
      </c>
      <c r="K388" t="s">
        <v>33</v>
      </c>
      <c r="L388">
        <v>27.056561996715391</v>
      </c>
      <c r="M388">
        <v>1.8611191764875659</v>
      </c>
      <c r="N388">
        <v>1537.05296910057</v>
      </c>
      <c r="AB388" t="s">
        <v>410</v>
      </c>
      <c r="AC388" t="s">
        <v>363</v>
      </c>
      <c r="AD388" s="25">
        <v>6</v>
      </c>
      <c r="AE388" t="s">
        <v>33</v>
      </c>
      <c r="AF388" t="s">
        <v>55</v>
      </c>
      <c r="AG388">
        <v>49.604054761363138</v>
      </c>
      <c r="BH388" t="s">
        <v>413</v>
      </c>
      <c r="BI388" t="s">
        <v>49</v>
      </c>
      <c r="BJ388" s="10">
        <v>-21.847000000000001</v>
      </c>
      <c r="BK388" s="10">
        <v>1.555509271</v>
      </c>
      <c r="BL388" s="4" t="s">
        <v>95</v>
      </c>
      <c r="BM388" s="11">
        <v>-28.288</v>
      </c>
      <c r="BN388" s="4">
        <v>39.278776221999998</v>
      </c>
      <c r="BO388" s="4" t="s">
        <v>88</v>
      </c>
      <c r="BP388" s="4">
        <v>-13.155000000000001</v>
      </c>
      <c r="BQ388" s="4">
        <v>44.406541157999996</v>
      </c>
      <c r="BR388" s="13">
        <f t="shared" ref="BR388:BR410" si="33">100-BS388</f>
        <v>56.050000000000011</v>
      </c>
      <c r="BS388" s="13">
        <f t="shared" ref="BS388:BS410" si="34">(BJ388--28)/(-14--28)*100</f>
        <v>43.949999999999989</v>
      </c>
      <c r="BT388">
        <f t="shared" si="31"/>
        <v>100</v>
      </c>
    </row>
    <row r="389" spans="1:72" x14ac:dyDescent="0.3">
      <c r="A389" t="s">
        <v>388</v>
      </c>
      <c r="B389" t="s">
        <v>61</v>
      </c>
      <c r="C389">
        <v>10</v>
      </c>
      <c r="D389">
        <v>1.5199434743917899</v>
      </c>
      <c r="E389">
        <v>35.113999999999997</v>
      </c>
      <c r="F389">
        <v>7.9239999999999995</v>
      </c>
      <c r="G389">
        <v>8.952183200000001E-2</v>
      </c>
      <c r="H389">
        <v>-17.102</v>
      </c>
      <c r="I389">
        <v>1.306138174</v>
      </c>
      <c r="J389">
        <v>14.590163592720041</v>
      </c>
      <c r="K389" t="s">
        <v>33</v>
      </c>
      <c r="L389">
        <v>19.852561942253082</v>
      </c>
      <c r="M389">
        <v>1.3606812436399813</v>
      </c>
      <c r="N389">
        <v>1519.9434743917898</v>
      </c>
      <c r="AB389" t="s">
        <v>410</v>
      </c>
      <c r="AC389" t="s">
        <v>363</v>
      </c>
      <c r="AD389" s="25">
        <v>6</v>
      </c>
      <c r="AE389" t="s">
        <v>33</v>
      </c>
      <c r="AF389" t="s">
        <v>61</v>
      </c>
      <c r="AG389">
        <v>66.318388832741604</v>
      </c>
      <c r="BH389" t="s">
        <v>414</v>
      </c>
      <c r="BI389" t="s">
        <v>55</v>
      </c>
      <c r="BJ389" s="10">
        <v>-25.918999999999997</v>
      </c>
      <c r="BK389" s="10">
        <v>1.583044863</v>
      </c>
      <c r="BL389" s="4" t="s">
        <v>95</v>
      </c>
      <c r="BM389" s="11">
        <v>-28.288</v>
      </c>
      <c r="BN389" s="4">
        <v>39.278776221999998</v>
      </c>
      <c r="BO389" s="4" t="s">
        <v>88</v>
      </c>
      <c r="BP389" s="4">
        <v>-13.155000000000001</v>
      </c>
      <c r="BQ389" s="4">
        <v>44.406541157999996</v>
      </c>
      <c r="BR389" s="13">
        <f t="shared" si="33"/>
        <v>85.135714285714272</v>
      </c>
      <c r="BS389" s="13">
        <f t="shared" si="34"/>
        <v>14.864285714285735</v>
      </c>
      <c r="BT389">
        <f t="shared" si="31"/>
        <v>100</v>
      </c>
    </row>
    <row r="390" spans="1:72" x14ac:dyDescent="0.3">
      <c r="A390" t="s">
        <v>389</v>
      </c>
      <c r="B390" t="s">
        <v>67</v>
      </c>
      <c r="C390">
        <v>10</v>
      </c>
      <c r="D390">
        <v>1.48972670595875</v>
      </c>
      <c r="E390">
        <v>32.576000000000001</v>
      </c>
      <c r="F390">
        <v>8.4960000000000004</v>
      </c>
      <c r="G390">
        <v>7.8678506999999995E-2</v>
      </c>
      <c r="H390">
        <v>-17.289000000000001</v>
      </c>
      <c r="I390">
        <v>1.131599187</v>
      </c>
      <c r="J390">
        <v>14.382570668251242</v>
      </c>
      <c r="K390" t="s">
        <v>33</v>
      </c>
      <c r="L390">
        <v>16.857735293151094</v>
      </c>
      <c r="M390">
        <v>1.1720947306286245</v>
      </c>
      <c r="N390">
        <v>1489.72670595875</v>
      </c>
      <c r="AB390" t="s">
        <v>410</v>
      </c>
      <c r="AC390" t="s">
        <v>363</v>
      </c>
      <c r="AD390" s="25">
        <v>6</v>
      </c>
      <c r="AE390" t="s">
        <v>33</v>
      </c>
      <c r="AF390" t="s">
        <v>67</v>
      </c>
      <c r="AG390">
        <v>81.712478879183664</v>
      </c>
      <c r="BH390" t="s">
        <v>415</v>
      </c>
      <c r="BI390" t="s">
        <v>61</v>
      </c>
      <c r="BJ390" s="10">
        <v>-25.745999999999999</v>
      </c>
      <c r="BK390" s="10">
        <v>1.7034745650000001</v>
      </c>
      <c r="BL390" s="4" t="s">
        <v>95</v>
      </c>
      <c r="BM390" s="11">
        <v>-28.288</v>
      </c>
      <c r="BN390" s="4">
        <v>39.278776221999998</v>
      </c>
      <c r="BO390" s="4" t="s">
        <v>88</v>
      </c>
      <c r="BP390" s="4">
        <v>-13.155000000000001</v>
      </c>
      <c r="BQ390" s="4">
        <v>44.406541157999996</v>
      </c>
      <c r="BR390" s="13">
        <f t="shared" si="33"/>
        <v>83.899999999999991</v>
      </c>
      <c r="BS390" s="13">
        <f t="shared" si="34"/>
        <v>16.100000000000009</v>
      </c>
      <c r="BT390">
        <f t="shared" si="31"/>
        <v>100</v>
      </c>
    </row>
    <row r="391" spans="1:72" x14ac:dyDescent="0.3">
      <c r="A391" t="s">
        <v>390</v>
      </c>
      <c r="B391" t="s">
        <v>71</v>
      </c>
      <c r="C391">
        <v>20</v>
      </c>
      <c r="D391">
        <v>1.4951797320501401</v>
      </c>
      <c r="E391">
        <v>32.549999999999997</v>
      </c>
      <c r="F391">
        <v>9.3089999999999993</v>
      </c>
      <c r="G391">
        <v>5.6287131000000004E-2</v>
      </c>
      <c r="H391">
        <v>-17.035</v>
      </c>
      <c r="I391">
        <v>0.83859768899999998</v>
      </c>
      <c r="J391">
        <v>14.898568715467126</v>
      </c>
      <c r="K391" t="s">
        <v>33</v>
      </c>
      <c r="L391">
        <v>25.077085358737733</v>
      </c>
      <c r="M391">
        <v>1.6831875489290227</v>
      </c>
      <c r="N391">
        <v>2990.3594641002801</v>
      </c>
      <c r="AB391" t="s">
        <v>410</v>
      </c>
      <c r="AC391" t="s">
        <v>363</v>
      </c>
      <c r="AD391" s="25">
        <v>6</v>
      </c>
      <c r="AE391" t="s">
        <v>33</v>
      </c>
      <c r="AF391" t="s">
        <v>71</v>
      </c>
      <c r="AG391">
        <v>106.97804073355724</v>
      </c>
      <c r="BH391" t="s">
        <v>416</v>
      </c>
      <c r="BI391" t="s">
        <v>67</v>
      </c>
      <c r="BJ391" s="10">
        <v>-25.520999999999997</v>
      </c>
      <c r="BK391" s="10">
        <v>1.5502801499999999</v>
      </c>
      <c r="BL391" s="4" t="s">
        <v>95</v>
      </c>
      <c r="BM391" s="11">
        <v>-28.288</v>
      </c>
      <c r="BN391" s="4">
        <v>39.278776221999998</v>
      </c>
      <c r="BO391" s="4" t="s">
        <v>88</v>
      </c>
      <c r="BP391" s="4">
        <v>-13.155000000000001</v>
      </c>
      <c r="BQ391" s="4">
        <v>44.406541157999996</v>
      </c>
      <c r="BR391" s="13">
        <f t="shared" si="33"/>
        <v>82.292857142857116</v>
      </c>
      <c r="BS391" s="13">
        <f t="shared" si="34"/>
        <v>17.707142857142877</v>
      </c>
      <c r="BT391">
        <f t="shared" si="31"/>
        <v>100</v>
      </c>
    </row>
    <row r="392" spans="1:72" x14ac:dyDescent="0.3">
      <c r="A392" t="s">
        <v>391</v>
      </c>
      <c r="B392" t="s">
        <v>74</v>
      </c>
      <c r="C392">
        <v>20</v>
      </c>
      <c r="D392">
        <v>1.32388467391317</v>
      </c>
      <c r="E392">
        <v>31.652999999999999</v>
      </c>
      <c r="F392">
        <v>9.4329999999999998</v>
      </c>
      <c r="G392">
        <v>4.1382927999999999E-2</v>
      </c>
      <c r="H392">
        <v>-15.972000000000001</v>
      </c>
      <c r="I392">
        <v>0.62978200600000001</v>
      </c>
      <c r="J392">
        <v>15.218401317567476</v>
      </c>
      <c r="K392" t="s">
        <v>33</v>
      </c>
      <c r="L392">
        <v>16.675174912993842</v>
      </c>
      <c r="M392">
        <v>1.0957244828170438</v>
      </c>
      <c r="N392">
        <v>2647.76934782634</v>
      </c>
      <c r="AB392" t="s">
        <v>410</v>
      </c>
      <c r="AC392" t="s">
        <v>363</v>
      </c>
      <c r="AD392" s="25">
        <v>6</v>
      </c>
      <c r="AE392" t="s">
        <v>33</v>
      </c>
      <c r="AF392" t="s">
        <v>74</v>
      </c>
      <c r="AG392">
        <v>125.28133541547015</v>
      </c>
      <c r="BH392" t="s">
        <v>417</v>
      </c>
      <c r="BI392" t="s">
        <v>71</v>
      </c>
      <c r="BJ392" s="10">
        <v>-24.07</v>
      </c>
      <c r="BK392" s="10">
        <v>1.2270968809999998</v>
      </c>
      <c r="BL392" s="4" t="s">
        <v>95</v>
      </c>
      <c r="BM392" s="11">
        <v>-28.288</v>
      </c>
      <c r="BN392" s="4">
        <v>39.278776221999998</v>
      </c>
      <c r="BO392" s="4" t="s">
        <v>88</v>
      </c>
      <c r="BP392" s="4">
        <v>-13.155000000000001</v>
      </c>
      <c r="BQ392" s="4">
        <v>44.406541157999996</v>
      </c>
      <c r="BR392" s="13">
        <f t="shared" si="33"/>
        <v>71.928571428571431</v>
      </c>
      <c r="BS392" s="13">
        <f t="shared" si="34"/>
        <v>28.071428571428569</v>
      </c>
      <c r="BT392">
        <f t="shared" si="31"/>
        <v>100</v>
      </c>
    </row>
    <row r="393" spans="1:72" x14ac:dyDescent="0.3">
      <c r="A393" t="s">
        <v>393</v>
      </c>
      <c r="B393" t="s">
        <v>77</v>
      </c>
      <c r="C393">
        <v>20</v>
      </c>
      <c r="D393">
        <v>1.34099416862195</v>
      </c>
      <c r="E393">
        <v>34.280500000000004</v>
      </c>
      <c r="F393">
        <v>9.6295000000000002</v>
      </c>
      <c r="G393">
        <v>3.4608051500000001E-2</v>
      </c>
      <c r="H393">
        <v>-16.078499999999998</v>
      </c>
      <c r="I393">
        <v>0.50511481000000003</v>
      </c>
      <c r="J393">
        <v>14.595178614012848</v>
      </c>
      <c r="K393" t="s">
        <v>33</v>
      </c>
      <c r="L393">
        <v>13.547120293891686</v>
      </c>
      <c r="M393">
        <v>0.92818390497736269</v>
      </c>
      <c r="N393">
        <v>2681.9883372439003</v>
      </c>
      <c r="AB393" t="s">
        <v>410</v>
      </c>
      <c r="AC393" t="s">
        <v>363</v>
      </c>
      <c r="AD393" s="25">
        <v>6</v>
      </c>
      <c r="AE393" t="s">
        <v>33</v>
      </c>
      <c r="AF393" t="s">
        <v>77</v>
      </c>
      <c r="AG393">
        <v>137.82960462636115</v>
      </c>
      <c r="BH393" t="s">
        <v>418</v>
      </c>
      <c r="BI393" t="s">
        <v>74</v>
      </c>
      <c r="BJ393" s="10">
        <v>-19.352</v>
      </c>
      <c r="BK393" s="10">
        <v>0.69741797299999997</v>
      </c>
      <c r="BL393" s="4" t="s">
        <v>95</v>
      </c>
      <c r="BM393" s="11">
        <v>-28.288</v>
      </c>
      <c r="BN393" s="4">
        <v>39.278776221999998</v>
      </c>
      <c r="BO393" s="4" t="s">
        <v>88</v>
      </c>
      <c r="BP393" s="4">
        <v>-13.155000000000001</v>
      </c>
      <c r="BQ393" s="4">
        <v>44.406541157999996</v>
      </c>
      <c r="BR393" s="13">
        <f t="shared" si="33"/>
        <v>38.228571428571435</v>
      </c>
      <c r="BS393" s="13">
        <f t="shared" si="34"/>
        <v>61.771428571428565</v>
      </c>
      <c r="BT393">
        <f t="shared" si="31"/>
        <v>100</v>
      </c>
    </row>
    <row r="394" spans="1:72" x14ac:dyDescent="0.3">
      <c r="A394" t="s">
        <v>394</v>
      </c>
      <c r="B394" t="s">
        <v>32</v>
      </c>
      <c r="C394">
        <v>5</v>
      </c>
      <c r="D394">
        <v>1.1625451404751601</v>
      </c>
      <c r="E394">
        <v>24.221</v>
      </c>
      <c r="F394">
        <v>4.0860000000000003</v>
      </c>
      <c r="G394">
        <v>0.20975050000000001</v>
      </c>
      <c r="H394">
        <v>-13.499000000000001</v>
      </c>
      <c r="I394">
        <v>3.411257794</v>
      </c>
      <c r="J394">
        <v>16.263407209994732</v>
      </c>
      <c r="K394" t="s">
        <v>33</v>
      </c>
      <c r="L394">
        <v>19.828705856613574</v>
      </c>
      <c r="M394">
        <v>1.2192221224361754</v>
      </c>
      <c r="N394">
        <v>581.27257023758011</v>
      </c>
      <c r="AB394" t="s">
        <v>419</v>
      </c>
      <c r="AC394" t="s">
        <v>363</v>
      </c>
      <c r="AD394" s="25">
        <v>7</v>
      </c>
      <c r="AE394" t="s">
        <v>33</v>
      </c>
      <c r="AF394" t="s">
        <v>32</v>
      </c>
      <c r="AG394">
        <v>22.603866349894172</v>
      </c>
      <c r="BH394" t="s">
        <v>420</v>
      </c>
      <c r="BI394" t="s">
        <v>77</v>
      </c>
      <c r="BJ394" s="10">
        <v>-20.11</v>
      </c>
      <c r="BK394" s="10">
        <v>0.65245934249999993</v>
      </c>
      <c r="BL394" s="4" t="s">
        <v>95</v>
      </c>
      <c r="BM394" s="11">
        <v>-28.288</v>
      </c>
      <c r="BN394" s="4">
        <v>39.278776221999998</v>
      </c>
      <c r="BO394" s="4" t="s">
        <v>88</v>
      </c>
      <c r="BP394" s="4">
        <v>-13.155000000000001</v>
      </c>
      <c r="BQ394" s="4">
        <v>44.406541157999996</v>
      </c>
      <c r="BR394" s="13">
        <f t="shared" si="33"/>
        <v>43.642857142857139</v>
      </c>
      <c r="BS394" s="13">
        <f t="shared" si="34"/>
        <v>56.357142857142861</v>
      </c>
      <c r="BT394">
        <f t="shared" si="31"/>
        <v>100</v>
      </c>
    </row>
    <row r="395" spans="1:72" x14ac:dyDescent="0.3">
      <c r="A395" t="s">
        <v>395</v>
      </c>
      <c r="B395" t="s">
        <v>49</v>
      </c>
      <c r="C395">
        <v>5</v>
      </c>
      <c r="D395">
        <v>1.52259494579403</v>
      </c>
      <c r="E395">
        <v>26.361000000000001</v>
      </c>
      <c r="F395">
        <v>6.0410000000000004</v>
      </c>
      <c r="G395">
        <v>0.13233490000000001</v>
      </c>
      <c r="H395">
        <v>-14.425000000000001</v>
      </c>
      <c r="I395">
        <v>2.0815934020000002</v>
      </c>
      <c r="J395">
        <v>15.729738731052807</v>
      </c>
      <c r="K395" t="s">
        <v>33</v>
      </c>
      <c r="L395">
        <v>15.847117965417002</v>
      </c>
      <c r="M395">
        <v>1.0074622494607919</v>
      </c>
      <c r="N395">
        <v>761.29747289701493</v>
      </c>
      <c r="AB395" t="s">
        <v>419</v>
      </c>
      <c r="AC395" t="s">
        <v>363</v>
      </c>
      <c r="AD395" s="25">
        <v>7</v>
      </c>
      <c r="AE395" t="s">
        <v>33</v>
      </c>
      <c r="AF395" t="s">
        <v>49</v>
      </c>
      <c r="AG395">
        <v>32.08204127633504</v>
      </c>
      <c r="BH395" t="s">
        <v>421</v>
      </c>
      <c r="BI395" t="s">
        <v>32</v>
      </c>
      <c r="BJ395" s="10">
        <v>-13.909000000000001</v>
      </c>
      <c r="BK395" s="10">
        <v>4.2204347470000005</v>
      </c>
      <c r="BL395" s="4" t="s">
        <v>95</v>
      </c>
      <c r="BM395" s="11">
        <v>-28.288</v>
      </c>
      <c r="BN395" s="4">
        <v>39.278776221999998</v>
      </c>
      <c r="BO395" s="4" t="s">
        <v>88</v>
      </c>
      <c r="BP395" s="4">
        <v>-13.155000000000001</v>
      </c>
      <c r="BQ395" s="4">
        <v>44.406541157999996</v>
      </c>
      <c r="BR395" s="13">
        <f t="shared" si="33"/>
        <v>-0.64999999999999147</v>
      </c>
      <c r="BS395" s="13">
        <f t="shared" si="34"/>
        <v>100.64999999999999</v>
      </c>
      <c r="BT395">
        <f t="shared" si="31"/>
        <v>100</v>
      </c>
    </row>
    <row r="396" spans="1:72" x14ac:dyDescent="0.3">
      <c r="A396" t="s">
        <v>396</v>
      </c>
      <c r="B396" t="s">
        <v>55</v>
      </c>
      <c r="C396">
        <v>10</v>
      </c>
      <c r="D396">
        <v>1.5370529691005701</v>
      </c>
      <c r="E396">
        <v>34.206000000000003</v>
      </c>
      <c r="F396">
        <v>7.29</v>
      </c>
      <c r="G396">
        <v>0.1048376</v>
      </c>
      <c r="H396">
        <v>-15.524000000000001</v>
      </c>
      <c r="I396">
        <v>1.6618373519999998</v>
      </c>
      <c r="J396">
        <v>15.851539447679075</v>
      </c>
      <c r="K396" t="s">
        <v>33</v>
      </c>
      <c r="L396">
        <v>25.543320360538289</v>
      </c>
      <c r="M396">
        <v>1.6114094435337791</v>
      </c>
      <c r="N396">
        <v>1537.05296910057</v>
      </c>
      <c r="AB396" t="s">
        <v>419</v>
      </c>
      <c r="AC396" t="s">
        <v>363</v>
      </c>
      <c r="AD396" s="25">
        <v>7</v>
      </c>
      <c r="AE396" t="s">
        <v>33</v>
      </c>
      <c r="AF396" t="s">
        <v>55</v>
      </c>
      <c r="AG396">
        <v>50.581057489478738</v>
      </c>
      <c r="BH396" t="s">
        <v>422</v>
      </c>
      <c r="BI396" t="s">
        <v>49</v>
      </c>
      <c r="BJ396" s="10">
        <v>-15.247</v>
      </c>
      <c r="BK396" s="10">
        <v>2.3855646304999998</v>
      </c>
      <c r="BL396" s="4" t="s">
        <v>95</v>
      </c>
      <c r="BM396" s="11">
        <v>-28.288</v>
      </c>
      <c r="BN396" s="4">
        <v>39.278776221999998</v>
      </c>
      <c r="BO396" s="4" t="s">
        <v>88</v>
      </c>
      <c r="BP396" s="4">
        <v>-13.155000000000001</v>
      </c>
      <c r="BQ396" s="4">
        <v>44.406541157999996</v>
      </c>
      <c r="BR396" s="13">
        <f t="shared" si="33"/>
        <v>8.9071428571428584</v>
      </c>
      <c r="BS396" s="13">
        <f t="shared" si="34"/>
        <v>91.092857142857142</v>
      </c>
      <c r="BT396">
        <f t="shared" si="31"/>
        <v>100</v>
      </c>
    </row>
    <row r="397" spans="1:72" x14ac:dyDescent="0.3">
      <c r="A397" t="s">
        <v>397</v>
      </c>
      <c r="B397" t="s">
        <v>61</v>
      </c>
      <c r="C397">
        <v>10</v>
      </c>
      <c r="D397">
        <v>1.5199434743917899</v>
      </c>
      <c r="E397">
        <v>34.302</v>
      </c>
      <c r="F397">
        <v>8.3810000000000002</v>
      </c>
      <c r="G397">
        <v>8.2741400000000007E-2</v>
      </c>
      <c r="H397">
        <v>-16.452999999999999</v>
      </c>
      <c r="I397">
        <v>1.262926392</v>
      </c>
      <c r="J397">
        <v>15.263536657586165</v>
      </c>
      <c r="K397" t="s">
        <v>33</v>
      </c>
      <c r="L397">
        <v>19.195767281575677</v>
      </c>
      <c r="M397">
        <v>1.2576225099204084</v>
      </c>
      <c r="N397">
        <v>1519.9434743917898</v>
      </c>
      <c r="AB397" t="s">
        <v>419</v>
      </c>
      <c r="AC397" t="s">
        <v>363</v>
      </c>
      <c r="AD397" s="25">
        <v>7</v>
      </c>
      <c r="AE397" t="s">
        <v>33</v>
      </c>
      <c r="AF397" t="s">
        <v>61</v>
      </c>
      <c r="AG397">
        <v>67.389699120329382</v>
      </c>
      <c r="BH397" t="s">
        <v>423</v>
      </c>
      <c r="BI397" t="s">
        <v>55</v>
      </c>
      <c r="BJ397" s="10">
        <v>-16.914999999999999</v>
      </c>
      <c r="BK397" s="10">
        <v>1.4532891314999998</v>
      </c>
      <c r="BL397" s="4" t="s">
        <v>95</v>
      </c>
      <c r="BM397" s="11">
        <v>-28.288</v>
      </c>
      <c r="BN397" s="4">
        <v>39.278776221999998</v>
      </c>
      <c r="BO397" s="4" t="s">
        <v>88</v>
      </c>
      <c r="BP397" s="4">
        <v>-13.155000000000001</v>
      </c>
      <c r="BQ397" s="4">
        <v>44.406541157999996</v>
      </c>
      <c r="BR397" s="13">
        <f t="shared" si="33"/>
        <v>20.821428571428569</v>
      </c>
      <c r="BS397" s="13">
        <f t="shared" si="34"/>
        <v>79.178571428571431</v>
      </c>
      <c r="BT397">
        <f t="shared" si="31"/>
        <v>100</v>
      </c>
    </row>
    <row r="398" spans="1:72" x14ac:dyDescent="0.3">
      <c r="A398" t="s">
        <v>398</v>
      </c>
      <c r="B398" t="s">
        <v>67</v>
      </c>
      <c r="C398">
        <v>10</v>
      </c>
      <c r="D398">
        <v>1.48972670595875</v>
      </c>
      <c r="E398">
        <v>34.662999999999997</v>
      </c>
      <c r="F398">
        <v>9.7360000000000007</v>
      </c>
      <c r="G398">
        <v>6.7970299999999997E-2</v>
      </c>
      <c r="H398">
        <v>-16.376000000000001</v>
      </c>
      <c r="I398">
        <v>1.0578647240000001</v>
      </c>
      <c r="J398">
        <v>15.563631821545588</v>
      </c>
      <c r="K398" t="s">
        <v>33</v>
      </c>
      <c r="L398">
        <v>15.759293306344825</v>
      </c>
      <c r="M398">
        <v>1.0125717112202803</v>
      </c>
      <c r="N398">
        <v>1489.72670595875</v>
      </c>
      <c r="AB398" t="s">
        <v>419</v>
      </c>
      <c r="AC398" t="s">
        <v>363</v>
      </c>
      <c r="AD398" s="25">
        <v>7</v>
      </c>
      <c r="AE398" t="s">
        <v>33</v>
      </c>
      <c r="AF398" t="s">
        <v>67</v>
      </c>
      <c r="AG398">
        <v>83.157397782906344</v>
      </c>
      <c r="BH398" t="s">
        <v>424</v>
      </c>
      <c r="BI398" t="s">
        <v>61</v>
      </c>
      <c r="BJ398" s="10">
        <v>-19.2075</v>
      </c>
      <c r="BK398" s="10">
        <v>0.98707164199999997</v>
      </c>
      <c r="BL398" s="4" t="s">
        <v>95</v>
      </c>
      <c r="BM398" s="11">
        <v>-28.288</v>
      </c>
      <c r="BN398" s="4">
        <v>39.278776221999998</v>
      </c>
      <c r="BO398" s="4" t="s">
        <v>88</v>
      </c>
      <c r="BP398" s="4">
        <v>-13.155000000000001</v>
      </c>
      <c r="BQ398" s="4">
        <v>44.406541157999996</v>
      </c>
      <c r="BR398" s="13">
        <f t="shared" si="33"/>
        <v>37.196428571428562</v>
      </c>
      <c r="BS398" s="13">
        <f t="shared" si="34"/>
        <v>62.803571428571438</v>
      </c>
      <c r="BT398">
        <f t="shared" si="31"/>
        <v>100</v>
      </c>
    </row>
    <row r="399" spans="1:72" x14ac:dyDescent="0.3">
      <c r="A399" t="s">
        <v>399</v>
      </c>
      <c r="B399" t="s">
        <v>71</v>
      </c>
      <c r="C399">
        <v>20</v>
      </c>
      <c r="D399">
        <v>1.4951797320501401</v>
      </c>
      <c r="E399">
        <v>35.462000000000003</v>
      </c>
      <c r="F399">
        <v>9.8990000000000009</v>
      </c>
      <c r="G399">
        <v>5.8294499999999999E-2</v>
      </c>
      <c r="H399">
        <v>-15.845000000000002</v>
      </c>
      <c r="I399">
        <v>0.89994321200000005</v>
      </c>
      <c r="J399">
        <v>15.437875134017791</v>
      </c>
      <c r="K399" t="s">
        <v>33</v>
      </c>
      <c r="L399">
        <v>26.911537011570051</v>
      </c>
      <c r="M399">
        <v>1.7432150977999377</v>
      </c>
      <c r="N399">
        <v>2990.3594641002801</v>
      </c>
      <c r="AB399" t="s">
        <v>419</v>
      </c>
      <c r="AC399" t="s">
        <v>363</v>
      </c>
      <c r="AD399" s="25">
        <v>7</v>
      </c>
      <c r="AE399" t="s">
        <v>33</v>
      </c>
      <c r="AF399" t="s">
        <v>71</v>
      </c>
      <c r="AG399">
        <v>109.96513527681009</v>
      </c>
      <c r="BH399" t="s">
        <v>425</v>
      </c>
      <c r="BI399" t="s">
        <v>67</v>
      </c>
      <c r="BJ399" s="10">
        <v>-16.801000000000002</v>
      </c>
      <c r="BK399" s="10">
        <v>0.93106731900000006</v>
      </c>
      <c r="BL399" s="4" t="s">
        <v>95</v>
      </c>
      <c r="BM399" s="11">
        <v>-28.288</v>
      </c>
      <c r="BN399" s="4">
        <v>39.278776221999998</v>
      </c>
      <c r="BO399" s="4" t="s">
        <v>88</v>
      </c>
      <c r="BP399" s="4">
        <v>-13.155000000000001</v>
      </c>
      <c r="BQ399" s="4">
        <v>44.406541157999996</v>
      </c>
      <c r="BR399" s="13">
        <f t="shared" si="33"/>
        <v>20.007142857142867</v>
      </c>
      <c r="BS399" s="13">
        <f t="shared" si="34"/>
        <v>79.992857142857133</v>
      </c>
      <c r="BT399">
        <f t="shared" si="31"/>
        <v>100</v>
      </c>
    </row>
    <row r="400" spans="1:72" x14ac:dyDescent="0.3">
      <c r="A400" t="s">
        <v>400</v>
      </c>
      <c r="B400" t="s">
        <v>74</v>
      </c>
      <c r="C400">
        <v>20</v>
      </c>
      <c r="D400">
        <v>1.32388467391317</v>
      </c>
      <c r="E400">
        <v>34.405000000000001</v>
      </c>
      <c r="F400">
        <v>10.048</v>
      </c>
      <c r="G400">
        <v>3.7629099999999999E-2</v>
      </c>
      <c r="H400">
        <v>-15.277000000000001</v>
      </c>
      <c r="I400">
        <v>0.57415171799999998</v>
      </c>
      <c r="J400">
        <v>15.258183639789419</v>
      </c>
      <c r="K400" t="s">
        <v>33</v>
      </c>
      <c r="L400">
        <v>15.202213199222326</v>
      </c>
      <c r="M400">
        <v>0.9963317756629213</v>
      </c>
      <c r="N400">
        <v>2647.76934782634</v>
      </c>
      <c r="AB400" t="s">
        <v>419</v>
      </c>
      <c r="AC400" t="s">
        <v>363</v>
      </c>
      <c r="AD400" s="25">
        <v>7</v>
      </c>
      <c r="AE400" t="s">
        <v>33</v>
      </c>
      <c r="AF400" t="s">
        <v>74</v>
      </c>
      <c r="AG400">
        <v>130.77990909256911</v>
      </c>
      <c r="BH400" t="s">
        <v>426</v>
      </c>
      <c r="BI400" t="s">
        <v>71</v>
      </c>
      <c r="BJ400" s="10">
        <v>-15.895</v>
      </c>
      <c r="BK400" s="10">
        <v>0.669567566</v>
      </c>
      <c r="BL400" s="4" t="s">
        <v>95</v>
      </c>
      <c r="BM400" s="11">
        <v>-28.288</v>
      </c>
      <c r="BN400" s="4">
        <v>39.278776221999998</v>
      </c>
      <c r="BO400" s="4" t="s">
        <v>88</v>
      </c>
      <c r="BP400" s="4">
        <v>-13.155000000000001</v>
      </c>
      <c r="BQ400" s="4">
        <v>44.406541157999996</v>
      </c>
      <c r="BR400" s="13">
        <f t="shared" si="33"/>
        <v>13.535714285714278</v>
      </c>
      <c r="BS400" s="13">
        <f t="shared" si="34"/>
        <v>86.464285714285722</v>
      </c>
      <c r="BT400">
        <f t="shared" si="31"/>
        <v>100</v>
      </c>
    </row>
    <row r="401" spans="1:92" x14ac:dyDescent="0.3">
      <c r="A401" t="s">
        <v>402</v>
      </c>
      <c r="B401" t="s">
        <v>77</v>
      </c>
      <c r="C401">
        <v>20</v>
      </c>
      <c r="D401">
        <v>1.34099416862195</v>
      </c>
      <c r="E401">
        <v>37.936</v>
      </c>
      <c r="F401">
        <v>9.8960000000000008</v>
      </c>
      <c r="G401">
        <v>3.3379499999999999E-2</v>
      </c>
      <c r="H401">
        <v>-15.452</v>
      </c>
      <c r="I401">
        <v>0.51056471199999998</v>
      </c>
      <c r="J401">
        <v>15.295756736919365</v>
      </c>
      <c r="K401" t="s">
        <v>33</v>
      </c>
      <c r="L401">
        <v>13.693286029922907</v>
      </c>
      <c r="M401">
        <v>0.89523429703032764</v>
      </c>
      <c r="N401">
        <v>2681.9883372439003</v>
      </c>
      <c r="AB401" t="s">
        <v>419</v>
      </c>
      <c r="AC401" t="s">
        <v>363</v>
      </c>
      <c r="AD401" s="25">
        <v>7</v>
      </c>
      <c r="AE401" t="s">
        <v>33</v>
      </c>
      <c r="AF401" t="s">
        <v>77</v>
      </c>
      <c r="AG401">
        <v>146.95909228569161</v>
      </c>
      <c r="BH401" t="s">
        <v>427</v>
      </c>
      <c r="BI401" t="s">
        <v>74</v>
      </c>
      <c r="BJ401" s="10">
        <v>-16.086000000000002</v>
      </c>
      <c r="BK401" s="10">
        <v>0.53135437949999997</v>
      </c>
      <c r="BL401" s="4" t="s">
        <v>95</v>
      </c>
      <c r="BM401" s="11">
        <v>-28.288</v>
      </c>
      <c r="BN401" s="4">
        <v>39.278776221999998</v>
      </c>
      <c r="BO401" s="4" t="s">
        <v>88</v>
      </c>
      <c r="BP401" s="4">
        <v>-13.155000000000001</v>
      </c>
      <c r="BQ401" s="4">
        <v>44.406541157999996</v>
      </c>
      <c r="BR401" s="13">
        <f t="shared" si="33"/>
        <v>14.90000000000002</v>
      </c>
      <c r="BS401" s="13">
        <f t="shared" si="34"/>
        <v>85.09999999999998</v>
      </c>
      <c r="BT401">
        <f t="shared" si="31"/>
        <v>100</v>
      </c>
    </row>
    <row r="402" spans="1:92" x14ac:dyDescent="0.3">
      <c r="A402" t="s">
        <v>403</v>
      </c>
      <c r="B402" t="s">
        <v>32</v>
      </c>
      <c r="C402">
        <v>5</v>
      </c>
      <c r="D402">
        <v>1.1625451404751601</v>
      </c>
      <c r="E402">
        <v>25.050999999999998</v>
      </c>
      <c r="F402">
        <v>3.8409999999999997</v>
      </c>
      <c r="G402">
        <v>0.21944040000000001</v>
      </c>
      <c r="H402">
        <v>-14.006</v>
      </c>
      <c r="I402">
        <v>3.3759510399999999</v>
      </c>
      <c r="J402">
        <v>15.384364228282484</v>
      </c>
      <c r="K402" t="s">
        <v>33</v>
      </c>
      <c r="L402">
        <v>19.623477380170314</v>
      </c>
      <c r="M402">
        <v>1.2755468532196266</v>
      </c>
      <c r="N402">
        <v>581.27257023758011</v>
      </c>
      <c r="AB402" t="s">
        <v>428</v>
      </c>
      <c r="AC402" t="s">
        <v>363</v>
      </c>
      <c r="AD402" s="25">
        <v>8</v>
      </c>
      <c r="AE402" t="s">
        <v>33</v>
      </c>
      <c r="AF402" t="s">
        <v>32</v>
      </c>
      <c r="AG402">
        <v>23.126058507193562</v>
      </c>
      <c r="BH402" t="s">
        <v>429</v>
      </c>
      <c r="BI402" t="s">
        <v>77</v>
      </c>
      <c r="BJ402" s="10">
        <v>-16.34</v>
      </c>
      <c r="BK402" s="10">
        <v>0.48781637799999999</v>
      </c>
      <c r="BL402" s="4" t="s">
        <v>95</v>
      </c>
      <c r="BM402" s="11">
        <v>-28.288</v>
      </c>
      <c r="BN402" s="4">
        <v>39.278776221999998</v>
      </c>
      <c r="BO402" s="4" t="s">
        <v>88</v>
      </c>
      <c r="BP402" s="4">
        <v>-13.155000000000001</v>
      </c>
      <c r="BQ402" s="4">
        <v>44.406541157999996</v>
      </c>
      <c r="BR402" s="13">
        <f t="shared" si="33"/>
        <v>16.714285714285708</v>
      </c>
      <c r="BS402" s="13">
        <f t="shared" si="34"/>
        <v>83.285714285714292</v>
      </c>
      <c r="BT402">
        <f t="shared" si="31"/>
        <v>100</v>
      </c>
    </row>
    <row r="403" spans="1:92" x14ac:dyDescent="0.3">
      <c r="A403" t="s">
        <v>404</v>
      </c>
      <c r="B403" t="s">
        <v>49</v>
      </c>
      <c r="C403">
        <v>5</v>
      </c>
      <c r="D403">
        <v>1.52259494579403</v>
      </c>
      <c r="E403">
        <v>26.3445</v>
      </c>
      <c r="F403">
        <v>6.0149999999999997</v>
      </c>
      <c r="G403">
        <v>0.14367905</v>
      </c>
      <c r="H403">
        <v>-14.763</v>
      </c>
      <c r="I403">
        <v>2.2486011810000002</v>
      </c>
      <c r="J403">
        <v>15.650329371164162</v>
      </c>
      <c r="K403" t="s">
        <v>33</v>
      </c>
      <c r="L403">
        <v>17.118543966485433</v>
      </c>
      <c r="M403">
        <v>1.0938249767324386</v>
      </c>
      <c r="N403">
        <v>761.29747289701493</v>
      </c>
      <c r="AB403" t="s">
        <v>428</v>
      </c>
      <c r="AC403" t="s">
        <v>363</v>
      </c>
      <c r="AD403" s="25">
        <v>8</v>
      </c>
      <c r="AE403" t="s">
        <v>33</v>
      </c>
      <c r="AF403" t="s">
        <v>49</v>
      </c>
      <c r="AG403">
        <v>32.432328036797315</v>
      </c>
      <c r="BH403" t="s">
        <v>430</v>
      </c>
      <c r="BI403" t="s">
        <v>32</v>
      </c>
      <c r="BJ403" s="10">
        <v>-25.923999999999999</v>
      </c>
      <c r="BK403" s="10">
        <v>3.3214390969999998</v>
      </c>
      <c r="BL403" s="4" t="s">
        <v>95</v>
      </c>
      <c r="BM403" s="11">
        <v>-28.288</v>
      </c>
      <c r="BN403" s="4">
        <v>39.278776221999998</v>
      </c>
      <c r="BO403" s="4" t="s">
        <v>88</v>
      </c>
      <c r="BP403" s="4">
        <v>-13.155000000000001</v>
      </c>
      <c r="BQ403" s="4">
        <v>44.406541157999996</v>
      </c>
      <c r="BR403" s="13">
        <f t="shared" si="33"/>
        <v>85.171428571428564</v>
      </c>
      <c r="BS403" s="13">
        <f t="shared" si="34"/>
        <v>14.828571428571433</v>
      </c>
      <c r="BT403">
        <f t="shared" si="31"/>
        <v>100</v>
      </c>
    </row>
    <row r="404" spans="1:92" x14ac:dyDescent="0.3">
      <c r="A404" t="s">
        <v>405</v>
      </c>
      <c r="B404" t="s">
        <v>55</v>
      </c>
      <c r="C404">
        <v>10</v>
      </c>
      <c r="D404">
        <v>1.5370529691005701</v>
      </c>
      <c r="E404">
        <v>32.253</v>
      </c>
      <c r="F404">
        <v>7.3400000000000007</v>
      </c>
      <c r="G404">
        <v>0.10838299999999999</v>
      </c>
      <c r="H404">
        <v>-15.465</v>
      </c>
      <c r="I404">
        <v>1.616985594</v>
      </c>
      <c r="J404">
        <v>14.919180997019829</v>
      </c>
      <c r="K404" t="s">
        <v>33</v>
      </c>
      <c r="L404">
        <v>24.853925082505487</v>
      </c>
      <c r="M404">
        <v>1.6659041195002706</v>
      </c>
      <c r="N404">
        <v>1537.05296910057</v>
      </c>
      <c r="AB404" t="s">
        <v>428</v>
      </c>
      <c r="AC404" t="s">
        <v>363</v>
      </c>
      <c r="AD404" s="25">
        <v>8</v>
      </c>
      <c r="AE404" t="s">
        <v>33</v>
      </c>
      <c r="AF404" t="s">
        <v>55</v>
      </c>
      <c r="AG404">
        <v>50.577042634511152</v>
      </c>
      <c r="BH404" t="s">
        <v>431</v>
      </c>
      <c r="BI404" t="s">
        <v>49</v>
      </c>
      <c r="BJ404" s="10">
        <v>-25.434000000000001</v>
      </c>
      <c r="BK404" s="10">
        <v>2.2584001149999997</v>
      </c>
      <c r="BL404" s="4" t="s">
        <v>95</v>
      </c>
      <c r="BM404" s="11">
        <v>-28.288</v>
      </c>
      <c r="BN404" s="4">
        <v>39.278776221999998</v>
      </c>
      <c r="BO404" s="4" t="s">
        <v>88</v>
      </c>
      <c r="BP404" s="4">
        <v>-13.155000000000001</v>
      </c>
      <c r="BQ404" s="4">
        <v>44.406541157999996</v>
      </c>
      <c r="BR404" s="13">
        <f t="shared" si="33"/>
        <v>81.671428571428578</v>
      </c>
      <c r="BS404" s="13">
        <f t="shared" si="34"/>
        <v>18.328571428571422</v>
      </c>
      <c r="BT404">
        <f t="shared" ref="BT404:BT467" si="35">SUM(BR404+BS404)</f>
        <v>100</v>
      </c>
    </row>
    <row r="405" spans="1:92" x14ac:dyDescent="0.3">
      <c r="A405" t="s">
        <v>406</v>
      </c>
      <c r="B405" t="s">
        <v>61</v>
      </c>
      <c r="C405">
        <v>10</v>
      </c>
      <c r="D405">
        <v>1.5199434743917899</v>
      </c>
      <c r="E405">
        <v>34.503</v>
      </c>
      <c r="F405">
        <v>8.9340000000000011</v>
      </c>
      <c r="G405">
        <v>8.3232600000000004E-2</v>
      </c>
      <c r="H405">
        <v>-16.984999999999999</v>
      </c>
      <c r="I405">
        <v>1.206532194</v>
      </c>
      <c r="J405">
        <v>14.495908982778381</v>
      </c>
      <c r="K405" t="s">
        <v>33</v>
      </c>
      <c r="L405">
        <v>18.338607349139089</v>
      </c>
      <c r="M405">
        <v>1.2650884722666209</v>
      </c>
      <c r="N405">
        <v>1519.9434743917898</v>
      </c>
      <c r="AB405" t="s">
        <v>428</v>
      </c>
      <c r="AC405" t="s">
        <v>363</v>
      </c>
      <c r="AD405" s="25">
        <v>8</v>
      </c>
      <c r="AE405" t="s">
        <v>33</v>
      </c>
      <c r="AF405" t="s">
        <v>61</v>
      </c>
      <c r="AG405">
        <v>67.037761189625996</v>
      </c>
      <c r="BH405" t="s">
        <v>432</v>
      </c>
      <c r="BI405" t="s">
        <v>55</v>
      </c>
      <c r="BJ405" s="10">
        <v>-25.754000000000001</v>
      </c>
      <c r="BK405" s="10">
        <v>2.0105959315000002</v>
      </c>
      <c r="BL405" s="4" t="s">
        <v>95</v>
      </c>
      <c r="BM405" s="11">
        <v>-28.288</v>
      </c>
      <c r="BN405" s="4">
        <v>39.278776221999998</v>
      </c>
      <c r="BO405" s="4" t="s">
        <v>88</v>
      </c>
      <c r="BP405" s="4">
        <v>-13.155000000000001</v>
      </c>
      <c r="BQ405" s="4">
        <v>44.406541157999996</v>
      </c>
      <c r="BR405" s="13">
        <f t="shared" si="33"/>
        <v>83.95714285714287</v>
      </c>
      <c r="BS405" s="13">
        <f t="shared" si="34"/>
        <v>16.042857142857134</v>
      </c>
      <c r="BT405">
        <f t="shared" si="35"/>
        <v>100</v>
      </c>
    </row>
    <row r="406" spans="1:92" x14ac:dyDescent="0.3">
      <c r="A406" t="s">
        <v>407</v>
      </c>
      <c r="B406" t="s">
        <v>67</v>
      </c>
      <c r="C406">
        <v>10</v>
      </c>
      <c r="D406">
        <v>1.48972670595875</v>
      </c>
      <c r="E406">
        <v>32.203000000000003</v>
      </c>
      <c r="F406">
        <v>8.8719999999999999</v>
      </c>
      <c r="G406">
        <v>7.6051800000000003E-2</v>
      </c>
      <c r="H406">
        <v>-17.013000000000002</v>
      </c>
      <c r="I406">
        <v>1.1052612479999999</v>
      </c>
      <c r="J406">
        <v>14.533005767121882</v>
      </c>
      <c r="K406" t="s">
        <v>33</v>
      </c>
      <c r="L406">
        <v>16.465371982068969</v>
      </c>
      <c r="M406">
        <v>1.1329639749623368</v>
      </c>
      <c r="N406">
        <v>1489.72670595875</v>
      </c>
      <c r="AB406" t="s">
        <v>428</v>
      </c>
      <c r="AC406" t="s">
        <v>363</v>
      </c>
      <c r="AD406" s="25">
        <v>8</v>
      </c>
      <c r="AE406" t="s">
        <v>33</v>
      </c>
      <c r="AF406" t="s">
        <v>67</v>
      </c>
      <c r="AG406">
        <v>82.450377803681121</v>
      </c>
      <c r="BH406" t="s">
        <v>433</v>
      </c>
      <c r="BI406" t="s">
        <v>61</v>
      </c>
      <c r="BJ406" s="10">
        <v>-25.368000000000002</v>
      </c>
      <c r="BK406" s="10">
        <v>1.6644871014999998</v>
      </c>
      <c r="BL406" s="4" t="s">
        <v>95</v>
      </c>
      <c r="BM406" s="11">
        <v>-28.288</v>
      </c>
      <c r="BN406" s="4">
        <v>39.278776221999998</v>
      </c>
      <c r="BO406" s="4" t="s">
        <v>88</v>
      </c>
      <c r="BP406" s="4">
        <v>-13.155000000000001</v>
      </c>
      <c r="BQ406" s="4">
        <v>44.406541157999996</v>
      </c>
      <c r="BR406" s="13">
        <f t="shared" si="33"/>
        <v>81.200000000000017</v>
      </c>
      <c r="BS406" s="13">
        <f t="shared" si="34"/>
        <v>18.799999999999986</v>
      </c>
      <c r="BT406">
        <f t="shared" si="35"/>
        <v>100</v>
      </c>
    </row>
    <row r="407" spans="1:92" x14ac:dyDescent="0.3">
      <c r="A407" t="s">
        <v>408</v>
      </c>
      <c r="B407" t="s">
        <v>71</v>
      </c>
      <c r="C407">
        <v>20</v>
      </c>
      <c r="D407">
        <v>1.4951797320501401</v>
      </c>
      <c r="E407">
        <v>32.247</v>
      </c>
      <c r="F407">
        <v>9.0790000000000006</v>
      </c>
      <c r="G407">
        <v>5.8123300000000003E-2</v>
      </c>
      <c r="H407">
        <v>-16.362000000000002</v>
      </c>
      <c r="I407">
        <v>0.88947945800000006</v>
      </c>
      <c r="J407">
        <v>15.303319976670286</v>
      </c>
      <c r="K407" t="s">
        <v>33</v>
      </c>
      <c r="L407">
        <v>26.598633153530876</v>
      </c>
      <c r="M407">
        <v>1.7380956023973981</v>
      </c>
      <c r="N407">
        <v>2990.3594641002801</v>
      </c>
      <c r="AB407" t="s">
        <v>428</v>
      </c>
      <c r="AC407" t="s">
        <v>363</v>
      </c>
      <c r="AD407" s="25">
        <v>8</v>
      </c>
      <c r="AE407" t="s">
        <v>33</v>
      </c>
      <c r="AF407" t="s">
        <v>71</v>
      </c>
      <c r="AG407">
        <v>108.56310961252001</v>
      </c>
      <c r="BH407" t="s">
        <v>434</v>
      </c>
      <c r="BI407" t="s">
        <v>67</v>
      </c>
      <c r="BJ407" s="10">
        <v>-24.645</v>
      </c>
      <c r="BK407" s="10">
        <v>1.5023429765</v>
      </c>
      <c r="BL407" s="4" t="s">
        <v>95</v>
      </c>
      <c r="BM407" s="11">
        <v>-28.288</v>
      </c>
      <c r="BN407" s="4">
        <v>39.278776221999998</v>
      </c>
      <c r="BO407" s="4" t="s">
        <v>88</v>
      </c>
      <c r="BP407" s="4">
        <v>-13.155000000000001</v>
      </c>
      <c r="BQ407" s="4">
        <v>44.406541157999996</v>
      </c>
      <c r="BR407" s="13">
        <f t="shared" si="33"/>
        <v>76.035714285714278</v>
      </c>
      <c r="BS407" s="13">
        <f t="shared" si="34"/>
        <v>23.964285714285719</v>
      </c>
      <c r="BT407">
        <f t="shared" si="35"/>
        <v>100</v>
      </c>
      <c r="CG407" s="1" t="s">
        <v>435</v>
      </c>
      <c r="CH407" s="1"/>
      <c r="CI407" s="1"/>
      <c r="CJ407" s="1"/>
      <c r="CK407" s="1"/>
      <c r="CL407" s="1"/>
      <c r="CM407" s="1"/>
      <c r="CN407" s="1"/>
    </row>
    <row r="408" spans="1:92" x14ac:dyDescent="0.3">
      <c r="A408" t="s">
        <v>409</v>
      </c>
      <c r="B408" t="s">
        <v>74</v>
      </c>
      <c r="C408">
        <v>20</v>
      </c>
      <c r="D408">
        <v>1.32388467391317</v>
      </c>
      <c r="E408">
        <v>35.679000000000002</v>
      </c>
      <c r="F408">
        <v>10.269</v>
      </c>
      <c r="G408">
        <v>3.8901900000000003E-2</v>
      </c>
      <c r="H408">
        <v>-15.593</v>
      </c>
      <c r="I408">
        <v>0.61471009600000004</v>
      </c>
      <c r="J408">
        <v>15.80154429475167</v>
      </c>
      <c r="K408" t="s">
        <v>33</v>
      </c>
      <c r="L408">
        <v>16.276105499881869</v>
      </c>
      <c r="M408">
        <v>1.030032583922055</v>
      </c>
      <c r="N408">
        <v>2647.76934782634</v>
      </c>
      <c r="AB408" t="s">
        <v>428</v>
      </c>
      <c r="AC408" t="s">
        <v>363</v>
      </c>
      <c r="AD408" s="25">
        <v>8</v>
      </c>
      <c r="AE408" t="s">
        <v>33</v>
      </c>
      <c r="AF408" t="s">
        <v>74</v>
      </c>
      <c r="AG408">
        <v>128.70596055274234</v>
      </c>
      <c r="BH408" t="s">
        <v>436</v>
      </c>
      <c r="BI408" t="s">
        <v>71</v>
      </c>
      <c r="BJ408" s="10">
        <v>-20.807000000000002</v>
      </c>
      <c r="BK408" s="10">
        <v>0.96054478274999999</v>
      </c>
      <c r="BL408" s="4" t="s">
        <v>95</v>
      </c>
      <c r="BM408" s="11">
        <v>-28.288</v>
      </c>
      <c r="BN408" s="4">
        <v>39.278776221999998</v>
      </c>
      <c r="BO408" s="4" t="s">
        <v>88</v>
      </c>
      <c r="BP408" s="4">
        <v>-13.155000000000001</v>
      </c>
      <c r="BQ408" s="4">
        <v>44.406541157999996</v>
      </c>
      <c r="BR408" s="13">
        <f t="shared" si="33"/>
        <v>48.621428571428581</v>
      </c>
      <c r="BS408" s="13">
        <f t="shared" si="34"/>
        <v>51.378571428571419</v>
      </c>
      <c r="BT408">
        <f t="shared" si="35"/>
        <v>100</v>
      </c>
    </row>
    <row r="409" spans="1:92" x14ac:dyDescent="0.3">
      <c r="A409" t="s">
        <v>411</v>
      </c>
      <c r="B409" t="s">
        <v>77</v>
      </c>
      <c r="C409">
        <v>20</v>
      </c>
      <c r="D409">
        <v>1.34099416862195</v>
      </c>
      <c r="E409">
        <v>32.628999999999998</v>
      </c>
      <c r="F409">
        <v>9.782</v>
      </c>
      <c r="G409">
        <v>3.5390600000000001E-2</v>
      </c>
      <c r="H409">
        <v>-15.815000000000001</v>
      </c>
      <c r="I409">
        <v>0.55730600799999996</v>
      </c>
      <c r="J409">
        <v>15.747289054155623</v>
      </c>
      <c r="K409" t="s">
        <v>33</v>
      </c>
      <c r="L409">
        <v>14.946882137319555</v>
      </c>
      <c r="M409">
        <v>0.94917176448063978</v>
      </c>
      <c r="N409">
        <v>2681.9883372439003</v>
      </c>
      <c r="AB409" t="s">
        <v>428</v>
      </c>
      <c r="AC409" t="s">
        <v>363</v>
      </c>
      <c r="AD409" s="25">
        <v>8</v>
      </c>
      <c r="AE409" t="s">
        <v>33</v>
      </c>
      <c r="AF409" t="s">
        <v>77</v>
      </c>
      <c r="AG409">
        <v>144.1938601263156</v>
      </c>
      <c r="BH409" t="s">
        <v>437</v>
      </c>
      <c r="BI409" t="s">
        <v>74</v>
      </c>
      <c r="BJ409" s="10">
        <v>-20.044</v>
      </c>
      <c r="BK409" s="10">
        <v>0.81647974499999998</v>
      </c>
      <c r="BL409" s="4" t="s">
        <v>95</v>
      </c>
      <c r="BM409" s="11">
        <v>-28.288</v>
      </c>
      <c r="BN409" s="4">
        <v>39.278776221999998</v>
      </c>
      <c r="BO409" s="4" t="s">
        <v>88</v>
      </c>
      <c r="BP409" s="4">
        <v>-13.155000000000001</v>
      </c>
      <c r="BQ409" s="4">
        <v>44.406541157999996</v>
      </c>
      <c r="BR409" s="13">
        <f t="shared" si="33"/>
        <v>43.171428571428571</v>
      </c>
      <c r="BS409" s="13">
        <f t="shared" si="34"/>
        <v>56.828571428571429</v>
      </c>
      <c r="BT409">
        <f t="shared" si="35"/>
        <v>100</v>
      </c>
    </row>
    <row r="410" spans="1:92" x14ac:dyDescent="0.3">
      <c r="A410" t="s">
        <v>412</v>
      </c>
      <c r="B410" t="s">
        <v>32</v>
      </c>
      <c r="C410">
        <v>5</v>
      </c>
      <c r="D410">
        <v>1.14538561800408</v>
      </c>
      <c r="E410">
        <v>24.806000000000001</v>
      </c>
      <c r="F410">
        <v>5.0990000000000002</v>
      </c>
      <c r="G410">
        <v>0.26339859999999998</v>
      </c>
      <c r="H410">
        <v>-26.54</v>
      </c>
      <c r="I410">
        <v>3.1948103004999995</v>
      </c>
      <c r="J410">
        <v>12.129184819129637</v>
      </c>
      <c r="K410" t="s">
        <v>36</v>
      </c>
      <c r="L410">
        <v>18.296448852219964</v>
      </c>
      <c r="M410">
        <v>1.5084648412120472</v>
      </c>
      <c r="N410">
        <v>572.69280900204001</v>
      </c>
      <c r="P410" t="s">
        <v>412</v>
      </c>
      <c r="Q410" t="s">
        <v>32</v>
      </c>
      <c r="R410">
        <v>18.296448852219964</v>
      </c>
      <c r="AB410" t="s">
        <v>412</v>
      </c>
      <c r="AC410" t="s">
        <v>438</v>
      </c>
      <c r="AD410" s="25">
        <v>1</v>
      </c>
      <c r="AE410" t="s">
        <v>36</v>
      </c>
      <c r="AF410" t="s">
        <v>32</v>
      </c>
      <c r="AG410">
        <v>18.296448852219964</v>
      </c>
      <c r="BH410" t="s">
        <v>439</v>
      </c>
      <c r="BI410" t="s">
        <v>77</v>
      </c>
      <c r="BJ410" s="10">
        <v>-19.338999999999999</v>
      </c>
      <c r="BK410" s="10">
        <v>0.68776582549999998</v>
      </c>
      <c r="BL410" s="4" t="s">
        <v>95</v>
      </c>
      <c r="BM410" s="11">
        <v>-28.288</v>
      </c>
      <c r="BN410" s="4">
        <v>39.278776221999998</v>
      </c>
      <c r="BO410" s="4" t="s">
        <v>88</v>
      </c>
      <c r="BP410" s="4">
        <v>-13.155000000000001</v>
      </c>
      <c r="BQ410" s="4">
        <v>44.406541157999996</v>
      </c>
      <c r="BR410" s="13">
        <f t="shared" si="33"/>
        <v>38.135714285714272</v>
      </c>
      <c r="BS410" s="13">
        <f t="shared" si="34"/>
        <v>61.864285714285728</v>
      </c>
      <c r="BT410">
        <f t="shared" si="35"/>
        <v>100</v>
      </c>
    </row>
    <row r="411" spans="1:92" x14ac:dyDescent="0.3">
      <c r="A411" t="s">
        <v>413</v>
      </c>
      <c r="B411" t="s">
        <v>49</v>
      </c>
      <c r="C411">
        <v>5</v>
      </c>
      <c r="D411">
        <v>1.1460359789140699</v>
      </c>
      <c r="E411">
        <v>29.070999999999998</v>
      </c>
      <c r="F411">
        <v>8.2250000000000014</v>
      </c>
      <c r="G411">
        <v>0.12369975</v>
      </c>
      <c r="H411">
        <v>-21.847000000000001</v>
      </c>
      <c r="I411">
        <v>1.555509271</v>
      </c>
      <c r="J411">
        <v>13.263948326205558</v>
      </c>
      <c r="K411" t="s">
        <v>36</v>
      </c>
      <c r="L411">
        <v>8.9133479505019828</v>
      </c>
      <c r="M411">
        <v>0.7088218204133786</v>
      </c>
      <c r="N411">
        <v>573.01798945703501</v>
      </c>
      <c r="P411" t="s">
        <v>413</v>
      </c>
      <c r="Q411" t="s">
        <v>49</v>
      </c>
      <c r="R411">
        <f>SUM(L411+R410)</f>
        <v>27.209796802721947</v>
      </c>
      <c r="AB411" t="s">
        <v>413</v>
      </c>
      <c r="AC411" t="s">
        <v>438</v>
      </c>
      <c r="AD411" s="25">
        <v>1</v>
      </c>
      <c r="AE411" t="s">
        <v>36</v>
      </c>
      <c r="AF411" t="s">
        <v>49</v>
      </c>
      <c r="AG411">
        <v>27.209796802721947</v>
      </c>
      <c r="BH411" s="34" t="s">
        <v>440</v>
      </c>
      <c r="BI411" s="34" t="s">
        <v>32</v>
      </c>
      <c r="BJ411" s="34">
        <v>-26.611000000000001</v>
      </c>
      <c r="BK411" s="34">
        <v>3.2281389405000001</v>
      </c>
      <c r="BL411" s="35" t="s">
        <v>95</v>
      </c>
      <c r="BM411" s="35">
        <v>-28.288</v>
      </c>
      <c r="BN411" s="35">
        <v>39.278776221999998</v>
      </c>
      <c r="BO411" s="35" t="s">
        <v>88</v>
      </c>
      <c r="BP411" s="35">
        <v>-14</v>
      </c>
      <c r="BQ411" s="35">
        <v>44.406541158000003</v>
      </c>
      <c r="BR411" s="36">
        <f>100-BS411</f>
        <v>90.078571428571436</v>
      </c>
      <c r="BS411" s="36">
        <f>(BJ411--28)/(-14--28)*100</f>
        <v>9.9214285714285673</v>
      </c>
      <c r="BT411" s="34">
        <f t="shared" si="35"/>
        <v>100</v>
      </c>
      <c r="BX411" s="1" t="s">
        <v>30</v>
      </c>
      <c r="BY411" s="1"/>
      <c r="BZ411" s="1"/>
    </row>
    <row r="412" spans="1:92" x14ac:dyDescent="0.3">
      <c r="A412" t="s">
        <v>414</v>
      </c>
      <c r="B412" t="s">
        <v>55</v>
      </c>
      <c r="C412">
        <v>10</v>
      </c>
      <c r="D412">
        <v>1.1810053847662101</v>
      </c>
      <c r="E412">
        <v>33.244</v>
      </c>
      <c r="F412">
        <v>6.8000000000000007</v>
      </c>
      <c r="G412">
        <v>0.1243877</v>
      </c>
      <c r="H412">
        <v>-25.918999999999997</v>
      </c>
      <c r="I412">
        <v>1.583044863</v>
      </c>
      <c r="J412">
        <v>12.726699368185118</v>
      </c>
      <c r="K412" t="s">
        <v>36</v>
      </c>
      <c r="L412">
        <v>18.695845075294873</v>
      </c>
      <c r="M412">
        <v>1.469025434986839</v>
      </c>
      <c r="N412">
        <v>1181.00538476621</v>
      </c>
      <c r="P412" t="s">
        <v>414</v>
      </c>
      <c r="Q412" t="s">
        <v>55</v>
      </c>
      <c r="R412">
        <f t="shared" ref="R412:R433" si="36">SUM(L412+R411)</f>
        <v>45.905641878016823</v>
      </c>
      <c r="AB412" t="s">
        <v>414</v>
      </c>
      <c r="AC412" t="s">
        <v>438</v>
      </c>
      <c r="AD412" s="25">
        <v>1</v>
      </c>
      <c r="AE412" t="s">
        <v>36</v>
      </c>
      <c r="AF412" t="s">
        <v>55</v>
      </c>
      <c r="AG412">
        <v>45.905641878016823</v>
      </c>
      <c r="BH412" t="s">
        <v>441</v>
      </c>
      <c r="BI412" t="s">
        <v>49</v>
      </c>
      <c r="BJ412" s="5">
        <v>-26.065000000000001</v>
      </c>
      <c r="BK412">
        <v>2.5904679054999997</v>
      </c>
      <c r="BL412" s="4" t="s">
        <v>95</v>
      </c>
      <c r="BM412" s="11">
        <v>-28.288</v>
      </c>
      <c r="BN412" s="4">
        <v>39.278776221999998</v>
      </c>
      <c r="BO412" s="4" t="s">
        <v>88</v>
      </c>
      <c r="BP412" s="4">
        <v>-13.155000000000001</v>
      </c>
      <c r="BQ412" s="4">
        <v>44.406541157999996</v>
      </c>
      <c r="BR412" s="36">
        <f t="shared" ref="BR412:BR475" si="37">100-BS412</f>
        <v>86.178571428571445</v>
      </c>
      <c r="BS412" s="36">
        <f t="shared" ref="BS412:BS475" si="38">(BJ412--28)/(-14--28)*100</f>
        <v>13.821428571428562</v>
      </c>
      <c r="BT412">
        <f t="shared" si="35"/>
        <v>100</v>
      </c>
      <c r="BY412" t="s">
        <v>27</v>
      </c>
      <c r="BZ412" t="s">
        <v>28</v>
      </c>
      <c r="CB412" t="s">
        <v>46</v>
      </c>
      <c r="CC412" t="s">
        <v>47</v>
      </c>
      <c r="CD412" t="s">
        <v>48</v>
      </c>
      <c r="CE412" t="s">
        <v>33</v>
      </c>
    </row>
    <row r="413" spans="1:92" x14ac:dyDescent="0.3">
      <c r="A413" t="s">
        <v>415</v>
      </c>
      <c r="B413" t="s">
        <v>61</v>
      </c>
      <c r="C413">
        <v>10</v>
      </c>
      <c r="D413">
        <v>1.1597435857860099</v>
      </c>
      <c r="E413">
        <v>35.716999999999999</v>
      </c>
      <c r="F413">
        <v>6.7550000000000008</v>
      </c>
      <c r="G413">
        <v>0.1325781</v>
      </c>
      <c r="H413">
        <v>-25.745999999999999</v>
      </c>
      <c r="I413">
        <v>1.7034745650000001</v>
      </c>
      <c r="J413">
        <v>12.848838269668972</v>
      </c>
      <c r="K413" t="s">
        <v>36</v>
      </c>
      <c r="L413">
        <v>19.755937003083634</v>
      </c>
      <c r="M413">
        <v>1.537566010906962</v>
      </c>
      <c r="N413">
        <v>1159.7435857860098</v>
      </c>
      <c r="P413" t="s">
        <v>415</v>
      </c>
      <c r="Q413" t="s">
        <v>61</v>
      </c>
      <c r="R413">
        <f t="shared" si="36"/>
        <v>65.661578881100453</v>
      </c>
      <c r="AB413" t="s">
        <v>415</v>
      </c>
      <c r="AC413" t="s">
        <v>438</v>
      </c>
      <c r="AD413" s="25">
        <v>1</v>
      </c>
      <c r="AE413" t="s">
        <v>36</v>
      </c>
      <c r="AF413" t="s">
        <v>61</v>
      </c>
      <c r="AG413">
        <v>65.661578881100453</v>
      </c>
      <c r="BH413" t="s">
        <v>442</v>
      </c>
      <c r="BI413" t="s">
        <v>55</v>
      </c>
      <c r="BJ413" s="5">
        <v>-26.025000000000002</v>
      </c>
      <c r="BK413">
        <v>2.077186239</v>
      </c>
      <c r="BL413" s="4" t="s">
        <v>95</v>
      </c>
      <c r="BM413" s="11">
        <v>-28.288</v>
      </c>
      <c r="BN413" s="4">
        <v>39.278776221999998</v>
      </c>
      <c r="BO413" s="4" t="s">
        <v>88</v>
      </c>
      <c r="BP413" s="4">
        <v>-13.155000000000001</v>
      </c>
      <c r="BQ413" s="4">
        <v>44.406541157999996</v>
      </c>
      <c r="BR413" s="36">
        <f t="shared" si="37"/>
        <v>85.892857142857153</v>
      </c>
      <c r="BS413" s="36">
        <f t="shared" si="38"/>
        <v>14.107142857142843</v>
      </c>
      <c r="BT413">
        <f t="shared" si="35"/>
        <v>100</v>
      </c>
      <c r="BX413" t="s">
        <v>54</v>
      </c>
      <c r="BY413" s="13">
        <f>AVERAGE(BR443,BR451,BR459,BR467,BR475,BR483,BR491,BR499)</f>
        <v>3.1232142857142868</v>
      </c>
      <c r="BZ413" s="13">
        <f>AVERAGE(BS443,BS451,BS459,BS467,BS475,BS483,BS491,BS499)</f>
        <v>96.876785714285717</v>
      </c>
      <c r="CB413" t="s">
        <v>54</v>
      </c>
      <c r="CC413">
        <f>BY413*CE413/100</f>
        <v>0.40177779468037111</v>
      </c>
      <c r="CD413">
        <f>BZ413*CE413/100</f>
        <v>12.462462629619672</v>
      </c>
      <c r="CE413">
        <v>12.864240424300043</v>
      </c>
    </row>
    <row r="414" spans="1:92" x14ac:dyDescent="0.3">
      <c r="A414" t="s">
        <v>416</v>
      </c>
      <c r="B414" t="s">
        <v>67</v>
      </c>
      <c r="C414">
        <v>10</v>
      </c>
      <c r="D414">
        <v>1.1836068284061401</v>
      </c>
      <c r="E414">
        <v>34.295999999999999</v>
      </c>
      <c r="F414">
        <v>7.234</v>
      </c>
      <c r="G414">
        <v>0.1227905</v>
      </c>
      <c r="H414">
        <v>-25.520999999999997</v>
      </c>
      <c r="I414">
        <v>1.5502801499999999</v>
      </c>
      <c r="J414">
        <v>12.625407910221067</v>
      </c>
      <c r="K414" t="s">
        <v>36</v>
      </c>
      <c r="L414">
        <v>18.349221714824949</v>
      </c>
      <c r="M414">
        <v>1.4533567426340415</v>
      </c>
      <c r="N414">
        <v>1183.60682840614</v>
      </c>
      <c r="P414" t="s">
        <v>416</v>
      </c>
      <c r="Q414" t="s">
        <v>67</v>
      </c>
      <c r="R414">
        <f t="shared" si="36"/>
        <v>84.010800595925403</v>
      </c>
      <c r="AB414" t="s">
        <v>416</v>
      </c>
      <c r="AC414" t="s">
        <v>438</v>
      </c>
      <c r="AD414" s="25">
        <v>1</v>
      </c>
      <c r="AE414" t="s">
        <v>36</v>
      </c>
      <c r="AF414" t="s">
        <v>67</v>
      </c>
      <c r="AG414">
        <v>84.010800595925403</v>
      </c>
      <c r="BH414" t="s">
        <v>443</v>
      </c>
      <c r="BI414" t="s">
        <v>61</v>
      </c>
      <c r="BJ414" s="5">
        <v>-24.900500000000001</v>
      </c>
      <c r="BK414">
        <v>1.4078192624999999</v>
      </c>
      <c r="BL414" s="4" t="s">
        <v>95</v>
      </c>
      <c r="BM414" s="11">
        <v>-28.288</v>
      </c>
      <c r="BN414" s="4">
        <v>39.278776221999998</v>
      </c>
      <c r="BO414" s="4" t="s">
        <v>88</v>
      </c>
      <c r="BP414" s="4">
        <v>-13.155000000000001</v>
      </c>
      <c r="BQ414" s="4">
        <v>44.406541157999996</v>
      </c>
      <c r="BR414" s="36">
        <f t="shared" si="37"/>
        <v>77.860714285714295</v>
      </c>
      <c r="BS414" s="36">
        <f t="shared" si="38"/>
        <v>22.139285714285709</v>
      </c>
      <c r="BT414">
        <f t="shared" si="35"/>
        <v>100</v>
      </c>
      <c r="BX414" t="s">
        <v>60</v>
      </c>
      <c r="BY414" s="13">
        <f t="shared" ref="BY414:BZ420" si="39">AVERAGE(BR444,BR452,BR460,BR468,BR476,BR484,BR492,BR500)</f>
        <v>6.9013392857142843</v>
      </c>
      <c r="BZ414" s="13">
        <f t="shared" si="39"/>
        <v>93.0986607142857</v>
      </c>
      <c r="CB414" t="s">
        <v>60</v>
      </c>
      <c r="CC414">
        <f t="shared" ref="CC414:CC420" si="40">BY414*CE414/100</f>
        <v>0.72406117098643041</v>
      </c>
      <c r="CD414">
        <f t="shared" ref="CD414:CD420" si="41">BZ414*CE414/100</f>
        <v>9.7675425744667308</v>
      </c>
      <c r="CE414">
        <v>10.491603745453162</v>
      </c>
    </row>
    <row r="415" spans="1:92" x14ac:dyDescent="0.3">
      <c r="A415" t="s">
        <v>417</v>
      </c>
      <c r="B415" t="s">
        <v>71</v>
      </c>
      <c r="C415">
        <v>20</v>
      </c>
      <c r="D415">
        <v>1.15834280844143</v>
      </c>
      <c r="E415">
        <v>36.890999999999998</v>
      </c>
      <c r="F415">
        <v>8.26</v>
      </c>
      <c r="G415">
        <v>9.4508599999999998E-2</v>
      </c>
      <c r="H415">
        <v>-24.07</v>
      </c>
      <c r="I415">
        <v>1.2270968809999998</v>
      </c>
      <c r="J415">
        <v>12.983970569874062</v>
      </c>
      <c r="K415" t="s">
        <v>36</v>
      </c>
      <c r="L415">
        <v>28.427976947345183</v>
      </c>
      <c r="M415">
        <v>2.1894671429173549</v>
      </c>
      <c r="N415">
        <v>2316.6856168828604</v>
      </c>
      <c r="P415" t="s">
        <v>417</v>
      </c>
      <c r="Q415" t="s">
        <v>71</v>
      </c>
      <c r="R415">
        <f t="shared" si="36"/>
        <v>112.43877754327059</v>
      </c>
      <c r="AB415" t="s">
        <v>417</v>
      </c>
      <c r="AC415" t="s">
        <v>438</v>
      </c>
      <c r="AD415" s="25">
        <v>1</v>
      </c>
      <c r="AE415" t="s">
        <v>36</v>
      </c>
      <c r="AF415" t="s">
        <v>71</v>
      </c>
      <c r="AG415">
        <v>112.43877754327059</v>
      </c>
      <c r="BH415" t="s">
        <v>444</v>
      </c>
      <c r="BI415" t="s">
        <v>67</v>
      </c>
      <c r="BJ415" s="5">
        <v>-23.382999999999999</v>
      </c>
      <c r="BK415">
        <v>1.2326148614999999</v>
      </c>
      <c r="BL415" s="4" t="s">
        <v>95</v>
      </c>
      <c r="BM415" s="11">
        <v>-28.288</v>
      </c>
      <c r="BN415" s="4">
        <v>39.278776221999998</v>
      </c>
      <c r="BO415" s="4" t="s">
        <v>88</v>
      </c>
      <c r="BP415" s="4">
        <v>-13.155000000000001</v>
      </c>
      <c r="BQ415" s="4">
        <v>44.406541157999996</v>
      </c>
      <c r="BR415" s="36">
        <f t="shared" si="37"/>
        <v>67.021428571428572</v>
      </c>
      <c r="BS415" s="36">
        <f t="shared" si="38"/>
        <v>32.978571428571435</v>
      </c>
      <c r="BT415">
        <f t="shared" si="35"/>
        <v>100</v>
      </c>
      <c r="BX415" t="s">
        <v>55</v>
      </c>
      <c r="BY415" s="13">
        <f>AVERAGE(BR445,BR453,BR461,BR469,BR477,BR485,BR493,BR501)</f>
        <v>14.874999999999998</v>
      </c>
      <c r="BZ415" s="13">
        <f t="shared" si="39"/>
        <v>85.125</v>
      </c>
      <c r="CB415" t="s">
        <v>66</v>
      </c>
      <c r="CC415">
        <f t="shared" si="40"/>
        <v>2.3506340281626579</v>
      </c>
      <c r="CD415">
        <f t="shared" si="41"/>
        <v>13.451947673771178</v>
      </c>
      <c r="CE415">
        <v>15.802581701933837</v>
      </c>
    </row>
    <row r="416" spans="1:92" x14ac:dyDescent="0.3">
      <c r="A416" t="s">
        <v>418</v>
      </c>
      <c r="B416" t="s">
        <v>74</v>
      </c>
      <c r="C416">
        <v>20</v>
      </c>
      <c r="D416">
        <v>1.11987145922784</v>
      </c>
      <c r="E416">
        <v>32.792000000000002</v>
      </c>
      <c r="F416">
        <v>10.306000000000001</v>
      </c>
      <c r="G416">
        <v>4.6988599999999998E-2</v>
      </c>
      <c r="H416">
        <v>-19.352</v>
      </c>
      <c r="I416">
        <v>0.69741797299999997</v>
      </c>
      <c r="J416">
        <v>14.842280319056112</v>
      </c>
      <c r="K416" t="s">
        <v>36</v>
      </c>
      <c r="L416">
        <v>15.620369662304645</v>
      </c>
      <c r="M416">
        <v>1.0524238409814655</v>
      </c>
      <c r="N416">
        <v>2239.74291845568</v>
      </c>
      <c r="P416" t="s">
        <v>418</v>
      </c>
      <c r="Q416" t="s">
        <v>74</v>
      </c>
      <c r="R416">
        <f t="shared" si="36"/>
        <v>128.05914720557524</v>
      </c>
      <c r="AB416" t="s">
        <v>418</v>
      </c>
      <c r="AC416" t="s">
        <v>438</v>
      </c>
      <c r="AD416" s="25">
        <v>1</v>
      </c>
      <c r="AE416" t="s">
        <v>36</v>
      </c>
      <c r="AF416" t="s">
        <v>74</v>
      </c>
      <c r="AG416">
        <v>128.05914720557524</v>
      </c>
      <c r="BH416" t="s">
        <v>445</v>
      </c>
      <c r="BI416" t="s">
        <v>71</v>
      </c>
      <c r="BJ416" s="5">
        <v>-21.986000000000001</v>
      </c>
      <c r="BK416">
        <v>1.0181571215</v>
      </c>
      <c r="BL416" s="4" t="s">
        <v>95</v>
      </c>
      <c r="BM416" s="11">
        <v>-28.288</v>
      </c>
      <c r="BN416" s="4">
        <v>39.278776221999998</v>
      </c>
      <c r="BO416" s="4" t="s">
        <v>88</v>
      </c>
      <c r="BP416" s="4">
        <v>-13.155000000000001</v>
      </c>
      <c r="BQ416" s="4">
        <v>44.406541157999996</v>
      </c>
      <c r="BR416" s="36">
        <f t="shared" si="37"/>
        <v>57.042857142857144</v>
      </c>
      <c r="BS416" s="36">
        <f t="shared" si="38"/>
        <v>42.957142857142856</v>
      </c>
      <c r="BT416">
        <f t="shared" si="35"/>
        <v>100</v>
      </c>
      <c r="BX416" t="s">
        <v>61</v>
      </c>
      <c r="BY416" s="13">
        <f t="shared" si="39"/>
        <v>24.168749999999996</v>
      </c>
      <c r="BZ416" s="13">
        <f t="shared" si="39"/>
        <v>75.831250000000011</v>
      </c>
      <c r="CB416" t="s">
        <v>70</v>
      </c>
      <c r="CC416">
        <f t="shared" si="40"/>
        <v>3.1311337674037065</v>
      </c>
      <c r="CD416">
        <f t="shared" si="41"/>
        <v>9.8241649857536046</v>
      </c>
      <c r="CE416">
        <v>12.95529875315731</v>
      </c>
    </row>
    <row r="417" spans="1:83" x14ac:dyDescent="0.3">
      <c r="A417" t="s">
        <v>420</v>
      </c>
      <c r="B417" t="s">
        <v>77</v>
      </c>
      <c r="C417">
        <v>20</v>
      </c>
      <c r="D417">
        <v>1.15213936591544</v>
      </c>
      <c r="E417">
        <v>32.698999999999998</v>
      </c>
      <c r="F417">
        <v>9.7000000000000011</v>
      </c>
      <c r="G417">
        <v>4.3084299999999999E-2</v>
      </c>
      <c r="H417">
        <v>-20.11</v>
      </c>
      <c r="I417">
        <v>0.65245934249999993</v>
      </c>
      <c r="J417">
        <v>15.143784220702203</v>
      </c>
      <c r="K417" t="s">
        <v>36</v>
      </c>
      <c r="L417">
        <v>15.034481863071097</v>
      </c>
      <c r="M417">
        <v>0.99278236165821188</v>
      </c>
      <c r="N417">
        <v>2304.2787318308801</v>
      </c>
      <c r="P417" t="s">
        <v>420</v>
      </c>
      <c r="Q417" t="s">
        <v>77</v>
      </c>
      <c r="R417">
        <f t="shared" si="36"/>
        <v>143.09362906864635</v>
      </c>
      <c r="AB417" t="s">
        <v>420</v>
      </c>
      <c r="AC417" t="s">
        <v>438</v>
      </c>
      <c r="AD417" s="25">
        <v>1</v>
      </c>
      <c r="AE417" t="s">
        <v>36</v>
      </c>
      <c r="AF417" t="s">
        <v>77</v>
      </c>
      <c r="AG417">
        <v>143.09362906864635</v>
      </c>
      <c r="BH417" t="s">
        <v>446</v>
      </c>
      <c r="BI417" t="s">
        <v>74</v>
      </c>
      <c r="BJ417" s="5">
        <v>-19.981999999999999</v>
      </c>
      <c r="BK417">
        <v>0.73609427999999999</v>
      </c>
      <c r="BL417" s="4" t="s">
        <v>95</v>
      </c>
      <c r="BM417" s="11">
        <v>-28.288</v>
      </c>
      <c r="BN417" s="4">
        <v>39.278776221999998</v>
      </c>
      <c r="BO417" s="4" t="s">
        <v>88</v>
      </c>
      <c r="BP417" s="4">
        <v>-13.155000000000001</v>
      </c>
      <c r="BQ417" s="4">
        <v>44.406541157999996</v>
      </c>
      <c r="BR417" s="36">
        <f t="shared" si="37"/>
        <v>42.728571428571428</v>
      </c>
      <c r="BS417" s="36">
        <f t="shared" si="38"/>
        <v>57.271428571428572</v>
      </c>
      <c r="BT417">
        <f t="shared" si="35"/>
        <v>100</v>
      </c>
      <c r="BX417" t="s">
        <v>67</v>
      </c>
      <c r="BY417" s="13">
        <f t="shared" si="39"/>
        <v>34.061607142857135</v>
      </c>
      <c r="BZ417" s="13">
        <f t="shared" si="39"/>
        <v>65.938392857142873</v>
      </c>
      <c r="CB417" t="s">
        <v>67</v>
      </c>
      <c r="CC417">
        <f t="shared" si="40"/>
        <v>3.4477496769955622</v>
      </c>
      <c r="CD417">
        <f t="shared" si="41"/>
        <v>6.6743495608220238</v>
      </c>
      <c r="CE417">
        <v>10.122099237817585</v>
      </c>
    </row>
    <row r="418" spans="1:83" x14ac:dyDescent="0.3">
      <c r="A418" t="s">
        <v>421</v>
      </c>
      <c r="B418" t="s">
        <v>32</v>
      </c>
      <c r="C418">
        <v>5</v>
      </c>
      <c r="D418">
        <v>1.14538561800408</v>
      </c>
      <c r="E418">
        <v>21.221</v>
      </c>
      <c r="F418">
        <v>5.6870000000000003</v>
      </c>
      <c r="G418">
        <v>0.27624559999999998</v>
      </c>
      <c r="H418">
        <v>-13.909000000000001</v>
      </c>
      <c r="I418">
        <v>4.2204347470000005</v>
      </c>
      <c r="J418">
        <v>15.277835183619217</v>
      </c>
      <c r="K418" t="s">
        <v>36</v>
      </c>
      <c r="L418">
        <v>24.170126304692442</v>
      </c>
      <c r="M418">
        <v>1.5820386863845393</v>
      </c>
      <c r="N418">
        <v>572.69280900204001</v>
      </c>
      <c r="P418" t="s">
        <v>421</v>
      </c>
      <c r="Q418" t="s">
        <v>32</v>
      </c>
      <c r="R418">
        <v>24.170126304692442</v>
      </c>
      <c r="AB418" t="s">
        <v>421</v>
      </c>
      <c r="AC418" t="s">
        <v>438</v>
      </c>
      <c r="AD418" s="25">
        <v>2</v>
      </c>
      <c r="AE418" t="s">
        <v>36</v>
      </c>
      <c r="AF418" t="s">
        <v>32</v>
      </c>
      <c r="AG418">
        <v>24.170126304692442</v>
      </c>
      <c r="BH418" t="s">
        <v>447</v>
      </c>
      <c r="BI418" t="s">
        <v>77</v>
      </c>
      <c r="BJ418" s="5">
        <v>-18.624000000000002</v>
      </c>
      <c r="BK418">
        <v>0.56102359400000001</v>
      </c>
      <c r="BL418" s="4" t="s">
        <v>95</v>
      </c>
      <c r="BM418" s="11">
        <v>-28.288</v>
      </c>
      <c r="BN418" s="4">
        <v>39.278776221999998</v>
      </c>
      <c r="BO418" s="4" t="s">
        <v>88</v>
      </c>
      <c r="BP418" s="4">
        <v>-13.155000000000001</v>
      </c>
      <c r="BQ418" s="4">
        <v>44.406541157999996</v>
      </c>
      <c r="BR418" s="36">
        <f t="shared" si="37"/>
        <v>33.028571428571439</v>
      </c>
      <c r="BS418" s="36">
        <f t="shared" si="38"/>
        <v>66.971428571428561</v>
      </c>
      <c r="BT418">
        <f t="shared" si="35"/>
        <v>100</v>
      </c>
      <c r="BX418" t="s">
        <v>71</v>
      </c>
      <c r="BY418" s="13">
        <f t="shared" si="39"/>
        <v>36.222321428571433</v>
      </c>
      <c r="BZ418" s="13">
        <f t="shared" si="39"/>
        <v>63.777678571428567</v>
      </c>
      <c r="CB418" t="s">
        <v>76</v>
      </c>
      <c r="CC418">
        <f t="shared" si="40"/>
        <v>6.0958556577439866</v>
      </c>
      <c r="CD418">
        <f t="shared" si="41"/>
        <v>10.733147612421076</v>
      </c>
      <c r="CE418">
        <v>16.829003270165064</v>
      </c>
    </row>
    <row r="419" spans="1:83" x14ac:dyDescent="0.3">
      <c r="A419" t="s">
        <v>422</v>
      </c>
      <c r="B419" t="s">
        <v>49</v>
      </c>
      <c r="C419">
        <v>5</v>
      </c>
      <c r="D419">
        <v>1.1460359789140699</v>
      </c>
      <c r="E419">
        <v>21.059000000000001</v>
      </c>
      <c r="F419">
        <v>4.8380000000000001</v>
      </c>
      <c r="G419">
        <v>0.16117380000000001</v>
      </c>
      <c r="H419">
        <v>-15.247</v>
      </c>
      <c r="I419">
        <v>2.3855646304999998</v>
      </c>
      <c r="J419">
        <v>14.80119368346468</v>
      </c>
      <c r="K419" t="s">
        <v>36</v>
      </c>
      <c r="L419">
        <v>13.669714482889244</v>
      </c>
      <c r="M419">
        <v>0.92355486829150268</v>
      </c>
      <c r="N419">
        <v>573.01798945703501</v>
      </c>
      <c r="P419" t="s">
        <v>422</v>
      </c>
      <c r="Q419" t="s">
        <v>49</v>
      </c>
      <c r="R419">
        <f t="shared" si="36"/>
        <v>37.839840787581686</v>
      </c>
      <c r="AB419" t="s">
        <v>422</v>
      </c>
      <c r="AC419" t="s">
        <v>438</v>
      </c>
      <c r="AD419" s="25">
        <v>2</v>
      </c>
      <c r="AE419" t="s">
        <v>36</v>
      </c>
      <c r="AF419" t="s">
        <v>49</v>
      </c>
      <c r="AG419">
        <v>37.839840787581686</v>
      </c>
      <c r="BH419" t="s">
        <v>448</v>
      </c>
      <c r="BI419" t="s">
        <v>32</v>
      </c>
      <c r="BJ419" s="5">
        <v>-26.904</v>
      </c>
      <c r="BK419">
        <v>3.3500273184999996</v>
      </c>
      <c r="BL419" s="4" t="s">
        <v>95</v>
      </c>
      <c r="BM419" s="11">
        <v>-28.288</v>
      </c>
      <c r="BN419" s="4">
        <v>39.278776221999998</v>
      </c>
      <c r="BO419" s="4" t="s">
        <v>88</v>
      </c>
      <c r="BP419" s="4">
        <v>-13.155000000000001</v>
      </c>
      <c r="BQ419" s="4">
        <v>44.406541157999996</v>
      </c>
      <c r="BR419" s="36">
        <f t="shared" si="37"/>
        <v>92.171428571428578</v>
      </c>
      <c r="BS419" s="36">
        <f t="shared" si="38"/>
        <v>7.8285714285714292</v>
      </c>
      <c r="BT419">
        <f t="shared" si="35"/>
        <v>100</v>
      </c>
      <c r="BX419" t="s">
        <v>74</v>
      </c>
      <c r="BY419" s="13">
        <f t="shared" si="39"/>
        <v>34.202678571428571</v>
      </c>
      <c r="BZ419" s="13">
        <f t="shared" si="39"/>
        <v>65.797321428571436</v>
      </c>
      <c r="CB419" t="s">
        <v>80</v>
      </c>
      <c r="CC419">
        <f t="shared" si="40"/>
        <v>4.6832454170127837</v>
      </c>
      <c r="CD419">
        <f t="shared" si="41"/>
        <v>9.0093822151544902</v>
      </c>
      <c r="CE419">
        <v>13.692627632167273</v>
      </c>
    </row>
    <row r="420" spans="1:83" x14ac:dyDescent="0.3">
      <c r="A420" t="s">
        <v>423</v>
      </c>
      <c r="B420" t="s">
        <v>55</v>
      </c>
      <c r="C420">
        <v>10</v>
      </c>
      <c r="D420">
        <v>1.1810053847662101</v>
      </c>
      <c r="E420">
        <v>30.178000000000001</v>
      </c>
      <c r="F420">
        <v>8.1059999999999999</v>
      </c>
      <c r="G420">
        <v>9.7251799999999999E-2</v>
      </c>
      <c r="H420">
        <v>-16.914999999999999</v>
      </c>
      <c r="I420">
        <v>1.4532891314999998</v>
      </c>
      <c r="J420">
        <v>14.943570520031503</v>
      </c>
      <c r="K420" t="s">
        <v>36</v>
      </c>
      <c r="L420">
        <v>17.163422899237084</v>
      </c>
      <c r="M420">
        <v>1.1485489947820651</v>
      </c>
      <c r="N420">
        <v>1181.00538476621</v>
      </c>
      <c r="P420" t="s">
        <v>423</v>
      </c>
      <c r="Q420" t="s">
        <v>55</v>
      </c>
      <c r="R420">
        <f t="shared" si="36"/>
        <v>55.003263686818769</v>
      </c>
      <c r="AB420" t="s">
        <v>423</v>
      </c>
      <c r="AC420" t="s">
        <v>438</v>
      </c>
      <c r="AD420" s="25">
        <v>2</v>
      </c>
      <c r="AE420" t="s">
        <v>36</v>
      </c>
      <c r="AF420" t="s">
        <v>55</v>
      </c>
      <c r="AG420">
        <v>55.003263686818769</v>
      </c>
      <c r="BH420" t="s">
        <v>449</v>
      </c>
      <c r="BI420" t="s">
        <v>49</v>
      </c>
      <c r="BJ420" s="5">
        <v>-26.135000000000002</v>
      </c>
      <c r="BK420">
        <v>2.2254462335</v>
      </c>
      <c r="BL420" s="4" t="s">
        <v>95</v>
      </c>
      <c r="BM420" s="11">
        <v>-28.288</v>
      </c>
      <c r="BN420" s="4">
        <v>39.278776221999998</v>
      </c>
      <c r="BO420" s="4" t="s">
        <v>88</v>
      </c>
      <c r="BP420" s="4">
        <v>-13.155000000000001</v>
      </c>
      <c r="BQ420" s="4">
        <v>44.406541157999996</v>
      </c>
      <c r="BR420" s="36">
        <f t="shared" si="37"/>
        <v>86.678571428571445</v>
      </c>
      <c r="BS420" s="36">
        <f t="shared" si="38"/>
        <v>13.321428571428559</v>
      </c>
      <c r="BT420">
        <f t="shared" si="35"/>
        <v>100</v>
      </c>
      <c r="BX420" t="s">
        <v>77</v>
      </c>
      <c r="BY420" s="13">
        <f t="shared" si="39"/>
        <v>32.715625000000003</v>
      </c>
      <c r="BZ420" s="13">
        <f t="shared" si="39"/>
        <v>67.284374999999997</v>
      </c>
      <c r="CB420" t="s">
        <v>83</v>
      </c>
      <c r="CC420">
        <f t="shared" si="40"/>
        <v>3.7964383795132135</v>
      </c>
      <c r="CD420">
        <f t="shared" si="41"/>
        <v>7.8079200257234689</v>
      </c>
      <c r="CE420">
        <v>11.604358405236683</v>
      </c>
    </row>
    <row r="421" spans="1:83" x14ac:dyDescent="0.3">
      <c r="A421" t="s">
        <v>424</v>
      </c>
      <c r="B421" t="s">
        <v>61</v>
      </c>
      <c r="C421">
        <v>10</v>
      </c>
      <c r="D421">
        <v>1.1597435857860099</v>
      </c>
      <c r="E421">
        <v>34.237499999999997</v>
      </c>
      <c r="F421">
        <v>9.7744999999999997</v>
      </c>
      <c r="G421">
        <v>6.6761399999999999E-2</v>
      </c>
      <c r="H421">
        <v>-19.2075</v>
      </c>
      <c r="I421">
        <v>0.98707164199999997</v>
      </c>
      <c r="J421">
        <v>14.776135878654792</v>
      </c>
      <c r="K421" t="s">
        <v>36</v>
      </c>
      <c r="L421">
        <v>11.447500055207646</v>
      </c>
      <c r="M421">
        <v>0.77426105428094116</v>
      </c>
      <c r="N421">
        <v>1159.7435857860098</v>
      </c>
      <c r="P421" t="s">
        <v>424</v>
      </c>
      <c r="Q421" t="s">
        <v>61</v>
      </c>
      <c r="R421">
        <f t="shared" si="36"/>
        <v>66.45076374202641</v>
      </c>
      <c r="AB421" t="s">
        <v>424</v>
      </c>
      <c r="AC421" t="s">
        <v>438</v>
      </c>
      <c r="AD421" s="25">
        <v>2</v>
      </c>
      <c r="AE421" t="s">
        <v>36</v>
      </c>
      <c r="AF421" t="s">
        <v>61</v>
      </c>
      <c r="AG421">
        <v>66.45076374202641</v>
      </c>
      <c r="BH421" t="s">
        <v>450</v>
      </c>
      <c r="BI421" t="s">
        <v>55</v>
      </c>
      <c r="BJ421" s="5">
        <v>-25.988</v>
      </c>
      <c r="BK421">
        <v>1.8591730530000001</v>
      </c>
      <c r="BL421" s="4" t="s">
        <v>95</v>
      </c>
      <c r="BM421" s="11">
        <v>-28.288</v>
      </c>
      <c r="BN421" s="4">
        <v>39.278776221999998</v>
      </c>
      <c r="BO421" s="4" t="s">
        <v>88</v>
      </c>
      <c r="BP421" s="4">
        <v>-13.155000000000001</v>
      </c>
      <c r="BQ421" s="4">
        <v>44.406541157999996</v>
      </c>
      <c r="BR421" s="36">
        <f t="shared" si="37"/>
        <v>85.628571428571433</v>
      </c>
      <c r="BS421" s="36">
        <f t="shared" si="38"/>
        <v>14.371428571428574</v>
      </c>
      <c r="BT421">
        <f t="shared" si="35"/>
        <v>100</v>
      </c>
    </row>
    <row r="422" spans="1:83" x14ac:dyDescent="0.3">
      <c r="A422" t="s">
        <v>425</v>
      </c>
      <c r="B422" t="s">
        <v>67</v>
      </c>
      <c r="C422">
        <v>10</v>
      </c>
      <c r="D422">
        <v>1.1836068284061401</v>
      </c>
      <c r="E422">
        <v>35.136000000000003</v>
      </c>
      <c r="F422">
        <v>10.196999999999999</v>
      </c>
      <c r="G422">
        <v>5.9941599999999998E-2</v>
      </c>
      <c r="H422">
        <v>-16.801000000000002</v>
      </c>
      <c r="I422">
        <v>0.93106731900000006</v>
      </c>
      <c r="J422">
        <v>15.532907346483913</v>
      </c>
      <c r="K422" t="s">
        <v>36</v>
      </c>
      <c r="L422">
        <v>11.02017636474198</v>
      </c>
      <c r="M422">
        <v>0.70947287065589482</v>
      </c>
      <c r="N422">
        <v>1183.60682840614</v>
      </c>
      <c r="P422" t="s">
        <v>425</v>
      </c>
      <c r="Q422" t="s">
        <v>67</v>
      </c>
      <c r="R422">
        <f t="shared" si="36"/>
        <v>77.470940106768396</v>
      </c>
      <c r="AB422" t="s">
        <v>425</v>
      </c>
      <c r="AC422" t="s">
        <v>438</v>
      </c>
      <c r="AD422" s="25">
        <v>2</v>
      </c>
      <c r="AE422" t="s">
        <v>36</v>
      </c>
      <c r="AF422" t="s">
        <v>67</v>
      </c>
      <c r="AG422">
        <v>77.470940106768396</v>
      </c>
      <c r="BH422" t="s">
        <v>451</v>
      </c>
      <c r="BI422" t="s">
        <v>61</v>
      </c>
      <c r="BJ422" s="5">
        <v>-24.824000000000002</v>
      </c>
      <c r="BK422">
        <v>1.2844110435</v>
      </c>
      <c r="BL422" s="4" t="s">
        <v>95</v>
      </c>
      <c r="BM422" s="11">
        <v>-28.288</v>
      </c>
      <c r="BN422" s="4">
        <v>39.278776221999998</v>
      </c>
      <c r="BO422" s="4" t="s">
        <v>88</v>
      </c>
      <c r="BP422" s="4">
        <v>-13.155000000000001</v>
      </c>
      <c r="BQ422" s="4">
        <v>44.406541157999996</v>
      </c>
      <c r="BR422" s="36">
        <f t="shared" si="37"/>
        <v>77.314285714285731</v>
      </c>
      <c r="BS422" s="36">
        <f t="shared" si="38"/>
        <v>22.685714285714273</v>
      </c>
      <c r="BT422">
        <f t="shared" si="35"/>
        <v>100</v>
      </c>
      <c r="BX422" s="1" t="s">
        <v>87</v>
      </c>
      <c r="BY422" s="1"/>
      <c r="BZ422" s="1"/>
    </row>
    <row r="423" spans="1:83" x14ac:dyDescent="0.3">
      <c r="A423" t="s">
        <v>426</v>
      </c>
      <c r="B423" t="s">
        <v>71</v>
      </c>
      <c r="C423">
        <v>20</v>
      </c>
      <c r="D423">
        <v>1.15834280844143</v>
      </c>
      <c r="E423">
        <v>34.314</v>
      </c>
      <c r="F423">
        <v>10.53</v>
      </c>
      <c r="G423">
        <v>4.3277400000000001E-2</v>
      </c>
      <c r="H423">
        <v>-15.895</v>
      </c>
      <c r="I423">
        <v>0.669567566</v>
      </c>
      <c r="J423">
        <v>15.47152938947349</v>
      </c>
      <c r="K423" t="s">
        <v>36</v>
      </c>
      <c r="L423">
        <v>15.511775496834652</v>
      </c>
      <c r="M423">
        <v>1.002601301160863</v>
      </c>
      <c r="N423">
        <v>2316.6856168828604</v>
      </c>
      <c r="P423" t="s">
        <v>426</v>
      </c>
      <c r="Q423" t="s">
        <v>71</v>
      </c>
      <c r="R423">
        <f t="shared" si="36"/>
        <v>92.982715603603054</v>
      </c>
      <c r="AB423" t="s">
        <v>426</v>
      </c>
      <c r="AC423" t="s">
        <v>438</v>
      </c>
      <c r="AD423" s="25">
        <v>2</v>
      </c>
      <c r="AE423" t="s">
        <v>36</v>
      </c>
      <c r="AF423" t="s">
        <v>71</v>
      </c>
      <c r="AG423">
        <v>92.982715603603054</v>
      </c>
      <c r="BH423" t="s">
        <v>452</v>
      </c>
      <c r="BI423" t="s">
        <v>67</v>
      </c>
      <c r="BJ423" s="5">
        <v>-23.048000000000002</v>
      </c>
      <c r="BK423">
        <v>1.208712953</v>
      </c>
      <c r="BL423" s="4" t="s">
        <v>95</v>
      </c>
      <c r="BM423" s="11">
        <v>-28.288</v>
      </c>
      <c r="BN423" s="4">
        <v>39.278776221999998</v>
      </c>
      <c r="BO423" s="4" t="s">
        <v>88</v>
      </c>
      <c r="BP423" s="4">
        <v>-13.155000000000001</v>
      </c>
      <c r="BQ423" s="4">
        <v>44.406541157999996</v>
      </c>
      <c r="BR423" s="36">
        <f t="shared" si="37"/>
        <v>64.628571428571433</v>
      </c>
      <c r="BS423" s="36">
        <f t="shared" si="38"/>
        <v>35.371428571428559</v>
      </c>
      <c r="BT423">
        <f t="shared" si="35"/>
        <v>100</v>
      </c>
      <c r="BY423" t="s">
        <v>27</v>
      </c>
      <c r="BZ423" t="s">
        <v>28</v>
      </c>
      <c r="CB423" t="s">
        <v>46</v>
      </c>
      <c r="CC423" t="s">
        <v>47</v>
      </c>
      <c r="CD423" t="s">
        <v>48</v>
      </c>
      <c r="CE423" t="s">
        <v>36</v>
      </c>
    </row>
    <row r="424" spans="1:83" x14ac:dyDescent="0.3">
      <c r="A424" t="s">
        <v>427</v>
      </c>
      <c r="B424" t="s">
        <v>74</v>
      </c>
      <c r="C424">
        <v>20</v>
      </c>
      <c r="D424">
        <v>1.11987145922784</v>
      </c>
      <c r="E424">
        <v>31.564</v>
      </c>
      <c r="F424">
        <v>10.760999999999999</v>
      </c>
      <c r="G424">
        <v>3.5734200000000001E-2</v>
      </c>
      <c r="H424">
        <v>-16.086000000000002</v>
      </c>
      <c r="I424">
        <v>0.53135437949999997</v>
      </c>
      <c r="J424">
        <v>14.869631319576204</v>
      </c>
      <c r="K424" t="s">
        <v>36</v>
      </c>
      <c r="L424">
        <v>11.900972086755369</v>
      </c>
      <c r="M424">
        <v>0.80035421396678963</v>
      </c>
      <c r="N424">
        <v>2239.74291845568</v>
      </c>
      <c r="P424" t="s">
        <v>427</v>
      </c>
      <c r="Q424" t="s">
        <v>74</v>
      </c>
      <c r="R424">
        <f t="shared" si="36"/>
        <v>104.88368769035843</v>
      </c>
      <c r="AB424" t="s">
        <v>427</v>
      </c>
      <c r="AC424" t="s">
        <v>438</v>
      </c>
      <c r="AD424" s="25">
        <v>2</v>
      </c>
      <c r="AE424" t="s">
        <v>36</v>
      </c>
      <c r="AF424" t="s">
        <v>74</v>
      </c>
      <c r="AG424">
        <v>104.88368769035843</v>
      </c>
      <c r="BH424" t="s">
        <v>453</v>
      </c>
      <c r="BI424" t="s">
        <v>71</v>
      </c>
      <c r="BJ424" s="5">
        <v>-20.782499999999999</v>
      </c>
      <c r="BK424">
        <v>0.95085663975000001</v>
      </c>
      <c r="BL424" s="4" t="s">
        <v>95</v>
      </c>
      <c r="BM424" s="11">
        <v>-28.288</v>
      </c>
      <c r="BN424" s="4">
        <v>39.278776221999998</v>
      </c>
      <c r="BO424" s="4" t="s">
        <v>88</v>
      </c>
      <c r="BP424" s="4">
        <v>-13.155000000000001</v>
      </c>
      <c r="BQ424" s="4">
        <v>44.406541157999996</v>
      </c>
      <c r="BR424" s="36">
        <f t="shared" si="37"/>
        <v>48.446428571428569</v>
      </c>
      <c r="BS424" s="36">
        <f t="shared" si="38"/>
        <v>51.553571428571431</v>
      </c>
      <c r="BT424">
        <f t="shared" si="35"/>
        <v>100</v>
      </c>
      <c r="BX424" t="s">
        <v>32</v>
      </c>
      <c r="BY424" s="13">
        <f>AVERAGE(BR411,BR419,BR427,BR435)</f>
        <v>89.871428571428567</v>
      </c>
      <c r="BZ424" s="13">
        <f>AVERAGE(BS411,BS419,BS427,BS435)</f>
        <v>10.12857142857143</v>
      </c>
      <c r="CB424" t="s">
        <v>54</v>
      </c>
      <c r="CC424">
        <f>BY424*CE424/100</f>
        <v>10.743456768981519</v>
      </c>
      <c r="CD424">
        <f>BZ424*CE424/100</f>
        <v>1.2107949211902556</v>
      </c>
      <c r="CE424">
        <v>11.954251690171775</v>
      </c>
    </row>
    <row r="425" spans="1:83" x14ac:dyDescent="0.3">
      <c r="A425" t="s">
        <v>429</v>
      </c>
      <c r="B425" t="s">
        <v>77</v>
      </c>
      <c r="C425">
        <v>20</v>
      </c>
      <c r="D425">
        <v>1.15213936591544</v>
      </c>
      <c r="E425">
        <v>32.518999999999998</v>
      </c>
      <c r="F425">
        <v>10.7</v>
      </c>
      <c r="G425">
        <v>3.13178E-2</v>
      </c>
      <c r="H425">
        <v>-16.34</v>
      </c>
      <c r="I425">
        <v>0.48781637799999999</v>
      </c>
      <c r="J425">
        <v>15.576329691102185</v>
      </c>
      <c r="K425" t="s">
        <v>36</v>
      </c>
      <c r="L425">
        <v>11.240649048641732</v>
      </c>
      <c r="M425">
        <v>0.7216494046773313</v>
      </c>
      <c r="N425">
        <v>2304.2787318308801</v>
      </c>
      <c r="P425" t="s">
        <v>429</v>
      </c>
      <c r="Q425" t="s">
        <v>77</v>
      </c>
      <c r="R425">
        <f t="shared" si="36"/>
        <v>116.12433673900016</v>
      </c>
      <c r="AB425" t="s">
        <v>429</v>
      </c>
      <c r="AC425" t="s">
        <v>438</v>
      </c>
      <c r="AD425" s="25">
        <v>2</v>
      </c>
      <c r="AE425" t="s">
        <v>36</v>
      </c>
      <c r="AF425" t="s">
        <v>77</v>
      </c>
      <c r="AG425">
        <v>116.12433673900016</v>
      </c>
      <c r="BH425" t="s">
        <v>454</v>
      </c>
      <c r="BI425" t="s">
        <v>74</v>
      </c>
      <c r="BJ425" s="5">
        <v>-18.884</v>
      </c>
      <c r="BK425">
        <v>0.69355315399999995</v>
      </c>
      <c r="BL425" s="4" t="s">
        <v>95</v>
      </c>
      <c r="BM425" s="11">
        <v>-28.288</v>
      </c>
      <c r="BN425" s="4">
        <v>39.278776221999998</v>
      </c>
      <c r="BO425" s="4" t="s">
        <v>88</v>
      </c>
      <c r="BP425" s="4">
        <v>-13.155000000000001</v>
      </c>
      <c r="BQ425" s="4">
        <v>44.406541157999996</v>
      </c>
      <c r="BR425" s="36">
        <f t="shared" si="37"/>
        <v>34.885714285714286</v>
      </c>
      <c r="BS425" s="36">
        <f t="shared" si="38"/>
        <v>65.114285714285714</v>
      </c>
      <c r="BT425">
        <f t="shared" si="35"/>
        <v>100</v>
      </c>
      <c r="BX425" t="s">
        <v>49</v>
      </c>
      <c r="BY425" s="13">
        <f t="shared" ref="BY425:BZ431" si="42">AVERAGE(BR412,BR420,BR428,BR436)</f>
        <v>85.941071428571448</v>
      </c>
      <c r="BZ425" s="13">
        <f t="shared" si="42"/>
        <v>14.058928571428567</v>
      </c>
      <c r="CB425" t="s">
        <v>60</v>
      </c>
      <c r="CC425">
        <f t="shared" ref="CC425:CC431" si="43">BY425*CE425/100</f>
        <v>10.454146885534456</v>
      </c>
      <c r="CD425">
        <f t="shared" ref="CD425:CD431" si="44">BZ425*CE425/100</f>
        <v>1.7101730510900892</v>
      </c>
      <c r="CE425">
        <v>12.164319936624544</v>
      </c>
    </row>
    <row r="426" spans="1:83" x14ac:dyDescent="0.3">
      <c r="A426" t="s">
        <v>430</v>
      </c>
      <c r="B426" t="s">
        <v>32</v>
      </c>
      <c r="C426">
        <v>5</v>
      </c>
      <c r="D426">
        <v>1.14538561800408</v>
      </c>
      <c r="E426">
        <v>21.867000000000001</v>
      </c>
      <c r="F426">
        <v>5.2549999999999999</v>
      </c>
      <c r="G426">
        <v>0.27367849999999999</v>
      </c>
      <c r="H426">
        <v>-25.923999999999999</v>
      </c>
      <c r="I426">
        <v>3.3214390969999998</v>
      </c>
      <c r="J426">
        <v>12.136280697972255</v>
      </c>
      <c r="K426" t="s">
        <v>36</v>
      </c>
      <c r="L426">
        <v>19.021642863901292</v>
      </c>
      <c r="M426">
        <v>1.5673370892846481</v>
      </c>
      <c r="N426">
        <v>572.69280900204001</v>
      </c>
      <c r="P426" t="s">
        <v>430</v>
      </c>
      <c r="Q426" t="s">
        <v>32</v>
      </c>
      <c r="R426">
        <v>19.021642863901292</v>
      </c>
      <c r="AB426" t="s">
        <v>430</v>
      </c>
      <c r="AC426" t="s">
        <v>438</v>
      </c>
      <c r="AD426" s="25">
        <v>3</v>
      </c>
      <c r="AE426" t="s">
        <v>36</v>
      </c>
      <c r="AF426" t="s">
        <v>32</v>
      </c>
      <c r="AG426">
        <v>19.021642863901292</v>
      </c>
      <c r="BH426" t="s">
        <v>455</v>
      </c>
      <c r="BI426" t="s">
        <v>77</v>
      </c>
      <c r="BJ426" s="5">
        <v>-18.940000000000001</v>
      </c>
      <c r="BK426">
        <v>0.60885515950000002</v>
      </c>
      <c r="BL426" s="4" t="s">
        <v>95</v>
      </c>
      <c r="BM426" s="11">
        <v>-28.288</v>
      </c>
      <c r="BN426" s="4">
        <v>39.278776221999998</v>
      </c>
      <c r="BO426" s="4" t="s">
        <v>88</v>
      </c>
      <c r="BP426" s="4">
        <v>-13.155000000000001</v>
      </c>
      <c r="BQ426" s="4">
        <v>44.406541157999996</v>
      </c>
      <c r="BR426" s="36">
        <f t="shared" si="37"/>
        <v>35.285714285714292</v>
      </c>
      <c r="BS426" s="36">
        <f t="shared" si="38"/>
        <v>64.714285714285708</v>
      </c>
      <c r="BT426">
        <f t="shared" si="35"/>
        <v>100</v>
      </c>
      <c r="BX426" t="s">
        <v>55</v>
      </c>
      <c r="BY426" s="13">
        <f t="shared" si="42"/>
        <v>85.578571428571436</v>
      </c>
      <c r="BZ426" s="13">
        <f t="shared" si="42"/>
        <v>14.421428571428567</v>
      </c>
      <c r="CB426" t="s">
        <v>66</v>
      </c>
      <c r="CC426">
        <f t="shared" si="43"/>
        <v>18.468987474037409</v>
      </c>
      <c r="CD426">
        <f t="shared" si="44"/>
        <v>3.112335006266715</v>
      </c>
      <c r="CE426">
        <v>21.581322480304124</v>
      </c>
    </row>
    <row r="427" spans="1:83" x14ac:dyDescent="0.3">
      <c r="A427" t="s">
        <v>431</v>
      </c>
      <c r="B427" t="s">
        <v>49</v>
      </c>
      <c r="C427">
        <v>5</v>
      </c>
      <c r="D427">
        <v>1.1460359789140699</v>
      </c>
      <c r="E427">
        <v>21.556999999999999</v>
      </c>
      <c r="F427">
        <v>6.3890000000000002</v>
      </c>
      <c r="G427">
        <v>0.193546</v>
      </c>
      <c r="H427">
        <v>-25.434000000000001</v>
      </c>
      <c r="I427">
        <v>2.2584001149999997</v>
      </c>
      <c r="J427">
        <v>11.668544506215575</v>
      </c>
      <c r="K427" t="s">
        <v>36</v>
      </c>
      <c r="L427">
        <v>12.941038932868365</v>
      </c>
      <c r="M427">
        <v>1.109053397874513</v>
      </c>
      <c r="N427">
        <v>573.01798945703501</v>
      </c>
      <c r="P427" t="s">
        <v>431</v>
      </c>
      <c r="Q427" t="s">
        <v>49</v>
      </c>
      <c r="R427">
        <f t="shared" si="36"/>
        <v>31.962681796769658</v>
      </c>
      <c r="AB427" t="s">
        <v>431</v>
      </c>
      <c r="AC427" t="s">
        <v>438</v>
      </c>
      <c r="AD427" s="25">
        <v>3</v>
      </c>
      <c r="AE427" t="s">
        <v>36</v>
      </c>
      <c r="AF427" t="s">
        <v>49</v>
      </c>
      <c r="AG427">
        <v>31.962681796769658</v>
      </c>
      <c r="BH427" t="s">
        <v>456</v>
      </c>
      <c r="BI427" t="s">
        <v>32</v>
      </c>
      <c r="BJ427" s="5">
        <v>-26.757999999999999</v>
      </c>
      <c r="BK427">
        <v>3.5273875804999997</v>
      </c>
      <c r="BL427" s="4" t="s">
        <v>95</v>
      </c>
      <c r="BM427" s="11">
        <v>-28.288</v>
      </c>
      <c r="BN427" s="4">
        <v>39.278776221999998</v>
      </c>
      <c r="BO427" s="4" t="s">
        <v>88</v>
      </c>
      <c r="BP427" s="4">
        <v>-13.155000000000001</v>
      </c>
      <c r="BQ427" s="4">
        <v>44.406541157999996</v>
      </c>
      <c r="BR427" s="36">
        <f t="shared" si="37"/>
        <v>91.128571428571419</v>
      </c>
      <c r="BS427" s="36">
        <f t="shared" si="38"/>
        <v>8.8714285714285772</v>
      </c>
      <c r="BT427">
        <f t="shared" si="35"/>
        <v>100</v>
      </c>
      <c r="BX427" t="s">
        <v>61</v>
      </c>
      <c r="BY427" s="13">
        <f t="shared" si="42"/>
        <v>78.679464285714289</v>
      </c>
      <c r="BZ427" s="13">
        <f t="shared" si="42"/>
        <v>21.320535714285711</v>
      </c>
      <c r="CB427" t="s">
        <v>70</v>
      </c>
      <c r="CC427">
        <f t="shared" si="43"/>
        <v>14.245636163305505</v>
      </c>
      <c r="CD427">
        <f t="shared" si="44"/>
        <v>3.8602778672912486</v>
      </c>
      <c r="CE427">
        <v>18.105914030596754</v>
      </c>
    </row>
    <row r="428" spans="1:83" x14ac:dyDescent="0.3">
      <c r="A428" t="s">
        <v>432</v>
      </c>
      <c r="B428" t="s">
        <v>55</v>
      </c>
      <c r="C428">
        <v>10</v>
      </c>
      <c r="D428">
        <v>1.1810053847662101</v>
      </c>
      <c r="E428">
        <v>33.406999999999996</v>
      </c>
      <c r="F428">
        <v>6.2330000000000005</v>
      </c>
      <c r="G428">
        <v>0.17083480000000001</v>
      </c>
      <c r="H428">
        <v>-25.754000000000001</v>
      </c>
      <c r="I428">
        <v>2.0105959315000002</v>
      </c>
      <c r="J428">
        <v>11.769240994809021</v>
      </c>
      <c r="K428" t="s">
        <v>36</v>
      </c>
      <c r="L428">
        <v>23.745246216905343</v>
      </c>
      <c r="M428">
        <v>2.0175681870545854</v>
      </c>
      <c r="N428">
        <v>1181.00538476621</v>
      </c>
      <c r="P428" t="s">
        <v>432</v>
      </c>
      <c r="Q428" t="s">
        <v>55</v>
      </c>
      <c r="R428">
        <f t="shared" si="36"/>
        <v>55.707928013675001</v>
      </c>
      <c r="AB428" t="s">
        <v>432</v>
      </c>
      <c r="AC428" t="s">
        <v>438</v>
      </c>
      <c r="AD428" s="25">
        <v>3</v>
      </c>
      <c r="AE428" t="s">
        <v>36</v>
      </c>
      <c r="AF428" t="s">
        <v>55</v>
      </c>
      <c r="AG428">
        <v>55.707928013675001</v>
      </c>
      <c r="BH428" t="s">
        <v>457</v>
      </c>
      <c r="BI428" t="s">
        <v>49</v>
      </c>
      <c r="BJ428" s="5">
        <v>-26.3</v>
      </c>
      <c r="BK428">
        <v>2.4057994869999999</v>
      </c>
      <c r="BL428" s="4" t="s">
        <v>95</v>
      </c>
      <c r="BM428" s="11">
        <v>-28.288</v>
      </c>
      <c r="BN428" s="4">
        <v>39.278776221999998</v>
      </c>
      <c r="BO428" s="4" t="s">
        <v>88</v>
      </c>
      <c r="BP428" s="4">
        <v>-13.155000000000001</v>
      </c>
      <c r="BQ428" s="4">
        <v>44.406541157999996</v>
      </c>
      <c r="BR428" s="36">
        <f t="shared" si="37"/>
        <v>87.857142857142861</v>
      </c>
      <c r="BS428" s="36">
        <f t="shared" si="38"/>
        <v>12.142857142857137</v>
      </c>
      <c r="BT428">
        <f t="shared" si="35"/>
        <v>100</v>
      </c>
      <c r="BX428" t="s">
        <v>67</v>
      </c>
      <c r="BY428" s="13">
        <f t="shared" si="42"/>
        <v>68.033928571428561</v>
      </c>
      <c r="BZ428" s="13">
        <f t="shared" si="42"/>
        <v>31.966071428571428</v>
      </c>
      <c r="CB428" t="s">
        <v>67</v>
      </c>
      <c r="CC428">
        <f t="shared" si="43"/>
        <v>10.042653074246283</v>
      </c>
      <c r="CD428">
        <f t="shared" si="44"/>
        <v>4.7185892722140403</v>
      </c>
      <c r="CE428">
        <v>14.761242346460325</v>
      </c>
    </row>
    <row r="429" spans="1:83" x14ac:dyDescent="0.3">
      <c r="A429" t="s">
        <v>433</v>
      </c>
      <c r="B429" t="s">
        <v>61</v>
      </c>
      <c r="C429">
        <v>10</v>
      </c>
      <c r="D429">
        <v>1.1597435857860099</v>
      </c>
      <c r="E429">
        <v>31.03</v>
      </c>
      <c r="F429">
        <v>6.9110000000000005</v>
      </c>
      <c r="G429">
        <v>0.13208159999999999</v>
      </c>
      <c r="H429">
        <v>-25.368000000000002</v>
      </c>
      <c r="I429">
        <v>1.6644871014999998</v>
      </c>
      <c r="J429">
        <v>12.601960466105801</v>
      </c>
      <c r="K429" t="s">
        <v>36</v>
      </c>
      <c r="L429">
        <v>19.303782395881719</v>
      </c>
      <c r="M429">
        <v>1.5318078840035343</v>
      </c>
      <c r="N429">
        <v>1159.7435857860098</v>
      </c>
      <c r="P429" t="s">
        <v>433</v>
      </c>
      <c r="Q429" t="s">
        <v>61</v>
      </c>
      <c r="R429">
        <f t="shared" si="36"/>
        <v>75.011710409556713</v>
      </c>
      <c r="AB429" t="s">
        <v>433</v>
      </c>
      <c r="AC429" t="s">
        <v>438</v>
      </c>
      <c r="AD429" s="25">
        <v>3</v>
      </c>
      <c r="AE429" t="s">
        <v>36</v>
      </c>
      <c r="AF429" t="s">
        <v>61</v>
      </c>
      <c r="AG429">
        <v>75.011710409556713</v>
      </c>
      <c r="BH429" t="s">
        <v>458</v>
      </c>
      <c r="BI429" t="s">
        <v>55</v>
      </c>
      <c r="BJ429" s="5">
        <v>-26.182000000000002</v>
      </c>
      <c r="BK429">
        <v>2.0785930234999999</v>
      </c>
      <c r="BL429" s="4" t="s">
        <v>95</v>
      </c>
      <c r="BM429" s="11">
        <v>-28.288</v>
      </c>
      <c r="BN429" s="4">
        <v>39.278776221999998</v>
      </c>
      <c r="BO429" s="4" t="s">
        <v>88</v>
      </c>
      <c r="BP429" s="4">
        <v>-13.155000000000001</v>
      </c>
      <c r="BQ429" s="4">
        <v>44.406541157999996</v>
      </c>
      <c r="BR429" s="36">
        <f t="shared" si="37"/>
        <v>87.014285714285734</v>
      </c>
      <c r="BS429" s="36">
        <f t="shared" si="38"/>
        <v>12.98571428571427</v>
      </c>
      <c r="BT429">
        <f t="shared" si="35"/>
        <v>100</v>
      </c>
      <c r="BX429" t="s">
        <v>71</v>
      </c>
      <c r="BY429" s="13">
        <f t="shared" si="42"/>
        <v>56.752678571428568</v>
      </c>
      <c r="BZ429" s="13">
        <f t="shared" si="42"/>
        <v>43.247321428571432</v>
      </c>
      <c r="CB429" t="s">
        <v>76</v>
      </c>
      <c r="CC429">
        <f t="shared" si="43"/>
        <v>14.946467542530382</v>
      </c>
      <c r="CD429">
        <f t="shared" si="44"/>
        <v>11.389677144841249</v>
      </c>
      <c r="CE429">
        <v>26.336144687371629</v>
      </c>
    </row>
    <row r="430" spans="1:83" x14ac:dyDescent="0.3">
      <c r="A430" t="s">
        <v>434</v>
      </c>
      <c r="B430" t="s">
        <v>67</v>
      </c>
      <c r="C430">
        <v>10</v>
      </c>
      <c r="D430">
        <v>1.1836068284061401</v>
      </c>
      <c r="E430">
        <v>30.791</v>
      </c>
      <c r="F430">
        <v>7.6450000000000005</v>
      </c>
      <c r="G430">
        <v>0.10844810000000001</v>
      </c>
      <c r="H430">
        <v>-24.645</v>
      </c>
      <c r="I430">
        <v>1.5023429765</v>
      </c>
      <c r="J430">
        <v>13.853105554638578</v>
      </c>
      <c r="K430" t="s">
        <v>36</v>
      </c>
      <c r="L430">
        <v>17.781834055934052</v>
      </c>
      <c r="M430">
        <v>1.2835991168767193</v>
      </c>
      <c r="N430">
        <v>1183.60682840614</v>
      </c>
      <c r="P430" t="s">
        <v>434</v>
      </c>
      <c r="Q430" t="s">
        <v>67</v>
      </c>
      <c r="R430">
        <f t="shared" si="36"/>
        <v>92.793544465490768</v>
      </c>
      <c r="AB430" t="s">
        <v>434</v>
      </c>
      <c r="AC430" t="s">
        <v>438</v>
      </c>
      <c r="AD430" s="25">
        <v>3</v>
      </c>
      <c r="AE430" t="s">
        <v>36</v>
      </c>
      <c r="AF430" t="s">
        <v>67</v>
      </c>
      <c r="AG430">
        <v>92.793544465490768</v>
      </c>
      <c r="BH430" t="s">
        <v>459</v>
      </c>
      <c r="BI430" t="s">
        <v>61</v>
      </c>
      <c r="BJ430" s="5">
        <v>-25.372</v>
      </c>
      <c r="BK430">
        <v>1.5489362839999998</v>
      </c>
      <c r="BL430" s="4" t="s">
        <v>95</v>
      </c>
      <c r="BM430" s="11">
        <v>-28.288</v>
      </c>
      <c r="BN430" s="4">
        <v>39.278776221999998</v>
      </c>
      <c r="BO430" s="4" t="s">
        <v>88</v>
      </c>
      <c r="BP430" s="4">
        <v>-13.155000000000001</v>
      </c>
      <c r="BQ430" s="4">
        <v>44.406541157999996</v>
      </c>
      <c r="BR430" s="36">
        <f t="shared" si="37"/>
        <v>81.228571428571428</v>
      </c>
      <c r="BS430" s="36">
        <f t="shared" si="38"/>
        <v>18.771428571428572</v>
      </c>
      <c r="BT430">
        <f t="shared" si="35"/>
        <v>100</v>
      </c>
      <c r="BX430" t="s">
        <v>74</v>
      </c>
      <c r="BY430" s="13">
        <f t="shared" si="42"/>
        <v>43.076785714285712</v>
      </c>
      <c r="BZ430" s="13">
        <f t="shared" si="42"/>
        <v>56.923214285714288</v>
      </c>
      <c r="CB430" t="s">
        <v>80</v>
      </c>
      <c r="CC430">
        <f t="shared" si="43"/>
        <v>7.9243483947002824</v>
      </c>
      <c r="CD430">
        <f t="shared" si="44"/>
        <v>10.471519039002649</v>
      </c>
      <c r="CE430">
        <v>18.395867433702932</v>
      </c>
    </row>
    <row r="431" spans="1:83" x14ac:dyDescent="0.3">
      <c r="A431" t="s">
        <v>436</v>
      </c>
      <c r="B431" t="s">
        <v>71</v>
      </c>
      <c r="C431">
        <v>20</v>
      </c>
      <c r="D431">
        <v>1.15834280844143</v>
      </c>
      <c r="E431">
        <v>33.012</v>
      </c>
      <c r="F431">
        <v>9.4355000000000011</v>
      </c>
      <c r="G431">
        <v>6.6306400000000001E-2</v>
      </c>
      <c r="H431">
        <v>-20.807000000000002</v>
      </c>
      <c r="I431">
        <v>0.96054478274999999</v>
      </c>
      <c r="J431">
        <v>14.485543865594547</v>
      </c>
      <c r="K431" t="s">
        <v>36</v>
      </c>
      <c r="L431">
        <v>22.252802825687965</v>
      </c>
      <c r="M431">
        <v>1.5361108318728169</v>
      </c>
      <c r="N431">
        <v>2316.6856168828604</v>
      </c>
      <c r="P431" t="s">
        <v>436</v>
      </c>
      <c r="Q431" t="s">
        <v>71</v>
      </c>
      <c r="R431">
        <f t="shared" si="36"/>
        <v>115.04634729117873</v>
      </c>
      <c r="AB431" t="s">
        <v>436</v>
      </c>
      <c r="AC431" t="s">
        <v>438</v>
      </c>
      <c r="AD431" s="25">
        <v>3</v>
      </c>
      <c r="AE431" t="s">
        <v>36</v>
      </c>
      <c r="AF431" t="s">
        <v>71</v>
      </c>
      <c r="AG431">
        <v>115.04634729117873</v>
      </c>
      <c r="BH431" t="s">
        <v>460</v>
      </c>
      <c r="BI431" t="s">
        <v>67</v>
      </c>
      <c r="BJ431" s="5">
        <v>-24.013000000000002</v>
      </c>
      <c r="BK431">
        <v>1.3273299129999998</v>
      </c>
      <c r="BL431" s="4" t="s">
        <v>95</v>
      </c>
      <c r="BM431" s="11">
        <v>-28.288</v>
      </c>
      <c r="BN431" s="4">
        <v>39.278776221999998</v>
      </c>
      <c r="BO431" s="4" t="s">
        <v>88</v>
      </c>
      <c r="BP431" s="4">
        <v>-13.155000000000001</v>
      </c>
      <c r="BQ431" s="4">
        <v>44.406541157999996</v>
      </c>
      <c r="BR431" s="36">
        <f t="shared" si="37"/>
        <v>71.521428571428586</v>
      </c>
      <c r="BS431" s="36">
        <f t="shared" si="38"/>
        <v>28.478571428571414</v>
      </c>
      <c r="BT431">
        <f t="shared" si="35"/>
        <v>100</v>
      </c>
      <c r="BX431" t="s">
        <v>77</v>
      </c>
      <c r="BY431" s="13">
        <f t="shared" si="42"/>
        <v>41.363392857142856</v>
      </c>
      <c r="BZ431" s="13">
        <f t="shared" si="42"/>
        <v>58.636607142857144</v>
      </c>
      <c r="CB431" t="s">
        <v>83</v>
      </c>
      <c r="CC431">
        <f t="shared" si="43"/>
        <v>6.3321083929226667</v>
      </c>
      <c r="CD431">
        <f t="shared" si="44"/>
        <v>8.9763756446221485</v>
      </c>
      <c r="CE431">
        <v>15.308484037544815</v>
      </c>
    </row>
    <row r="432" spans="1:83" x14ac:dyDescent="0.3">
      <c r="A432" t="s">
        <v>437</v>
      </c>
      <c r="B432" t="s">
        <v>74</v>
      </c>
      <c r="C432">
        <v>20</v>
      </c>
      <c r="D432">
        <v>1.11987145922784</v>
      </c>
      <c r="E432">
        <v>30.542999999999999</v>
      </c>
      <c r="F432">
        <v>9.9109999999999996</v>
      </c>
      <c r="G432">
        <v>5.3292199999999998E-2</v>
      </c>
      <c r="H432">
        <v>-20.044</v>
      </c>
      <c r="I432">
        <v>0.81647974499999998</v>
      </c>
      <c r="J432">
        <v>15.320811394538037</v>
      </c>
      <c r="K432" t="s">
        <v>36</v>
      </c>
      <c r="L432">
        <v>18.287047269262494</v>
      </c>
      <c r="M432">
        <v>1.1936082755892379</v>
      </c>
      <c r="N432">
        <v>2239.74291845568</v>
      </c>
      <c r="P432" t="s">
        <v>437</v>
      </c>
      <c r="Q432" t="s">
        <v>74</v>
      </c>
      <c r="R432">
        <f t="shared" si="36"/>
        <v>133.33339456044123</v>
      </c>
      <c r="AB432" t="s">
        <v>437</v>
      </c>
      <c r="AC432" t="s">
        <v>438</v>
      </c>
      <c r="AD432" s="25">
        <v>3</v>
      </c>
      <c r="AE432" t="s">
        <v>36</v>
      </c>
      <c r="AF432" t="s">
        <v>74</v>
      </c>
      <c r="AG432">
        <v>133.33339456044123</v>
      </c>
      <c r="BH432" t="s">
        <v>461</v>
      </c>
      <c r="BI432" t="s">
        <v>71</v>
      </c>
      <c r="BJ432" s="5">
        <v>-22.515000000000001</v>
      </c>
      <c r="BK432">
        <v>1.1248058464999999</v>
      </c>
      <c r="BL432" s="4" t="s">
        <v>95</v>
      </c>
      <c r="BM432" s="11">
        <v>-28.288</v>
      </c>
      <c r="BN432" s="4">
        <v>39.278776221999998</v>
      </c>
      <c r="BO432" s="4" t="s">
        <v>88</v>
      </c>
      <c r="BP432" s="4">
        <v>-13.155000000000001</v>
      </c>
      <c r="BQ432" s="4">
        <v>44.406541157999996</v>
      </c>
      <c r="BR432" s="36">
        <f t="shared" si="37"/>
        <v>60.821428571428577</v>
      </c>
      <c r="BS432" s="36">
        <f t="shared" si="38"/>
        <v>39.178571428571423</v>
      </c>
      <c r="BT432">
        <f t="shared" si="35"/>
        <v>100</v>
      </c>
    </row>
    <row r="433" spans="1:72" x14ac:dyDescent="0.3">
      <c r="A433" t="s">
        <v>439</v>
      </c>
      <c r="B433" t="s">
        <v>77</v>
      </c>
      <c r="C433">
        <v>20</v>
      </c>
      <c r="D433">
        <v>1.15213936591544</v>
      </c>
      <c r="E433">
        <v>31.234000000000002</v>
      </c>
      <c r="F433">
        <v>10.166</v>
      </c>
      <c r="G433">
        <v>4.51241E-2</v>
      </c>
      <c r="H433">
        <v>-19.338999999999999</v>
      </c>
      <c r="I433">
        <v>0.68776582549999998</v>
      </c>
      <c r="J433">
        <v>15.2416519221436</v>
      </c>
      <c r="K433" t="s">
        <v>36</v>
      </c>
      <c r="L433">
        <v>15.848041641797582</v>
      </c>
      <c r="M433">
        <v>1.0397850392300982</v>
      </c>
      <c r="N433">
        <v>2304.2787318308801</v>
      </c>
      <c r="P433" t="s">
        <v>439</v>
      </c>
      <c r="Q433" t="s">
        <v>77</v>
      </c>
      <c r="R433">
        <f t="shared" si="36"/>
        <v>149.18143620223881</v>
      </c>
      <c r="AB433" t="s">
        <v>439</v>
      </c>
      <c r="AC433" t="s">
        <v>438</v>
      </c>
      <c r="AD433" s="25">
        <v>3</v>
      </c>
      <c r="AE433" t="s">
        <v>36</v>
      </c>
      <c r="AF433" t="s">
        <v>77</v>
      </c>
      <c r="AG433">
        <v>149.18143620223881</v>
      </c>
      <c r="BH433" t="s">
        <v>462</v>
      </c>
      <c r="BI433" t="s">
        <v>74</v>
      </c>
      <c r="BJ433" s="5">
        <v>-20.752000000000002</v>
      </c>
      <c r="BK433">
        <v>0.90024461999999994</v>
      </c>
      <c r="BL433" s="4" t="s">
        <v>95</v>
      </c>
      <c r="BM433" s="11">
        <v>-28.288</v>
      </c>
      <c r="BN433" s="4">
        <v>39.278776221999998</v>
      </c>
      <c r="BO433" s="4" t="s">
        <v>88</v>
      </c>
      <c r="BP433" s="4">
        <v>-13.155000000000001</v>
      </c>
      <c r="BQ433" s="4">
        <v>44.406541157999996</v>
      </c>
      <c r="BR433" s="36">
        <f t="shared" si="37"/>
        <v>48.228571428571442</v>
      </c>
      <c r="BS433" s="36">
        <f t="shared" si="38"/>
        <v>51.771428571428558</v>
      </c>
      <c r="BT433">
        <f t="shared" si="35"/>
        <v>100</v>
      </c>
    </row>
    <row r="434" spans="1:72" x14ac:dyDescent="0.3">
      <c r="AB434" t="s">
        <v>362</v>
      </c>
      <c r="AC434" t="s">
        <v>363</v>
      </c>
      <c r="AE434" t="s">
        <v>33</v>
      </c>
      <c r="AF434" t="s">
        <v>64</v>
      </c>
      <c r="AG434">
        <f>SUM(AG353-AG349)</f>
        <v>79.569393165362243</v>
      </c>
      <c r="BH434" t="s">
        <v>463</v>
      </c>
      <c r="BI434" t="s">
        <v>77</v>
      </c>
      <c r="BJ434" s="5">
        <v>-21.016500000000001</v>
      </c>
      <c r="BK434">
        <v>0.78752242799999994</v>
      </c>
      <c r="BL434" s="4" t="s">
        <v>95</v>
      </c>
      <c r="BM434" s="11">
        <v>-28.288</v>
      </c>
      <c r="BN434" s="4">
        <v>39.278776221999998</v>
      </c>
      <c r="BO434" s="4" t="s">
        <v>88</v>
      </c>
      <c r="BP434" s="4">
        <v>-13.155000000000001</v>
      </c>
      <c r="BQ434" s="4">
        <v>44.406541157999996</v>
      </c>
      <c r="BR434" s="36">
        <f t="shared" si="37"/>
        <v>50.117857142857147</v>
      </c>
      <c r="BS434" s="36">
        <f t="shared" si="38"/>
        <v>49.882142857142853</v>
      </c>
      <c r="BT434">
        <f t="shared" si="35"/>
        <v>100</v>
      </c>
    </row>
    <row r="435" spans="1:72" x14ac:dyDescent="0.3">
      <c r="AB435" t="s">
        <v>374</v>
      </c>
      <c r="AC435" t="s">
        <v>363</v>
      </c>
      <c r="AE435" t="s">
        <v>33</v>
      </c>
      <c r="AF435" t="s">
        <v>64</v>
      </c>
      <c r="AG435">
        <f>SUM(AG361-AG357)</f>
        <v>177.8347946168885</v>
      </c>
      <c r="BH435" t="s">
        <v>464</v>
      </c>
      <c r="BI435" t="s">
        <v>32</v>
      </c>
      <c r="BJ435" s="5">
        <v>-26.055</v>
      </c>
      <c r="BK435">
        <v>3.2801954179999999</v>
      </c>
      <c r="BL435" s="4" t="s">
        <v>95</v>
      </c>
      <c r="BM435" s="11">
        <v>-28.288</v>
      </c>
      <c r="BN435" s="4">
        <v>39.278776221999998</v>
      </c>
      <c r="BO435" s="4" t="s">
        <v>88</v>
      </c>
      <c r="BP435" s="4">
        <v>-13.155000000000001</v>
      </c>
      <c r="BQ435" s="4">
        <v>44.406541157999996</v>
      </c>
      <c r="BR435" s="36">
        <f t="shared" si="37"/>
        <v>86.107142857142861</v>
      </c>
      <c r="BS435" s="36">
        <f t="shared" si="38"/>
        <v>13.892857142857146</v>
      </c>
      <c r="BT435">
        <f t="shared" si="35"/>
        <v>100</v>
      </c>
    </row>
    <row r="436" spans="1:72" x14ac:dyDescent="0.3">
      <c r="AB436" t="s">
        <v>383</v>
      </c>
      <c r="AC436" t="s">
        <v>363</v>
      </c>
      <c r="AE436" t="s">
        <v>33</v>
      </c>
      <c r="AF436" t="s">
        <v>64</v>
      </c>
      <c r="AG436">
        <f>SUM(AG369-AG365)</f>
        <v>175.42150038821586</v>
      </c>
      <c r="BH436" t="s">
        <v>465</v>
      </c>
      <c r="BI436" t="s">
        <v>49</v>
      </c>
      <c r="BJ436" s="5">
        <v>-25.626999999999999</v>
      </c>
      <c r="BK436">
        <v>2.3441143499999999</v>
      </c>
      <c r="BL436" s="4" t="s">
        <v>95</v>
      </c>
      <c r="BM436" s="11">
        <v>-28.288</v>
      </c>
      <c r="BN436" s="4">
        <v>39.278776221999998</v>
      </c>
      <c r="BO436" s="4" t="s">
        <v>88</v>
      </c>
      <c r="BP436" s="4">
        <v>-13.155000000000001</v>
      </c>
      <c r="BQ436" s="4">
        <v>44.406541157999996</v>
      </c>
      <c r="BR436" s="36">
        <f t="shared" si="37"/>
        <v>83.05</v>
      </c>
      <c r="BS436" s="36">
        <f t="shared" si="38"/>
        <v>16.950000000000006</v>
      </c>
      <c r="BT436">
        <f t="shared" si="35"/>
        <v>100</v>
      </c>
    </row>
    <row r="437" spans="1:72" x14ac:dyDescent="0.3">
      <c r="AB437" t="s">
        <v>392</v>
      </c>
      <c r="AC437" t="s">
        <v>363</v>
      </c>
      <c r="AE437" t="s">
        <v>33</v>
      </c>
      <c r="AF437" t="s">
        <v>64</v>
      </c>
      <c r="AG437">
        <f>SUM(AG377-AG373)</f>
        <v>197.15501172243705</v>
      </c>
      <c r="BH437" t="s">
        <v>466</v>
      </c>
      <c r="BI437" t="s">
        <v>55</v>
      </c>
      <c r="BJ437" s="5">
        <v>-25.728999999999999</v>
      </c>
      <c r="BK437">
        <v>2.2066395215000001</v>
      </c>
      <c r="BL437" s="4" t="s">
        <v>95</v>
      </c>
      <c r="BM437" s="11">
        <v>-28.288</v>
      </c>
      <c r="BN437" s="4">
        <v>39.278776221999998</v>
      </c>
      <c r="BO437" s="4" t="s">
        <v>88</v>
      </c>
      <c r="BP437" s="4">
        <v>-13.155000000000001</v>
      </c>
      <c r="BQ437" s="4">
        <v>44.406541157999996</v>
      </c>
      <c r="BR437" s="36">
        <f t="shared" si="37"/>
        <v>83.778571428571425</v>
      </c>
      <c r="BS437" s="36">
        <f t="shared" si="38"/>
        <v>16.221428571428579</v>
      </c>
      <c r="BT437">
        <f t="shared" si="35"/>
        <v>100</v>
      </c>
    </row>
    <row r="438" spans="1:72" x14ac:dyDescent="0.3">
      <c r="AB438" t="s">
        <v>401</v>
      </c>
      <c r="AC438" t="s">
        <v>363</v>
      </c>
      <c r="AE438" t="s">
        <v>33</v>
      </c>
      <c r="AF438" t="s">
        <v>64</v>
      </c>
      <c r="AG438">
        <f>SUM(AG385-AG381)</f>
        <v>66.698490612441375</v>
      </c>
      <c r="BH438" t="s">
        <v>467</v>
      </c>
      <c r="BI438" t="s">
        <v>61</v>
      </c>
      <c r="BJ438" s="5">
        <v>-24.963999999999999</v>
      </c>
      <c r="BK438">
        <v>1.7556823139999997</v>
      </c>
      <c r="BL438" s="4" t="s">
        <v>95</v>
      </c>
      <c r="BM438" s="11">
        <v>-28.288</v>
      </c>
      <c r="BN438" s="4">
        <v>39.278776221999998</v>
      </c>
      <c r="BO438" s="4" t="s">
        <v>88</v>
      </c>
      <c r="BP438" s="4">
        <v>-13.155000000000001</v>
      </c>
      <c r="BQ438" s="4">
        <v>44.406541157999996</v>
      </c>
      <c r="BR438" s="36">
        <f t="shared" si="37"/>
        <v>78.314285714285703</v>
      </c>
      <c r="BS438" s="36">
        <f t="shared" si="38"/>
        <v>21.685714285714294</v>
      </c>
      <c r="BT438">
        <f t="shared" si="35"/>
        <v>100</v>
      </c>
    </row>
    <row r="439" spans="1:72" x14ac:dyDescent="0.3">
      <c r="AB439" t="s">
        <v>410</v>
      </c>
      <c r="AC439" t="s">
        <v>363</v>
      </c>
      <c r="AE439" t="s">
        <v>33</v>
      </c>
      <c r="AF439" t="s">
        <v>64</v>
      </c>
      <c r="AG439">
        <f>SUM(AG393-AG389)</f>
        <v>71.511215793619542</v>
      </c>
      <c r="BH439" t="s">
        <v>468</v>
      </c>
      <c r="BI439" t="s">
        <v>67</v>
      </c>
      <c r="BJ439" s="5">
        <v>-23.654999999999998</v>
      </c>
      <c r="BK439">
        <v>1.4263071115000001</v>
      </c>
      <c r="BL439" s="4" t="s">
        <v>95</v>
      </c>
      <c r="BM439" s="11">
        <v>-28.288</v>
      </c>
      <c r="BN439" s="4">
        <v>39.278776221999998</v>
      </c>
      <c r="BO439" s="4" t="s">
        <v>88</v>
      </c>
      <c r="BP439" s="4">
        <v>-13.155000000000001</v>
      </c>
      <c r="BQ439" s="4">
        <v>44.406541157999996</v>
      </c>
      <c r="BR439" s="36">
        <f t="shared" si="37"/>
        <v>68.964285714285694</v>
      </c>
      <c r="BS439" s="36">
        <f t="shared" si="38"/>
        <v>31.035714285714306</v>
      </c>
      <c r="BT439">
        <f t="shared" si="35"/>
        <v>100</v>
      </c>
    </row>
    <row r="440" spans="1:72" x14ac:dyDescent="0.3">
      <c r="AB440" t="s">
        <v>419</v>
      </c>
      <c r="AC440" t="s">
        <v>363</v>
      </c>
      <c r="AE440" t="s">
        <v>33</v>
      </c>
      <c r="AF440" t="s">
        <v>64</v>
      </c>
      <c r="AG440">
        <f>SUM(AG401-AG397)</f>
        <v>79.569393165362229</v>
      </c>
      <c r="BH440" t="s">
        <v>469</v>
      </c>
      <c r="BI440" t="s">
        <v>71</v>
      </c>
      <c r="BJ440" s="5">
        <v>-22.497999999999998</v>
      </c>
      <c r="BK440">
        <v>1.172403458</v>
      </c>
      <c r="BL440" s="4" t="s">
        <v>95</v>
      </c>
      <c r="BM440" s="11">
        <v>-28.288</v>
      </c>
      <c r="BN440" s="4">
        <v>39.278776221999998</v>
      </c>
      <c r="BO440" s="4" t="s">
        <v>88</v>
      </c>
      <c r="BP440" s="4">
        <v>-13.155000000000001</v>
      </c>
      <c r="BQ440" s="4">
        <v>44.406541157999996</v>
      </c>
      <c r="BR440" s="36">
        <f t="shared" si="37"/>
        <v>60.699999999999982</v>
      </c>
      <c r="BS440" s="36">
        <f t="shared" si="38"/>
        <v>39.300000000000018</v>
      </c>
      <c r="BT440">
        <f t="shared" si="35"/>
        <v>100</v>
      </c>
    </row>
    <row r="441" spans="1:72" x14ac:dyDescent="0.3">
      <c r="AB441" t="s">
        <v>428</v>
      </c>
      <c r="AC441" t="s">
        <v>363</v>
      </c>
      <c r="AE441" t="s">
        <v>33</v>
      </c>
      <c r="AF441" t="s">
        <v>64</v>
      </c>
      <c r="AG441">
        <f>SUM(AG409-AG405)</f>
        <v>77.156098936689602</v>
      </c>
      <c r="BH441" t="s">
        <v>470</v>
      </c>
      <c r="BI441" t="s">
        <v>74</v>
      </c>
      <c r="BJ441" s="5">
        <v>-20.504999999999999</v>
      </c>
      <c r="BK441">
        <v>0.838410353</v>
      </c>
      <c r="BL441" s="4" t="s">
        <v>95</v>
      </c>
      <c r="BM441" s="11">
        <v>-28.288</v>
      </c>
      <c r="BN441" s="4">
        <v>39.278776221999998</v>
      </c>
      <c r="BO441" s="4" t="s">
        <v>88</v>
      </c>
      <c r="BP441" s="4">
        <v>-13.155000000000001</v>
      </c>
      <c r="BQ441" s="4">
        <v>44.406541157999996</v>
      </c>
      <c r="BR441" s="36">
        <f t="shared" si="37"/>
        <v>46.464285714285701</v>
      </c>
      <c r="BS441" s="36">
        <f t="shared" si="38"/>
        <v>53.535714285714299</v>
      </c>
      <c r="BT441">
        <f t="shared" si="35"/>
        <v>100</v>
      </c>
    </row>
    <row r="442" spans="1:72" x14ac:dyDescent="0.3">
      <c r="AB442" t="s">
        <v>471</v>
      </c>
      <c r="AC442" t="s">
        <v>438</v>
      </c>
      <c r="AE442" t="s">
        <v>36</v>
      </c>
      <c r="AF442" t="s">
        <v>64</v>
      </c>
      <c r="AG442">
        <f>SUM(AG417-AG413)</f>
        <v>77.432050187545897</v>
      </c>
      <c r="BH442" t="s">
        <v>472</v>
      </c>
      <c r="BI442" t="s">
        <v>77</v>
      </c>
      <c r="BJ442" s="5">
        <v>-20.582999999999998</v>
      </c>
      <c r="BK442">
        <v>0.77120709849999991</v>
      </c>
      <c r="BL442" s="4" t="s">
        <v>95</v>
      </c>
      <c r="BM442" s="11">
        <v>-28.288</v>
      </c>
      <c r="BN442" s="4">
        <v>39.278776221999998</v>
      </c>
      <c r="BO442" s="4" t="s">
        <v>88</v>
      </c>
      <c r="BP442" s="4">
        <v>-13.155000000000001</v>
      </c>
      <c r="BQ442" s="4">
        <v>44.406541157999996</v>
      </c>
      <c r="BR442" s="36">
        <f t="shared" si="37"/>
        <v>47.021428571428558</v>
      </c>
      <c r="BS442" s="36">
        <f t="shared" si="38"/>
        <v>52.978571428571442</v>
      </c>
      <c r="BT442">
        <f t="shared" si="35"/>
        <v>100</v>
      </c>
    </row>
    <row r="443" spans="1:72" x14ac:dyDescent="0.3">
      <c r="AB443" t="s">
        <v>473</v>
      </c>
      <c r="AC443" t="s">
        <v>438</v>
      </c>
      <c r="AE443" t="s">
        <v>36</v>
      </c>
      <c r="AF443" t="s">
        <v>64</v>
      </c>
      <c r="AG443">
        <f>SUM(AG425-AG421)</f>
        <v>49.673572996973746</v>
      </c>
      <c r="BH443" t="s">
        <v>474</v>
      </c>
      <c r="BI443" t="s">
        <v>32</v>
      </c>
      <c r="BJ443" s="5">
        <v>-14.157</v>
      </c>
      <c r="BK443">
        <v>2.52128496</v>
      </c>
      <c r="BL443" s="4" t="s">
        <v>95</v>
      </c>
      <c r="BM443" s="11">
        <v>-28.288</v>
      </c>
      <c r="BN443" s="4">
        <v>39.278776221999998</v>
      </c>
      <c r="BO443" s="4" t="s">
        <v>88</v>
      </c>
      <c r="BP443" s="4">
        <v>-13.155000000000001</v>
      </c>
      <c r="BQ443" s="4">
        <v>44.406541157999996</v>
      </c>
      <c r="BR443" s="36">
        <f t="shared" si="37"/>
        <v>1.1214285714285666</v>
      </c>
      <c r="BS443" s="36">
        <f t="shared" si="38"/>
        <v>98.878571428571433</v>
      </c>
      <c r="BT443">
        <f t="shared" si="35"/>
        <v>100</v>
      </c>
    </row>
    <row r="444" spans="1:72" x14ac:dyDescent="0.3">
      <c r="AB444" t="s">
        <v>475</v>
      </c>
      <c r="AC444" t="s">
        <v>438</v>
      </c>
      <c r="AE444" t="s">
        <v>36</v>
      </c>
      <c r="AF444" t="s">
        <v>64</v>
      </c>
      <c r="AG444">
        <f>SUM(AG433-AG429)</f>
        <v>74.169725792682101</v>
      </c>
      <c r="BH444" t="s">
        <v>476</v>
      </c>
      <c r="BI444" t="s">
        <v>49</v>
      </c>
      <c r="BJ444" s="5">
        <v>-14.5525</v>
      </c>
      <c r="BK444">
        <v>1.7077670249999999</v>
      </c>
      <c r="BL444" s="4" t="s">
        <v>95</v>
      </c>
      <c r="BM444" s="11">
        <v>-28.288</v>
      </c>
      <c r="BN444" s="4">
        <v>39.278776221999998</v>
      </c>
      <c r="BO444" s="4" t="s">
        <v>88</v>
      </c>
      <c r="BP444" s="4">
        <v>-13.155000000000001</v>
      </c>
      <c r="BQ444" s="4">
        <v>44.406541157999996</v>
      </c>
      <c r="BR444" s="36">
        <f t="shared" si="37"/>
        <v>3.9464285714285694</v>
      </c>
      <c r="BS444" s="36">
        <f t="shared" si="38"/>
        <v>96.053571428571431</v>
      </c>
      <c r="BT444">
        <f t="shared" si="35"/>
        <v>100</v>
      </c>
    </row>
    <row r="445" spans="1:72" x14ac:dyDescent="0.3">
      <c r="BH445" t="s">
        <v>477</v>
      </c>
      <c r="BI445" t="s">
        <v>55</v>
      </c>
      <c r="BJ445" s="5">
        <v>-16.183</v>
      </c>
      <c r="BK445">
        <v>0.84880598399999996</v>
      </c>
      <c r="BL445" s="4" t="s">
        <v>95</v>
      </c>
      <c r="BM445" s="11">
        <v>-28.288</v>
      </c>
      <c r="BN445" s="4">
        <v>39.278776221999998</v>
      </c>
      <c r="BO445" s="4" t="s">
        <v>88</v>
      </c>
      <c r="BP445" s="4">
        <v>-13.155000000000001</v>
      </c>
      <c r="BQ445" s="4">
        <v>44.406541157999996</v>
      </c>
      <c r="BR445" s="36">
        <f t="shared" si="37"/>
        <v>15.592857142857142</v>
      </c>
      <c r="BS445" s="36">
        <f t="shared" si="38"/>
        <v>84.407142857142858</v>
      </c>
      <c r="BT445">
        <f t="shared" si="35"/>
        <v>100</v>
      </c>
    </row>
    <row r="446" spans="1:72" x14ac:dyDescent="0.3">
      <c r="BH446" t="s">
        <v>478</v>
      </c>
      <c r="BI446" t="s">
        <v>61</v>
      </c>
      <c r="BJ446" s="5">
        <v>-16.971</v>
      </c>
      <c r="BK446">
        <v>0.66387916799999991</v>
      </c>
      <c r="BL446" s="4" t="s">
        <v>95</v>
      </c>
      <c r="BM446" s="11">
        <v>-28.288</v>
      </c>
      <c r="BN446" s="4">
        <v>39.278776221999998</v>
      </c>
      <c r="BO446" s="4" t="s">
        <v>88</v>
      </c>
      <c r="BP446" s="4">
        <v>-13.155000000000001</v>
      </c>
      <c r="BQ446" s="4">
        <v>44.406541157999996</v>
      </c>
      <c r="BR446" s="36">
        <f t="shared" si="37"/>
        <v>21.221428571428575</v>
      </c>
      <c r="BS446" s="36">
        <f t="shared" si="38"/>
        <v>78.778571428571425</v>
      </c>
      <c r="BT446">
        <f t="shared" si="35"/>
        <v>100</v>
      </c>
    </row>
    <row r="447" spans="1:72" x14ac:dyDescent="0.3">
      <c r="A447" t="s">
        <v>479</v>
      </c>
      <c r="BH447" t="s">
        <v>480</v>
      </c>
      <c r="BI447" t="s">
        <v>67</v>
      </c>
      <c r="BJ447" s="5">
        <v>-19.296000000000003</v>
      </c>
      <c r="BK447">
        <v>0.588280896</v>
      </c>
      <c r="BL447" s="4" t="s">
        <v>95</v>
      </c>
      <c r="BM447" s="11">
        <v>-28.288</v>
      </c>
      <c r="BN447" s="4">
        <v>39.278776221999998</v>
      </c>
      <c r="BO447" s="4" t="s">
        <v>88</v>
      </c>
      <c r="BP447" s="4">
        <v>-13.155000000000001</v>
      </c>
      <c r="BQ447" s="4">
        <v>44.406541157999996</v>
      </c>
      <c r="BR447" s="36">
        <f t="shared" si="37"/>
        <v>37.828571428571443</v>
      </c>
      <c r="BS447" s="36">
        <f t="shared" si="38"/>
        <v>62.171428571428557</v>
      </c>
      <c r="BT447">
        <f t="shared" si="35"/>
        <v>100</v>
      </c>
    </row>
    <row r="448" spans="1:72" ht="18.600000000000001" x14ac:dyDescent="0.3">
      <c r="A448" s="10" t="s">
        <v>0</v>
      </c>
      <c r="B448" s="10" t="s">
        <v>1</v>
      </c>
      <c r="C448" s="30" t="s">
        <v>353</v>
      </c>
      <c r="D448" s="31" t="s">
        <v>354</v>
      </c>
      <c r="E448" s="10" t="s">
        <v>4</v>
      </c>
      <c r="F448" s="10" t="s">
        <v>5</v>
      </c>
      <c r="G448" s="32" t="s">
        <v>355</v>
      </c>
      <c r="H448" s="10" t="s">
        <v>7</v>
      </c>
      <c r="I448" s="32" t="s">
        <v>356</v>
      </c>
      <c r="J448" s="10" t="s">
        <v>9</v>
      </c>
      <c r="K448" s="32" t="s">
        <v>10</v>
      </c>
      <c r="L448" s="33" t="s">
        <v>357</v>
      </c>
      <c r="M448" s="33" t="s">
        <v>358</v>
      </c>
      <c r="N448" s="2" t="s">
        <v>13</v>
      </c>
      <c r="BH448" t="s">
        <v>481</v>
      </c>
      <c r="BI448" t="s">
        <v>71</v>
      </c>
      <c r="BJ448" s="5">
        <v>-20.520000000000003</v>
      </c>
      <c r="BK448">
        <v>0.59663279999999996</v>
      </c>
      <c r="BL448" s="4" t="s">
        <v>95</v>
      </c>
      <c r="BM448" s="11">
        <v>-28.288</v>
      </c>
      <c r="BN448" s="4">
        <v>39.278776221999998</v>
      </c>
      <c r="BO448" s="4" t="s">
        <v>88</v>
      </c>
      <c r="BP448" s="4">
        <v>-13.155000000000001</v>
      </c>
      <c r="BQ448" s="4">
        <v>44.406541157999996</v>
      </c>
      <c r="BR448" s="36">
        <f t="shared" si="37"/>
        <v>46.571428571428598</v>
      </c>
      <c r="BS448" s="36">
        <f t="shared" si="38"/>
        <v>53.428571428571402</v>
      </c>
      <c r="BT448">
        <f t="shared" si="35"/>
        <v>100</v>
      </c>
    </row>
    <row r="449" spans="1:72" x14ac:dyDescent="0.3">
      <c r="A449" t="s">
        <v>440</v>
      </c>
      <c r="B449" t="s">
        <v>32</v>
      </c>
      <c r="C449">
        <v>5</v>
      </c>
      <c r="D449">
        <v>0.71444647349710899</v>
      </c>
      <c r="E449">
        <v>26.617999999999999</v>
      </c>
      <c r="F449">
        <v>5.4270000000000005</v>
      </c>
      <c r="G449">
        <v>0.26498759999999999</v>
      </c>
      <c r="H449">
        <v>-26.611000000000001</v>
      </c>
      <c r="I449">
        <v>3.2281389405000001</v>
      </c>
      <c r="J449">
        <v>12.182226415500198</v>
      </c>
      <c r="K449" t="s">
        <v>36</v>
      </c>
      <c r="L449">
        <v>11.531662409994594</v>
      </c>
      <c r="M449">
        <v>0.9465972817023125</v>
      </c>
      <c r="N449">
        <v>357.22323674855448</v>
      </c>
      <c r="AB449" t="s">
        <v>15</v>
      </c>
      <c r="AC449" t="s">
        <v>16</v>
      </c>
      <c r="AD449" t="s">
        <v>17</v>
      </c>
      <c r="AE449" t="s">
        <v>482</v>
      </c>
      <c r="AF449" t="s">
        <v>19</v>
      </c>
      <c r="AG449" t="s">
        <v>20</v>
      </c>
      <c r="AH449" t="s">
        <v>21</v>
      </c>
      <c r="AI449" t="s">
        <v>22</v>
      </c>
      <c r="AL449" s="1" t="s">
        <v>34</v>
      </c>
      <c r="AM449" s="1"/>
      <c r="AN449" s="1" t="s">
        <v>35</v>
      </c>
      <c r="AO449" s="1"/>
      <c r="AP449" s="1" t="s">
        <v>33</v>
      </c>
      <c r="AQ449" s="1"/>
      <c r="AR449" s="1" t="s">
        <v>36</v>
      </c>
      <c r="AS449" s="1"/>
      <c r="BH449" t="s">
        <v>483</v>
      </c>
      <c r="BI449" t="s">
        <v>74</v>
      </c>
      <c r="BJ449" s="5">
        <v>-19.957000000000001</v>
      </c>
      <c r="BK449">
        <v>0.60074006400000002</v>
      </c>
      <c r="BL449" s="4" t="s">
        <v>95</v>
      </c>
      <c r="BM449" s="11">
        <v>-28.288</v>
      </c>
      <c r="BN449" s="4">
        <v>39.278776221999998</v>
      </c>
      <c r="BO449" s="4" t="s">
        <v>88</v>
      </c>
      <c r="BP449" s="4">
        <v>-13.155000000000001</v>
      </c>
      <c r="BQ449" s="4">
        <v>44.406541157999996</v>
      </c>
      <c r="BR449" s="36">
        <f t="shared" si="37"/>
        <v>42.550000000000011</v>
      </c>
      <c r="BS449" s="36">
        <f t="shared" si="38"/>
        <v>57.449999999999989</v>
      </c>
      <c r="BT449">
        <f t="shared" si="35"/>
        <v>100</v>
      </c>
    </row>
    <row r="450" spans="1:72" x14ac:dyDescent="0.3">
      <c r="A450" t="s">
        <v>441</v>
      </c>
      <c r="B450" t="s">
        <v>49</v>
      </c>
      <c r="C450">
        <v>5</v>
      </c>
      <c r="D450">
        <v>1.0173145464998099</v>
      </c>
      <c r="E450">
        <v>23.341999999999999</v>
      </c>
      <c r="F450">
        <v>6.3159999999999998</v>
      </c>
      <c r="G450">
        <v>0.21041750000000001</v>
      </c>
      <c r="H450">
        <v>-26.065000000000001</v>
      </c>
      <c r="I450">
        <v>2.5904679054999997</v>
      </c>
      <c r="J450">
        <v>12.31108584362042</v>
      </c>
      <c r="K450" t="s">
        <v>36</v>
      </c>
      <c r="L450">
        <v>13.176603412530223</v>
      </c>
      <c r="M450">
        <v>1.0703039179406186</v>
      </c>
      <c r="N450">
        <v>508.6572732499049</v>
      </c>
      <c r="Q450" s="1" t="s">
        <v>34</v>
      </c>
      <c r="R450" s="1"/>
      <c r="S450" s="1" t="s">
        <v>35</v>
      </c>
      <c r="T450" s="1"/>
      <c r="U450" s="1" t="s">
        <v>33</v>
      </c>
      <c r="V450" s="1"/>
      <c r="W450" s="1" t="s">
        <v>36</v>
      </c>
      <c r="X450" s="1"/>
      <c r="AB450" t="s">
        <v>484</v>
      </c>
      <c r="AC450" t="s">
        <v>485</v>
      </c>
      <c r="AD450">
        <v>1</v>
      </c>
      <c r="AE450" t="s">
        <v>33</v>
      </c>
      <c r="AF450" t="s">
        <v>32</v>
      </c>
      <c r="AG450">
        <v>21.127930689545799</v>
      </c>
      <c r="AH450">
        <v>1.4912831306867633</v>
      </c>
      <c r="AI450" t="s">
        <v>38</v>
      </c>
      <c r="AL450" t="s">
        <v>33</v>
      </c>
      <c r="AM450" t="s">
        <v>36</v>
      </c>
      <c r="AN450" t="s">
        <v>33</v>
      </c>
      <c r="AO450" t="s">
        <v>36</v>
      </c>
      <c r="AP450" t="s">
        <v>50</v>
      </c>
      <c r="AQ450" t="s">
        <v>51</v>
      </c>
      <c r="AR450" t="s">
        <v>50</v>
      </c>
      <c r="AS450" t="s">
        <v>51</v>
      </c>
      <c r="BH450" t="s">
        <v>486</v>
      </c>
      <c r="BI450" t="s">
        <v>77</v>
      </c>
      <c r="BJ450" s="5">
        <v>-19.783000000000001</v>
      </c>
      <c r="BK450">
        <v>0.43103980799999997</v>
      </c>
      <c r="BL450" s="4" t="s">
        <v>95</v>
      </c>
      <c r="BM450" s="11">
        <v>-28.288</v>
      </c>
      <c r="BN450" s="4">
        <v>39.278776221999998</v>
      </c>
      <c r="BO450" s="4" t="s">
        <v>88</v>
      </c>
      <c r="BP450" s="4">
        <v>-13.155000000000001</v>
      </c>
      <c r="BQ450" s="4">
        <v>44.406541157999996</v>
      </c>
      <c r="BR450" s="36">
        <f t="shared" si="37"/>
        <v>41.307142857142864</v>
      </c>
      <c r="BS450" s="36">
        <f t="shared" si="38"/>
        <v>58.692857142857136</v>
      </c>
      <c r="BT450">
        <f t="shared" si="35"/>
        <v>100</v>
      </c>
    </row>
    <row r="451" spans="1:72" x14ac:dyDescent="0.3">
      <c r="A451" t="s">
        <v>442</v>
      </c>
      <c r="B451" t="s">
        <v>55</v>
      </c>
      <c r="C451">
        <v>10</v>
      </c>
      <c r="D451">
        <v>1.0499826752858601</v>
      </c>
      <c r="E451">
        <v>29.518000000000001</v>
      </c>
      <c r="F451">
        <v>6.484</v>
      </c>
      <c r="G451">
        <v>0.1707177</v>
      </c>
      <c r="H451">
        <v>-26.025000000000002</v>
      </c>
      <c r="I451">
        <v>2.077186239</v>
      </c>
      <c r="J451">
        <v>12.167374788905896</v>
      </c>
      <c r="K451" t="s">
        <v>36</v>
      </c>
      <c r="L451">
        <v>21.81009564292194</v>
      </c>
      <c r="M451">
        <v>1.7925062736464887</v>
      </c>
      <c r="N451">
        <v>1049.9826752858601</v>
      </c>
      <c r="P451" t="s">
        <v>46</v>
      </c>
      <c r="Q451" t="s">
        <v>33</v>
      </c>
      <c r="R451" t="s">
        <v>36</v>
      </c>
      <c r="S451" t="s">
        <v>33</v>
      </c>
      <c r="T451" t="s">
        <v>36</v>
      </c>
      <c r="U451" t="s">
        <v>50</v>
      </c>
      <c r="V451" t="s">
        <v>51</v>
      </c>
      <c r="W451" t="s">
        <v>50</v>
      </c>
      <c r="X451" t="s">
        <v>51</v>
      </c>
      <c r="Y451" t="s">
        <v>40</v>
      </c>
      <c r="AB451" t="s">
        <v>484</v>
      </c>
      <c r="AC451" t="s">
        <v>487</v>
      </c>
      <c r="AD451">
        <v>2</v>
      </c>
      <c r="AE451" t="s">
        <v>33</v>
      </c>
      <c r="AF451" t="s">
        <v>32</v>
      </c>
      <c r="AG451">
        <v>15.272497268962368</v>
      </c>
      <c r="AH451">
        <v>1.3085030072223969</v>
      </c>
      <c r="AI451" t="s">
        <v>38</v>
      </c>
      <c r="AK451" t="s">
        <v>58</v>
      </c>
      <c r="AL451" s="14">
        <v>55.243710285254778</v>
      </c>
      <c r="AM451" s="14">
        <v>63.805808137697198</v>
      </c>
      <c r="AN451" s="15">
        <v>1.8919706753955221</v>
      </c>
      <c r="AO451" s="15">
        <v>3.6637854586598277</v>
      </c>
      <c r="AP451" s="14">
        <v>51.252001081501476</v>
      </c>
      <c r="AQ451" s="14">
        <v>59.235419489008081</v>
      </c>
      <c r="AR451" s="14">
        <v>56.075896503177496</v>
      </c>
      <c r="AS451" s="14">
        <v>71.535719772216908</v>
      </c>
      <c r="BH451" t="s">
        <v>488</v>
      </c>
      <c r="BI451" t="s">
        <v>32</v>
      </c>
      <c r="BJ451" s="5">
        <v>-14.526</v>
      </c>
      <c r="BK451">
        <v>1.8956088959999999</v>
      </c>
      <c r="BL451" s="4" t="s">
        <v>95</v>
      </c>
      <c r="BM451" s="11">
        <v>-28.288</v>
      </c>
      <c r="BN451" s="4">
        <v>39.278776221999998</v>
      </c>
      <c r="BO451" s="4" t="s">
        <v>88</v>
      </c>
      <c r="BP451" s="4">
        <v>-13.155000000000001</v>
      </c>
      <c r="BQ451" s="4">
        <v>44.406541157999996</v>
      </c>
      <c r="BR451" s="36">
        <f t="shared" si="37"/>
        <v>3.7571428571428527</v>
      </c>
      <c r="BS451" s="36">
        <f t="shared" si="38"/>
        <v>96.242857142857147</v>
      </c>
      <c r="BT451">
        <f t="shared" si="35"/>
        <v>100</v>
      </c>
    </row>
    <row r="452" spans="1:72" x14ac:dyDescent="0.3">
      <c r="A452" t="s">
        <v>443</v>
      </c>
      <c r="B452" t="s">
        <v>61</v>
      </c>
      <c r="C452">
        <v>10</v>
      </c>
      <c r="D452">
        <v>1.20769519595665</v>
      </c>
      <c r="E452">
        <v>31.948500000000003</v>
      </c>
      <c r="F452">
        <v>7.6955</v>
      </c>
      <c r="G452">
        <v>0.10647894999999999</v>
      </c>
      <c r="H452">
        <v>-24.900500000000001</v>
      </c>
      <c r="I452">
        <v>1.4078192624999999</v>
      </c>
      <c r="J452">
        <v>13.220773139057613</v>
      </c>
      <c r="K452" t="s">
        <v>36</v>
      </c>
      <c r="L452">
        <v>17.00216560096484</v>
      </c>
      <c r="M452">
        <v>1.2859411638550833</v>
      </c>
      <c r="N452">
        <v>1207.69519595665</v>
      </c>
      <c r="P452" t="s">
        <v>54</v>
      </c>
      <c r="Q452" s="14">
        <v>13.438456788545215</v>
      </c>
      <c r="R452" s="14">
        <v>11.954251690171775</v>
      </c>
      <c r="S452" s="15">
        <v>0.66421818360528151</v>
      </c>
      <c r="T452" s="15">
        <v>0.93934636362941171</v>
      </c>
      <c r="U452" s="14">
        <v>11.958486447458533</v>
      </c>
      <c r="V452" s="14">
        <v>14.918427129631898</v>
      </c>
      <c r="W452" s="14">
        <v>9.8612575618970535</v>
      </c>
      <c r="X452" s="14">
        <v>14.047245818446497</v>
      </c>
      <c r="AB452" t="s">
        <v>484</v>
      </c>
      <c r="AC452" t="s">
        <v>489</v>
      </c>
      <c r="AD452">
        <v>3</v>
      </c>
      <c r="AE452" t="s">
        <v>33</v>
      </c>
      <c r="AF452" t="s">
        <v>32</v>
      </c>
      <c r="AG452">
        <v>18.885310813010168</v>
      </c>
      <c r="AH452">
        <v>1.3235713801468318</v>
      </c>
      <c r="AI452" t="s">
        <v>38</v>
      </c>
      <c r="AK452" t="s">
        <v>64</v>
      </c>
      <c r="AL452" s="14">
        <v>52.504942913513396</v>
      </c>
      <c r="AM452" s="14">
        <v>74.801738505079697</v>
      </c>
      <c r="AN452" s="15">
        <v>2.3788206450744172</v>
      </c>
      <c r="AO452" s="15">
        <v>3.364160418717355</v>
      </c>
      <c r="AP452" s="14">
        <v>47.204600212316031</v>
      </c>
      <c r="AQ452" s="14">
        <v>57.805285614710762</v>
      </c>
      <c r="AR452" s="14">
        <v>67.305921971821135</v>
      </c>
      <c r="AS452" s="14">
        <v>82.29755503833826</v>
      </c>
      <c r="BH452" t="s">
        <v>490</v>
      </c>
      <c r="BI452" t="s">
        <v>49</v>
      </c>
      <c r="BJ452" s="5">
        <v>-14.961</v>
      </c>
      <c r="BK452">
        <v>1.4923110150000001</v>
      </c>
      <c r="BL452" s="4" t="s">
        <v>95</v>
      </c>
      <c r="BM452" s="11">
        <v>-28.288</v>
      </c>
      <c r="BN452" s="4">
        <v>39.278776221999998</v>
      </c>
      <c r="BO452" s="4" t="s">
        <v>88</v>
      </c>
      <c r="BP452" s="4">
        <v>-13.155000000000001</v>
      </c>
      <c r="BQ452" s="4">
        <v>44.406541157999996</v>
      </c>
      <c r="BR452" s="36">
        <f t="shared" si="37"/>
        <v>6.8642857142857139</v>
      </c>
      <c r="BS452" s="36">
        <f t="shared" si="38"/>
        <v>93.135714285714286</v>
      </c>
      <c r="BT452">
        <f t="shared" si="35"/>
        <v>100</v>
      </c>
    </row>
    <row r="453" spans="1:72" x14ac:dyDescent="0.3">
      <c r="A453" t="s">
        <v>444</v>
      </c>
      <c r="B453" t="s">
        <v>67</v>
      </c>
      <c r="C453">
        <v>10</v>
      </c>
      <c r="D453">
        <v>1.13658073183816</v>
      </c>
      <c r="E453">
        <v>33.076000000000001</v>
      </c>
      <c r="F453">
        <v>8.9499999999999993</v>
      </c>
      <c r="G453">
        <v>8.7228399999999998E-2</v>
      </c>
      <c r="H453">
        <v>-23.382999999999999</v>
      </c>
      <c r="I453">
        <v>1.2326148614999999</v>
      </c>
      <c r="J453">
        <v>14.130889268861976</v>
      </c>
      <c r="K453" t="s">
        <v>36</v>
      </c>
      <c r="L453">
        <v>14.009663013582621</v>
      </c>
      <c r="M453">
        <v>0.99142118709071758</v>
      </c>
      <c r="N453">
        <v>1136.5807318381601</v>
      </c>
      <c r="P453" t="s">
        <v>60</v>
      </c>
      <c r="Q453" s="14">
        <v>10.854944499545958</v>
      </c>
      <c r="R453" s="14">
        <v>12.164319936624544</v>
      </c>
      <c r="S453" s="15">
        <v>0.81302736025980527</v>
      </c>
      <c r="T453" s="15">
        <v>0.57489715972990652</v>
      </c>
      <c r="U453" s="14">
        <v>9.5739938020551918</v>
      </c>
      <c r="V453" s="14">
        <v>12.135895197036724</v>
      </c>
      <c r="W453" s="14">
        <v>10.352782087501827</v>
      </c>
      <c r="X453" s="14">
        <v>13.975857785747261</v>
      </c>
      <c r="AB453" t="s">
        <v>484</v>
      </c>
      <c r="AC453" t="s">
        <v>491</v>
      </c>
      <c r="AD453">
        <v>4</v>
      </c>
      <c r="AE453" t="s">
        <v>33</v>
      </c>
      <c r="AF453" t="s">
        <v>32</v>
      </c>
      <c r="AG453">
        <v>14.984117145498001</v>
      </c>
      <c r="AH453">
        <v>1.123394881226695</v>
      </c>
      <c r="AI453" t="s">
        <v>38</v>
      </c>
      <c r="AK453" t="s">
        <v>68</v>
      </c>
      <c r="AL453" s="16">
        <v>103.982565064509</v>
      </c>
      <c r="AM453" s="16">
        <v>138.60754664277687</v>
      </c>
      <c r="AN453" s="15">
        <v>3.5937086217122727</v>
      </c>
      <c r="AO453" s="15">
        <v>5.0822714720426179</v>
      </c>
      <c r="AP453" s="16">
        <v>95.97528326175383</v>
      </c>
      <c r="AQ453" s="16">
        <v>111.98984686726418</v>
      </c>
      <c r="AR453" s="16">
        <v>127.28354011957722</v>
      </c>
      <c r="AS453" s="16">
        <v>149.93155316597651</v>
      </c>
      <c r="BH453" t="s">
        <v>492</v>
      </c>
      <c r="BI453" t="s">
        <v>55</v>
      </c>
      <c r="BJ453" s="5">
        <v>-15.577</v>
      </c>
      <c r="BK453">
        <v>1.075478226</v>
      </c>
      <c r="BL453" s="4" t="s">
        <v>95</v>
      </c>
      <c r="BM453" s="11">
        <v>-28.288</v>
      </c>
      <c r="BN453" s="4">
        <v>39.278776221999998</v>
      </c>
      <c r="BO453" s="4" t="s">
        <v>88</v>
      </c>
      <c r="BP453" s="4">
        <v>-13.155000000000001</v>
      </c>
      <c r="BQ453" s="4">
        <v>44.406541157999996</v>
      </c>
      <c r="BR453" s="36">
        <f t="shared" si="37"/>
        <v>11.26428571428572</v>
      </c>
      <c r="BS453" s="36">
        <f t="shared" si="38"/>
        <v>88.73571428571428</v>
      </c>
      <c r="BT453">
        <f t="shared" si="35"/>
        <v>100</v>
      </c>
    </row>
    <row r="454" spans="1:72" x14ac:dyDescent="0.3">
      <c r="A454" t="s">
        <v>445</v>
      </c>
      <c r="B454" t="s">
        <v>71</v>
      </c>
      <c r="C454">
        <v>20</v>
      </c>
      <c r="D454">
        <v>1.23463514595863</v>
      </c>
      <c r="E454">
        <v>31.495000000000001</v>
      </c>
      <c r="F454">
        <v>9.0559999999999992</v>
      </c>
      <c r="G454">
        <v>6.8909799999999993E-2</v>
      </c>
      <c r="H454">
        <v>-21.986000000000001</v>
      </c>
      <c r="I454">
        <v>1.0181571215</v>
      </c>
      <c r="J454">
        <v>14.775215158076211</v>
      </c>
      <c r="K454" t="s">
        <v>36</v>
      </c>
      <c r="L454">
        <v>25.141051326239424</v>
      </c>
      <c r="M454">
        <v>1.7015692196195999</v>
      </c>
      <c r="N454">
        <v>2469.2702919172598</v>
      </c>
      <c r="P454" t="s">
        <v>66</v>
      </c>
      <c r="Q454" s="14">
        <v>15.79529919598847</v>
      </c>
      <c r="R454" s="14">
        <v>21.581322480304124</v>
      </c>
      <c r="S454" s="15">
        <v>0.70226379468382172</v>
      </c>
      <c r="T454" s="15">
        <v>0.99315098280545522</v>
      </c>
      <c r="U454" s="14">
        <v>14.230557950710132</v>
      </c>
      <c r="V454" s="14">
        <v>17.360040441266808</v>
      </c>
      <c r="W454" s="14">
        <v>19.368444189626935</v>
      </c>
      <c r="X454" s="14">
        <v>23.794200770981313</v>
      </c>
      <c r="AB454" t="s">
        <v>484</v>
      </c>
      <c r="AC454" t="s">
        <v>485</v>
      </c>
      <c r="AD454">
        <v>1</v>
      </c>
      <c r="AE454" t="s">
        <v>33</v>
      </c>
      <c r="AF454" t="s">
        <v>49</v>
      </c>
      <c r="AG454">
        <v>27.626157323014091</v>
      </c>
      <c r="AH454">
        <v>2.0653444953620772</v>
      </c>
      <c r="AI454" t="s">
        <v>38</v>
      </c>
      <c r="BH454" t="s">
        <v>493</v>
      </c>
      <c r="BI454" t="s">
        <v>61</v>
      </c>
      <c r="BJ454" s="5">
        <v>-16.529499999999999</v>
      </c>
      <c r="BK454">
        <v>0.92534403700000001</v>
      </c>
      <c r="BL454" s="4" t="s">
        <v>95</v>
      </c>
      <c r="BM454" s="11">
        <v>-28.288</v>
      </c>
      <c r="BN454" s="4">
        <v>39.278776221999998</v>
      </c>
      <c r="BO454" s="4" t="s">
        <v>88</v>
      </c>
      <c r="BP454" s="4">
        <v>-13.155000000000001</v>
      </c>
      <c r="BQ454" s="4">
        <v>44.406541157999996</v>
      </c>
      <c r="BR454" s="36">
        <f t="shared" si="37"/>
        <v>18.067857142857136</v>
      </c>
      <c r="BS454" s="36">
        <f t="shared" si="38"/>
        <v>81.932142857142864</v>
      </c>
      <c r="BT454">
        <f t="shared" si="35"/>
        <v>100</v>
      </c>
    </row>
    <row r="455" spans="1:72" x14ac:dyDescent="0.3">
      <c r="A455" t="s">
        <v>446</v>
      </c>
      <c r="B455" t="s">
        <v>74</v>
      </c>
      <c r="C455">
        <v>20</v>
      </c>
      <c r="D455">
        <v>1.1612444186552</v>
      </c>
      <c r="E455">
        <v>36.747</v>
      </c>
      <c r="F455">
        <v>9.4239999999999995</v>
      </c>
      <c r="G455">
        <v>4.94403E-2</v>
      </c>
      <c r="H455">
        <v>-19.981999999999999</v>
      </c>
      <c r="I455">
        <v>0.73609427999999999</v>
      </c>
      <c r="J455">
        <v>14.888548006383456</v>
      </c>
      <c r="K455" t="s">
        <v>36</v>
      </c>
      <c r="L455">
        <v>17.095707485080361</v>
      </c>
      <c r="M455">
        <v>1.1482454486327738</v>
      </c>
      <c r="N455">
        <v>2322.4888373104</v>
      </c>
      <c r="P455" t="s">
        <v>70</v>
      </c>
      <c r="Q455" s="14">
        <v>13.03979480028025</v>
      </c>
      <c r="R455" s="14">
        <v>18.105914030596754</v>
      </c>
      <c r="S455" s="15">
        <v>0.76869435391103991</v>
      </c>
      <c r="T455" s="15">
        <v>1.0870979806206162</v>
      </c>
      <c r="U455" s="14">
        <v>11.327037045028572</v>
      </c>
      <c r="V455" s="14">
        <v>14.752552555531928</v>
      </c>
      <c r="W455" s="14">
        <v>15.683708784060133</v>
      </c>
      <c r="X455" s="14">
        <v>20.528119277133374</v>
      </c>
      <c r="AB455" t="s">
        <v>484</v>
      </c>
      <c r="AC455" t="s">
        <v>487</v>
      </c>
      <c r="AD455">
        <v>2</v>
      </c>
      <c r="AE455" t="s">
        <v>33</v>
      </c>
      <c r="AF455" t="s">
        <v>49</v>
      </c>
      <c r="AG455">
        <v>23.504611245734498</v>
      </c>
      <c r="AH455">
        <v>2.0340869692407413</v>
      </c>
      <c r="AI455" t="s">
        <v>38</v>
      </c>
      <c r="AK455" t="s">
        <v>494</v>
      </c>
      <c r="BH455" t="s">
        <v>495</v>
      </c>
      <c r="BI455" t="s">
        <v>67</v>
      </c>
      <c r="BJ455" s="5">
        <v>-17.355</v>
      </c>
      <c r="BK455">
        <v>0.76223655600000007</v>
      </c>
      <c r="BL455" s="4" t="s">
        <v>95</v>
      </c>
      <c r="BM455" s="11">
        <v>-28.288</v>
      </c>
      <c r="BN455" s="4">
        <v>39.278776221999998</v>
      </c>
      <c r="BO455" s="4" t="s">
        <v>88</v>
      </c>
      <c r="BP455" s="4">
        <v>-13.155000000000001</v>
      </c>
      <c r="BQ455" s="4">
        <v>44.406541157999996</v>
      </c>
      <c r="BR455" s="36">
        <f t="shared" si="37"/>
        <v>23.964285714285722</v>
      </c>
      <c r="BS455" s="36">
        <f t="shared" si="38"/>
        <v>76.035714285714278</v>
      </c>
      <c r="BT455">
        <f t="shared" si="35"/>
        <v>100</v>
      </c>
    </row>
    <row r="456" spans="1:72" x14ac:dyDescent="0.3">
      <c r="A456" t="s">
        <v>447</v>
      </c>
      <c r="B456" t="s">
        <v>77</v>
      </c>
      <c r="C456">
        <v>20</v>
      </c>
      <c r="D456">
        <v>1.12207268076932</v>
      </c>
      <c r="E456">
        <v>32.450000000000003</v>
      </c>
      <c r="F456">
        <v>10.52</v>
      </c>
      <c r="G456">
        <v>3.7629200000000002E-2</v>
      </c>
      <c r="H456">
        <v>-18.624000000000002</v>
      </c>
      <c r="I456">
        <v>0.56102359400000001</v>
      </c>
      <c r="J456">
        <v>14.909261796689805</v>
      </c>
      <c r="K456" t="s">
        <v>36</v>
      </c>
      <c r="L456">
        <v>12.590184961888372</v>
      </c>
      <c r="M456">
        <v>0.84445394638409799</v>
      </c>
      <c r="N456">
        <v>2244.1453615386399</v>
      </c>
      <c r="P456" t="s">
        <v>67</v>
      </c>
      <c r="Q456" s="14">
        <v>10.576692850159443</v>
      </c>
      <c r="R456" s="14">
        <v>14.761242346460321</v>
      </c>
      <c r="S456" s="15">
        <v>0.55485074031494397</v>
      </c>
      <c r="T456" s="15">
        <v>0.78467744204614598</v>
      </c>
      <c r="U456" s="14">
        <v>9.3404083586103681</v>
      </c>
      <c r="V456" s="14">
        <v>11.812977341708518</v>
      </c>
      <c r="W456" s="14">
        <v>13.012872051560093</v>
      </c>
      <c r="X456" s="14">
        <v>16.509612641360551</v>
      </c>
      <c r="AB456" t="s">
        <v>484</v>
      </c>
      <c r="AC456" t="s">
        <v>489</v>
      </c>
      <c r="AD456">
        <v>3</v>
      </c>
      <c r="AE456" t="s">
        <v>33</v>
      </c>
      <c r="AF456" t="s">
        <v>49</v>
      </c>
      <c r="AG456">
        <v>25.232014849135428</v>
      </c>
      <c r="AH456">
        <v>1.837885958499035</v>
      </c>
      <c r="AI456" t="s">
        <v>38</v>
      </c>
      <c r="BH456" t="s">
        <v>496</v>
      </c>
      <c r="BI456" t="s">
        <v>71</v>
      </c>
      <c r="BJ456" s="5">
        <v>-17.796000000000003</v>
      </c>
      <c r="BK456">
        <v>0.63923522099999996</v>
      </c>
      <c r="BL456" s="4" t="s">
        <v>95</v>
      </c>
      <c r="BM456" s="11">
        <v>-28.288</v>
      </c>
      <c r="BN456" s="4">
        <v>39.278776221999998</v>
      </c>
      <c r="BO456" s="4" t="s">
        <v>88</v>
      </c>
      <c r="BP456" s="4">
        <v>-13.155000000000001</v>
      </c>
      <c r="BQ456" s="4">
        <v>44.406541157999996</v>
      </c>
      <c r="BR456" s="36">
        <f t="shared" si="37"/>
        <v>27.114285714285728</v>
      </c>
      <c r="BS456" s="36">
        <f t="shared" si="38"/>
        <v>72.885714285714272</v>
      </c>
      <c r="BT456">
        <f t="shared" si="35"/>
        <v>100</v>
      </c>
    </row>
    <row r="457" spans="1:72" x14ac:dyDescent="0.3">
      <c r="A457" t="s">
        <v>448</v>
      </c>
      <c r="B457" t="s">
        <v>32</v>
      </c>
      <c r="C457">
        <v>5</v>
      </c>
      <c r="D457">
        <v>0.71444647349710899</v>
      </c>
      <c r="E457">
        <v>25.097999999999999</v>
      </c>
      <c r="F457">
        <v>5.5709999999999997</v>
      </c>
      <c r="G457">
        <v>0.27178239999999998</v>
      </c>
      <c r="H457">
        <v>-26.904</v>
      </c>
      <c r="I457">
        <v>3.3500273184999996</v>
      </c>
      <c r="J457">
        <v>12.326137816503202</v>
      </c>
      <c r="K457" t="s">
        <v>36</v>
      </c>
      <c r="L457">
        <v>11.967076019106505</v>
      </c>
      <c r="M457">
        <v>0.97086988619290326</v>
      </c>
      <c r="N457">
        <v>357.22323674855448</v>
      </c>
      <c r="P457" t="s">
        <v>76</v>
      </c>
      <c r="Q457" s="14">
        <v>17.155887682561783</v>
      </c>
      <c r="R457" s="14">
        <v>26.336144687371629</v>
      </c>
      <c r="S457" s="15">
        <v>0.71679778516600923</v>
      </c>
      <c r="T457" s="15">
        <v>1.0137051492607663</v>
      </c>
      <c r="U457" s="14">
        <v>15.558762688415685</v>
      </c>
      <c r="V457" s="14">
        <v>18.753012676707883</v>
      </c>
      <c r="W457" s="14">
        <v>24.077468859845169</v>
      </c>
      <c r="X457" s="14">
        <v>28.594820514898089</v>
      </c>
      <c r="AB457" t="s">
        <v>484</v>
      </c>
      <c r="AC457" t="s">
        <v>491</v>
      </c>
      <c r="AD457">
        <v>4</v>
      </c>
      <c r="AE457" t="s">
        <v>33</v>
      </c>
      <c r="AF457" t="s">
        <v>49</v>
      </c>
      <c r="AG457">
        <v>23.367753719613162</v>
      </c>
      <c r="AH457">
        <v>1.7572030322251195</v>
      </c>
      <c r="AI457" t="s">
        <v>38</v>
      </c>
      <c r="BH457" t="s">
        <v>497</v>
      </c>
      <c r="BI457" t="s">
        <v>74</v>
      </c>
      <c r="BJ457" s="5">
        <v>-18.001000000000001</v>
      </c>
      <c r="BK457">
        <v>0.53746466999999998</v>
      </c>
      <c r="BL457" s="4" t="s">
        <v>95</v>
      </c>
      <c r="BM457" s="11">
        <v>-28.288</v>
      </c>
      <c r="BN457" s="4">
        <v>39.278776221999998</v>
      </c>
      <c r="BO457" s="4" t="s">
        <v>88</v>
      </c>
      <c r="BP457" s="4">
        <v>-13.155000000000001</v>
      </c>
      <c r="BQ457" s="4">
        <v>44.406541157999996</v>
      </c>
      <c r="BR457" s="36">
        <f t="shared" si="37"/>
        <v>28.578571428571436</v>
      </c>
      <c r="BS457" s="36">
        <f t="shared" si="38"/>
        <v>71.421428571428564</v>
      </c>
      <c r="BT457">
        <f t="shared" si="35"/>
        <v>100</v>
      </c>
    </row>
    <row r="458" spans="1:72" x14ac:dyDescent="0.3">
      <c r="A458" t="s">
        <v>449</v>
      </c>
      <c r="B458" t="s">
        <v>49</v>
      </c>
      <c r="C458">
        <v>5</v>
      </c>
      <c r="D458">
        <v>1.0173145464998099</v>
      </c>
      <c r="E458">
        <v>26.158999999999999</v>
      </c>
      <c r="F458">
        <v>6.532</v>
      </c>
      <c r="G458">
        <v>0.1836545</v>
      </c>
      <c r="H458">
        <v>-26.135000000000002</v>
      </c>
      <c r="I458">
        <v>2.2254462335</v>
      </c>
      <c r="J458">
        <v>12.117569858075898</v>
      </c>
      <c r="K458" t="s">
        <v>36</v>
      </c>
      <c r="L458">
        <v>11.319894128963812</v>
      </c>
      <c r="M458">
        <v>0.93417197190074663</v>
      </c>
      <c r="N458">
        <v>508.6572732499049</v>
      </c>
      <c r="P458" t="s">
        <v>80</v>
      </c>
      <c r="Q458" s="14">
        <v>14.62125053190592</v>
      </c>
      <c r="R458" s="14">
        <v>18.395867433702929</v>
      </c>
      <c r="S458" s="15">
        <v>0.85297832139946161</v>
      </c>
      <c r="T458" s="15">
        <v>1.2062935105333552</v>
      </c>
      <c r="U458" s="14">
        <v>12.720696394093741</v>
      </c>
      <c r="V458" s="14">
        <v>16.521804669718097</v>
      </c>
      <c r="W458" s="14">
        <v>15.708077995984642</v>
      </c>
      <c r="X458" s="14">
        <v>21.083656871421216</v>
      </c>
      <c r="AB458" t="s">
        <v>484</v>
      </c>
      <c r="AC458" t="s">
        <v>485</v>
      </c>
      <c r="AD458">
        <v>1</v>
      </c>
      <c r="AE458" t="s">
        <v>33</v>
      </c>
      <c r="AF458" t="s">
        <v>55</v>
      </c>
      <c r="AG458">
        <v>40.796251476570603</v>
      </c>
      <c r="AH458">
        <v>3.2197711873864092</v>
      </c>
      <c r="AI458" t="s">
        <v>38</v>
      </c>
      <c r="AK458" s="17"/>
      <c r="BH458" t="s">
        <v>498</v>
      </c>
      <c r="BI458" t="s">
        <v>77</v>
      </c>
      <c r="BJ458" s="5">
        <v>-17.998000000000001</v>
      </c>
      <c r="BK458">
        <v>0.46841812200000005</v>
      </c>
      <c r="BL458" s="4" t="s">
        <v>95</v>
      </c>
      <c r="BM458" s="11">
        <v>-28.288</v>
      </c>
      <c r="BN458" s="4">
        <v>39.278776221999998</v>
      </c>
      <c r="BO458" s="4" t="s">
        <v>88</v>
      </c>
      <c r="BP458" s="4">
        <v>-13.155000000000001</v>
      </c>
      <c r="BQ458" s="4">
        <v>44.406541157999996</v>
      </c>
      <c r="BR458" s="36">
        <f t="shared" si="37"/>
        <v>28.557142857142864</v>
      </c>
      <c r="BS458" s="36">
        <f t="shared" si="38"/>
        <v>71.442857142857136</v>
      </c>
      <c r="BT458">
        <f t="shared" si="35"/>
        <v>100</v>
      </c>
    </row>
    <row r="459" spans="1:72" x14ac:dyDescent="0.3">
      <c r="A459" t="s">
        <v>450</v>
      </c>
      <c r="B459" t="s">
        <v>55</v>
      </c>
      <c r="C459">
        <v>10</v>
      </c>
      <c r="D459">
        <v>1.0499826752858601</v>
      </c>
      <c r="E459">
        <v>32.865000000000002</v>
      </c>
      <c r="F459">
        <v>6.9160000000000004</v>
      </c>
      <c r="G459">
        <v>0.14930499999999999</v>
      </c>
      <c r="H459">
        <v>-25.988</v>
      </c>
      <c r="I459">
        <v>1.8591730530000001</v>
      </c>
      <c r="J459">
        <v>12.452182130538162</v>
      </c>
      <c r="K459" t="s">
        <v>36</v>
      </c>
      <c r="L459">
        <v>19.520994960083204</v>
      </c>
      <c r="M459">
        <v>1.5676766333355534</v>
      </c>
      <c r="N459">
        <v>1049.9826752858601</v>
      </c>
      <c r="P459" t="s">
        <v>83</v>
      </c>
      <c r="Q459" s="14">
        <v>11.986763197344205</v>
      </c>
      <c r="R459" s="14">
        <v>15.308484037544817</v>
      </c>
      <c r="S459" s="15">
        <v>0.61156889881172227</v>
      </c>
      <c r="T459" s="15">
        <v>0.86488903102511661</v>
      </c>
      <c r="U459" s="14">
        <v>10.624102773235343</v>
      </c>
      <c r="V459" s="14">
        <v>13.349423621453067</v>
      </c>
      <c r="W459" s="14">
        <v>13.381391184860989</v>
      </c>
      <c r="X459" s="14">
        <v>17.235576890228643</v>
      </c>
      <c r="AB459" t="s">
        <v>484</v>
      </c>
      <c r="AC459" t="s">
        <v>487</v>
      </c>
      <c r="AD459">
        <v>2</v>
      </c>
      <c r="AE459" t="s">
        <v>33</v>
      </c>
      <c r="AF459" t="s">
        <v>55</v>
      </c>
      <c r="AG459">
        <v>40.008098009442868</v>
      </c>
      <c r="AH459">
        <v>3.5136791079277128</v>
      </c>
      <c r="AI459" t="s">
        <v>38</v>
      </c>
      <c r="AK459" s="17"/>
      <c r="BH459" t="s">
        <v>499</v>
      </c>
      <c r="BI459" t="s">
        <v>32</v>
      </c>
      <c r="BJ459" s="5">
        <v>-14.592000000000001</v>
      </c>
      <c r="BK459">
        <v>2.1309303260000001</v>
      </c>
      <c r="BL459" s="4" t="s">
        <v>95</v>
      </c>
      <c r="BM459" s="11">
        <v>-28.288</v>
      </c>
      <c r="BN459" s="4">
        <v>39.278776221999998</v>
      </c>
      <c r="BO459" s="4" t="s">
        <v>88</v>
      </c>
      <c r="BP459" s="4">
        <v>-13.155000000000001</v>
      </c>
      <c r="BQ459" s="4">
        <v>44.406541157999996</v>
      </c>
      <c r="BR459" s="36">
        <f t="shared" si="37"/>
        <v>4.228571428571442</v>
      </c>
      <c r="BS459" s="36">
        <f t="shared" si="38"/>
        <v>95.771428571428558</v>
      </c>
      <c r="BT459">
        <f t="shared" si="35"/>
        <v>100</v>
      </c>
    </row>
    <row r="460" spans="1:72" x14ac:dyDescent="0.3">
      <c r="A460" t="s">
        <v>451</v>
      </c>
      <c r="B460" t="s">
        <v>61</v>
      </c>
      <c r="C460">
        <v>10</v>
      </c>
      <c r="D460">
        <v>1.20769519595665</v>
      </c>
      <c r="E460">
        <v>36.648000000000003</v>
      </c>
      <c r="F460">
        <v>8.1150000000000002</v>
      </c>
      <c r="G460">
        <v>9.9877300000000002E-2</v>
      </c>
      <c r="H460">
        <v>-24.824000000000002</v>
      </c>
      <c r="I460">
        <v>1.2844110435</v>
      </c>
      <c r="J460">
        <v>12.859889519440353</v>
      </c>
      <c r="K460" t="s">
        <v>36</v>
      </c>
      <c r="L460">
        <v>15.511770468686178</v>
      </c>
      <c r="M460">
        <v>1.2062133539512112</v>
      </c>
      <c r="N460">
        <v>1207.69519595665</v>
      </c>
      <c r="AB460" t="s">
        <v>484</v>
      </c>
      <c r="AC460" t="s">
        <v>489</v>
      </c>
      <c r="AD460">
        <v>3</v>
      </c>
      <c r="AE460" t="s">
        <v>33</v>
      </c>
      <c r="AF460" t="s">
        <v>55</v>
      </c>
      <c r="AG460">
        <v>38.076943556029306</v>
      </c>
      <c r="AH460">
        <v>2.9028474745051609</v>
      </c>
      <c r="AI460" t="s">
        <v>38</v>
      </c>
      <c r="AK460" s="17"/>
      <c r="BH460" t="s">
        <v>500</v>
      </c>
      <c r="BI460" t="s">
        <v>49</v>
      </c>
      <c r="BJ460" s="5">
        <v>-15.071999999999999</v>
      </c>
      <c r="BK460">
        <v>1.3397672079999998</v>
      </c>
      <c r="BL460" s="4" t="s">
        <v>95</v>
      </c>
      <c r="BM460" s="11">
        <v>-28.288</v>
      </c>
      <c r="BN460" s="4">
        <v>39.278776221999998</v>
      </c>
      <c r="BO460" s="4" t="s">
        <v>88</v>
      </c>
      <c r="BP460" s="4">
        <v>-13.155000000000001</v>
      </c>
      <c r="BQ460" s="4">
        <v>44.406541157999996</v>
      </c>
      <c r="BR460" s="36">
        <f t="shared" si="37"/>
        <v>7.6571428571428442</v>
      </c>
      <c r="BS460" s="36">
        <f t="shared" si="38"/>
        <v>92.342857142857156</v>
      </c>
      <c r="BT460">
        <f t="shared" si="35"/>
        <v>100</v>
      </c>
    </row>
    <row r="461" spans="1:72" x14ac:dyDescent="0.3">
      <c r="A461" t="s">
        <v>452</v>
      </c>
      <c r="B461" t="s">
        <v>67</v>
      </c>
      <c r="C461">
        <v>10</v>
      </c>
      <c r="D461">
        <v>1.13658073183816</v>
      </c>
      <c r="E461">
        <v>32.664999999999999</v>
      </c>
      <c r="F461">
        <v>8.7629999999999999</v>
      </c>
      <c r="G461">
        <v>8.4293199999999999E-2</v>
      </c>
      <c r="H461">
        <v>-23.048000000000002</v>
      </c>
      <c r="I461">
        <v>1.208712953</v>
      </c>
      <c r="J461">
        <v>14.339388622095258</v>
      </c>
      <c r="K461" t="s">
        <v>36</v>
      </c>
      <c r="L461">
        <v>13.737998527030037</v>
      </c>
      <c r="M461">
        <v>0.95806026944980394</v>
      </c>
      <c r="N461">
        <v>1136.5807318381601</v>
      </c>
      <c r="P461" s="17"/>
      <c r="Q461" s="17"/>
      <c r="AB461" t="s">
        <v>484</v>
      </c>
      <c r="AC461" t="s">
        <v>491</v>
      </c>
      <c r="AD461">
        <v>4</v>
      </c>
      <c r="AE461" t="s">
        <v>33</v>
      </c>
      <c r="AF461" t="s">
        <v>55</v>
      </c>
      <c r="AG461">
        <v>40.196405929984174</v>
      </c>
      <c r="AH461">
        <v>3.0010949002676566</v>
      </c>
      <c r="AI461" t="s">
        <v>38</v>
      </c>
      <c r="BH461" t="s">
        <v>501</v>
      </c>
      <c r="BI461" t="s">
        <v>55</v>
      </c>
      <c r="BJ461" s="5">
        <v>-15.977999999999998</v>
      </c>
      <c r="BK461">
        <v>1.1231520069999998</v>
      </c>
      <c r="BL461" s="4" t="s">
        <v>95</v>
      </c>
      <c r="BM461" s="11">
        <v>-28.288</v>
      </c>
      <c r="BN461" s="4">
        <v>39.278776221999998</v>
      </c>
      <c r="BO461" s="4" t="s">
        <v>88</v>
      </c>
      <c r="BP461" s="4">
        <v>-13.155000000000001</v>
      </c>
      <c r="BQ461" s="4">
        <v>44.406541157999996</v>
      </c>
      <c r="BR461" s="36">
        <f t="shared" si="37"/>
        <v>14.128571428571419</v>
      </c>
      <c r="BS461" s="36">
        <f t="shared" si="38"/>
        <v>85.871428571428581</v>
      </c>
      <c r="BT461">
        <f t="shared" si="35"/>
        <v>100</v>
      </c>
    </row>
    <row r="462" spans="1:72" x14ac:dyDescent="0.3">
      <c r="A462" t="s">
        <v>453</v>
      </c>
      <c r="B462" t="s">
        <v>71</v>
      </c>
      <c r="C462">
        <v>20</v>
      </c>
      <c r="D462">
        <v>1.23463514595863</v>
      </c>
      <c r="E462">
        <v>32.051000000000002</v>
      </c>
      <c r="F462">
        <v>9.5264999999999986</v>
      </c>
      <c r="G462">
        <v>6.4045450000000004E-2</v>
      </c>
      <c r="H462">
        <v>-20.782499999999999</v>
      </c>
      <c r="I462">
        <v>0.95085663975000001</v>
      </c>
      <c r="J462">
        <v>14.84560610467593</v>
      </c>
      <c r="K462" t="s">
        <v>36</v>
      </c>
      <c r="L462">
        <v>23.479220524069476</v>
      </c>
      <c r="M462">
        <v>1.5814552701747229</v>
      </c>
      <c r="N462">
        <v>2469.2702919172598</v>
      </c>
      <c r="P462" s="17"/>
      <c r="Q462" s="17"/>
      <c r="AB462" t="s">
        <v>484</v>
      </c>
      <c r="AC462" t="s">
        <v>485</v>
      </c>
      <c r="AD462">
        <v>1</v>
      </c>
      <c r="AE462" t="s">
        <v>33</v>
      </c>
      <c r="AF462" t="s">
        <v>61</v>
      </c>
      <c r="AG462">
        <v>53.528969765189359</v>
      </c>
      <c r="AH462">
        <v>4.3217379525588511</v>
      </c>
      <c r="AI462" t="s">
        <v>38</v>
      </c>
      <c r="BH462" t="s">
        <v>502</v>
      </c>
      <c r="BI462" t="s">
        <v>61</v>
      </c>
      <c r="BJ462" s="5">
        <v>-17.564</v>
      </c>
      <c r="BK462">
        <v>0.82972673299999999</v>
      </c>
      <c r="BL462" s="4" t="s">
        <v>95</v>
      </c>
      <c r="BM462" s="11">
        <v>-28.288</v>
      </c>
      <c r="BN462" s="4">
        <v>39.278776221999998</v>
      </c>
      <c r="BO462" s="4" t="s">
        <v>88</v>
      </c>
      <c r="BP462" s="4">
        <v>-13.155000000000001</v>
      </c>
      <c r="BQ462" s="4">
        <v>44.406541157999996</v>
      </c>
      <c r="BR462" s="36">
        <f t="shared" si="37"/>
        <v>25.457142857142856</v>
      </c>
      <c r="BS462" s="36">
        <f t="shared" si="38"/>
        <v>74.542857142857144</v>
      </c>
      <c r="BT462">
        <f t="shared" si="35"/>
        <v>100</v>
      </c>
    </row>
    <row r="463" spans="1:72" x14ac:dyDescent="0.3">
      <c r="A463" t="s">
        <v>454</v>
      </c>
      <c r="B463" t="s">
        <v>74</v>
      </c>
      <c r="C463">
        <v>20</v>
      </c>
      <c r="D463">
        <v>1.1612444186552</v>
      </c>
      <c r="E463">
        <v>33.494999999999997</v>
      </c>
      <c r="F463">
        <v>10.071</v>
      </c>
      <c r="G463">
        <v>4.4545700000000001E-2</v>
      </c>
      <c r="H463">
        <v>-18.884</v>
      </c>
      <c r="I463">
        <v>0.69355315399999995</v>
      </c>
      <c r="J463">
        <v>15.569474809016357</v>
      </c>
      <c r="K463" t="s">
        <v>36</v>
      </c>
      <c r="L463">
        <v>16.107694582464209</v>
      </c>
      <c r="M463">
        <v>1.034568910001779</v>
      </c>
      <c r="N463">
        <v>2322.4888373104</v>
      </c>
      <c r="Q463" s="17"/>
      <c r="AB463" t="s">
        <v>484</v>
      </c>
      <c r="AC463" t="s">
        <v>487</v>
      </c>
      <c r="AD463">
        <v>2</v>
      </c>
      <c r="AE463" t="s">
        <v>33</v>
      </c>
      <c r="AF463" t="s">
        <v>61</v>
      </c>
      <c r="AG463">
        <v>55.681074168582327</v>
      </c>
      <c r="AH463">
        <v>4.9582560004790226</v>
      </c>
      <c r="AI463" t="s">
        <v>38</v>
      </c>
      <c r="BH463" t="s">
        <v>503</v>
      </c>
      <c r="BI463" t="s">
        <v>67</v>
      </c>
      <c r="BJ463" s="5">
        <v>-18.742999999999999</v>
      </c>
      <c r="BK463">
        <v>0.68821167750000001</v>
      </c>
      <c r="BL463" s="4" t="s">
        <v>95</v>
      </c>
      <c r="BM463" s="11">
        <v>-28.288</v>
      </c>
      <c r="BN463" s="4">
        <v>39.278776221999998</v>
      </c>
      <c r="BO463" s="4" t="s">
        <v>88</v>
      </c>
      <c r="BP463" s="4">
        <v>-13.155000000000001</v>
      </c>
      <c r="BQ463" s="4">
        <v>44.406541157999996</v>
      </c>
      <c r="BR463" s="36">
        <f t="shared" si="37"/>
        <v>33.878571428571419</v>
      </c>
      <c r="BS463" s="36">
        <f t="shared" si="38"/>
        <v>66.121428571428581</v>
      </c>
      <c r="BT463">
        <f t="shared" si="35"/>
        <v>100</v>
      </c>
    </row>
    <row r="464" spans="1:72" x14ac:dyDescent="0.3">
      <c r="A464" t="s">
        <v>455</v>
      </c>
      <c r="B464" t="s">
        <v>77</v>
      </c>
      <c r="C464">
        <v>20</v>
      </c>
      <c r="D464">
        <v>1.12207268076932</v>
      </c>
      <c r="E464">
        <v>37.872999999999998</v>
      </c>
      <c r="F464">
        <v>10.209999999999999</v>
      </c>
      <c r="G464">
        <v>3.8554699999999997E-2</v>
      </c>
      <c r="H464">
        <v>-18.940000000000001</v>
      </c>
      <c r="I464">
        <v>0.60885515950000002</v>
      </c>
      <c r="J464">
        <v>15.791982806246711</v>
      </c>
      <c r="K464" t="s">
        <v>36</v>
      </c>
      <c r="L464">
        <v>13.663594820407939</v>
      </c>
      <c r="M464">
        <v>0.865223511705138</v>
      </c>
      <c r="N464">
        <v>2244.1453615386399</v>
      </c>
      <c r="AB464" t="s">
        <v>484</v>
      </c>
      <c r="AC464" t="s">
        <v>489</v>
      </c>
      <c r="AD464">
        <v>3</v>
      </c>
      <c r="AE464" t="s">
        <v>33</v>
      </c>
      <c r="AF464" t="s">
        <v>61</v>
      </c>
      <c r="AG464">
        <v>50.467051717269193</v>
      </c>
      <c r="AH464">
        <v>3.9677460481596829</v>
      </c>
      <c r="AI464" t="s">
        <v>38</v>
      </c>
      <c r="BH464" t="s">
        <v>504</v>
      </c>
      <c r="BI464" t="s">
        <v>71</v>
      </c>
      <c r="BJ464" s="5">
        <v>-18.681999999999999</v>
      </c>
      <c r="BK464">
        <v>0.55799494449999998</v>
      </c>
      <c r="BL464" s="4" t="s">
        <v>95</v>
      </c>
      <c r="BM464" s="11">
        <v>-28.288</v>
      </c>
      <c r="BN464" s="4">
        <v>39.278776221999998</v>
      </c>
      <c r="BO464" s="4" t="s">
        <v>88</v>
      </c>
      <c r="BP464" s="4">
        <v>-13.155000000000001</v>
      </c>
      <c r="BQ464" s="4">
        <v>44.406541157999996</v>
      </c>
      <c r="BR464" s="36">
        <f t="shared" si="37"/>
        <v>33.442857142857136</v>
      </c>
      <c r="BS464" s="36">
        <f t="shared" si="38"/>
        <v>66.557142857142864</v>
      </c>
      <c r="BT464">
        <f t="shared" si="35"/>
        <v>100</v>
      </c>
    </row>
    <row r="465" spans="1:72" x14ac:dyDescent="0.3">
      <c r="A465" t="s">
        <v>456</v>
      </c>
      <c r="B465" t="s">
        <v>32</v>
      </c>
      <c r="C465">
        <v>5</v>
      </c>
      <c r="D465">
        <v>0.71444647349710899</v>
      </c>
      <c r="E465">
        <v>22.577000000000002</v>
      </c>
      <c r="F465">
        <v>4.8159999999999998</v>
      </c>
      <c r="G465">
        <v>0.27942319999999998</v>
      </c>
      <c r="H465">
        <v>-26.757999999999999</v>
      </c>
      <c r="I465">
        <v>3.5273875804999997</v>
      </c>
      <c r="J465">
        <v>12.623817852275687</v>
      </c>
      <c r="K465" t="s">
        <v>36</v>
      </c>
      <c r="L465">
        <v>12.600648087728622</v>
      </c>
      <c r="M465">
        <v>0.99816459926638679</v>
      </c>
      <c r="N465">
        <v>357.22323674855448</v>
      </c>
      <c r="AB465" t="s">
        <v>484</v>
      </c>
      <c r="AC465" t="s">
        <v>491</v>
      </c>
      <c r="AD465">
        <v>4</v>
      </c>
      <c r="AE465" t="s">
        <v>33</v>
      </c>
      <c r="AF465" t="s">
        <v>61</v>
      </c>
      <c r="AG465">
        <v>56.211992216502502</v>
      </c>
      <c r="AH465">
        <v>4.1401298569580192</v>
      </c>
      <c r="AI465" t="s">
        <v>38</v>
      </c>
      <c r="BH465" t="s">
        <v>505</v>
      </c>
      <c r="BI465" t="s">
        <v>74</v>
      </c>
      <c r="BJ465" s="5">
        <v>-18.513999999999999</v>
      </c>
      <c r="BK465">
        <v>0.45592559499999996</v>
      </c>
      <c r="BL465" s="4" t="s">
        <v>95</v>
      </c>
      <c r="BM465" s="11">
        <v>-28.288</v>
      </c>
      <c r="BN465" s="4">
        <v>39.278776221999998</v>
      </c>
      <c r="BO465" s="4" t="s">
        <v>88</v>
      </c>
      <c r="BP465" s="4">
        <v>-13.155000000000001</v>
      </c>
      <c r="BQ465" s="4">
        <v>44.406541157999996</v>
      </c>
      <c r="BR465" s="36">
        <f t="shared" si="37"/>
        <v>32.242857142857133</v>
      </c>
      <c r="BS465" s="36">
        <f t="shared" si="38"/>
        <v>67.757142857142867</v>
      </c>
      <c r="BT465">
        <f t="shared" si="35"/>
        <v>100</v>
      </c>
    </row>
    <row r="466" spans="1:72" x14ac:dyDescent="0.3">
      <c r="A466" t="s">
        <v>457</v>
      </c>
      <c r="B466" t="s">
        <v>49</v>
      </c>
      <c r="C466">
        <v>5</v>
      </c>
      <c r="D466">
        <v>1.0173145464998099</v>
      </c>
      <c r="E466">
        <v>26.584</v>
      </c>
      <c r="F466">
        <v>5.8109999999999999</v>
      </c>
      <c r="G466">
        <v>0.19180059999999999</v>
      </c>
      <c r="H466">
        <v>-26.3</v>
      </c>
      <c r="I466">
        <v>2.4057994869999999</v>
      </c>
      <c r="J466">
        <v>12.543232330868621</v>
      </c>
      <c r="K466" t="s">
        <v>36</v>
      </c>
      <c r="L466">
        <v>12.237274070434401</v>
      </c>
      <c r="M466">
        <v>0.97560770203695713</v>
      </c>
      <c r="N466">
        <v>508.6572732499049</v>
      </c>
      <c r="AB466" t="s">
        <v>484</v>
      </c>
      <c r="AC466" t="s">
        <v>485</v>
      </c>
      <c r="AD466">
        <v>1</v>
      </c>
      <c r="AE466" t="s">
        <v>33</v>
      </c>
      <c r="AF466" t="s">
        <v>67</v>
      </c>
      <c r="AG466">
        <v>64.765338363044023</v>
      </c>
      <c r="AH466">
        <v>5.2790975387666723</v>
      </c>
      <c r="AI466" t="s">
        <v>38</v>
      </c>
      <c r="BH466" t="s">
        <v>506</v>
      </c>
      <c r="BI466" t="s">
        <v>77</v>
      </c>
      <c r="BJ466" s="5">
        <v>-18.204000000000001</v>
      </c>
      <c r="BK466">
        <v>0.41879911050000002</v>
      </c>
      <c r="BL466" s="4" t="s">
        <v>95</v>
      </c>
      <c r="BM466" s="11">
        <v>-28.288</v>
      </c>
      <c r="BN466" s="4">
        <v>39.278776221999998</v>
      </c>
      <c r="BO466" s="4" t="s">
        <v>88</v>
      </c>
      <c r="BP466" s="4">
        <v>-13.155000000000001</v>
      </c>
      <c r="BQ466" s="4">
        <v>44.406541157999996</v>
      </c>
      <c r="BR466" s="36">
        <f t="shared" si="37"/>
        <v>30.028571428571439</v>
      </c>
      <c r="BS466" s="36">
        <f t="shared" si="38"/>
        <v>69.971428571428561</v>
      </c>
      <c r="BT466">
        <f t="shared" si="35"/>
        <v>100</v>
      </c>
    </row>
    <row r="467" spans="1:72" x14ac:dyDescent="0.3">
      <c r="A467" t="s">
        <v>458</v>
      </c>
      <c r="B467" t="s">
        <v>55</v>
      </c>
      <c r="C467">
        <v>10</v>
      </c>
      <c r="D467">
        <v>1.0499826752858601</v>
      </c>
      <c r="E467">
        <v>31.721</v>
      </c>
      <c r="F467">
        <v>6.133</v>
      </c>
      <c r="G467">
        <v>0.16134709999999999</v>
      </c>
      <c r="H467">
        <v>-26.182000000000002</v>
      </c>
      <c r="I467">
        <v>2.0785930234999999</v>
      </c>
      <c r="J467">
        <v>12.882741762944608</v>
      </c>
      <c r="K467" t="s">
        <v>36</v>
      </c>
      <c r="L467">
        <v>21.824866636450544</v>
      </c>
      <c r="M467">
        <v>1.6941165970761518</v>
      </c>
      <c r="N467">
        <v>1049.9826752858601</v>
      </c>
      <c r="AB467" t="s">
        <v>484</v>
      </c>
      <c r="AC467" t="s">
        <v>487</v>
      </c>
      <c r="AD467">
        <v>2</v>
      </c>
      <c r="AE467" t="s">
        <v>33</v>
      </c>
      <c r="AF467" t="s">
        <v>67</v>
      </c>
      <c r="AG467">
        <v>69.210081593811424</v>
      </c>
      <c r="AH467">
        <v>6.248170133842132</v>
      </c>
      <c r="AI467" t="s">
        <v>38</v>
      </c>
      <c r="BH467" t="s">
        <v>507</v>
      </c>
      <c r="BI467" t="s">
        <v>32</v>
      </c>
      <c r="BJ467" s="5">
        <v>-14.312999999999999</v>
      </c>
      <c r="BK467">
        <v>1.6524814804999999</v>
      </c>
      <c r="BL467" s="4" t="s">
        <v>95</v>
      </c>
      <c r="BM467" s="11">
        <v>-28.288</v>
      </c>
      <c r="BN467" s="4">
        <v>39.278776221999998</v>
      </c>
      <c r="BO467" s="4" t="s">
        <v>88</v>
      </c>
      <c r="BP467" s="4">
        <v>-13.155000000000001</v>
      </c>
      <c r="BQ467" s="4">
        <v>44.406541157999996</v>
      </c>
      <c r="BR467" s="36">
        <f t="shared" si="37"/>
        <v>2.2357142857142804</v>
      </c>
      <c r="BS467" s="36">
        <f t="shared" si="38"/>
        <v>97.76428571428572</v>
      </c>
      <c r="BT467">
        <f t="shared" si="35"/>
        <v>100</v>
      </c>
    </row>
    <row r="468" spans="1:72" x14ac:dyDescent="0.3">
      <c r="A468" t="s">
        <v>459</v>
      </c>
      <c r="B468" t="s">
        <v>61</v>
      </c>
      <c r="C468">
        <v>10</v>
      </c>
      <c r="D468">
        <v>1.20769519595665</v>
      </c>
      <c r="E468">
        <v>34.069000000000003</v>
      </c>
      <c r="F468">
        <v>7.0759999999999996</v>
      </c>
      <c r="G468">
        <v>0.1182399</v>
      </c>
      <c r="H468">
        <v>-25.372</v>
      </c>
      <c r="I468">
        <v>1.5489362839999998</v>
      </c>
      <c r="J468">
        <v>13.099945822011012</v>
      </c>
      <c r="K468" t="s">
        <v>36</v>
      </c>
      <c r="L468">
        <v>18.706429090297451</v>
      </c>
      <c r="M468">
        <v>1.427977592003947</v>
      </c>
      <c r="N468">
        <v>1207.69519595665</v>
      </c>
      <c r="AB468" t="s">
        <v>484</v>
      </c>
      <c r="AC468" t="s">
        <v>489</v>
      </c>
      <c r="AD468">
        <v>3</v>
      </c>
      <c r="AE468" t="s">
        <v>33</v>
      </c>
      <c r="AF468" t="s">
        <v>67</v>
      </c>
      <c r="AG468">
        <v>61.37086576796856</v>
      </c>
      <c r="AH468">
        <v>4.9452576619965276</v>
      </c>
      <c r="AI468" t="s">
        <v>38</v>
      </c>
      <c r="BH468" t="s">
        <v>508</v>
      </c>
      <c r="BI468" t="s">
        <v>49</v>
      </c>
      <c r="BJ468" s="5">
        <v>-15.193999999999999</v>
      </c>
      <c r="BK468">
        <v>1.222623088</v>
      </c>
      <c r="BL468" s="4" t="s">
        <v>95</v>
      </c>
      <c r="BM468" s="11">
        <v>-28.288</v>
      </c>
      <c r="BN468" s="4">
        <v>39.278776221999998</v>
      </c>
      <c r="BO468" s="4" t="s">
        <v>88</v>
      </c>
      <c r="BP468" s="4">
        <v>-13.155000000000001</v>
      </c>
      <c r="BQ468" s="4">
        <v>44.406541157999996</v>
      </c>
      <c r="BR468" s="36">
        <f t="shared" si="37"/>
        <v>8.5285714285714249</v>
      </c>
      <c r="BS468" s="36">
        <f t="shared" si="38"/>
        <v>91.471428571428575</v>
      </c>
      <c r="BT468">
        <f t="shared" ref="BT468:BT531" si="45">SUM(BR468+BS468)</f>
        <v>100</v>
      </c>
    </row>
    <row r="469" spans="1:72" x14ac:dyDescent="0.3">
      <c r="A469" t="s">
        <v>460</v>
      </c>
      <c r="B469" t="s">
        <v>67</v>
      </c>
      <c r="C469">
        <v>10</v>
      </c>
      <c r="D469">
        <v>1.13658073183816</v>
      </c>
      <c r="E469">
        <v>36.395000000000003</v>
      </c>
      <c r="F469">
        <v>7.782</v>
      </c>
      <c r="G469">
        <v>9.7404199999999996E-2</v>
      </c>
      <c r="H469">
        <v>-24.013000000000002</v>
      </c>
      <c r="I469">
        <v>1.3273299129999998</v>
      </c>
      <c r="J469">
        <v>13.627029563406916</v>
      </c>
      <c r="K469" t="s">
        <v>36</v>
      </c>
      <c r="L469">
        <v>15.086176039082211</v>
      </c>
      <c r="M469">
        <v>1.1070773692011051</v>
      </c>
      <c r="N469">
        <v>1136.5807318381601</v>
      </c>
      <c r="AB469" t="s">
        <v>484</v>
      </c>
      <c r="AC469" t="s">
        <v>491</v>
      </c>
      <c r="AD469">
        <v>4</v>
      </c>
      <c r="AE469" t="s">
        <v>33</v>
      </c>
      <c r="AF469" t="s">
        <v>67</v>
      </c>
      <c r="AG469">
        <v>70.073554188886888</v>
      </c>
      <c r="AH469">
        <v>5.0773374155368174</v>
      </c>
      <c r="AI469" t="s">
        <v>38</v>
      </c>
      <c r="BH469" t="s">
        <v>509</v>
      </c>
      <c r="BI469" t="s">
        <v>55</v>
      </c>
      <c r="BJ469" s="5">
        <v>-15.600999999999999</v>
      </c>
      <c r="BK469">
        <v>1.0693974444999998</v>
      </c>
      <c r="BL469" s="4" t="s">
        <v>95</v>
      </c>
      <c r="BM469" s="11">
        <v>-28.288</v>
      </c>
      <c r="BN469" s="4">
        <v>39.278776221999998</v>
      </c>
      <c r="BO469" s="4" t="s">
        <v>88</v>
      </c>
      <c r="BP469" s="4">
        <v>-13.155000000000001</v>
      </c>
      <c r="BQ469" s="4">
        <v>44.406541157999996</v>
      </c>
      <c r="BR469" s="36">
        <f t="shared" si="37"/>
        <v>11.435714285714283</v>
      </c>
      <c r="BS469" s="36">
        <f t="shared" si="38"/>
        <v>88.564285714285717</v>
      </c>
      <c r="BT469">
        <f t="shared" si="45"/>
        <v>100</v>
      </c>
    </row>
    <row r="470" spans="1:72" x14ac:dyDescent="0.3">
      <c r="A470" t="s">
        <v>461</v>
      </c>
      <c r="B470" t="s">
        <v>71</v>
      </c>
      <c r="C470">
        <v>20</v>
      </c>
      <c r="D470">
        <v>1.23463514595863</v>
      </c>
      <c r="E470">
        <v>34.558</v>
      </c>
      <c r="F470">
        <v>8.3219999999999992</v>
      </c>
      <c r="G470">
        <v>7.4637999999999996E-2</v>
      </c>
      <c r="H470">
        <v>-22.515000000000001</v>
      </c>
      <c r="I470">
        <v>1.1248058464999999</v>
      </c>
      <c r="J470">
        <v>15.070149876738391</v>
      </c>
      <c r="K470" t="s">
        <v>36</v>
      </c>
      <c r="L470">
        <v>27.774496609372957</v>
      </c>
      <c r="M470">
        <v>1.8430139604812044</v>
      </c>
      <c r="N470">
        <v>2469.2702919172598</v>
      </c>
      <c r="AB470" t="s">
        <v>484</v>
      </c>
      <c r="AC470" t="s">
        <v>485</v>
      </c>
      <c r="AD470">
        <v>1</v>
      </c>
      <c r="AE470" t="s">
        <v>33</v>
      </c>
      <c r="AF470" t="s">
        <v>71</v>
      </c>
      <c r="AG470">
        <v>82.616994508392466</v>
      </c>
      <c r="AH470">
        <v>6.7570376622019381</v>
      </c>
      <c r="AI470" t="s">
        <v>38</v>
      </c>
      <c r="BH470" t="s">
        <v>510</v>
      </c>
      <c r="BI470" t="s">
        <v>61</v>
      </c>
      <c r="BJ470" s="5">
        <v>-17.500999999999998</v>
      </c>
      <c r="BK470">
        <v>0.70341623249999996</v>
      </c>
      <c r="BL470" s="4" t="s">
        <v>95</v>
      </c>
      <c r="BM470" s="11">
        <v>-28.288</v>
      </c>
      <c r="BN470" s="4">
        <v>39.278776221999998</v>
      </c>
      <c r="BO470" s="4" t="s">
        <v>88</v>
      </c>
      <c r="BP470" s="4">
        <v>-13.155000000000001</v>
      </c>
      <c r="BQ470" s="4">
        <v>44.406541157999996</v>
      </c>
      <c r="BR470" s="36">
        <f t="shared" si="37"/>
        <v>25.007142857142838</v>
      </c>
      <c r="BS470" s="36">
        <f t="shared" si="38"/>
        <v>74.992857142857162</v>
      </c>
      <c r="BT470">
        <f t="shared" si="45"/>
        <v>100</v>
      </c>
    </row>
    <row r="471" spans="1:72" x14ac:dyDescent="0.3">
      <c r="A471" t="s">
        <v>462</v>
      </c>
      <c r="B471" t="s">
        <v>74</v>
      </c>
      <c r="C471">
        <v>20</v>
      </c>
      <c r="D471">
        <v>1.1612444186552</v>
      </c>
      <c r="E471">
        <v>38.936999999999998</v>
      </c>
      <c r="F471">
        <v>8.734</v>
      </c>
      <c r="G471">
        <v>6.0572099999999997E-2</v>
      </c>
      <c r="H471">
        <v>-20.752000000000002</v>
      </c>
      <c r="I471">
        <v>0.90024461999999994</v>
      </c>
      <c r="J471">
        <v>14.862364355866809</v>
      </c>
      <c r="K471" t="s">
        <v>36</v>
      </c>
      <c r="L471">
        <v>20.908080807987428</v>
      </c>
      <c r="M471">
        <v>1.4067802610244928</v>
      </c>
      <c r="N471">
        <v>2322.4888373104</v>
      </c>
      <c r="AB471" t="s">
        <v>484</v>
      </c>
      <c r="AC471" t="s">
        <v>487</v>
      </c>
      <c r="AD471">
        <v>2</v>
      </c>
      <c r="AE471" t="s">
        <v>33</v>
      </c>
      <c r="AF471" t="s">
        <v>71</v>
      </c>
      <c r="AG471">
        <v>89.843055989842497</v>
      </c>
      <c r="AH471">
        <v>8.3405612394765569</v>
      </c>
      <c r="AI471" t="s">
        <v>38</v>
      </c>
      <c r="BH471" t="s">
        <v>511</v>
      </c>
      <c r="BI471" t="s">
        <v>67</v>
      </c>
      <c r="BJ471" s="5">
        <v>-18.803999999999998</v>
      </c>
      <c r="BK471">
        <v>0.5716234</v>
      </c>
      <c r="BL471" s="4" t="s">
        <v>95</v>
      </c>
      <c r="BM471" s="11">
        <v>-28.288</v>
      </c>
      <c r="BN471" s="4">
        <v>39.278776221999998</v>
      </c>
      <c r="BO471" s="4" t="s">
        <v>88</v>
      </c>
      <c r="BP471" s="4">
        <v>-13.155000000000001</v>
      </c>
      <c r="BQ471" s="4">
        <v>44.406541157999996</v>
      </c>
      <c r="BR471" s="36">
        <f t="shared" si="37"/>
        <v>34.314285714285703</v>
      </c>
      <c r="BS471" s="36">
        <f t="shared" si="38"/>
        <v>65.685714285714297</v>
      </c>
      <c r="BT471">
        <f t="shared" si="45"/>
        <v>100</v>
      </c>
    </row>
    <row r="472" spans="1:72" x14ac:dyDescent="0.3">
      <c r="A472" t="s">
        <v>463</v>
      </c>
      <c r="B472" t="s">
        <v>77</v>
      </c>
      <c r="C472">
        <v>20</v>
      </c>
      <c r="D472">
        <v>1.12207268076932</v>
      </c>
      <c r="E472">
        <v>32.713999999999999</v>
      </c>
      <c r="F472">
        <v>8.6859999999999999</v>
      </c>
      <c r="G472">
        <v>5.2712450000000001E-2</v>
      </c>
      <c r="H472">
        <v>-21.016500000000001</v>
      </c>
      <c r="I472">
        <v>0.78752242799999994</v>
      </c>
      <c r="J472">
        <v>14.940360199289245</v>
      </c>
      <c r="K472" t="s">
        <v>36</v>
      </c>
      <c r="L472">
        <v>17.673148039038477</v>
      </c>
      <c r="M472">
        <v>1.182944001628375</v>
      </c>
      <c r="N472">
        <v>2244.1453615386399</v>
      </c>
      <c r="AB472" t="s">
        <v>484</v>
      </c>
      <c r="AC472" t="s">
        <v>489</v>
      </c>
      <c r="AD472">
        <v>3</v>
      </c>
      <c r="AE472" t="s">
        <v>33</v>
      </c>
      <c r="AF472" t="s">
        <v>71</v>
      </c>
      <c r="AG472">
        <v>78.608070931117865</v>
      </c>
      <c r="AH472">
        <v>6.6059041970128991</v>
      </c>
      <c r="AI472" t="s">
        <v>38</v>
      </c>
      <c r="BH472" t="s">
        <v>512</v>
      </c>
      <c r="BI472" t="s">
        <v>71</v>
      </c>
      <c r="BJ472" s="5">
        <v>-18.731999999999999</v>
      </c>
      <c r="BK472">
        <v>0.54616057299999998</v>
      </c>
      <c r="BL472" s="4" t="s">
        <v>95</v>
      </c>
      <c r="BM472" s="11">
        <v>-28.288</v>
      </c>
      <c r="BN472" s="4">
        <v>39.278776221999998</v>
      </c>
      <c r="BO472" s="4" t="s">
        <v>88</v>
      </c>
      <c r="BP472" s="4">
        <v>-13.155000000000001</v>
      </c>
      <c r="BQ472" s="4">
        <v>44.406541157999996</v>
      </c>
      <c r="BR472" s="36">
        <f t="shared" si="37"/>
        <v>33.799999999999997</v>
      </c>
      <c r="BS472" s="36">
        <f t="shared" si="38"/>
        <v>66.2</v>
      </c>
      <c r="BT472">
        <f t="shared" si="45"/>
        <v>100</v>
      </c>
    </row>
    <row r="473" spans="1:72" x14ac:dyDescent="0.3">
      <c r="A473" t="s">
        <v>464</v>
      </c>
      <c r="B473" t="s">
        <v>32</v>
      </c>
      <c r="C473">
        <v>5</v>
      </c>
      <c r="D473">
        <v>0.71444647349710899</v>
      </c>
      <c r="E473">
        <v>25.004999999999999</v>
      </c>
      <c r="F473">
        <v>5.282</v>
      </c>
      <c r="G473">
        <v>0.2714877</v>
      </c>
      <c r="H473">
        <v>-26.055</v>
      </c>
      <c r="I473">
        <v>3.2801954179999999</v>
      </c>
      <c r="J473">
        <v>12.082298454036776</v>
      </c>
      <c r="K473" t="s">
        <v>36</v>
      </c>
      <c r="L473">
        <v>11.717620243857375</v>
      </c>
      <c r="M473">
        <v>0.96981714931420537</v>
      </c>
      <c r="N473">
        <v>357.22323674855448</v>
      </c>
      <c r="AB473" t="s">
        <v>484</v>
      </c>
      <c r="AC473" t="s">
        <v>491</v>
      </c>
      <c r="AD473">
        <v>4</v>
      </c>
      <c r="AE473" t="s">
        <v>33</v>
      </c>
      <c r="AF473" t="s">
        <v>71</v>
      </c>
      <c r="AG473">
        <v>91.320979567117121</v>
      </c>
      <c r="AH473">
        <v>6.3725711273909758</v>
      </c>
      <c r="AI473" t="s">
        <v>38</v>
      </c>
      <c r="BH473" t="s">
        <v>513</v>
      </c>
      <c r="BI473" t="s">
        <v>74</v>
      </c>
      <c r="BJ473" s="5">
        <v>-18.52</v>
      </c>
      <c r="BK473">
        <v>0.42180949000000001</v>
      </c>
      <c r="BL473" s="4" t="s">
        <v>95</v>
      </c>
      <c r="BM473" s="11">
        <v>-28.288</v>
      </c>
      <c r="BN473" s="4">
        <v>39.278776221999998</v>
      </c>
      <c r="BO473" s="4" t="s">
        <v>88</v>
      </c>
      <c r="BP473" s="4">
        <v>-13.155000000000001</v>
      </c>
      <c r="BQ473" s="4">
        <v>44.406541157999996</v>
      </c>
      <c r="BR473" s="36">
        <f t="shared" si="37"/>
        <v>32.285714285714278</v>
      </c>
      <c r="BS473" s="36">
        <f t="shared" si="38"/>
        <v>67.714285714285722</v>
      </c>
      <c r="BT473">
        <f t="shared" si="45"/>
        <v>100</v>
      </c>
    </row>
    <row r="474" spans="1:72" x14ac:dyDescent="0.3">
      <c r="A474" t="s">
        <v>465</v>
      </c>
      <c r="B474" t="s">
        <v>49</v>
      </c>
      <c r="C474">
        <v>5</v>
      </c>
      <c r="D474">
        <v>1.0173145464998099</v>
      </c>
      <c r="E474">
        <v>25.175000000000001</v>
      </c>
      <c r="F474">
        <v>6.1520000000000001</v>
      </c>
      <c r="G474">
        <v>0.19837489999999999</v>
      </c>
      <c r="H474">
        <v>-25.626999999999999</v>
      </c>
      <c r="I474">
        <v>2.3441143499999999</v>
      </c>
      <c r="J474">
        <v>11.816587431171987</v>
      </c>
      <c r="K474" t="s">
        <v>36</v>
      </c>
      <c r="L474">
        <v>11.923508134569733</v>
      </c>
      <c r="M474">
        <v>1.0090483571522255</v>
      </c>
      <c r="N474">
        <v>508.6572732499049</v>
      </c>
      <c r="AB474" t="s">
        <v>484</v>
      </c>
      <c r="AC474" t="s">
        <v>485</v>
      </c>
      <c r="AD474">
        <v>1</v>
      </c>
      <c r="AE474" t="s">
        <v>33</v>
      </c>
      <c r="AF474" t="s">
        <v>74</v>
      </c>
      <c r="AG474">
        <v>96.366108947772219</v>
      </c>
      <c r="AH474">
        <v>7.8329331708348047</v>
      </c>
      <c r="AI474" t="s">
        <v>38</v>
      </c>
      <c r="BH474" t="s">
        <v>514</v>
      </c>
      <c r="BI474" t="s">
        <v>77</v>
      </c>
      <c r="BJ474" s="5">
        <v>-18.404</v>
      </c>
      <c r="BK474">
        <v>0.38167957400000002</v>
      </c>
      <c r="BL474" s="4" t="s">
        <v>95</v>
      </c>
      <c r="BM474" s="11">
        <v>-28.288</v>
      </c>
      <c r="BN474" s="4">
        <v>39.278776221999998</v>
      </c>
      <c r="BO474" s="4" t="s">
        <v>88</v>
      </c>
      <c r="BP474" s="4">
        <v>-13.155000000000001</v>
      </c>
      <c r="BQ474" s="4">
        <v>44.406541157999996</v>
      </c>
      <c r="BR474" s="36">
        <f t="shared" si="37"/>
        <v>31.457142857142856</v>
      </c>
      <c r="BS474" s="36">
        <f t="shared" si="38"/>
        <v>68.542857142857144</v>
      </c>
      <c r="BT474">
        <f t="shared" si="45"/>
        <v>100</v>
      </c>
    </row>
    <row r="475" spans="1:72" x14ac:dyDescent="0.3">
      <c r="A475" t="s">
        <v>466</v>
      </c>
      <c r="B475" t="s">
        <v>55</v>
      </c>
      <c r="C475">
        <v>10</v>
      </c>
      <c r="D475">
        <v>1.0499826752858601</v>
      </c>
      <c r="E475">
        <v>30.111999999999998</v>
      </c>
      <c r="F475">
        <v>5.8650000000000002</v>
      </c>
      <c r="G475">
        <v>0.18036079999999999</v>
      </c>
      <c r="H475">
        <v>-25.728999999999999</v>
      </c>
      <c r="I475">
        <v>2.2066395215000001</v>
      </c>
      <c r="J475">
        <v>12.234584907030797</v>
      </c>
      <c r="K475" t="s">
        <v>36</v>
      </c>
      <c r="L475">
        <v>23.169332681760803</v>
      </c>
      <c r="M475">
        <v>1.8937571530069794</v>
      </c>
      <c r="N475">
        <v>1049.9826752858601</v>
      </c>
      <c r="AB475" t="s">
        <v>484</v>
      </c>
      <c r="AC475" t="s">
        <v>487</v>
      </c>
      <c r="AD475">
        <v>2</v>
      </c>
      <c r="AE475" t="s">
        <v>33</v>
      </c>
      <c r="AF475" t="s">
        <v>74</v>
      </c>
      <c r="AG475">
        <v>104.48640894280999</v>
      </c>
      <c r="AH475">
        <v>10.014488618719637</v>
      </c>
      <c r="AI475" t="s">
        <v>38</v>
      </c>
      <c r="BH475" t="s">
        <v>515</v>
      </c>
      <c r="BI475" t="s">
        <v>32</v>
      </c>
      <c r="BJ475">
        <v>-14.411</v>
      </c>
      <c r="BK475">
        <v>2.2172887989999999</v>
      </c>
      <c r="BL475" s="4" t="s">
        <v>95</v>
      </c>
      <c r="BM475" s="11">
        <v>-28.288</v>
      </c>
      <c r="BN475" s="4">
        <v>39.278776221999998</v>
      </c>
      <c r="BO475" s="4" t="s">
        <v>88</v>
      </c>
      <c r="BP475" s="4">
        <v>-13.155000000000001</v>
      </c>
      <c r="BQ475" s="4">
        <v>44.406541157999996</v>
      </c>
      <c r="BR475" s="36">
        <f t="shared" si="37"/>
        <v>2.9357142857142833</v>
      </c>
      <c r="BS475" s="36">
        <f t="shared" si="38"/>
        <v>97.064285714285717</v>
      </c>
      <c r="BT475">
        <f t="shared" si="45"/>
        <v>100</v>
      </c>
    </row>
    <row r="476" spans="1:72" x14ac:dyDescent="0.3">
      <c r="A476" t="s">
        <v>467</v>
      </c>
      <c r="B476" t="s">
        <v>61</v>
      </c>
      <c r="C476">
        <v>10</v>
      </c>
      <c r="D476">
        <v>1.20769519595665</v>
      </c>
      <c r="E476">
        <v>31.465</v>
      </c>
      <c r="F476">
        <v>6.843</v>
      </c>
      <c r="G476">
        <v>0.1395459</v>
      </c>
      <c r="H476">
        <v>-24.963999999999999</v>
      </c>
      <c r="I476">
        <v>1.7556823139999997</v>
      </c>
      <c r="J476">
        <v>12.581396615737185</v>
      </c>
      <c r="K476" t="s">
        <v>36</v>
      </c>
      <c r="L476">
        <v>21.203290962438544</v>
      </c>
      <c r="M476">
        <v>1.6852891304544708</v>
      </c>
      <c r="N476">
        <v>1207.69519595665</v>
      </c>
      <c r="AB476" t="s">
        <v>484</v>
      </c>
      <c r="AC476" t="s">
        <v>489</v>
      </c>
      <c r="AD476">
        <v>3</v>
      </c>
      <c r="AE476" t="s">
        <v>33</v>
      </c>
      <c r="AF476" t="s">
        <v>74</v>
      </c>
      <c r="AG476">
        <v>91.759153499887375</v>
      </c>
      <c r="AH476">
        <v>8.0408997572446523</v>
      </c>
      <c r="AI476" t="s">
        <v>38</v>
      </c>
      <c r="BH476" t="s">
        <v>516</v>
      </c>
      <c r="BI476" t="s">
        <v>49</v>
      </c>
      <c r="BJ476">
        <v>-14.582000000000001</v>
      </c>
      <c r="BK476">
        <v>1.6914955215</v>
      </c>
      <c r="BL476" s="4" t="s">
        <v>95</v>
      </c>
      <c r="BM476" s="11">
        <v>-28.288</v>
      </c>
      <c r="BN476" s="4">
        <v>39.278776221999998</v>
      </c>
      <c r="BO476" s="4" t="s">
        <v>88</v>
      </c>
      <c r="BP476" s="4">
        <v>-13.155000000000001</v>
      </c>
      <c r="BQ476" s="4">
        <v>44.406541157999996</v>
      </c>
      <c r="BR476" s="36">
        <f t="shared" ref="BR476:BR506" si="46">100-BS476</f>
        <v>4.1571428571428584</v>
      </c>
      <c r="BS476" s="36">
        <f t="shared" ref="BS476:BS506" si="47">(BJ476--28)/(-14--28)*100</f>
        <v>95.842857142857142</v>
      </c>
      <c r="BT476">
        <f t="shared" si="45"/>
        <v>100</v>
      </c>
    </row>
    <row r="477" spans="1:72" x14ac:dyDescent="0.3">
      <c r="A477" t="s">
        <v>468</v>
      </c>
      <c r="B477" t="s">
        <v>67</v>
      </c>
      <c r="C477">
        <v>10</v>
      </c>
      <c r="D477">
        <v>1.13658073183816</v>
      </c>
      <c r="E477">
        <v>33.341999999999999</v>
      </c>
      <c r="F477">
        <v>7.609</v>
      </c>
      <c r="G477">
        <v>0.1080501</v>
      </c>
      <c r="H477">
        <v>-23.654999999999998</v>
      </c>
      <c r="I477">
        <v>1.4263071115000001</v>
      </c>
      <c r="J477">
        <v>13.200423798774828</v>
      </c>
      <c r="K477" t="s">
        <v>36</v>
      </c>
      <c r="L477">
        <v>16.211131806146422</v>
      </c>
      <c r="M477">
        <v>1.2280766173318638</v>
      </c>
      <c r="N477">
        <v>1136.5807318381601</v>
      </c>
      <c r="AB477" t="s">
        <v>484</v>
      </c>
      <c r="AC477" t="s">
        <v>491</v>
      </c>
      <c r="AD477">
        <v>4</v>
      </c>
      <c r="AE477" t="s">
        <v>33</v>
      </c>
      <c r="AF477" t="s">
        <v>74</v>
      </c>
      <c r="AG477">
        <v>106.56236439069482</v>
      </c>
      <c r="AH477">
        <v>7.0893665844249574</v>
      </c>
      <c r="AI477" t="s">
        <v>38</v>
      </c>
      <c r="BH477" t="s">
        <v>517</v>
      </c>
      <c r="BI477" t="s">
        <v>55</v>
      </c>
      <c r="BJ477">
        <v>-16.573</v>
      </c>
      <c r="BK477">
        <v>0.73287812799999996</v>
      </c>
      <c r="BL477" s="4" t="s">
        <v>95</v>
      </c>
      <c r="BM477" s="11">
        <v>-28.288</v>
      </c>
      <c r="BN477" s="4">
        <v>39.278776221999998</v>
      </c>
      <c r="BO477" s="4" t="s">
        <v>88</v>
      </c>
      <c r="BP477" s="4">
        <v>-13.155000000000001</v>
      </c>
      <c r="BQ477" s="4">
        <v>44.406541157999996</v>
      </c>
      <c r="BR477" s="36">
        <f t="shared" si="46"/>
        <v>18.378571428571433</v>
      </c>
      <c r="BS477" s="36">
        <f t="shared" si="47"/>
        <v>81.621428571428567</v>
      </c>
      <c r="BT477">
        <f t="shared" si="45"/>
        <v>100</v>
      </c>
    </row>
    <row r="478" spans="1:72" x14ac:dyDescent="0.3">
      <c r="A478" t="s">
        <v>469</v>
      </c>
      <c r="B478" t="s">
        <v>71</v>
      </c>
      <c r="C478">
        <v>20</v>
      </c>
      <c r="D478">
        <v>1.23463514595863</v>
      </c>
      <c r="E478">
        <v>34.603000000000002</v>
      </c>
      <c r="F478">
        <v>8.620000000000001</v>
      </c>
      <c r="G478">
        <v>8.5713499999999998E-2</v>
      </c>
      <c r="H478">
        <v>-22.497999999999998</v>
      </c>
      <c r="I478">
        <v>1.172403458</v>
      </c>
      <c r="J478">
        <v>13.678165726519159</v>
      </c>
      <c r="K478" t="s">
        <v>36</v>
      </c>
      <c r="L478">
        <v>28.949810289804653</v>
      </c>
      <c r="M478">
        <v>2.1164979916625004</v>
      </c>
      <c r="N478">
        <v>2469.2702919172598</v>
      </c>
      <c r="AB478" t="s">
        <v>484</v>
      </c>
      <c r="AC478" t="s">
        <v>485</v>
      </c>
      <c r="AD478">
        <v>1</v>
      </c>
      <c r="AE478" t="s">
        <v>33</v>
      </c>
      <c r="AF478" t="s">
        <v>77</v>
      </c>
      <c r="AG478">
        <v>106.41920330601231</v>
      </c>
      <c r="AH478">
        <v>8.5434790311497508</v>
      </c>
      <c r="AI478" t="s">
        <v>38</v>
      </c>
      <c r="BH478" t="s">
        <v>518</v>
      </c>
      <c r="BI478" t="s">
        <v>61</v>
      </c>
      <c r="BJ478">
        <v>-16.841999999999999</v>
      </c>
      <c r="BK478">
        <v>0.72531320349999995</v>
      </c>
      <c r="BL478" s="4" t="s">
        <v>95</v>
      </c>
      <c r="BM478" s="11">
        <v>-28.288</v>
      </c>
      <c r="BN478" s="4">
        <v>39.278776221999998</v>
      </c>
      <c r="BO478" s="4" t="s">
        <v>88</v>
      </c>
      <c r="BP478" s="4">
        <v>-13.155000000000001</v>
      </c>
      <c r="BQ478" s="4">
        <v>44.406541157999996</v>
      </c>
      <c r="BR478" s="36">
        <f t="shared" si="46"/>
        <v>20.299999999999997</v>
      </c>
      <c r="BS478" s="36">
        <f t="shared" si="47"/>
        <v>79.7</v>
      </c>
      <c r="BT478">
        <f t="shared" si="45"/>
        <v>100</v>
      </c>
    </row>
    <row r="479" spans="1:72" x14ac:dyDescent="0.3">
      <c r="A479" t="s">
        <v>470</v>
      </c>
      <c r="B479" t="s">
        <v>74</v>
      </c>
      <c r="C479">
        <v>20</v>
      </c>
      <c r="D479">
        <v>1.1612444186552</v>
      </c>
      <c r="E479">
        <v>31.724</v>
      </c>
      <c r="F479">
        <v>9.27</v>
      </c>
      <c r="G479">
        <v>5.6916099999999997E-2</v>
      </c>
      <c r="H479">
        <v>-20.504999999999999</v>
      </c>
      <c r="I479">
        <v>0.838410353</v>
      </c>
      <c r="J479">
        <v>14.73063602390185</v>
      </c>
      <c r="K479" t="s">
        <v>36</v>
      </c>
      <c r="L479">
        <v>19.471986859279721</v>
      </c>
      <c r="M479">
        <v>1.3218700691324246</v>
      </c>
      <c r="N479">
        <v>2322.4888373104</v>
      </c>
      <c r="AB479" t="s">
        <v>484</v>
      </c>
      <c r="AC479" t="s">
        <v>487</v>
      </c>
      <c r="AD479">
        <v>2</v>
      </c>
      <c r="AE479" t="s">
        <v>33</v>
      </c>
      <c r="AF479" t="s">
        <v>77</v>
      </c>
      <c r="AG479">
        <v>113.67077896998885</v>
      </c>
      <c r="AH479">
        <v>11.314561630052715</v>
      </c>
      <c r="AI479" t="s">
        <v>38</v>
      </c>
      <c r="BH479" t="s">
        <v>519</v>
      </c>
      <c r="BI479" t="s">
        <v>67</v>
      </c>
      <c r="BJ479">
        <v>-19.669</v>
      </c>
      <c r="BK479">
        <v>0.56338494899999991</v>
      </c>
      <c r="BL479" s="4" t="s">
        <v>95</v>
      </c>
      <c r="BM479" s="11">
        <v>-28.288</v>
      </c>
      <c r="BN479" s="4">
        <v>39.278776221999998</v>
      </c>
      <c r="BO479" s="4" t="s">
        <v>88</v>
      </c>
      <c r="BP479" s="4">
        <v>-13.155000000000001</v>
      </c>
      <c r="BQ479" s="4">
        <v>44.406541157999996</v>
      </c>
      <c r="BR479" s="36">
        <f t="shared" si="46"/>
        <v>40.49285714285714</v>
      </c>
      <c r="BS479" s="36">
        <f t="shared" si="47"/>
        <v>59.50714285714286</v>
      </c>
      <c r="BT479">
        <f t="shared" si="45"/>
        <v>100</v>
      </c>
    </row>
    <row r="480" spans="1:72" x14ac:dyDescent="0.3">
      <c r="A480" t="s">
        <v>472</v>
      </c>
      <c r="B480" t="s">
        <v>77</v>
      </c>
      <c r="C480">
        <v>20</v>
      </c>
      <c r="D480">
        <v>1.12207268076932</v>
      </c>
      <c r="E480">
        <v>36.325000000000003</v>
      </c>
      <c r="F480">
        <v>9.1010000000000009</v>
      </c>
      <c r="G480">
        <v>5.0322699999999998E-2</v>
      </c>
      <c r="H480">
        <v>-20.582999999999998</v>
      </c>
      <c r="I480">
        <v>0.77120709849999991</v>
      </c>
      <c r="J480">
        <v>15.32523291675526</v>
      </c>
      <c r="K480" t="s">
        <v>36</v>
      </c>
      <c r="L480">
        <v>17.307008328844478</v>
      </c>
      <c r="M480">
        <v>1.1293145378510052</v>
      </c>
      <c r="N480">
        <v>2244.1453615386399</v>
      </c>
      <c r="AB480" t="s">
        <v>484</v>
      </c>
      <c r="AC480" t="s">
        <v>489</v>
      </c>
      <c r="AD480">
        <v>3</v>
      </c>
      <c r="AE480" t="s">
        <v>33</v>
      </c>
      <c r="AF480" t="s">
        <v>77</v>
      </c>
      <c r="AG480">
        <v>101.22272070710939</v>
      </c>
      <c r="AH480">
        <v>9.2804634139293221</v>
      </c>
      <c r="AI480" t="s">
        <v>38</v>
      </c>
      <c r="BH480" t="s">
        <v>520</v>
      </c>
      <c r="BI480" t="s">
        <v>71</v>
      </c>
      <c r="BJ480">
        <v>-20.542999999999999</v>
      </c>
      <c r="BK480">
        <v>0.56718955799999993</v>
      </c>
      <c r="BL480" s="4" t="s">
        <v>95</v>
      </c>
      <c r="BM480" s="11">
        <v>-28.288</v>
      </c>
      <c r="BN480" s="4">
        <v>39.278776221999998</v>
      </c>
      <c r="BO480" s="4" t="s">
        <v>88</v>
      </c>
      <c r="BP480" s="4">
        <v>-13.155000000000001</v>
      </c>
      <c r="BQ480" s="4">
        <v>44.406541157999996</v>
      </c>
      <c r="BR480" s="36">
        <f t="shared" si="46"/>
        <v>46.73571428571428</v>
      </c>
      <c r="BS480" s="36">
        <f t="shared" si="47"/>
        <v>53.26428571428572</v>
      </c>
      <c r="BT480">
        <f t="shared" si="45"/>
        <v>100</v>
      </c>
    </row>
    <row r="481" spans="1:72" x14ac:dyDescent="0.3">
      <c r="A481" t="s">
        <v>474</v>
      </c>
      <c r="B481" t="s">
        <v>32</v>
      </c>
      <c r="C481">
        <v>5</v>
      </c>
      <c r="D481">
        <v>1.373010660936357</v>
      </c>
      <c r="E481">
        <v>22.312000000000001</v>
      </c>
      <c r="F481">
        <v>4.5049999999999999</v>
      </c>
      <c r="G481">
        <v>0.17641870900000001</v>
      </c>
      <c r="H481">
        <v>-14.157</v>
      </c>
      <c r="I481">
        <v>2.52128496</v>
      </c>
      <c r="J481">
        <v>14.29148288348488</v>
      </c>
      <c r="K481" t="s">
        <v>33</v>
      </c>
      <c r="L481">
        <v>17.308755646692482</v>
      </c>
      <c r="M481">
        <v>1.2111238412281442</v>
      </c>
      <c r="N481">
        <v>686.5053304681785</v>
      </c>
      <c r="AB481" t="s">
        <v>484</v>
      </c>
      <c r="AC481" t="s">
        <v>491</v>
      </c>
      <c r="AD481">
        <v>4</v>
      </c>
      <c r="AE481" t="s">
        <v>33</v>
      </c>
      <c r="AF481" t="s">
        <v>77</v>
      </c>
      <c r="AG481">
        <v>116.33626156889181</v>
      </c>
      <c r="AH481">
        <v>7.2708946483701782</v>
      </c>
      <c r="AI481" t="s">
        <v>38</v>
      </c>
      <c r="BH481" t="s">
        <v>521</v>
      </c>
      <c r="BI481" t="s">
        <v>74</v>
      </c>
      <c r="BJ481">
        <v>-19.582999999999998</v>
      </c>
      <c r="BK481">
        <v>0.58911667400000001</v>
      </c>
      <c r="BL481" s="4" t="s">
        <v>95</v>
      </c>
      <c r="BM481" s="11">
        <v>-28.288</v>
      </c>
      <c r="BN481" s="4">
        <v>39.278776221999998</v>
      </c>
      <c r="BO481" s="4" t="s">
        <v>88</v>
      </c>
      <c r="BP481" s="4">
        <v>-13.155000000000001</v>
      </c>
      <c r="BQ481" s="4">
        <v>44.406541157999996</v>
      </c>
      <c r="BR481" s="36">
        <f t="shared" si="46"/>
        <v>39.878571428571419</v>
      </c>
      <c r="BS481" s="36">
        <f t="shared" si="47"/>
        <v>60.121428571428581</v>
      </c>
      <c r="BT481">
        <f t="shared" si="45"/>
        <v>100</v>
      </c>
    </row>
    <row r="482" spans="1:72" x14ac:dyDescent="0.3">
      <c r="A482" t="s">
        <v>476</v>
      </c>
      <c r="B482" t="s">
        <v>49</v>
      </c>
      <c r="C482">
        <v>5</v>
      </c>
      <c r="D482">
        <v>1.4930844326314425</v>
      </c>
      <c r="E482">
        <v>24.131</v>
      </c>
      <c r="F482">
        <v>6.0594999999999999</v>
      </c>
      <c r="G482">
        <v>0.13050161799999999</v>
      </c>
      <c r="H482">
        <v>-14.5525</v>
      </c>
      <c r="I482">
        <v>1.7077670249999999</v>
      </c>
      <c r="J482">
        <v>13.086571616850865</v>
      </c>
      <c r="K482" t="s">
        <v>33</v>
      </c>
      <c r="L482">
        <v>12.749201797944057</v>
      </c>
      <c r="M482">
        <v>0.97424967134507612</v>
      </c>
      <c r="N482">
        <v>746.54221631572125</v>
      </c>
      <c r="AB482" t="s">
        <v>484</v>
      </c>
      <c r="AC482" t="s">
        <v>522</v>
      </c>
      <c r="AD482">
        <v>1</v>
      </c>
      <c r="AE482" t="s">
        <v>33</v>
      </c>
      <c r="AF482" t="s">
        <v>32</v>
      </c>
      <c r="AG482">
        <v>17.360147577623284</v>
      </c>
      <c r="AH482">
        <v>1.2037930689545799</v>
      </c>
      <c r="AI482" t="s">
        <v>38</v>
      </c>
      <c r="BH482" t="s">
        <v>523</v>
      </c>
      <c r="BI482" t="s">
        <v>77</v>
      </c>
      <c r="BJ482">
        <v>-19.875499999999999</v>
      </c>
      <c r="BK482">
        <v>0.43020450749999994</v>
      </c>
      <c r="BL482" s="4" t="s">
        <v>95</v>
      </c>
      <c r="BM482" s="11">
        <v>-28.288</v>
      </c>
      <c r="BN482" s="4">
        <v>39.278776221999998</v>
      </c>
      <c r="BO482" s="4" t="s">
        <v>88</v>
      </c>
      <c r="BP482" s="4">
        <v>-13.155000000000001</v>
      </c>
      <c r="BQ482" s="4">
        <v>44.406541157999996</v>
      </c>
      <c r="BR482" s="36">
        <f t="shared" si="46"/>
        <v>41.967857142857135</v>
      </c>
      <c r="BS482" s="36">
        <f t="shared" si="47"/>
        <v>58.032142857142865</v>
      </c>
      <c r="BT482">
        <f t="shared" si="45"/>
        <v>100</v>
      </c>
    </row>
    <row r="483" spans="1:72" x14ac:dyDescent="0.3">
      <c r="A483" t="s">
        <v>477</v>
      </c>
      <c r="B483" t="s">
        <v>55</v>
      </c>
      <c r="C483">
        <v>10</v>
      </c>
      <c r="D483">
        <v>1.6394097707793767</v>
      </c>
      <c r="E483">
        <v>34.749000000000002</v>
      </c>
      <c r="F483">
        <v>9.2089999999999996</v>
      </c>
      <c r="G483">
        <v>6.9405108000000007E-2</v>
      </c>
      <c r="H483">
        <v>-16.183</v>
      </c>
      <c r="I483">
        <v>0.84880598399999996</v>
      </c>
      <c r="J483">
        <v>12.229733638624982</v>
      </c>
      <c r="K483" t="s">
        <v>33</v>
      </c>
      <c r="L483">
        <v>13.915408236656031</v>
      </c>
      <c r="M483">
        <v>1.1378341219719788</v>
      </c>
      <c r="N483">
        <v>1639.4097707793765</v>
      </c>
      <c r="AB483" t="s">
        <v>484</v>
      </c>
      <c r="AC483" t="s">
        <v>524</v>
      </c>
      <c r="AD483">
        <v>2</v>
      </c>
      <c r="AE483" t="s">
        <v>33</v>
      </c>
      <c r="AF483" t="s">
        <v>32</v>
      </c>
      <c r="AG483">
        <v>13.869128318409484</v>
      </c>
      <c r="AH483">
        <v>1.0583831306867633</v>
      </c>
      <c r="AI483" t="s">
        <v>38</v>
      </c>
      <c r="BH483" t="s">
        <v>525</v>
      </c>
      <c r="BI483" t="s">
        <v>32</v>
      </c>
      <c r="BJ483">
        <v>-14.491</v>
      </c>
      <c r="BK483">
        <v>1.8522706859999998</v>
      </c>
      <c r="BL483" s="4" t="s">
        <v>95</v>
      </c>
      <c r="BM483" s="11">
        <v>-28.288</v>
      </c>
      <c r="BN483" s="4">
        <v>39.278776221999998</v>
      </c>
      <c r="BO483" s="4" t="s">
        <v>88</v>
      </c>
      <c r="BP483" s="4">
        <v>-13.155000000000001</v>
      </c>
      <c r="BQ483" s="4">
        <v>44.406541157999996</v>
      </c>
      <c r="BR483" s="36">
        <f t="shared" si="46"/>
        <v>3.5071428571428527</v>
      </c>
      <c r="BS483" s="36">
        <f t="shared" si="47"/>
        <v>96.492857142857147</v>
      </c>
      <c r="BT483">
        <f t="shared" si="45"/>
        <v>100</v>
      </c>
    </row>
    <row r="484" spans="1:72" x14ac:dyDescent="0.3">
      <c r="A484" t="s">
        <v>478</v>
      </c>
      <c r="B484" t="s">
        <v>61</v>
      </c>
      <c r="C484">
        <v>10</v>
      </c>
      <c r="D484">
        <v>1.6729283715246366</v>
      </c>
      <c r="E484">
        <v>34.524999999999999</v>
      </c>
      <c r="F484">
        <v>9.8289999999999988</v>
      </c>
      <c r="G484">
        <v>5.6930366000000003E-2</v>
      </c>
      <c r="H484">
        <v>-16.971</v>
      </c>
      <c r="I484">
        <v>0.66387916799999991</v>
      </c>
      <c r="J484">
        <v>11.66124890186021</v>
      </c>
      <c r="K484" t="s">
        <v>33</v>
      </c>
      <c r="L484">
        <v>11.106222954113706</v>
      </c>
      <c r="M484">
        <v>0.95240424482681552</v>
      </c>
      <c r="N484">
        <v>1672.9283715246368</v>
      </c>
      <c r="AB484" t="s">
        <v>484</v>
      </c>
      <c r="AC484" t="s">
        <v>526</v>
      </c>
      <c r="AD484">
        <v>3</v>
      </c>
      <c r="AE484" t="s">
        <v>33</v>
      </c>
      <c r="AF484" t="s">
        <v>32</v>
      </c>
      <c r="AG484">
        <v>14.194710813010168</v>
      </c>
      <c r="AH484">
        <v>1.1434831306867634</v>
      </c>
      <c r="AI484" t="s">
        <v>38</v>
      </c>
      <c r="BH484" t="s">
        <v>527</v>
      </c>
      <c r="BI484" t="s">
        <v>49</v>
      </c>
      <c r="BJ484">
        <v>-14.979000000000001</v>
      </c>
      <c r="BK484">
        <v>1.5065016119999999</v>
      </c>
      <c r="BL484" s="4" t="s">
        <v>95</v>
      </c>
      <c r="BM484" s="11">
        <v>-28.288</v>
      </c>
      <c r="BN484" s="4">
        <v>39.278776221999998</v>
      </c>
      <c r="BO484" s="4" t="s">
        <v>88</v>
      </c>
      <c r="BP484" s="4">
        <v>-13.155000000000001</v>
      </c>
      <c r="BQ484" s="4">
        <v>44.406541157999996</v>
      </c>
      <c r="BR484" s="36">
        <f t="shared" si="46"/>
        <v>6.9928571428571473</v>
      </c>
      <c r="BS484" s="36">
        <f t="shared" si="47"/>
        <v>93.007142857142853</v>
      </c>
      <c r="BT484">
        <f t="shared" si="45"/>
        <v>100</v>
      </c>
    </row>
    <row r="485" spans="1:72" x14ac:dyDescent="0.3">
      <c r="A485" t="s">
        <v>480</v>
      </c>
      <c r="B485" t="s">
        <v>67</v>
      </c>
      <c r="C485">
        <v>10</v>
      </c>
      <c r="D485">
        <v>1.7682812864805568</v>
      </c>
      <c r="E485">
        <v>34.915999999999997</v>
      </c>
      <c r="F485">
        <v>9.4670000000000005</v>
      </c>
      <c r="G485">
        <v>5.0139164E-2</v>
      </c>
      <c r="H485">
        <v>-19.296000000000003</v>
      </c>
      <c r="I485">
        <v>0.588280896</v>
      </c>
      <c r="J485">
        <v>11.732961802075518</v>
      </c>
      <c r="K485" t="s">
        <v>33</v>
      </c>
      <c r="L485">
        <v>10.402460995908147</v>
      </c>
      <c r="M485">
        <v>0.8866014542097963</v>
      </c>
      <c r="N485">
        <v>1768.2812864805569</v>
      </c>
      <c r="AB485" t="s">
        <v>484</v>
      </c>
      <c r="AC485" t="s">
        <v>528</v>
      </c>
      <c r="AD485">
        <v>4</v>
      </c>
      <c r="AE485" t="s">
        <v>33</v>
      </c>
      <c r="AF485" t="s">
        <v>32</v>
      </c>
      <c r="AG485">
        <v>13.900950566081434</v>
      </c>
      <c r="AH485">
        <v>1.1035831306867634</v>
      </c>
      <c r="AI485" t="s">
        <v>38</v>
      </c>
      <c r="BH485" t="s">
        <v>529</v>
      </c>
      <c r="BI485" t="s">
        <v>55</v>
      </c>
      <c r="BJ485">
        <v>-16.257999999999999</v>
      </c>
      <c r="BK485">
        <v>1.0915614674999998</v>
      </c>
      <c r="BL485" s="4" t="s">
        <v>95</v>
      </c>
      <c r="BM485" s="11">
        <v>-28.288</v>
      </c>
      <c r="BN485" s="4">
        <v>39.278776221999998</v>
      </c>
      <c r="BO485" s="4" t="s">
        <v>88</v>
      </c>
      <c r="BP485" s="4">
        <v>-13.155000000000001</v>
      </c>
      <c r="BQ485" s="4">
        <v>44.406541157999996</v>
      </c>
      <c r="BR485" s="36">
        <f t="shared" si="46"/>
        <v>16.128571428571419</v>
      </c>
      <c r="BS485" s="36">
        <f t="shared" si="47"/>
        <v>83.871428571428581</v>
      </c>
      <c r="BT485">
        <f t="shared" si="45"/>
        <v>100</v>
      </c>
    </row>
    <row r="486" spans="1:72" x14ac:dyDescent="0.3">
      <c r="A486" t="s">
        <v>481</v>
      </c>
      <c r="B486" t="s">
        <v>71</v>
      </c>
      <c r="C486">
        <v>20</v>
      </c>
      <c r="D486">
        <v>1.4675143794947278</v>
      </c>
      <c r="E486">
        <v>35.369999999999997</v>
      </c>
      <c r="F486">
        <v>8.2839999999999989</v>
      </c>
      <c r="G486">
        <v>5.1718771999999996E-2</v>
      </c>
      <c r="H486">
        <v>-20.520000000000003</v>
      </c>
      <c r="I486">
        <v>0.59663279999999996</v>
      </c>
      <c r="J486">
        <v>11.53609757014339</v>
      </c>
      <c r="K486" t="s">
        <v>33</v>
      </c>
      <c r="L486">
        <v>17.511344265564041</v>
      </c>
      <c r="M486">
        <v>1.5179608319961859</v>
      </c>
      <c r="N486">
        <v>2935.0287589894556</v>
      </c>
      <c r="AB486" t="s">
        <v>484</v>
      </c>
      <c r="AC486" t="s">
        <v>522</v>
      </c>
      <c r="AD486">
        <v>1</v>
      </c>
      <c r="AE486" t="s">
        <v>33</v>
      </c>
      <c r="AF486" t="s">
        <v>49</v>
      </c>
      <c r="AG486">
        <v>25.213455061037834</v>
      </c>
      <c r="AH486">
        <v>1.8536157323014093</v>
      </c>
      <c r="AI486" t="s">
        <v>38</v>
      </c>
      <c r="BH486" t="s">
        <v>530</v>
      </c>
      <c r="BI486" t="s">
        <v>61</v>
      </c>
      <c r="BJ486">
        <v>-17.646999999999998</v>
      </c>
      <c r="BK486">
        <v>0.91971142199999989</v>
      </c>
      <c r="BL486" s="4" t="s">
        <v>95</v>
      </c>
      <c r="BM486" s="11">
        <v>-28.288</v>
      </c>
      <c r="BN486" s="4">
        <v>39.278776221999998</v>
      </c>
      <c r="BO486" s="4" t="s">
        <v>88</v>
      </c>
      <c r="BP486" s="4">
        <v>-13.155000000000001</v>
      </c>
      <c r="BQ486" s="4">
        <v>44.406541157999996</v>
      </c>
      <c r="BR486" s="36">
        <f t="shared" si="46"/>
        <v>26.049999999999983</v>
      </c>
      <c r="BS486" s="36">
        <f t="shared" si="47"/>
        <v>73.950000000000017</v>
      </c>
      <c r="BT486">
        <f t="shared" si="45"/>
        <v>100</v>
      </c>
    </row>
    <row r="487" spans="1:72" x14ac:dyDescent="0.3">
      <c r="A487" t="s">
        <v>483</v>
      </c>
      <c r="B487" t="s">
        <v>74</v>
      </c>
      <c r="C487">
        <v>20</v>
      </c>
      <c r="D487">
        <v>1.5293486937053871</v>
      </c>
      <c r="E487">
        <v>33.008000000000003</v>
      </c>
      <c r="F487">
        <v>8.08</v>
      </c>
      <c r="G487">
        <v>4.6360711999999998E-2</v>
      </c>
      <c r="H487">
        <v>-19.957000000000001</v>
      </c>
      <c r="I487">
        <v>0.60074006400000002</v>
      </c>
      <c r="J487">
        <v>12.957955952013853</v>
      </c>
      <c r="K487" t="s">
        <v>33</v>
      </c>
      <c r="L487">
        <v>18.374820642697813</v>
      </c>
      <c r="M487">
        <v>1.4180338867290332</v>
      </c>
      <c r="N487">
        <v>3058.6973874107744</v>
      </c>
      <c r="AB487" t="s">
        <v>484</v>
      </c>
      <c r="AC487" t="s">
        <v>524</v>
      </c>
      <c r="AD487">
        <v>2</v>
      </c>
      <c r="AE487" t="s">
        <v>33</v>
      </c>
      <c r="AF487" t="s">
        <v>49</v>
      </c>
      <c r="AG487">
        <v>20.81330021776585</v>
      </c>
      <c r="AH487">
        <v>1.6324444953620771</v>
      </c>
      <c r="AI487" t="s">
        <v>38</v>
      </c>
      <c r="BH487" t="s">
        <v>531</v>
      </c>
      <c r="BI487" t="s">
        <v>67</v>
      </c>
      <c r="BJ487">
        <v>-18.407999999999998</v>
      </c>
      <c r="BK487">
        <v>0.76765203900000001</v>
      </c>
      <c r="BL487" s="4" t="s">
        <v>95</v>
      </c>
      <c r="BM487" s="11">
        <v>-28.288</v>
      </c>
      <c r="BN487" s="4">
        <v>39.278776221999998</v>
      </c>
      <c r="BO487" s="4" t="s">
        <v>88</v>
      </c>
      <c r="BP487" s="4">
        <v>-13.155000000000001</v>
      </c>
      <c r="BQ487" s="4">
        <v>44.406541157999996</v>
      </c>
      <c r="BR487" s="36">
        <f t="shared" si="46"/>
        <v>31.485714285714266</v>
      </c>
      <c r="BS487" s="36">
        <f t="shared" si="47"/>
        <v>68.514285714285734</v>
      </c>
      <c r="BT487">
        <f t="shared" si="45"/>
        <v>100</v>
      </c>
    </row>
    <row r="488" spans="1:72" x14ac:dyDescent="0.3">
      <c r="A488" t="s">
        <v>486</v>
      </c>
      <c r="B488" t="s">
        <v>77</v>
      </c>
      <c r="C488">
        <v>20</v>
      </c>
      <c r="D488">
        <v>1.4602103261979993</v>
      </c>
      <c r="E488">
        <v>34.451000000000001</v>
      </c>
      <c r="F488">
        <v>8.3680000000000003</v>
      </c>
      <c r="G488">
        <v>3.4357607000000005E-2</v>
      </c>
      <c r="H488">
        <v>-19.783000000000001</v>
      </c>
      <c r="I488">
        <v>0.43103980799999997</v>
      </c>
      <c r="J488">
        <v>12.545687713349766</v>
      </c>
      <c r="K488" t="s">
        <v>33</v>
      </c>
      <c r="L488">
        <v>12.58817557288006</v>
      </c>
      <c r="M488">
        <v>1.0033866504970534</v>
      </c>
      <c r="N488">
        <v>2920.4206523959988</v>
      </c>
      <c r="AB488" t="s">
        <v>484</v>
      </c>
      <c r="AC488" t="s">
        <v>526</v>
      </c>
      <c r="AD488">
        <v>3</v>
      </c>
      <c r="AE488" t="s">
        <v>33</v>
      </c>
      <c r="AF488" t="s">
        <v>49</v>
      </c>
      <c r="AG488">
        <v>20.541414849135428</v>
      </c>
      <c r="AH488">
        <v>1.7175444953620773</v>
      </c>
      <c r="AI488" t="s">
        <v>38</v>
      </c>
      <c r="BH488" t="s">
        <v>532</v>
      </c>
      <c r="BI488" t="s">
        <v>71</v>
      </c>
      <c r="BJ488">
        <v>-18.683999999999997</v>
      </c>
      <c r="BK488">
        <v>0.60151659749999997</v>
      </c>
      <c r="BL488" s="4" t="s">
        <v>95</v>
      </c>
      <c r="BM488" s="11">
        <v>-28.288</v>
      </c>
      <c r="BN488" s="4">
        <v>39.278776221999998</v>
      </c>
      <c r="BO488" s="4" t="s">
        <v>88</v>
      </c>
      <c r="BP488" s="4">
        <v>-13.155000000000001</v>
      </c>
      <c r="BQ488" s="4">
        <v>44.406541157999996</v>
      </c>
      <c r="BR488" s="36">
        <f t="shared" si="46"/>
        <v>33.457142857142841</v>
      </c>
      <c r="BS488" s="36">
        <f t="shared" si="47"/>
        <v>66.542857142857159</v>
      </c>
      <c r="BT488">
        <f t="shared" si="45"/>
        <v>100</v>
      </c>
    </row>
    <row r="489" spans="1:72" x14ac:dyDescent="0.3">
      <c r="A489" t="s">
        <v>488</v>
      </c>
      <c r="B489" t="s">
        <v>32</v>
      </c>
      <c r="C489">
        <v>5</v>
      </c>
      <c r="D489">
        <v>1.373010660936357</v>
      </c>
      <c r="E489">
        <v>25.172000000000001</v>
      </c>
      <c r="F489">
        <v>5.1839999999999993</v>
      </c>
      <c r="G489">
        <v>0.15723320800000001</v>
      </c>
      <c r="H489">
        <v>-14.526</v>
      </c>
      <c r="I489">
        <v>1.8956088959999999</v>
      </c>
      <c r="J489">
        <v>12.056033964529934</v>
      </c>
      <c r="K489" t="s">
        <v>33</v>
      </c>
      <c r="L489">
        <v>13.013456115868991</v>
      </c>
      <c r="M489">
        <v>1.0794143541861185</v>
      </c>
      <c r="N489">
        <v>686.5053304681785</v>
      </c>
      <c r="AB489" t="s">
        <v>484</v>
      </c>
      <c r="AC489" t="s">
        <v>528</v>
      </c>
      <c r="AD489">
        <v>4</v>
      </c>
      <c r="AE489" t="s">
        <v>33</v>
      </c>
      <c r="AF489" t="s">
        <v>49</v>
      </c>
      <c r="AG489">
        <v>20.550699796892758</v>
      </c>
      <c r="AH489">
        <v>1.6776444953620773</v>
      </c>
      <c r="AI489" t="s">
        <v>38</v>
      </c>
      <c r="BH489" t="s">
        <v>533</v>
      </c>
      <c r="BI489" t="s">
        <v>74</v>
      </c>
      <c r="BJ489">
        <v>-17.524999999999999</v>
      </c>
      <c r="BK489">
        <v>0.47389103999999999</v>
      </c>
      <c r="BL489" s="4" t="s">
        <v>95</v>
      </c>
      <c r="BM489" s="11">
        <v>-28.288</v>
      </c>
      <c r="BN489" s="4">
        <v>39.278776221999998</v>
      </c>
      <c r="BO489" s="4" t="s">
        <v>88</v>
      </c>
      <c r="BP489" s="4">
        <v>-13.155000000000001</v>
      </c>
      <c r="BQ489" s="4">
        <v>44.406541157999996</v>
      </c>
      <c r="BR489" s="36">
        <f t="shared" si="46"/>
        <v>25.178571428571416</v>
      </c>
      <c r="BS489" s="36">
        <f t="shared" si="47"/>
        <v>74.821428571428584</v>
      </c>
      <c r="BT489">
        <f t="shared" si="45"/>
        <v>100</v>
      </c>
    </row>
    <row r="490" spans="1:72" x14ac:dyDescent="0.3">
      <c r="A490" t="s">
        <v>490</v>
      </c>
      <c r="B490" t="s">
        <v>49</v>
      </c>
      <c r="C490">
        <v>5</v>
      </c>
      <c r="D490">
        <v>1.4930844326314425</v>
      </c>
      <c r="E490">
        <v>21.431999999999999</v>
      </c>
      <c r="F490">
        <v>6.4009999999999998</v>
      </c>
      <c r="G490">
        <v>0.12788201900000001</v>
      </c>
      <c r="H490">
        <v>-14.961</v>
      </c>
      <c r="I490">
        <v>1.4923110150000001</v>
      </c>
      <c r="J490">
        <v>11.669435833664778</v>
      </c>
      <c r="K490" t="s">
        <v>33</v>
      </c>
      <c r="L490">
        <v>11.140731725704637</v>
      </c>
      <c r="M490">
        <v>0.95469325891189183</v>
      </c>
      <c r="N490">
        <v>746.54221631572125</v>
      </c>
      <c r="AB490" t="s">
        <v>484</v>
      </c>
      <c r="AC490" t="s">
        <v>522</v>
      </c>
      <c r="AD490">
        <v>1</v>
      </c>
      <c r="AE490" t="s">
        <v>33</v>
      </c>
      <c r="AF490" t="s">
        <v>55</v>
      </c>
      <c r="AG490">
        <v>40.904028208089613</v>
      </c>
      <c r="AH490">
        <v>3.1706251476570606</v>
      </c>
      <c r="AI490" t="s">
        <v>38</v>
      </c>
      <c r="BH490" t="s">
        <v>534</v>
      </c>
      <c r="BI490" t="s">
        <v>77</v>
      </c>
      <c r="BJ490">
        <v>-17.562999999999999</v>
      </c>
      <c r="BK490">
        <v>0.4151633535</v>
      </c>
      <c r="BL490" s="4" t="s">
        <v>95</v>
      </c>
      <c r="BM490" s="11">
        <v>-28.288</v>
      </c>
      <c r="BN490" s="4">
        <v>39.278776221999998</v>
      </c>
      <c r="BO490" s="4" t="s">
        <v>88</v>
      </c>
      <c r="BP490" s="4">
        <v>-13.155000000000001</v>
      </c>
      <c r="BQ490" s="4">
        <v>44.406541157999996</v>
      </c>
      <c r="BR490" s="36">
        <f t="shared" si="46"/>
        <v>25.449999999999989</v>
      </c>
      <c r="BS490" s="36">
        <f t="shared" si="47"/>
        <v>74.550000000000011</v>
      </c>
      <c r="BT490">
        <f t="shared" si="45"/>
        <v>100</v>
      </c>
    </row>
    <row r="491" spans="1:72" x14ac:dyDescent="0.3">
      <c r="A491" t="s">
        <v>492</v>
      </c>
      <c r="B491" t="s">
        <v>55</v>
      </c>
      <c r="C491">
        <v>10</v>
      </c>
      <c r="D491">
        <v>1.6394097707793767</v>
      </c>
      <c r="E491">
        <v>32.506999999999998</v>
      </c>
      <c r="F491">
        <v>6.9039999999999999</v>
      </c>
      <c r="G491">
        <v>9.2089210000000005E-2</v>
      </c>
      <c r="H491">
        <v>-15.577</v>
      </c>
      <c r="I491">
        <v>1.075478226</v>
      </c>
      <c r="J491">
        <v>11.678656229106537</v>
      </c>
      <c r="K491" t="s">
        <v>33</v>
      </c>
      <c r="L491">
        <v>17.631495119648704</v>
      </c>
      <c r="M491">
        <v>1.5097195065735387</v>
      </c>
      <c r="N491">
        <v>1639.4097707793765</v>
      </c>
      <c r="AB491" t="s">
        <v>484</v>
      </c>
      <c r="AC491" t="s">
        <v>524</v>
      </c>
      <c r="AD491">
        <v>2</v>
      </c>
      <c r="AE491" t="s">
        <v>33</v>
      </c>
      <c r="AF491" t="s">
        <v>55</v>
      </c>
      <c r="AG491">
        <v>34.552880684841789</v>
      </c>
      <c r="AH491">
        <v>2.7868711873864092</v>
      </c>
      <c r="AI491" t="s">
        <v>38</v>
      </c>
      <c r="BH491" t="s">
        <v>535</v>
      </c>
      <c r="BI491" t="s">
        <v>32</v>
      </c>
      <c r="BJ491">
        <v>-14.428000000000001</v>
      </c>
      <c r="BK491">
        <v>1.8600169455</v>
      </c>
      <c r="BL491" s="4" t="s">
        <v>95</v>
      </c>
      <c r="BM491" s="11">
        <v>-28.288</v>
      </c>
      <c r="BN491" s="4">
        <v>39.278776221999998</v>
      </c>
      <c r="BO491" s="4" t="s">
        <v>88</v>
      </c>
      <c r="BP491" s="4">
        <v>-13.155000000000001</v>
      </c>
      <c r="BQ491" s="4">
        <v>44.406541157999996</v>
      </c>
      <c r="BR491" s="36">
        <f t="shared" si="46"/>
        <v>3.057142857142864</v>
      </c>
      <c r="BS491" s="36">
        <f t="shared" si="47"/>
        <v>96.942857142857136</v>
      </c>
      <c r="BT491">
        <f t="shared" si="45"/>
        <v>100</v>
      </c>
    </row>
    <row r="492" spans="1:72" x14ac:dyDescent="0.3">
      <c r="A492" t="s">
        <v>493</v>
      </c>
      <c r="B492" t="s">
        <v>61</v>
      </c>
      <c r="C492">
        <v>10</v>
      </c>
      <c r="D492">
        <v>1.6729283715246366</v>
      </c>
      <c r="E492">
        <v>34.352000000000004</v>
      </c>
      <c r="F492">
        <v>7.4524999999999997</v>
      </c>
      <c r="G492">
        <v>7.6091043999999997E-2</v>
      </c>
      <c r="H492">
        <v>-16.529499999999999</v>
      </c>
      <c r="I492">
        <v>0.92534403700000001</v>
      </c>
      <c r="J492">
        <v>12.160769590285678</v>
      </c>
      <c r="K492" t="s">
        <v>33</v>
      </c>
      <c r="L492">
        <v>15.480342929184433</v>
      </c>
      <c r="M492">
        <v>1.2729486632652949</v>
      </c>
      <c r="N492">
        <v>1672.9283715246368</v>
      </c>
      <c r="AB492" t="s">
        <v>484</v>
      </c>
      <c r="AC492" t="s">
        <v>526</v>
      </c>
      <c r="AD492">
        <v>3</v>
      </c>
      <c r="AE492" t="s">
        <v>33</v>
      </c>
      <c r="AF492" t="s">
        <v>55</v>
      </c>
      <c r="AG492">
        <v>33.386343556029303</v>
      </c>
      <c r="AH492">
        <v>2.8719711873864089</v>
      </c>
      <c r="AI492" t="s">
        <v>38</v>
      </c>
      <c r="BH492" t="s">
        <v>536</v>
      </c>
      <c r="BI492" t="s">
        <v>49</v>
      </c>
      <c r="BJ492">
        <v>-15.277000000000001</v>
      </c>
      <c r="BK492">
        <v>1.20199689525</v>
      </c>
      <c r="BL492" s="4" t="s">
        <v>95</v>
      </c>
      <c r="BM492" s="11">
        <v>-28.288</v>
      </c>
      <c r="BN492" s="4">
        <v>39.278776221999998</v>
      </c>
      <c r="BO492" s="4" t="s">
        <v>88</v>
      </c>
      <c r="BP492" s="4">
        <v>-13.155000000000001</v>
      </c>
      <c r="BQ492" s="4">
        <v>44.406541157999996</v>
      </c>
      <c r="BR492" s="36">
        <f t="shared" si="46"/>
        <v>9.1214285714285808</v>
      </c>
      <c r="BS492" s="36">
        <f t="shared" si="47"/>
        <v>90.878571428571419</v>
      </c>
      <c r="BT492">
        <f t="shared" si="45"/>
        <v>100</v>
      </c>
    </row>
    <row r="493" spans="1:72" x14ac:dyDescent="0.3">
      <c r="A493" t="s">
        <v>495</v>
      </c>
      <c r="B493" t="s">
        <v>67</v>
      </c>
      <c r="C493">
        <v>10</v>
      </c>
      <c r="D493">
        <v>1.7682812864805568</v>
      </c>
      <c r="E493">
        <v>35.975000000000001</v>
      </c>
      <c r="F493">
        <v>7.8789999999999996</v>
      </c>
      <c r="G493">
        <v>6.3182466000000007E-2</v>
      </c>
      <c r="H493">
        <v>-17.355</v>
      </c>
      <c r="I493">
        <v>0.76223655600000007</v>
      </c>
      <c r="J493">
        <v>12.064052010885424</v>
      </c>
      <c r="K493" t="s">
        <v>33</v>
      </c>
      <c r="L493">
        <v>13.478486378461891</v>
      </c>
      <c r="M493">
        <v>1.1172437226149405</v>
      </c>
      <c r="N493">
        <v>1768.2812864805569</v>
      </c>
      <c r="AB493" t="s">
        <v>484</v>
      </c>
      <c r="AC493" t="s">
        <v>528</v>
      </c>
      <c r="AD493">
        <v>4</v>
      </c>
      <c r="AE493" t="s">
        <v>33</v>
      </c>
      <c r="AF493" t="s">
        <v>55</v>
      </c>
      <c r="AG493">
        <v>34.045959397111915</v>
      </c>
      <c r="AH493">
        <v>2.8320711873864091</v>
      </c>
      <c r="AI493" t="s">
        <v>38</v>
      </c>
      <c r="BH493" t="s">
        <v>537</v>
      </c>
      <c r="BI493" t="s">
        <v>55</v>
      </c>
      <c r="BJ493">
        <v>-16.417999999999999</v>
      </c>
      <c r="BK493">
        <v>0.86942627099999992</v>
      </c>
      <c r="BL493" s="4" t="s">
        <v>95</v>
      </c>
      <c r="BM493" s="11">
        <v>-28.288</v>
      </c>
      <c r="BN493" s="4">
        <v>39.278776221999998</v>
      </c>
      <c r="BO493" s="4" t="s">
        <v>88</v>
      </c>
      <c r="BP493" s="4">
        <v>-13.155000000000001</v>
      </c>
      <c r="BQ493" s="4">
        <v>44.406541157999996</v>
      </c>
      <c r="BR493" s="36">
        <f t="shared" si="46"/>
        <v>17.271428571428572</v>
      </c>
      <c r="BS493" s="36">
        <f t="shared" si="47"/>
        <v>82.728571428571428</v>
      </c>
      <c r="BT493">
        <f t="shared" si="45"/>
        <v>100</v>
      </c>
    </row>
    <row r="494" spans="1:72" x14ac:dyDescent="0.3">
      <c r="A494" t="s">
        <v>496</v>
      </c>
      <c r="B494" t="s">
        <v>71</v>
      </c>
      <c r="C494">
        <v>20</v>
      </c>
      <c r="D494">
        <v>1.4675143794947278</v>
      </c>
      <c r="E494">
        <v>30.934999999999999</v>
      </c>
      <c r="F494">
        <v>7.968</v>
      </c>
      <c r="G494">
        <v>5.1380314000000003E-2</v>
      </c>
      <c r="H494">
        <v>-17.796000000000003</v>
      </c>
      <c r="I494">
        <v>0.63923522099999996</v>
      </c>
      <c r="J494">
        <v>12.441247848349077</v>
      </c>
      <c r="K494" t="s">
        <v>33</v>
      </c>
      <c r="L494">
        <v>18.761737573939804</v>
      </c>
      <c r="M494">
        <v>1.5080269923590857</v>
      </c>
      <c r="N494">
        <v>2935.0287589894556</v>
      </c>
      <c r="AB494" t="s">
        <v>484</v>
      </c>
      <c r="AC494" t="s">
        <v>522</v>
      </c>
      <c r="AD494">
        <v>1</v>
      </c>
      <c r="AE494" t="s">
        <v>33</v>
      </c>
      <c r="AF494" t="s">
        <v>61</v>
      </c>
      <c r="AG494">
        <v>55.720479048781897</v>
      </c>
      <c r="AH494">
        <v>4.4438969765189364</v>
      </c>
      <c r="AI494" t="s">
        <v>38</v>
      </c>
      <c r="BH494" t="s">
        <v>538</v>
      </c>
      <c r="BI494" t="s">
        <v>61</v>
      </c>
      <c r="BJ494">
        <v>-18.234999999999999</v>
      </c>
      <c r="BK494">
        <v>0.67277687399999997</v>
      </c>
      <c r="BL494" s="4" t="s">
        <v>95</v>
      </c>
      <c r="BM494" s="11">
        <v>-28.288</v>
      </c>
      <c r="BN494" s="4">
        <v>39.278776221999998</v>
      </c>
      <c r="BO494" s="4" t="s">
        <v>88</v>
      </c>
      <c r="BP494" s="4">
        <v>-13.155000000000001</v>
      </c>
      <c r="BQ494" s="4">
        <v>44.406541157999996</v>
      </c>
      <c r="BR494" s="36">
        <f t="shared" si="46"/>
        <v>30.25</v>
      </c>
      <c r="BS494" s="36">
        <f t="shared" si="47"/>
        <v>69.75</v>
      </c>
      <c r="BT494">
        <f t="shared" si="45"/>
        <v>100</v>
      </c>
    </row>
    <row r="495" spans="1:72" x14ac:dyDescent="0.3">
      <c r="A495" t="s">
        <v>497</v>
      </c>
      <c r="B495" t="s">
        <v>74</v>
      </c>
      <c r="C495">
        <v>20</v>
      </c>
      <c r="D495">
        <v>1.5293486937053871</v>
      </c>
      <c r="E495">
        <v>34.197000000000003</v>
      </c>
      <c r="F495">
        <v>8.32</v>
      </c>
      <c r="G495">
        <v>4.2426420999999999E-2</v>
      </c>
      <c r="H495">
        <v>-18.001000000000001</v>
      </c>
      <c r="I495">
        <v>0.53746466999999998</v>
      </c>
      <c r="J495">
        <v>12.668159541432919</v>
      </c>
      <c r="K495" t="s">
        <v>33</v>
      </c>
      <c r="L495">
        <v>16.439417819545938</v>
      </c>
      <c r="M495">
        <v>1.2976958306988959</v>
      </c>
      <c r="N495">
        <v>3058.6973874107744</v>
      </c>
      <c r="AB495" t="s">
        <v>484</v>
      </c>
      <c r="AC495" t="s">
        <v>524</v>
      </c>
      <c r="AD495">
        <v>2</v>
      </c>
      <c r="AE495" t="s">
        <v>33</v>
      </c>
      <c r="AF495" t="s">
        <v>61</v>
      </c>
      <c r="AG495">
        <v>47.313670761260873</v>
      </c>
      <c r="AH495">
        <v>3.888837952558851</v>
      </c>
      <c r="AI495" t="s">
        <v>38</v>
      </c>
      <c r="BH495" t="s">
        <v>539</v>
      </c>
      <c r="BI495" t="s">
        <v>67</v>
      </c>
      <c r="BJ495">
        <v>-18.918999999999997</v>
      </c>
      <c r="BK495">
        <v>0.56163599099999995</v>
      </c>
      <c r="BL495" s="4" t="s">
        <v>95</v>
      </c>
      <c r="BM495" s="11">
        <v>-28.288</v>
      </c>
      <c r="BN495" s="4">
        <v>39.278776221999998</v>
      </c>
      <c r="BO495" s="4" t="s">
        <v>88</v>
      </c>
      <c r="BP495" s="4">
        <v>-13.155000000000001</v>
      </c>
      <c r="BQ495" s="4">
        <v>44.406541157999996</v>
      </c>
      <c r="BR495" s="36">
        <f t="shared" si="46"/>
        <v>35.135714285714258</v>
      </c>
      <c r="BS495" s="36">
        <f t="shared" si="47"/>
        <v>64.864285714285742</v>
      </c>
      <c r="BT495">
        <f t="shared" si="45"/>
        <v>100</v>
      </c>
    </row>
    <row r="496" spans="1:72" x14ac:dyDescent="0.3">
      <c r="A496" t="s">
        <v>498</v>
      </c>
      <c r="B496" t="s">
        <v>77</v>
      </c>
      <c r="C496">
        <v>20</v>
      </c>
      <c r="D496">
        <v>1.4602103261979993</v>
      </c>
      <c r="E496">
        <v>33.786999999999999</v>
      </c>
      <c r="F496">
        <v>8.7249999999999996</v>
      </c>
      <c r="G496">
        <v>3.7063932000000001E-2</v>
      </c>
      <c r="H496">
        <v>-17.998000000000001</v>
      </c>
      <c r="I496">
        <v>0.46841812200000005</v>
      </c>
      <c r="J496">
        <v>12.638111952072435</v>
      </c>
      <c r="K496" t="s">
        <v>33</v>
      </c>
      <c r="L496">
        <v>13.679779574453486</v>
      </c>
      <c r="M496">
        <v>1.0824227247180094</v>
      </c>
      <c r="N496">
        <v>2920.4206523959988</v>
      </c>
      <c r="AB496" t="s">
        <v>484</v>
      </c>
      <c r="AC496" t="s">
        <v>526</v>
      </c>
      <c r="AD496">
        <v>3</v>
      </c>
      <c r="AE496" t="s">
        <v>33</v>
      </c>
      <c r="AF496" t="s">
        <v>61</v>
      </c>
      <c r="AG496">
        <v>45.776451717269197</v>
      </c>
      <c r="AH496">
        <v>3.9739379525588507</v>
      </c>
      <c r="AI496" t="s">
        <v>38</v>
      </c>
      <c r="BH496" t="s">
        <v>540</v>
      </c>
      <c r="BI496" t="s">
        <v>71</v>
      </c>
      <c r="BJ496">
        <v>-18.895</v>
      </c>
      <c r="BK496">
        <v>0.52471899899999996</v>
      </c>
      <c r="BL496" s="4" t="s">
        <v>95</v>
      </c>
      <c r="BM496" s="11">
        <v>-28.288</v>
      </c>
      <c r="BN496" s="4">
        <v>39.278776221999998</v>
      </c>
      <c r="BO496" s="4" t="s">
        <v>88</v>
      </c>
      <c r="BP496" s="4">
        <v>-13.155000000000001</v>
      </c>
      <c r="BQ496" s="4">
        <v>44.406541157999996</v>
      </c>
      <c r="BR496" s="36">
        <f t="shared" si="46"/>
        <v>34.964285714285708</v>
      </c>
      <c r="BS496" s="36">
        <f t="shared" si="47"/>
        <v>65.035714285714292</v>
      </c>
      <c r="BT496">
        <f t="shared" si="45"/>
        <v>100</v>
      </c>
    </row>
    <row r="497" spans="1:89" x14ac:dyDescent="0.3">
      <c r="A497" t="s">
        <v>499</v>
      </c>
      <c r="B497" t="s">
        <v>32</v>
      </c>
      <c r="C497">
        <v>5</v>
      </c>
      <c r="D497">
        <v>1.4524850764055586</v>
      </c>
      <c r="E497">
        <v>27.614999999999998</v>
      </c>
      <c r="F497">
        <v>5.58</v>
      </c>
      <c r="G497">
        <v>0.1454231</v>
      </c>
      <c r="H497">
        <v>-14.592000000000001</v>
      </c>
      <c r="I497">
        <v>2.1309303260000001</v>
      </c>
      <c r="J497">
        <v>14.653313854538929</v>
      </c>
      <c r="K497" t="s">
        <v>33</v>
      </c>
      <c r="L497">
        <v>15.47572248687516</v>
      </c>
      <c r="M497">
        <v>1.0561244125731659</v>
      </c>
      <c r="N497">
        <v>726.24253820277931</v>
      </c>
      <c r="AB497" t="s">
        <v>484</v>
      </c>
      <c r="AC497" t="s">
        <v>528</v>
      </c>
      <c r="AD497">
        <v>4</v>
      </c>
      <c r="AE497" t="s">
        <v>33</v>
      </c>
      <c r="AF497" t="s">
        <v>61</v>
      </c>
      <c r="AG497">
        <v>47.121287813109532</v>
      </c>
      <c r="AH497">
        <v>3.9340379525588509</v>
      </c>
      <c r="AI497" t="s">
        <v>38</v>
      </c>
      <c r="BH497" t="s">
        <v>541</v>
      </c>
      <c r="BI497" t="s">
        <v>74</v>
      </c>
      <c r="BJ497">
        <v>-19.195</v>
      </c>
      <c r="BK497">
        <v>0.43819744499999996</v>
      </c>
      <c r="BL497" s="4" t="s">
        <v>95</v>
      </c>
      <c r="BM497" s="11">
        <v>-28.288</v>
      </c>
      <c r="BN497" s="4">
        <v>39.278776221999998</v>
      </c>
      <c r="BO497" s="4" t="s">
        <v>88</v>
      </c>
      <c r="BP497" s="4">
        <v>-13.155000000000001</v>
      </c>
      <c r="BQ497" s="4">
        <v>44.406541157999996</v>
      </c>
      <c r="BR497" s="36">
        <f t="shared" si="46"/>
        <v>37.107142857142861</v>
      </c>
      <c r="BS497" s="36">
        <f t="shared" si="47"/>
        <v>62.892857142857139</v>
      </c>
      <c r="BT497">
        <f t="shared" si="45"/>
        <v>100</v>
      </c>
    </row>
    <row r="498" spans="1:89" x14ac:dyDescent="0.3">
      <c r="A498" t="s">
        <v>500</v>
      </c>
      <c r="B498" t="s">
        <v>49</v>
      </c>
      <c r="C498">
        <v>5</v>
      </c>
      <c r="D498">
        <v>1.5238082697753543</v>
      </c>
      <c r="E498">
        <v>25.047999999999998</v>
      </c>
      <c r="F498">
        <v>6.8319999999999999</v>
      </c>
      <c r="G498">
        <v>0.1063552</v>
      </c>
      <c r="H498">
        <v>-15.071999999999999</v>
      </c>
      <c r="I498">
        <v>1.3397672079999998</v>
      </c>
      <c r="J498">
        <v>12.597101110241905</v>
      </c>
      <c r="K498" t="s">
        <v>33</v>
      </c>
      <c r="L498">
        <v>10.207741755621186</v>
      </c>
      <c r="M498">
        <v>0.8103246664680589</v>
      </c>
      <c r="N498">
        <v>761.90413488767717</v>
      </c>
      <c r="AB498" t="s">
        <v>484</v>
      </c>
      <c r="AC498" t="s">
        <v>522</v>
      </c>
      <c r="AD498">
        <v>1</v>
      </c>
      <c r="AE498" t="s">
        <v>33</v>
      </c>
      <c r="AF498" t="s">
        <v>67</v>
      </c>
      <c r="AG498">
        <v>68.418100106122765</v>
      </c>
      <c r="AH498">
        <v>5.5675338363044027</v>
      </c>
      <c r="AI498" t="s">
        <v>38</v>
      </c>
      <c r="BH498" t="s">
        <v>542</v>
      </c>
      <c r="BI498" t="s">
        <v>77</v>
      </c>
      <c r="BJ498">
        <v>-18.497</v>
      </c>
      <c r="BK498">
        <v>0.36517323149999997</v>
      </c>
      <c r="BL498" s="4" t="s">
        <v>95</v>
      </c>
      <c r="BM498" s="11">
        <v>-28.288</v>
      </c>
      <c r="BN498" s="4">
        <v>39.278776221999998</v>
      </c>
      <c r="BO498" s="4" t="s">
        <v>88</v>
      </c>
      <c r="BP498" s="4">
        <v>-13.155000000000001</v>
      </c>
      <c r="BQ498" s="4">
        <v>44.406541157999996</v>
      </c>
      <c r="BR498" s="36">
        <f t="shared" si="46"/>
        <v>32.121428571428567</v>
      </c>
      <c r="BS498" s="36">
        <f t="shared" si="47"/>
        <v>67.878571428571433</v>
      </c>
      <c r="BT498">
        <f t="shared" si="45"/>
        <v>100</v>
      </c>
    </row>
    <row r="499" spans="1:89" x14ac:dyDescent="0.3">
      <c r="A499" t="s">
        <v>501</v>
      </c>
      <c r="B499" t="s">
        <v>55</v>
      </c>
      <c r="C499">
        <v>10</v>
      </c>
      <c r="D499">
        <v>1.5750740684533993</v>
      </c>
      <c r="E499">
        <v>32.369999999999997</v>
      </c>
      <c r="F499">
        <v>7.2170000000000005</v>
      </c>
      <c r="G499">
        <v>8.9112499999999997E-2</v>
      </c>
      <c r="H499">
        <v>-15.977999999999998</v>
      </c>
      <c r="I499">
        <v>1.1231520069999998</v>
      </c>
      <c r="J499">
        <v>12.603753760695747</v>
      </c>
      <c r="K499" t="s">
        <v>33</v>
      </c>
      <c r="L499">
        <v>17.690476011570905</v>
      </c>
      <c r="M499">
        <v>1.4035878792505354</v>
      </c>
      <c r="N499">
        <v>1575.0740684533991</v>
      </c>
      <c r="AB499" t="s">
        <v>484</v>
      </c>
      <c r="AC499" t="s">
        <v>524</v>
      </c>
      <c r="AD499">
        <v>2</v>
      </c>
      <c r="AE499" t="s">
        <v>33</v>
      </c>
      <c r="AF499" t="s">
        <v>67</v>
      </c>
      <c r="AG499">
        <v>58.015964535670008</v>
      </c>
      <c r="AH499">
        <v>4.8461975387666723</v>
      </c>
      <c r="AI499" t="s">
        <v>38</v>
      </c>
      <c r="BH499" t="s">
        <v>543</v>
      </c>
      <c r="BI499" t="s">
        <v>32</v>
      </c>
      <c r="BJ499">
        <v>-14.58</v>
      </c>
      <c r="BK499">
        <v>1.7047245284999999</v>
      </c>
      <c r="BL499" s="4" t="s">
        <v>95</v>
      </c>
      <c r="BM499" s="11">
        <v>-28.288</v>
      </c>
      <c r="BN499" s="4">
        <v>39.278776221999998</v>
      </c>
      <c r="BO499" s="4" t="s">
        <v>88</v>
      </c>
      <c r="BP499" s="4">
        <v>-13.155000000000001</v>
      </c>
      <c r="BQ499" s="4">
        <v>44.406541157999996</v>
      </c>
      <c r="BR499" s="36">
        <f t="shared" si="46"/>
        <v>4.142857142857153</v>
      </c>
      <c r="BS499" s="36">
        <f t="shared" si="47"/>
        <v>95.857142857142847</v>
      </c>
      <c r="BT499">
        <f t="shared" si="45"/>
        <v>100</v>
      </c>
    </row>
    <row r="500" spans="1:89" x14ac:dyDescent="0.3">
      <c r="A500" t="s">
        <v>502</v>
      </c>
      <c r="B500" t="s">
        <v>61</v>
      </c>
      <c r="C500">
        <v>10</v>
      </c>
      <c r="D500">
        <v>1.7388649622444174</v>
      </c>
      <c r="E500">
        <v>36.069000000000003</v>
      </c>
      <c r="F500">
        <v>8.1789999999999985</v>
      </c>
      <c r="G500">
        <v>6.7060199999999986E-2</v>
      </c>
      <c r="H500">
        <v>-17.564</v>
      </c>
      <c r="I500">
        <v>0.82972673299999999</v>
      </c>
      <c r="J500">
        <v>12.37148549230826</v>
      </c>
      <c r="K500" t="s">
        <v>33</v>
      </c>
      <c r="L500">
        <v>14.427827442512287</v>
      </c>
      <c r="M500">
        <v>1.1660863214110306</v>
      </c>
      <c r="N500">
        <v>1738.8649622444173</v>
      </c>
      <c r="AB500" t="s">
        <v>484</v>
      </c>
      <c r="AC500" t="s">
        <v>526</v>
      </c>
      <c r="AD500">
        <v>3</v>
      </c>
      <c r="AE500" t="s">
        <v>33</v>
      </c>
      <c r="AF500" t="s">
        <v>67</v>
      </c>
      <c r="AG500">
        <v>56.680265767968564</v>
      </c>
      <c r="AH500">
        <v>4.931297538766672</v>
      </c>
      <c r="AI500" t="s">
        <v>38</v>
      </c>
      <c r="BH500" t="s">
        <v>544</v>
      </c>
      <c r="BI500" t="s">
        <v>49</v>
      </c>
      <c r="BJ500">
        <v>-15.112</v>
      </c>
      <c r="BK500">
        <v>1.261339794</v>
      </c>
      <c r="BL500" s="4" t="s">
        <v>95</v>
      </c>
      <c r="BM500" s="11">
        <v>-28.288</v>
      </c>
      <c r="BN500" s="4">
        <v>39.278776221999998</v>
      </c>
      <c r="BO500" s="4" t="s">
        <v>88</v>
      </c>
      <c r="BP500" s="4">
        <v>-13.155000000000001</v>
      </c>
      <c r="BQ500" s="4">
        <v>44.406541157999996</v>
      </c>
      <c r="BR500" s="36">
        <f t="shared" si="46"/>
        <v>7.942857142857136</v>
      </c>
      <c r="BS500" s="36">
        <f t="shared" si="47"/>
        <v>92.057142857142864</v>
      </c>
      <c r="BT500">
        <f t="shared" si="45"/>
        <v>100</v>
      </c>
    </row>
    <row r="501" spans="1:89" x14ac:dyDescent="0.3">
      <c r="A501" t="s">
        <v>503</v>
      </c>
      <c r="B501" t="s">
        <v>67</v>
      </c>
      <c r="C501">
        <v>10</v>
      </c>
      <c r="D501">
        <v>1.6596209867511453</v>
      </c>
      <c r="E501">
        <v>35.625999999999998</v>
      </c>
      <c r="F501">
        <v>8.3549999999999986</v>
      </c>
      <c r="G501">
        <v>5.6214699999999999E-2</v>
      </c>
      <c r="H501">
        <v>-18.742999999999999</v>
      </c>
      <c r="I501">
        <v>0.68821167750000001</v>
      </c>
      <c r="J501">
        <v>12.242557151421249</v>
      </c>
      <c r="K501" t="s">
        <v>33</v>
      </c>
      <c r="L501">
        <v>11.421705433062112</v>
      </c>
      <c r="M501">
        <v>0.93295095883919621</v>
      </c>
      <c r="N501">
        <v>1659.6209867511454</v>
      </c>
      <c r="AB501" t="s">
        <v>484</v>
      </c>
      <c r="AC501" t="s">
        <v>528</v>
      </c>
      <c r="AD501">
        <v>4</v>
      </c>
      <c r="AE501" t="s">
        <v>33</v>
      </c>
      <c r="AF501" t="s">
        <v>67</v>
      </c>
      <c r="AG501">
        <v>58.690210958119479</v>
      </c>
      <c r="AH501">
        <v>4.8913975387666717</v>
      </c>
      <c r="AI501" t="s">
        <v>38</v>
      </c>
      <c r="BH501" t="s">
        <v>545</v>
      </c>
      <c r="BI501" t="s">
        <v>55</v>
      </c>
      <c r="BJ501">
        <v>-16.071999999999999</v>
      </c>
      <c r="BK501">
        <v>0.97149630600000003</v>
      </c>
      <c r="BL501" s="4" t="s">
        <v>95</v>
      </c>
      <c r="BM501" s="11">
        <v>-28.288</v>
      </c>
      <c r="BN501" s="4">
        <v>39.278776221999998</v>
      </c>
      <c r="BO501" s="4" t="s">
        <v>88</v>
      </c>
      <c r="BP501" s="4">
        <v>-13.155000000000001</v>
      </c>
      <c r="BQ501" s="4">
        <v>44.406541157999996</v>
      </c>
      <c r="BR501" s="36">
        <f t="shared" si="46"/>
        <v>14.799999999999997</v>
      </c>
      <c r="BS501" s="36">
        <f t="shared" si="47"/>
        <v>85.2</v>
      </c>
      <c r="BT501">
        <f t="shared" si="45"/>
        <v>100</v>
      </c>
      <c r="CG501" s="1" t="s">
        <v>546</v>
      </c>
      <c r="CH501" s="1"/>
      <c r="CI501" s="1"/>
      <c r="CJ501" s="1"/>
      <c r="CK501" s="1"/>
    </row>
    <row r="502" spans="1:89" x14ac:dyDescent="0.3">
      <c r="A502" t="s">
        <v>504</v>
      </c>
      <c r="B502" t="s">
        <v>71</v>
      </c>
      <c r="C502">
        <v>20</v>
      </c>
      <c r="D502">
        <v>1.5136399763411903</v>
      </c>
      <c r="E502">
        <v>33.981999999999999</v>
      </c>
      <c r="F502">
        <v>8.0510000000000002</v>
      </c>
      <c r="G502">
        <v>4.3756099999999999E-2</v>
      </c>
      <c r="H502">
        <v>-18.681999999999999</v>
      </c>
      <c r="I502">
        <v>0.55799494449999998</v>
      </c>
      <c r="J502">
        <v>12.7523921121855</v>
      </c>
      <c r="K502" t="s">
        <v>33</v>
      </c>
      <c r="L502">
        <v>16.892069091829676</v>
      </c>
      <c r="M502">
        <v>1.3246196433756552</v>
      </c>
      <c r="N502">
        <v>3027.2799526823806</v>
      </c>
      <c r="AB502" t="s">
        <v>484</v>
      </c>
      <c r="AC502" t="s">
        <v>522</v>
      </c>
      <c r="AD502">
        <v>1</v>
      </c>
      <c r="AE502" t="s">
        <v>33</v>
      </c>
      <c r="AF502" t="s">
        <v>71</v>
      </c>
      <c r="AG502">
        <v>87.514947046655962</v>
      </c>
      <c r="AH502">
        <v>7.352699450839248</v>
      </c>
      <c r="AI502" t="s">
        <v>38</v>
      </c>
      <c r="BH502" t="s">
        <v>547</v>
      </c>
      <c r="BI502" t="s">
        <v>61</v>
      </c>
      <c r="BJ502">
        <v>-17.779499999999999</v>
      </c>
      <c r="BK502">
        <v>0.64496166399999999</v>
      </c>
      <c r="BL502" s="4" t="s">
        <v>95</v>
      </c>
      <c r="BM502" s="11">
        <v>-28.288</v>
      </c>
      <c r="BN502" s="4">
        <v>39.278776221999998</v>
      </c>
      <c r="BO502" s="4" t="s">
        <v>88</v>
      </c>
      <c r="BP502" s="4">
        <v>-13.155000000000001</v>
      </c>
      <c r="BQ502" s="4">
        <v>44.406541157999996</v>
      </c>
      <c r="BR502" s="36">
        <f t="shared" si="46"/>
        <v>26.996428571428567</v>
      </c>
      <c r="BS502" s="36">
        <f t="shared" si="47"/>
        <v>73.003571428571433</v>
      </c>
      <c r="BT502">
        <f t="shared" si="45"/>
        <v>100</v>
      </c>
    </row>
    <row r="503" spans="1:89" x14ac:dyDescent="0.3">
      <c r="A503" t="s">
        <v>505</v>
      </c>
      <c r="B503" t="s">
        <v>74</v>
      </c>
      <c r="C503">
        <v>20</v>
      </c>
      <c r="D503">
        <v>1.4318946127326004</v>
      </c>
      <c r="E503">
        <v>33.993000000000002</v>
      </c>
      <c r="F503">
        <v>8.2639999999999993</v>
      </c>
      <c r="G503">
        <v>3.3941600000000002E-2</v>
      </c>
      <c r="H503">
        <v>-18.513999999999999</v>
      </c>
      <c r="I503">
        <v>0.45592559499999996</v>
      </c>
      <c r="J503">
        <v>13.432648873358945</v>
      </c>
      <c r="K503" t="s">
        <v>33</v>
      </c>
      <c r="L503">
        <v>13.056748065748108</v>
      </c>
      <c r="M503">
        <v>0.97201588375049663</v>
      </c>
      <c r="N503">
        <v>2863.7892254652011</v>
      </c>
      <c r="AB503" t="s">
        <v>484</v>
      </c>
      <c r="AC503" t="s">
        <v>524</v>
      </c>
      <c r="AD503">
        <v>2</v>
      </c>
      <c r="AE503" t="s">
        <v>33</v>
      </c>
      <c r="AF503" t="s">
        <v>71</v>
      </c>
      <c r="AG503">
        <v>73.426105583008237</v>
      </c>
      <c r="AH503">
        <v>6.3241376622019381</v>
      </c>
      <c r="AI503" t="s">
        <v>38</v>
      </c>
      <c r="BH503" t="s">
        <v>548</v>
      </c>
      <c r="BI503" t="s">
        <v>67</v>
      </c>
      <c r="BJ503">
        <v>-18.955000000000002</v>
      </c>
      <c r="BK503">
        <v>0.57585557700000001</v>
      </c>
      <c r="BL503" s="4" t="s">
        <v>95</v>
      </c>
      <c r="BM503" s="11">
        <v>-28.288</v>
      </c>
      <c r="BN503" s="4">
        <v>39.278776221999998</v>
      </c>
      <c r="BO503" s="4" t="s">
        <v>88</v>
      </c>
      <c r="BP503" s="4">
        <v>-13.155000000000001</v>
      </c>
      <c r="BQ503" s="4">
        <v>44.406541157999996</v>
      </c>
      <c r="BR503" s="36">
        <f t="shared" si="46"/>
        <v>35.392857142857153</v>
      </c>
      <c r="BS503" s="36">
        <f t="shared" si="47"/>
        <v>64.607142857142847</v>
      </c>
      <c r="BT503">
        <f t="shared" si="45"/>
        <v>100</v>
      </c>
    </row>
    <row r="504" spans="1:89" x14ac:dyDescent="0.3">
      <c r="A504" t="s">
        <v>506</v>
      </c>
      <c r="B504" t="s">
        <v>77</v>
      </c>
      <c r="C504">
        <v>20</v>
      </c>
      <c r="D504">
        <v>1.4897267059587509</v>
      </c>
      <c r="E504">
        <v>36.426000000000002</v>
      </c>
      <c r="F504">
        <v>9.1819999999999986</v>
      </c>
      <c r="G504">
        <v>3.1890599999999998E-2</v>
      </c>
      <c r="H504">
        <v>-18.204000000000001</v>
      </c>
      <c r="I504">
        <v>0.41879911050000002</v>
      </c>
      <c r="J504">
        <v>13.132368487892986</v>
      </c>
      <c r="K504" t="s">
        <v>33</v>
      </c>
      <c r="L504">
        <v>12.477924386872399</v>
      </c>
      <c r="M504">
        <v>0.95016556978096278</v>
      </c>
      <c r="N504">
        <v>2979.4534119175019</v>
      </c>
      <c r="AB504" t="s">
        <v>484</v>
      </c>
      <c r="AC504" t="s">
        <v>526</v>
      </c>
      <c r="AD504">
        <v>3</v>
      </c>
      <c r="AE504" t="s">
        <v>33</v>
      </c>
      <c r="AF504" t="s">
        <v>71</v>
      </c>
      <c r="AG504">
        <v>73.917470931117862</v>
      </c>
      <c r="AH504">
        <v>6.4092376622019378</v>
      </c>
      <c r="AI504" t="s">
        <v>38</v>
      </c>
      <c r="BH504" t="s">
        <v>549</v>
      </c>
      <c r="BI504" t="s">
        <v>71</v>
      </c>
      <c r="BJ504">
        <v>-18.717000000000002</v>
      </c>
      <c r="BK504">
        <v>0.43818340499999997</v>
      </c>
      <c r="BL504" s="4" t="s">
        <v>95</v>
      </c>
      <c r="BM504" s="11">
        <v>-28.288</v>
      </c>
      <c r="BN504" s="4">
        <v>39.278776221999998</v>
      </c>
      <c r="BO504" s="4" t="s">
        <v>88</v>
      </c>
      <c r="BP504" s="4">
        <v>-13.155000000000001</v>
      </c>
      <c r="BQ504" s="4">
        <v>44.406541157999996</v>
      </c>
      <c r="BR504" s="36">
        <f t="shared" si="46"/>
        <v>33.692857142857164</v>
      </c>
      <c r="BS504" s="36">
        <f t="shared" si="47"/>
        <v>66.307142857142836</v>
      </c>
      <c r="BT504">
        <f t="shared" si="45"/>
        <v>100</v>
      </c>
    </row>
    <row r="505" spans="1:89" x14ac:dyDescent="0.3">
      <c r="A505" t="s">
        <v>507</v>
      </c>
      <c r="B505" t="s">
        <v>32</v>
      </c>
      <c r="C505">
        <v>5</v>
      </c>
      <c r="D505">
        <v>1.4524850764055586</v>
      </c>
      <c r="E505">
        <v>23.591999999999999</v>
      </c>
      <c r="F505">
        <v>5.0920000000000005</v>
      </c>
      <c r="G505">
        <v>0.12842609999999999</v>
      </c>
      <c r="H505">
        <v>-14.312999999999999</v>
      </c>
      <c r="I505">
        <v>1.6524814804999999</v>
      </c>
      <c r="J505">
        <v>12.867177937350741</v>
      </c>
      <c r="K505" t="s">
        <v>33</v>
      </c>
      <c r="L505">
        <v>12.001023447314065</v>
      </c>
      <c r="M505">
        <v>0.93268496835483938</v>
      </c>
      <c r="N505">
        <v>726.24253820277931</v>
      </c>
      <c r="AB505" t="s">
        <v>484</v>
      </c>
      <c r="AC505" t="s">
        <v>528</v>
      </c>
      <c r="AD505">
        <v>4</v>
      </c>
      <c r="AE505" t="s">
        <v>33</v>
      </c>
      <c r="AF505" t="s">
        <v>71</v>
      </c>
      <c r="AG505">
        <v>77.156318085667095</v>
      </c>
      <c r="AH505">
        <v>6.3693376622019375</v>
      </c>
      <c r="AI505" t="s">
        <v>38</v>
      </c>
      <c r="BH505" t="s">
        <v>550</v>
      </c>
      <c r="BI505" t="s">
        <v>74</v>
      </c>
      <c r="BJ505">
        <v>-19.012</v>
      </c>
      <c r="BK505">
        <v>0.39048847199999998</v>
      </c>
      <c r="BL505" s="4" t="s">
        <v>95</v>
      </c>
      <c r="BM505" s="11">
        <v>-28.288</v>
      </c>
      <c r="BN505" s="4">
        <v>39.278776221999998</v>
      </c>
      <c r="BO505" s="4" t="s">
        <v>88</v>
      </c>
      <c r="BP505" s="4">
        <v>-13.155000000000001</v>
      </c>
      <c r="BQ505" s="4">
        <v>44.406541157999996</v>
      </c>
      <c r="BR505" s="36">
        <f t="shared" si="46"/>
        <v>35.799999999999997</v>
      </c>
      <c r="BS505" s="36">
        <f t="shared" si="47"/>
        <v>64.2</v>
      </c>
      <c r="BT505">
        <f t="shared" si="45"/>
        <v>100</v>
      </c>
    </row>
    <row r="506" spans="1:89" x14ac:dyDescent="0.3">
      <c r="A506" t="s">
        <v>508</v>
      </c>
      <c r="B506" t="s">
        <v>49</v>
      </c>
      <c r="C506">
        <v>5</v>
      </c>
      <c r="D506">
        <v>1.5238082697753543</v>
      </c>
      <c r="E506">
        <v>24.73</v>
      </c>
      <c r="F506">
        <v>6.4930000000000003</v>
      </c>
      <c r="G506">
        <v>9.7402299999999997E-2</v>
      </c>
      <c r="H506">
        <v>-15.193999999999999</v>
      </c>
      <c r="I506">
        <v>1.222623088</v>
      </c>
      <c r="J506">
        <v>12.552302029828864</v>
      </c>
      <c r="K506" t="s">
        <v>33</v>
      </c>
      <c r="L506">
        <v>9.315215861563404</v>
      </c>
      <c r="M506">
        <v>0.74211215117569995</v>
      </c>
      <c r="N506">
        <v>761.90413488767717</v>
      </c>
      <c r="AB506" t="s">
        <v>484</v>
      </c>
      <c r="AC506" t="s">
        <v>522</v>
      </c>
      <c r="AD506">
        <v>1</v>
      </c>
      <c r="AE506" t="s">
        <v>33</v>
      </c>
      <c r="AF506" t="s">
        <v>74</v>
      </c>
      <c r="AG506">
        <v>100.66322032309789</v>
      </c>
      <c r="AH506">
        <v>8.7276108947772215</v>
      </c>
      <c r="AI506" t="s">
        <v>38</v>
      </c>
      <c r="BH506" t="s">
        <v>551</v>
      </c>
      <c r="BI506" t="s">
        <v>77</v>
      </c>
      <c r="BJ506">
        <v>-18.317</v>
      </c>
      <c r="BK506">
        <v>0.34253693099999999</v>
      </c>
      <c r="BL506" s="4" t="s">
        <v>95</v>
      </c>
      <c r="BM506" s="11">
        <v>-28.288</v>
      </c>
      <c r="BN506" s="4">
        <v>39.278776221999998</v>
      </c>
      <c r="BO506" s="4" t="s">
        <v>88</v>
      </c>
      <c r="BP506" s="4">
        <v>-13.155000000000001</v>
      </c>
      <c r="BQ506" s="4">
        <v>44.406541157999996</v>
      </c>
      <c r="BR506" s="36">
        <f t="shared" si="46"/>
        <v>30.835714285714289</v>
      </c>
      <c r="BS506" s="36">
        <f t="shared" si="47"/>
        <v>69.164285714285711</v>
      </c>
      <c r="BT506">
        <f t="shared" si="45"/>
        <v>100</v>
      </c>
      <c r="BW506" s="1" t="s">
        <v>30</v>
      </c>
      <c r="BX506" s="1"/>
      <c r="BY506" s="1"/>
    </row>
    <row r="507" spans="1:89" x14ac:dyDescent="0.3">
      <c r="A507" t="s">
        <v>509</v>
      </c>
      <c r="B507" t="s">
        <v>55</v>
      </c>
      <c r="C507">
        <v>10</v>
      </c>
      <c r="D507">
        <v>1.5750740684533993</v>
      </c>
      <c r="E507">
        <v>34.11</v>
      </c>
      <c r="F507">
        <v>7.5350000000000001</v>
      </c>
      <c r="G507">
        <v>8.0524499999999999E-2</v>
      </c>
      <c r="H507">
        <v>-15.600999999999999</v>
      </c>
      <c r="I507">
        <v>1.0693974444999998</v>
      </c>
      <c r="J507">
        <v>13.280398443951839</v>
      </c>
      <c r="K507" t="s">
        <v>33</v>
      </c>
      <c r="L507">
        <v>16.843801837022831</v>
      </c>
      <c r="M507">
        <v>1.2683205182517574</v>
      </c>
      <c r="N507">
        <v>1575.0740684533991</v>
      </c>
      <c r="AB507" t="s">
        <v>484</v>
      </c>
      <c r="AC507" t="s">
        <v>524</v>
      </c>
      <c r="AD507">
        <v>2</v>
      </c>
      <c r="AE507" t="s">
        <v>33</v>
      </c>
      <c r="AF507" t="s">
        <v>74</v>
      </c>
      <c r="AG507">
        <v>82.986187635788909</v>
      </c>
      <c r="AH507">
        <v>7.4000331708348046</v>
      </c>
      <c r="AI507" t="s">
        <v>38</v>
      </c>
      <c r="BH507" t="s">
        <v>552</v>
      </c>
      <c r="BI507" t="s">
        <v>32</v>
      </c>
      <c r="BJ507" s="5">
        <v>-15.193000000000001</v>
      </c>
      <c r="BK507">
        <v>2.9557560999999999</v>
      </c>
      <c r="BL507" s="4" t="s">
        <v>41</v>
      </c>
      <c r="BM507" s="4">
        <v>-28.789000000000001</v>
      </c>
      <c r="BN507" s="4">
        <v>45.542450240000001</v>
      </c>
      <c r="BO507" s="4" t="s">
        <v>53</v>
      </c>
      <c r="BP507" s="4">
        <v>-12.34</v>
      </c>
      <c r="BQ507" s="4">
        <v>41.202264459999995</v>
      </c>
      <c r="BR507" s="13">
        <f t="shared" ref="BR507:BR554" si="48">(BJ507-BP507)/(BM507-BP507)*100</f>
        <v>17.34451942367318</v>
      </c>
      <c r="BS507" s="13">
        <f t="shared" ref="BS507:BS554" si="49">(BJ507-BM507)/(BP507-BM507)*100</f>
        <v>82.655480576326823</v>
      </c>
      <c r="BT507">
        <f t="shared" si="45"/>
        <v>100</v>
      </c>
      <c r="BX507" t="s">
        <v>27</v>
      </c>
      <c r="BY507" t="s">
        <v>28</v>
      </c>
      <c r="CA507" t="s">
        <v>46</v>
      </c>
      <c r="CB507" t="s">
        <v>47</v>
      </c>
      <c r="CC507" t="s">
        <v>48</v>
      </c>
      <c r="CD507" t="s">
        <v>33</v>
      </c>
    </row>
    <row r="508" spans="1:89" x14ac:dyDescent="0.3">
      <c r="A508" t="s">
        <v>510</v>
      </c>
      <c r="B508" t="s">
        <v>61</v>
      </c>
      <c r="C508">
        <v>10</v>
      </c>
      <c r="D508">
        <v>1.7388649622444174</v>
      </c>
      <c r="E508">
        <v>34.575000000000003</v>
      </c>
      <c r="F508">
        <v>8.1969999999999992</v>
      </c>
      <c r="G508">
        <v>5.9097999999999998E-2</v>
      </c>
      <c r="H508">
        <v>-17.500999999999998</v>
      </c>
      <c r="I508">
        <v>0.70341623249999996</v>
      </c>
      <c r="J508">
        <v>11.902538706893633</v>
      </c>
      <c r="K508" t="s">
        <v>33</v>
      </c>
      <c r="L508">
        <v>12.231458405682227</v>
      </c>
      <c r="M508">
        <v>1.0276344153872057</v>
      </c>
      <c r="N508">
        <v>1738.8649622444173</v>
      </c>
      <c r="AB508" t="s">
        <v>484</v>
      </c>
      <c r="AC508" t="s">
        <v>526</v>
      </c>
      <c r="AD508">
        <v>3</v>
      </c>
      <c r="AE508" t="s">
        <v>33</v>
      </c>
      <c r="AF508" t="s">
        <v>74</v>
      </c>
      <c r="AG508">
        <v>87.068553499887372</v>
      </c>
      <c r="AH508">
        <v>7.4851331708348043</v>
      </c>
      <c r="AI508" t="s">
        <v>38</v>
      </c>
      <c r="BH508" t="s">
        <v>552</v>
      </c>
      <c r="BI508" t="s">
        <v>49</v>
      </c>
      <c r="BJ508" s="5">
        <v>-15.673</v>
      </c>
      <c r="BK508">
        <v>2.6034755999999999</v>
      </c>
      <c r="BL508" s="4" t="s">
        <v>41</v>
      </c>
      <c r="BM508" s="4">
        <v>-28.789000000000001</v>
      </c>
      <c r="BN508" s="4">
        <v>45.542450240000001</v>
      </c>
      <c r="BO508" s="4" t="s">
        <v>53</v>
      </c>
      <c r="BP508" s="4">
        <v>-12.34</v>
      </c>
      <c r="BQ508" s="4">
        <v>41.202264459999995</v>
      </c>
      <c r="BR508" s="13">
        <f t="shared" si="48"/>
        <v>20.262629947109247</v>
      </c>
      <c r="BS508" s="13">
        <f t="shared" si="49"/>
        <v>79.737370052890753</v>
      </c>
      <c r="BT508">
        <f t="shared" si="45"/>
        <v>100</v>
      </c>
      <c r="BW508" t="s">
        <v>54</v>
      </c>
      <c r="BX508" s="13">
        <f>AVERAGE(BR523,BR527,BR531,BR535)</f>
        <v>8.1149974186886915</v>
      </c>
      <c r="BY508" s="13">
        <f>AVERAGE(BS523,BS527,BS531,BS535)</f>
        <v>91.885002581311312</v>
      </c>
      <c r="CA508" t="s">
        <v>54</v>
      </c>
      <c r="CB508">
        <f>BX508*CD508/100</f>
        <v>1.5873917109062234</v>
      </c>
      <c r="CC508">
        <f>BY508*CD508/100</f>
        <v>17.973818589056279</v>
      </c>
      <c r="CD508">
        <v>19.5612102999625</v>
      </c>
    </row>
    <row r="509" spans="1:89" x14ac:dyDescent="0.3">
      <c r="A509" t="s">
        <v>511</v>
      </c>
      <c r="B509" t="s">
        <v>67</v>
      </c>
      <c r="C509">
        <v>10</v>
      </c>
      <c r="D509">
        <v>1.6596209867511453</v>
      </c>
      <c r="E509">
        <v>34.707000000000001</v>
      </c>
      <c r="F509">
        <v>8.3509999999999991</v>
      </c>
      <c r="G509">
        <v>4.9008999999999997E-2</v>
      </c>
      <c r="H509">
        <v>-18.803999999999998</v>
      </c>
      <c r="I509">
        <v>0.5716234</v>
      </c>
      <c r="J509">
        <v>11.663641371992901</v>
      </c>
      <c r="K509" t="s">
        <v>33</v>
      </c>
      <c r="L509">
        <v>9.4867819115804473</v>
      </c>
      <c r="M509">
        <v>0.81336364939686878</v>
      </c>
      <c r="N509">
        <v>1659.6209867511454</v>
      </c>
      <c r="AB509" t="s">
        <v>484</v>
      </c>
      <c r="AC509" t="s">
        <v>528</v>
      </c>
      <c r="AD509">
        <v>4</v>
      </c>
      <c r="AE509" t="s">
        <v>33</v>
      </c>
      <c r="AF509" t="s">
        <v>74</v>
      </c>
      <c r="AG509">
        <v>91.503464395657033</v>
      </c>
      <c r="AH509">
        <v>7.4452331708348041</v>
      </c>
      <c r="AI509" t="s">
        <v>38</v>
      </c>
      <c r="BH509" t="s">
        <v>552</v>
      </c>
      <c r="BI509" t="s">
        <v>553</v>
      </c>
      <c r="BJ509" s="5">
        <v>-16.141999999999999</v>
      </c>
      <c r="BK509">
        <v>2.4905759999999999</v>
      </c>
      <c r="BL509" s="4" t="s">
        <v>41</v>
      </c>
      <c r="BM509" s="4">
        <v>-28.789000000000001</v>
      </c>
      <c r="BN509" s="4">
        <v>45.542450240000001</v>
      </c>
      <c r="BO509" s="4" t="s">
        <v>53</v>
      </c>
      <c r="BP509" s="4">
        <v>-12.34</v>
      </c>
      <c r="BQ509" s="4">
        <v>41.202264459999995</v>
      </c>
      <c r="BR509" s="13">
        <f t="shared" si="48"/>
        <v>23.113867104383239</v>
      </c>
      <c r="BS509" s="13">
        <f t="shared" si="49"/>
        <v>76.886132895616754</v>
      </c>
      <c r="BT509">
        <f t="shared" si="45"/>
        <v>100</v>
      </c>
      <c r="BW509" t="s">
        <v>60</v>
      </c>
      <c r="BX509" s="13">
        <f t="shared" ref="BX509:BY511" si="50">AVERAGE(BR524,BR528,BR532,BR536)</f>
        <v>10.568856479091377</v>
      </c>
      <c r="BY509" s="13">
        <f t="shared" si="50"/>
        <v>89.43114352090862</v>
      </c>
      <c r="CA509" t="s">
        <v>60</v>
      </c>
      <c r="CB509">
        <f>BX509*CD509/100</f>
        <v>1.7181905785352525</v>
      </c>
      <c r="CC509">
        <f>BY509*CD509/100</f>
        <v>14.538918995564748</v>
      </c>
      <c r="CD509">
        <v>16.257109574099999</v>
      </c>
    </row>
    <row r="510" spans="1:89" x14ac:dyDescent="0.3">
      <c r="A510" t="s">
        <v>512</v>
      </c>
      <c r="B510" t="s">
        <v>71</v>
      </c>
      <c r="C510">
        <v>20</v>
      </c>
      <c r="D510">
        <v>1.5136399763411903</v>
      </c>
      <c r="E510">
        <v>36.173999999999999</v>
      </c>
      <c r="F510">
        <v>8.1024999999999991</v>
      </c>
      <c r="G510">
        <v>4.4466400000000003E-2</v>
      </c>
      <c r="H510">
        <v>-18.731999999999999</v>
      </c>
      <c r="I510">
        <v>0.54616057299999998</v>
      </c>
      <c r="J510">
        <v>12.282950278230004</v>
      </c>
      <c r="K510" t="s">
        <v>33</v>
      </c>
      <c r="L510">
        <v>16.53380953588422</v>
      </c>
      <c r="M510">
        <v>1.3461224128795581</v>
      </c>
      <c r="N510">
        <v>3027.2799526823806</v>
      </c>
      <c r="AB510" t="s">
        <v>484</v>
      </c>
      <c r="AC510" t="s">
        <v>522</v>
      </c>
      <c r="AD510">
        <v>1</v>
      </c>
      <c r="AE510" t="s">
        <v>33</v>
      </c>
      <c r="AF510" t="s">
        <v>77</v>
      </c>
      <c r="AG510">
        <v>108.37377247273143</v>
      </c>
      <c r="AH510">
        <v>9.7329203306012317</v>
      </c>
      <c r="AI510" t="s">
        <v>38</v>
      </c>
      <c r="BH510" t="s">
        <v>552</v>
      </c>
      <c r="BI510" t="s">
        <v>554</v>
      </c>
      <c r="BJ510" s="5">
        <v>-15.879999999999999</v>
      </c>
      <c r="BK510">
        <v>1.8580885</v>
      </c>
      <c r="BL510" s="4" t="s">
        <v>41</v>
      </c>
      <c r="BM510" s="4">
        <v>-28.789000000000001</v>
      </c>
      <c r="BN510" s="4">
        <v>45.542450240000001</v>
      </c>
      <c r="BO510" s="4" t="s">
        <v>53</v>
      </c>
      <c r="BP510" s="4">
        <v>-12.34</v>
      </c>
      <c r="BQ510" s="4">
        <v>41.202264459999995</v>
      </c>
      <c r="BR510" s="13">
        <f t="shared" si="48"/>
        <v>21.521065110341048</v>
      </c>
      <c r="BS510" s="13">
        <f t="shared" si="49"/>
        <v>78.478934889658959</v>
      </c>
      <c r="BT510">
        <f t="shared" si="45"/>
        <v>100</v>
      </c>
      <c r="BW510" t="s">
        <v>555</v>
      </c>
      <c r="BX510" s="13">
        <f t="shared" si="50"/>
        <v>12.035363964894159</v>
      </c>
      <c r="BY510" s="13">
        <f t="shared" si="50"/>
        <v>87.964636035105841</v>
      </c>
      <c r="CA510" t="s">
        <v>555</v>
      </c>
      <c r="CB510">
        <f>BX510*CD510/100</f>
        <v>1.6664624742821439</v>
      </c>
      <c r="CC510">
        <f>BY510*CD510/100</f>
        <v>12.179919564042853</v>
      </c>
      <c r="CD510">
        <v>13.846382038324997</v>
      </c>
    </row>
    <row r="511" spans="1:89" x14ac:dyDescent="0.3">
      <c r="A511" t="s">
        <v>513</v>
      </c>
      <c r="B511" t="s">
        <v>74</v>
      </c>
      <c r="C511">
        <v>20</v>
      </c>
      <c r="D511">
        <v>1.4318946127326004</v>
      </c>
      <c r="E511">
        <v>33.103000000000002</v>
      </c>
      <c r="F511">
        <v>7.9559999999999995</v>
      </c>
      <c r="G511">
        <v>3.4411400000000002E-2</v>
      </c>
      <c r="H511">
        <v>-18.52</v>
      </c>
      <c r="I511">
        <v>0.42180949000000001</v>
      </c>
      <c r="J511">
        <v>12.257841587380925</v>
      </c>
      <c r="K511" t="s">
        <v>33</v>
      </c>
      <c r="L511">
        <v>12.079734726609715</v>
      </c>
      <c r="M511">
        <v>0.98546996553173216</v>
      </c>
      <c r="N511">
        <v>2863.7892254652011</v>
      </c>
      <c r="AB511" t="s">
        <v>484</v>
      </c>
      <c r="AC511" t="s">
        <v>524</v>
      </c>
      <c r="AD511">
        <v>2</v>
      </c>
      <c r="AE511" t="s">
        <v>33</v>
      </c>
      <c r="AF511" t="s">
        <v>77</v>
      </c>
      <c r="AG511">
        <v>87.159576879313633</v>
      </c>
      <c r="AH511">
        <v>8.1105790311497508</v>
      </c>
      <c r="AI511" t="s">
        <v>38</v>
      </c>
      <c r="BH511" t="s">
        <v>556</v>
      </c>
      <c r="BI511" t="s">
        <v>32</v>
      </c>
      <c r="BJ511" s="5">
        <v>-15.286000000000001</v>
      </c>
      <c r="BK511">
        <v>3.4836667000000001</v>
      </c>
      <c r="BL511" s="4" t="s">
        <v>41</v>
      </c>
      <c r="BM511" s="4">
        <v>-28.789000000000001</v>
      </c>
      <c r="BN511" s="4">
        <v>45.542450240000001</v>
      </c>
      <c r="BO511" s="4" t="s">
        <v>53</v>
      </c>
      <c r="BP511" s="4">
        <v>-12.34</v>
      </c>
      <c r="BQ511" s="4">
        <v>41.202264459999995</v>
      </c>
      <c r="BR511" s="13">
        <f t="shared" si="48"/>
        <v>17.909903337588919</v>
      </c>
      <c r="BS511" s="13">
        <f t="shared" si="49"/>
        <v>82.090096662411085</v>
      </c>
      <c r="BT511">
        <f t="shared" si="45"/>
        <v>100</v>
      </c>
      <c r="BW511" t="s">
        <v>557</v>
      </c>
      <c r="BX511" s="13">
        <f t="shared" si="50"/>
        <v>12.741997934950948</v>
      </c>
      <c r="BY511" s="13">
        <f t="shared" si="50"/>
        <v>87.258002065049055</v>
      </c>
      <c r="CA511" t="s">
        <v>557</v>
      </c>
      <c r="CB511">
        <f>BX511*CD511/100</f>
        <v>1.6069664664139267</v>
      </c>
      <c r="CC511">
        <f>BY511*CD511/100</f>
        <v>11.004607280636073</v>
      </c>
      <c r="CD511">
        <v>12.611573747049999</v>
      </c>
    </row>
    <row r="512" spans="1:89" x14ac:dyDescent="0.3">
      <c r="A512" t="s">
        <v>514</v>
      </c>
      <c r="B512" t="s">
        <v>77</v>
      </c>
      <c r="C512">
        <v>20</v>
      </c>
      <c r="D512">
        <v>1.4897267059587509</v>
      </c>
      <c r="E512">
        <v>32.829000000000001</v>
      </c>
      <c r="F512">
        <v>7.9889999999999999</v>
      </c>
      <c r="G512">
        <v>2.9197799999999999E-2</v>
      </c>
      <c r="H512">
        <v>-18.404</v>
      </c>
      <c r="I512">
        <v>0.38167957400000002</v>
      </c>
      <c r="J512">
        <v>13.072203179691622</v>
      </c>
      <c r="K512" t="s">
        <v>33</v>
      </c>
      <c r="L512">
        <v>11.371965090135188</v>
      </c>
      <c r="M512">
        <v>0.86993484830484835</v>
      </c>
      <c r="N512">
        <v>2979.4534119175019</v>
      </c>
      <c r="AB512" t="s">
        <v>484</v>
      </c>
      <c r="AC512" t="s">
        <v>526</v>
      </c>
      <c r="AD512">
        <v>3</v>
      </c>
      <c r="AE512" t="s">
        <v>33</v>
      </c>
      <c r="AF512" t="s">
        <v>77</v>
      </c>
      <c r="AG512">
        <v>96.532120707109385</v>
      </c>
      <c r="AH512">
        <v>8.1956790311497514</v>
      </c>
      <c r="AI512" t="s">
        <v>38</v>
      </c>
      <c r="BH512" t="s">
        <v>556</v>
      </c>
      <c r="BI512" t="s">
        <v>49</v>
      </c>
      <c r="BJ512" s="5">
        <v>-15.628</v>
      </c>
      <c r="BK512">
        <v>2.6424972000000002</v>
      </c>
      <c r="BL512" s="4" t="s">
        <v>41</v>
      </c>
      <c r="BM512" s="4">
        <v>-28.789000000000001</v>
      </c>
      <c r="BN512" s="4">
        <v>45.542450240000001</v>
      </c>
      <c r="BO512" s="4" t="s">
        <v>53</v>
      </c>
      <c r="BP512" s="4">
        <v>-12.34</v>
      </c>
      <c r="BQ512" s="4">
        <v>41.202264459999995</v>
      </c>
      <c r="BR512" s="13">
        <f t="shared" si="48"/>
        <v>19.989057085537116</v>
      </c>
      <c r="BS512" s="13">
        <f t="shared" si="49"/>
        <v>80.010942914462888</v>
      </c>
      <c r="BT512">
        <f t="shared" si="45"/>
        <v>100</v>
      </c>
    </row>
    <row r="513" spans="1:82" x14ac:dyDescent="0.3">
      <c r="A513" t="s">
        <v>515</v>
      </c>
      <c r="B513" t="s">
        <v>32</v>
      </c>
      <c r="C513">
        <v>5</v>
      </c>
      <c r="D513">
        <v>1.3389166069628835</v>
      </c>
      <c r="E513">
        <v>22.995000000000001</v>
      </c>
      <c r="F513">
        <v>4.7770000000000001</v>
      </c>
      <c r="G513">
        <v>0.15969610000000001</v>
      </c>
      <c r="H513">
        <v>-14.411</v>
      </c>
      <c r="I513">
        <v>2.2172887989999999</v>
      </c>
      <c r="J513">
        <v>13.884426726764147</v>
      </c>
      <c r="K513" t="s">
        <v>33</v>
      </c>
      <c r="L513">
        <v>14.843823977069434</v>
      </c>
      <c r="M513">
        <v>1.0690988017860268</v>
      </c>
      <c r="N513">
        <v>669.45830348144182</v>
      </c>
      <c r="AB513" t="s">
        <v>484</v>
      </c>
      <c r="AC513" t="s">
        <v>528</v>
      </c>
      <c r="AD513">
        <v>4</v>
      </c>
      <c r="AE513" t="s">
        <v>33</v>
      </c>
      <c r="AF513" t="s">
        <v>77</v>
      </c>
      <c r="AG513">
        <v>102.14608590491528</v>
      </c>
      <c r="AH513">
        <v>8.1557790311497502</v>
      </c>
      <c r="AI513" t="s">
        <v>38</v>
      </c>
      <c r="BH513" t="s">
        <v>556</v>
      </c>
      <c r="BI513" t="s">
        <v>553</v>
      </c>
      <c r="BJ513" s="5">
        <v>-15.639000000000001</v>
      </c>
      <c r="BK513">
        <v>2.6187809</v>
      </c>
      <c r="BL513" s="4" t="s">
        <v>41</v>
      </c>
      <c r="BM513" s="4">
        <v>-28.789000000000001</v>
      </c>
      <c r="BN513" s="4">
        <v>45.542450240000001</v>
      </c>
      <c r="BO513" s="4" t="s">
        <v>53</v>
      </c>
      <c r="BP513" s="4">
        <v>-12.34</v>
      </c>
      <c r="BQ513" s="4">
        <v>41.202264459999995</v>
      </c>
      <c r="BR513" s="13">
        <f t="shared" si="48"/>
        <v>20.055930451699197</v>
      </c>
      <c r="BS513" s="13">
        <f t="shared" si="49"/>
        <v>79.944069548300803</v>
      </c>
      <c r="BT513">
        <f t="shared" si="45"/>
        <v>100</v>
      </c>
    </row>
    <row r="514" spans="1:82" x14ac:dyDescent="0.3">
      <c r="A514" t="s">
        <v>516</v>
      </c>
      <c r="B514" t="s">
        <v>49</v>
      </c>
      <c r="C514">
        <v>5</v>
      </c>
      <c r="D514">
        <v>1.6155878955292351</v>
      </c>
      <c r="E514">
        <v>21.884</v>
      </c>
      <c r="F514">
        <v>5.8730000000000002</v>
      </c>
      <c r="G514">
        <v>0.1297683</v>
      </c>
      <c r="H514">
        <v>-14.582000000000001</v>
      </c>
      <c r="I514">
        <v>1.6914955215</v>
      </c>
      <c r="J514">
        <v>13.034735921638799</v>
      </c>
      <c r="K514" t="s">
        <v>33</v>
      </c>
      <c r="L514">
        <v>13.663798449386556</v>
      </c>
      <c r="M514">
        <v>1.0482604735170322</v>
      </c>
      <c r="N514">
        <v>807.79394776461754</v>
      </c>
      <c r="AB514" t="s">
        <v>484</v>
      </c>
      <c r="AC514" t="s">
        <v>485</v>
      </c>
      <c r="AD514">
        <v>1</v>
      </c>
      <c r="AE514" t="s">
        <v>33</v>
      </c>
      <c r="AF514" t="s">
        <v>32</v>
      </c>
      <c r="AG514">
        <v>15.201053910111117</v>
      </c>
      <c r="AH514">
        <v>1.1125147577623284</v>
      </c>
      <c r="AI514" t="s">
        <v>78</v>
      </c>
      <c r="BH514" t="s">
        <v>558</v>
      </c>
      <c r="BI514" t="s">
        <v>554</v>
      </c>
      <c r="BJ514" s="5">
        <v>-16.021000000000001</v>
      </c>
      <c r="BK514">
        <v>1.9370529000000001</v>
      </c>
      <c r="BL514" s="4" t="s">
        <v>41</v>
      </c>
      <c r="BM514" s="4">
        <v>-28.789000000000001</v>
      </c>
      <c r="BN514" s="4">
        <v>45.542450240000001</v>
      </c>
      <c r="BO514" s="4" t="s">
        <v>53</v>
      </c>
      <c r="BP514" s="4">
        <v>-12.34</v>
      </c>
      <c r="BQ514" s="4">
        <v>41.202264459999995</v>
      </c>
      <c r="BR514" s="13">
        <f t="shared" si="48"/>
        <v>22.378260076600405</v>
      </c>
      <c r="BS514" s="13">
        <f t="shared" si="49"/>
        <v>77.621739923399588</v>
      </c>
      <c r="BT514">
        <f t="shared" si="45"/>
        <v>100</v>
      </c>
    </row>
    <row r="515" spans="1:82" x14ac:dyDescent="0.3">
      <c r="A515" t="s">
        <v>517</v>
      </c>
      <c r="B515" t="s">
        <v>55</v>
      </c>
      <c r="C515">
        <v>10</v>
      </c>
      <c r="D515">
        <v>1.5986871722620006</v>
      </c>
      <c r="E515">
        <v>35.463000000000001</v>
      </c>
      <c r="F515">
        <v>9.8369999999999997</v>
      </c>
      <c r="G515">
        <v>6.1614500000000003E-2</v>
      </c>
      <c r="H515">
        <v>-16.573</v>
      </c>
      <c r="I515">
        <v>0.73287812799999996</v>
      </c>
      <c r="J515">
        <v>11.894572349041216</v>
      </c>
      <c r="K515" t="s">
        <v>33</v>
      </c>
      <c r="L515">
        <v>11.716428620649884</v>
      </c>
      <c r="M515">
        <v>0.98502310775337032</v>
      </c>
      <c r="N515">
        <v>1598.6871722620006</v>
      </c>
      <c r="AB515" t="s">
        <v>484</v>
      </c>
      <c r="AC515" t="s">
        <v>487</v>
      </c>
      <c r="AD515">
        <v>2</v>
      </c>
      <c r="AE515" t="s">
        <v>33</v>
      </c>
      <c r="AF515" t="s">
        <v>32</v>
      </c>
      <c r="AG515">
        <v>13.798436465787503</v>
      </c>
      <c r="AH515">
        <v>1.2152653844662844</v>
      </c>
      <c r="AI515" t="s">
        <v>78</v>
      </c>
      <c r="BH515" t="s">
        <v>559</v>
      </c>
      <c r="BI515" t="s">
        <v>32</v>
      </c>
      <c r="BJ515" s="5">
        <v>-15.32</v>
      </c>
      <c r="BK515">
        <v>3.6628237000000001</v>
      </c>
      <c r="BL515" s="4" t="s">
        <v>41</v>
      </c>
      <c r="BM515" s="4">
        <v>-28.789000000000001</v>
      </c>
      <c r="BN515" s="4">
        <v>45.542450240000001</v>
      </c>
      <c r="BO515" s="4" t="s">
        <v>53</v>
      </c>
      <c r="BP515" s="4">
        <v>-12.34</v>
      </c>
      <c r="BQ515" s="4">
        <v>41.202264459999995</v>
      </c>
      <c r="BR515" s="13">
        <f t="shared" si="48"/>
        <v>18.116602832998968</v>
      </c>
      <c r="BS515" s="13">
        <f t="shared" si="49"/>
        <v>81.883397167001036</v>
      </c>
      <c r="BT515">
        <f t="shared" si="45"/>
        <v>100</v>
      </c>
    </row>
    <row r="516" spans="1:82" x14ac:dyDescent="0.3">
      <c r="A516" t="s">
        <v>518</v>
      </c>
      <c r="B516" t="s">
        <v>61</v>
      </c>
      <c r="C516">
        <v>10</v>
      </c>
      <c r="D516">
        <v>1.7528727356901981</v>
      </c>
      <c r="E516">
        <v>35.932000000000002</v>
      </c>
      <c r="F516">
        <v>9.152000000000001</v>
      </c>
      <c r="G516">
        <v>6.1551300000000003E-2</v>
      </c>
      <c r="H516">
        <v>-16.841999999999999</v>
      </c>
      <c r="I516">
        <v>0.72531320349999995</v>
      </c>
      <c r="J516">
        <v>11.783881144671192</v>
      </c>
      <c r="K516" t="s">
        <v>33</v>
      </c>
      <c r="L516">
        <v>12.713817392512663</v>
      </c>
      <c r="M516">
        <v>1.0789159561628809</v>
      </c>
      <c r="N516">
        <v>1752.8727356901982</v>
      </c>
      <c r="AB516" t="s">
        <v>484</v>
      </c>
      <c r="AC516" t="s">
        <v>489</v>
      </c>
      <c r="AD516">
        <v>3</v>
      </c>
      <c r="AE516" t="s">
        <v>33</v>
      </c>
      <c r="AF516" t="s">
        <v>32</v>
      </c>
      <c r="AG516">
        <v>13.141712239626081</v>
      </c>
      <c r="AH516">
        <v>0.99634007111430634</v>
      </c>
      <c r="AI516" t="s">
        <v>78</v>
      </c>
      <c r="BH516" t="s">
        <v>560</v>
      </c>
      <c r="BI516" t="s">
        <v>49</v>
      </c>
      <c r="BJ516" s="5">
        <v>-15.4375</v>
      </c>
      <c r="BK516">
        <v>2.7546354499999999</v>
      </c>
      <c r="BL516" s="4" t="s">
        <v>41</v>
      </c>
      <c r="BM516" s="4">
        <v>-28.789000000000001</v>
      </c>
      <c r="BN516" s="4">
        <v>45.542450240000001</v>
      </c>
      <c r="BO516" s="4" t="s">
        <v>53</v>
      </c>
      <c r="BP516" s="4">
        <v>-12.34</v>
      </c>
      <c r="BQ516" s="4">
        <v>41.202264459999995</v>
      </c>
      <c r="BR516" s="13">
        <f t="shared" si="48"/>
        <v>18.83093197154842</v>
      </c>
      <c r="BS516" s="13">
        <f t="shared" si="49"/>
        <v>81.169068028451576</v>
      </c>
      <c r="BT516">
        <f t="shared" si="45"/>
        <v>100</v>
      </c>
    </row>
    <row r="517" spans="1:82" x14ac:dyDescent="0.3">
      <c r="A517" t="s">
        <v>519</v>
      </c>
      <c r="B517" t="s">
        <v>67</v>
      </c>
      <c r="C517">
        <v>10</v>
      </c>
      <c r="D517">
        <v>1.6330062172041626</v>
      </c>
      <c r="E517">
        <v>32.158999999999999</v>
      </c>
      <c r="F517">
        <v>9.2580000000000009</v>
      </c>
      <c r="G517">
        <v>4.8148400000000001E-2</v>
      </c>
      <c r="H517">
        <v>-19.669</v>
      </c>
      <c r="I517">
        <v>0.56338494899999991</v>
      </c>
      <c r="J517">
        <v>11.701010812404979</v>
      </c>
      <c r="K517" t="s">
        <v>33</v>
      </c>
      <c r="L517">
        <v>9.2001112439624997</v>
      </c>
      <c r="M517">
        <v>0.78626636548432904</v>
      </c>
      <c r="N517">
        <v>1633.0062172041626</v>
      </c>
      <c r="AB517" t="s">
        <v>484</v>
      </c>
      <c r="AC517" t="s">
        <v>522</v>
      </c>
      <c r="AD517">
        <v>1</v>
      </c>
      <c r="AE517" t="s">
        <v>33</v>
      </c>
      <c r="AF517" t="s">
        <v>32</v>
      </c>
      <c r="AG517">
        <v>12.370880217285597</v>
      </c>
      <c r="AH517">
        <v>0.97141657003444326</v>
      </c>
      <c r="AI517" t="s">
        <v>78</v>
      </c>
      <c r="BH517" t="s">
        <v>560</v>
      </c>
      <c r="BI517" t="s">
        <v>553</v>
      </c>
      <c r="BJ517" s="5">
        <v>-15.737</v>
      </c>
      <c r="BK517">
        <v>2.4857866</v>
      </c>
      <c r="BL517" s="4" t="s">
        <v>41</v>
      </c>
      <c r="BM517" s="4">
        <v>-28.789000000000001</v>
      </c>
      <c r="BN517" s="4">
        <v>45.542450240000001</v>
      </c>
      <c r="BO517" s="4" t="s">
        <v>53</v>
      </c>
      <c r="BP517" s="4">
        <v>-12.34</v>
      </c>
      <c r="BQ517" s="4">
        <v>41.202264459999995</v>
      </c>
      <c r="BR517" s="13">
        <f t="shared" si="48"/>
        <v>20.651711350234056</v>
      </c>
      <c r="BS517" s="13">
        <f t="shared" si="49"/>
        <v>79.348288649765948</v>
      </c>
      <c r="BT517">
        <f t="shared" si="45"/>
        <v>100</v>
      </c>
      <c r="BW517" s="1" t="s">
        <v>87</v>
      </c>
      <c r="BX517" s="1"/>
      <c r="BY517" s="1"/>
    </row>
    <row r="518" spans="1:82" x14ac:dyDescent="0.3">
      <c r="A518" t="s">
        <v>520</v>
      </c>
      <c r="B518" t="s">
        <v>71</v>
      </c>
      <c r="C518">
        <v>20</v>
      </c>
      <c r="D518">
        <v>1.6102936131170755</v>
      </c>
      <c r="E518">
        <v>34.200000000000003</v>
      </c>
      <c r="F518">
        <v>8.32</v>
      </c>
      <c r="G518">
        <v>4.9837199999999998E-2</v>
      </c>
      <c r="H518">
        <v>-20.542999999999999</v>
      </c>
      <c r="I518">
        <v>0.56718955799999993</v>
      </c>
      <c r="J518">
        <v>11.380847198478245</v>
      </c>
      <c r="K518" t="s">
        <v>33</v>
      </c>
      <c r="L518">
        <v>18.266834453481938</v>
      </c>
      <c r="M518">
        <v>1.6050504971127662</v>
      </c>
      <c r="N518">
        <v>3220.5872262341509</v>
      </c>
      <c r="AB518" t="s">
        <v>484</v>
      </c>
      <c r="AC518" t="s">
        <v>524</v>
      </c>
      <c r="AD518">
        <v>2</v>
      </c>
      <c r="AE518" t="s">
        <v>33</v>
      </c>
      <c r="AF518" t="s">
        <v>32</v>
      </c>
      <c r="AG518">
        <v>11.146386647924444</v>
      </c>
      <c r="AH518">
        <v>0.87182019457867299</v>
      </c>
      <c r="AI518" t="s">
        <v>78</v>
      </c>
      <c r="BH518" t="s">
        <v>559</v>
      </c>
      <c r="BI518" t="s">
        <v>554</v>
      </c>
      <c r="BJ518" s="5">
        <v>-16.010999999999999</v>
      </c>
      <c r="BK518">
        <v>2.0399425999999998</v>
      </c>
      <c r="BL518" s="4" t="s">
        <v>41</v>
      </c>
      <c r="BM518" s="4">
        <v>-28.789000000000001</v>
      </c>
      <c r="BN518" s="4">
        <v>45.542450240000001</v>
      </c>
      <c r="BO518" s="4" t="s">
        <v>53</v>
      </c>
      <c r="BP518" s="4">
        <v>-12.34</v>
      </c>
      <c r="BQ518" s="4">
        <v>41.202264459999995</v>
      </c>
      <c r="BR518" s="13">
        <f t="shared" si="48"/>
        <v>22.317466107362144</v>
      </c>
      <c r="BS518" s="13">
        <f t="shared" si="49"/>
        <v>77.682533892637863</v>
      </c>
      <c r="BT518">
        <f t="shared" si="45"/>
        <v>100</v>
      </c>
      <c r="BX518" t="s">
        <v>27</v>
      </c>
      <c r="BY518" t="s">
        <v>28</v>
      </c>
      <c r="CA518" t="s">
        <v>46</v>
      </c>
      <c r="CB518" t="s">
        <v>47</v>
      </c>
      <c r="CC518" t="s">
        <v>48</v>
      </c>
      <c r="CD518" t="s">
        <v>36</v>
      </c>
    </row>
    <row r="519" spans="1:82" x14ac:dyDescent="0.3">
      <c r="A519" t="s">
        <v>521</v>
      </c>
      <c r="B519" t="s">
        <v>74</v>
      </c>
      <c r="C519">
        <v>20</v>
      </c>
      <c r="D519">
        <v>1.4898267614833638</v>
      </c>
      <c r="E519">
        <v>33.26</v>
      </c>
      <c r="F519">
        <v>7.734</v>
      </c>
      <c r="G519">
        <v>4.8411500000000003E-2</v>
      </c>
      <c r="H519">
        <v>-19.582999999999998</v>
      </c>
      <c r="I519">
        <v>0.58911667400000001</v>
      </c>
      <c r="J519">
        <v>12.168940726893403</v>
      </c>
      <c r="K519" t="s">
        <v>33</v>
      </c>
      <c r="L519">
        <v>17.553635731225413</v>
      </c>
      <c r="M519">
        <v>1.4424949652710375</v>
      </c>
      <c r="N519">
        <v>2979.6535229667279</v>
      </c>
      <c r="AB519" t="s">
        <v>484</v>
      </c>
      <c r="AC519" t="s">
        <v>526</v>
      </c>
      <c r="AD519">
        <v>3</v>
      </c>
      <c r="AE519" t="s">
        <v>33</v>
      </c>
      <c r="AF519" t="s">
        <v>32</v>
      </c>
      <c r="AG519">
        <v>13.179067907881464</v>
      </c>
      <c r="AH519">
        <v>0.94061838230655814</v>
      </c>
      <c r="AI519" t="s">
        <v>78</v>
      </c>
      <c r="BH519" t="s">
        <v>561</v>
      </c>
      <c r="BI519" t="s">
        <v>32</v>
      </c>
      <c r="BJ519" s="5">
        <v>-15.403</v>
      </c>
      <c r="BK519">
        <v>3.3790146000000001</v>
      </c>
      <c r="BL519" s="4" t="s">
        <v>41</v>
      </c>
      <c r="BM519" s="4">
        <v>-28.789000000000001</v>
      </c>
      <c r="BN519" s="4">
        <v>45.542450240000001</v>
      </c>
      <c r="BO519" s="4" t="s">
        <v>53</v>
      </c>
      <c r="BP519" s="4">
        <v>-12.34</v>
      </c>
      <c r="BQ519" s="4">
        <v>41.202264459999995</v>
      </c>
      <c r="BR519" s="13">
        <f t="shared" si="48"/>
        <v>18.621192777676455</v>
      </c>
      <c r="BS519" s="13">
        <f t="shared" si="49"/>
        <v>81.378807222323545</v>
      </c>
      <c r="BT519">
        <f t="shared" si="45"/>
        <v>100</v>
      </c>
      <c r="BW519" t="s">
        <v>54</v>
      </c>
      <c r="BX519" s="13">
        <f>AVERAGE(BR539,BR543,BR547,BR551)</f>
        <v>27.686177077955598</v>
      </c>
      <c r="BY519" s="13">
        <f>AVERAGE(BS539,BS543,BS547,BS551)</f>
        <v>72.313822922044409</v>
      </c>
      <c r="CA519" t="s">
        <v>54</v>
      </c>
      <c r="CB519">
        <f>BX519*CD519/100</f>
        <v>5.9453727403382262</v>
      </c>
      <c r="CC519">
        <f>BY519*CD519/100</f>
        <v>15.528782841336774</v>
      </c>
      <c r="CD519">
        <v>21.474155581674999</v>
      </c>
    </row>
    <row r="520" spans="1:82" x14ac:dyDescent="0.3">
      <c r="A520" t="s">
        <v>523</v>
      </c>
      <c r="B520" t="s">
        <v>77</v>
      </c>
      <c r="C520">
        <v>20</v>
      </c>
      <c r="D520">
        <v>1.4846238742035025</v>
      </c>
      <c r="E520">
        <v>32.537999999999997</v>
      </c>
      <c r="F520">
        <v>8.5310000000000006</v>
      </c>
      <c r="G520">
        <v>3.5850699999999999E-2</v>
      </c>
      <c r="H520">
        <v>-19.875499999999999</v>
      </c>
      <c r="I520">
        <v>0.43020450749999994</v>
      </c>
      <c r="J520">
        <v>11.999360224264997</v>
      </c>
      <c r="K520" t="s">
        <v>33</v>
      </c>
      <c r="L520">
        <v>12.773837652489194</v>
      </c>
      <c r="M520">
        <v>1.0644961025381501</v>
      </c>
      <c r="N520">
        <v>2969.247748407005</v>
      </c>
      <c r="AB520" t="s">
        <v>484</v>
      </c>
      <c r="AC520" t="s">
        <v>528</v>
      </c>
      <c r="AD520">
        <v>4</v>
      </c>
      <c r="AE520" t="s">
        <v>33</v>
      </c>
      <c r="AF520" t="s">
        <v>32</v>
      </c>
      <c r="AG520">
        <v>12.577668525203297</v>
      </c>
      <c r="AH520">
        <v>0.98311838230655813</v>
      </c>
      <c r="AI520" t="s">
        <v>78</v>
      </c>
      <c r="BH520" t="s">
        <v>561</v>
      </c>
      <c r="BI520" t="s">
        <v>49</v>
      </c>
      <c r="BJ520" s="5">
        <v>-15.952000000000002</v>
      </c>
      <c r="BK520">
        <v>2.6328437999999998</v>
      </c>
      <c r="BL520" s="4" t="s">
        <v>41</v>
      </c>
      <c r="BM520" s="4">
        <v>-28.789000000000001</v>
      </c>
      <c r="BN520" s="4">
        <v>45.542450240000001</v>
      </c>
      <c r="BO520" s="4" t="s">
        <v>53</v>
      </c>
      <c r="BP520" s="4">
        <v>-12.34</v>
      </c>
      <c r="BQ520" s="4">
        <v>41.202264459999995</v>
      </c>
      <c r="BR520" s="13">
        <f t="shared" si="48"/>
        <v>21.958781688856472</v>
      </c>
      <c r="BS520" s="13">
        <f t="shared" si="49"/>
        <v>78.041218311143524</v>
      </c>
      <c r="BT520">
        <f t="shared" si="45"/>
        <v>100</v>
      </c>
      <c r="BW520" t="s">
        <v>60</v>
      </c>
      <c r="BX520" s="13">
        <f t="shared" ref="BX520:BY522" si="51">AVERAGE(BR540,BR544,BR548,BR552)</f>
        <v>14.777200567888485</v>
      </c>
      <c r="BY520" s="13">
        <f t="shared" si="51"/>
        <v>85.222799432111515</v>
      </c>
      <c r="CA520" t="s">
        <v>60</v>
      </c>
      <c r="CB520">
        <f>BX520*CD520/100</f>
        <v>2.655280910947821</v>
      </c>
      <c r="CC520">
        <f>BY520*CD520/100</f>
        <v>15.313487251527182</v>
      </c>
      <c r="CD520">
        <v>17.968768162475001</v>
      </c>
    </row>
    <row r="521" spans="1:82" x14ac:dyDescent="0.3">
      <c r="A521" t="s">
        <v>525</v>
      </c>
      <c r="B521" t="s">
        <v>32</v>
      </c>
      <c r="C521">
        <v>5</v>
      </c>
      <c r="D521">
        <v>1.3389166069628835</v>
      </c>
      <c r="E521">
        <v>21.245999999999999</v>
      </c>
      <c r="F521">
        <v>6.2690000000000001</v>
      </c>
      <c r="G521">
        <v>0.1415759</v>
      </c>
      <c r="H521">
        <v>-14.491</v>
      </c>
      <c r="I521">
        <v>1.8522706859999998</v>
      </c>
      <c r="J521">
        <v>13.083234406420864</v>
      </c>
      <c r="K521" t="s">
        <v>33</v>
      </c>
      <c r="L521">
        <v>12.400179910379663</v>
      </c>
      <c r="M521">
        <v>0.9477916182785826</v>
      </c>
      <c r="N521">
        <v>669.45830348144182</v>
      </c>
      <c r="AB521" t="s">
        <v>484</v>
      </c>
      <c r="AC521" t="s">
        <v>485</v>
      </c>
      <c r="AD521">
        <v>1</v>
      </c>
      <c r="AE521" t="s">
        <v>33</v>
      </c>
      <c r="AF521" t="s">
        <v>49</v>
      </c>
      <c r="AG521">
        <v>25.091293931515565</v>
      </c>
      <c r="AH521">
        <v>1.8978455061037838</v>
      </c>
      <c r="AI521" t="s">
        <v>78</v>
      </c>
      <c r="BH521" t="s">
        <v>562</v>
      </c>
      <c r="BI521" t="s">
        <v>553</v>
      </c>
      <c r="BJ521" s="5">
        <v>-15.898</v>
      </c>
      <c r="BK521">
        <v>2.3333409999999999</v>
      </c>
      <c r="BL521" s="4" t="s">
        <v>41</v>
      </c>
      <c r="BM521" s="4">
        <v>-28.789000000000001</v>
      </c>
      <c r="BN521" s="4">
        <v>45.542450240000001</v>
      </c>
      <c r="BO521" s="4" t="s">
        <v>53</v>
      </c>
      <c r="BP521" s="4">
        <v>-12.34</v>
      </c>
      <c r="BQ521" s="4">
        <v>41.202264459999995</v>
      </c>
      <c r="BR521" s="13">
        <f t="shared" si="48"/>
        <v>21.630494254969904</v>
      </c>
      <c r="BS521" s="13">
        <f t="shared" si="49"/>
        <v>78.369505745030096</v>
      </c>
      <c r="BT521">
        <f t="shared" si="45"/>
        <v>100</v>
      </c>
      <c r="BW521" t="s">
        <v>553</v>
      </c>
      <c r="BX521" s="13">
        <f t="shared" si="51"/>
        <v>14.081053175012897</v>
      </c>
      <c r="BY521" s="13">
        <f t="shared" si="51"/>
        <v>85.918946824987103</v>
      </c>
      <c r="CA521" t="s">
        <v>555</v>
      </c>
      <c r="CB521">
        <f>BX521*CD521/100</f>
        <v>2.0424010856713015</v>
      </c>
      <c r="CC521">
        <f>BY521*CD521/100</f>
        <v>12.462203508078701</v>
      </c>
      <c r="CD521">
        <v>14.504604593750003</v>
      </c>
    </row>
    <row r="522" spans="1:82" x14ac:dyDescent="0.3">
      <c r="A522" t="s">
        <v>527</v>
      </c>
      <c r="B522" t="s">
        <v>49</v>
      </c>
      <c r="C522">
        <v>5</v>
      </c>
      <c r="D522">
        <v>1.6155878955292351</v>
      </c>
      <c r="E522">
        <v>24.02</v>
      </c>
      <c r="F522">
        <v>7.1959999999999997</v>
      </c>
      <c r="G522">
        <v>0.1187815</v>
      </c>
      <c r="H522">
        <v>-14.979000000000001</v>
      </c>
      <c r="I522">
        <v>1.5065016119999999</v>
      </c>
      <c r="J522">
        <v>12.68296504085232</v>
      </c>
      <c r="K522" t="s">
        <v>33</v>
      </c>
      <c r="L522">
        <v>12.169428844712401</v>
      </c>
      <c r="M522">
        <v>0.95950976806402921</v>
      </c>
      <c r="N522">
        <v>807.79394776461754</v>
      </c>
      <c r="AB522" t="s">
        <v>484</v>
      </c>
      <c r="AC522" t="s">
        <v>487</v>
      </c>
      <c r="AD522">
        <v>2</v>
      </c>
      <c r="AE522" t="s">
        <v>33</v>
      </c>
      <c r="AF522" t="s">
        <v>49</v>
      </c>
      <c r="AG522">
        <v>30.217710352029048</v>
      </c>
      <c r="AH522">
        <v>2.2075542534033734</v>
      </c>
      <c r="AI522" t="s">
        <v>78</v>
      </c>
      <c r="BH522" t="s">
        <v>562</v>
      </c>
      <c r="BI522" t="s">
        <v>554</v>
      </c>
      <c r="BJ522" s="5">
        <v>-16.153000000000002</v>
      </c>
      <c r="BK522">
        <v>1.8708191999999999</v>
      </c>
      <c r="BL522" s="4" t="s">
        <v>41</v>
      </c>
      <c r="BM522" s="4">
        <v>-28.789000000000001</v>
      </c>
      <c r="BN522" s="4">
        <v>45.542450240000001</v>
      </c>
      <c r="BO522" s="4" t="s">
        <v>53</v>
      </c>
      <c r="BP522" s="4">
        <v>-12.34</v>
      </c>
      <c r="BQ522" s="4">
        <v>41.202264459999995</v>
      </c>
      <c r="BR522" s="13">
        <f t="shared" si="48"/>
        <v>23.180740470545334</v>
      </c>
      <c r="BS522" s="13">
        <f t="shared" si="49"/>
        <v>76.819259529454669</v>
      </c>
      <c r="BT522">
        <f t="shared" si="45"/>
        <v>100</v>
      </c>
      <c r="BW522" t="s">
        <v>563</v>
      </c>
      <c r="BX522" s="13">
        <f t="shared" si="51"/>
        <v>13.993127258647387</v>
      </c>
      <c r="BY522" s="13">
        <f t="shared" si="51"/>
        <v>86.006872741352623</v>
      </c>
      <c r="CA522" t="s">
        <v>557</v>
      </c>
      <c r="CB522">
        <f>BX522*CD522/100</f>
        <v>1.747383426520621</v>
      </c>
      <c r="CC522">
        <f>BY522*CD522/100</f>
        <v>10.740056973485629</v>
      </c>
      <c r="CD522">
        <v>12.48744040000625</v>
      </c>
    </row>
    <row r="523" spans="1:82" x14ac:dyDescent="0.3">
      <c r="A523" t="s">
        <v>529</v>
      </c>
      <c r="B523" t="s">
        <v>55</v>
      </c>
      <c r="C523">
        <v>10</v>
      </c>
      <c r="D523">
        <v>1.5986871722620006</v>
      </c>
      <c r="E523">
        <v>35.125</v>
      </c>
      <c r="F523">
        <v>8.7780000000000005</v>
      </c>
      <c r="G523">
        <v>8.64399E-2</v>
      </c>
      <c r="H523">
        <v>-16.257999999999999</v>
      </c>
      <c r="I523">
        <v>1.0915614674999998</v>
      </c>
      <c r="J523">
        <v>12.627981609187422</v>
      </c>
      <c r="K523" t="s">
        <v>33</v>
      </c>
      <c r="L523">
        <v>17.450653158277344</v>
      </c>
      <c r="M523">
        <v>1.381903593016101</v>
      </c>
      <c r="N523">
        <v>1598.6871722620006</v>
      </c>
      <c r="AB523" t="s">
        <v>484</v>
      </c>
      <c r="AC523" t="s">
        <v>489</v>
      </c>
      <c r="AD523">
        <v>3</v>
      </c>
      <c r="AE523" t="s">
        <v>33</v>
      </c>
      <c r="AF523" t="s">
        <v>49</v>
      </c>
      <c r="AG523">
        <v>25.034394694456363</v>
      </c>
      <c r="AH523">
        <v>1.8851498797535784</v>
      </c>
      <c r="AI523" t="s">
        <v>78</v>
      </c>
      <c r="BH523" t="s">
        <v>564</v>
      </c>
      <c r="BI523" t="s">
        <v>32</v>
      </c>
      <c r="BJ523" s="5">
        <v>-15.16</v>
      </c>
      <c r="BK523">
        <v>3.4296270119999996</v>
      </c>
      <c r="BL523" t="s">
        <v>75</v>
      </c>
      <c r="BM523" s="6">
        <v>-29.427</v>
      </c>
      <c r="BN523">
        <v>44.364131069999999</v>
      </c>
      <c r="BO523" t="s">
        <v>79</v>
      </c>
      <c r="BP523" s="7">
        <v>-13.931000000000001</v>
      </c>
      <c r="BQ523">
        <v>44.207658389999999</v>
      </c>
      <c r="BR523" s="13">
        <f t="shared" si="48"/>
        <v>7.9310789881259645</v>
      </c>
      <c r="BS523" s="13">
        <f t="shared" si="49"/>
        <v>92.068921011874039</v>
      </c>
      <c r="BT523">
        <f t="shared" si="45"/>
        <v>100</v>
      </c>
    </row>
    <row r="524" spans="1:82" x14ac:dyDescent="0.3">
      <c r="A524" t="s">
        <v>530</v>
      </c>
      <c r="B524" t="s">
        <v>61</v>
      </c>
      <c r="C524">
        <v>10</v>
      </c>
      <c r="D524">
        <v>1.7528727356901981</v>
      </c>
      <c r="E524">
        <v>33.844999999999999</v>
      </c>
      <c r="F524">
        <v>8.7680000000000007</v>
      </c>
      <c r="G524">
        <v>7.4309700000000006E-2</v>
      </c>
      <c r="H524">
        <v>-17.646999999999998</v>
      </c>
      <c r="I524">
        <v>0.91971142199999989</v>
      </c>
      <c r="J524">
        <v>12.376734423635135</v>
      </c>
      <c r="K524" t="s">
        <v>33</v>
      </c>
      <c r="L524">
        <v>16.121370763266622</v>
      </c>
      <c r="M524">
        <v>1.3025544712731794</v>
      </c>
      <c r="N524">
        <v>1752.8727356901982</v>
      </c>
      <c r="AB524" t="s">
        <v>484</v>
      </c>
      <c r="AC524" t="s">
        <v>522</v>
      </c>
      <c r="AD524">
        <v>1</v>
      </c>
      <c r="AE524" t="s">
        <v>33</v>
      </c>
      <c r="AF524" t="s">
        <v>49</v>
      </c>
      <c r="AG524">
        <v>21.865068693050443</v>
      </c>
      <c r="AH524">
        <v>1.7407328060274938</v>
      </c>
      <c r="AI524" t="s">
        <v>78</v>
      </c>
      <c r="BH524" t="s">
        <v>564</v>
      </c>
      <c r="BI524" t="s">
        <v>49</v>
      </c>
      <c r="BJ524" s="5">
        <v>-15.363999999999999</v>
      </c>
      <c r="BK524">
        <v>2.6941941460000001</v>
      </c>
      <c r="BL524" t="s">
        <v>75</v>
      </c>
      <c r="BM524" s="6">
        <v>-29.427</v>
      </c>
      <c r="BN524">
        <v>44.364131069999999</v>
      </c>
      <c r="BO524" t="s">
        <v>79</v>
      </c>
      <c r="BP524" s="7">
        <v>-13.931000000000001</v>
      </c>
      <c r="BQ524">
        <v>44.207658389999999</v>
      </c>
      <c r="BR524" s="13">
        <f t="shared" si="48"/>
        <v>9.247547754259152</v>
      </c>
      <c r="BS524" s="13">
        <f t="shared" si="49"/>
        <v>90.752452245740841</v>
      </c>
      <c r="BT524">
        <f t="shared" si="45"/>
        <v>100</v>
      </c>
    </row>
    <row r="525" spans="1:82" x14ac:dyDescent="0.3">
      <c r="A525" t="s">
        <v>531</v>
      </c>
      <c r="B525" t="s">
        <v>67</v>
      </c>
      <c r="C525">
        <v>10</v>
      </c>
      <c r="D525">
        <v>1.6330062172041626</v>
      </c>
      <c r="E525">
        <v>32.311999999999998</v>
      </c>
      <c r="F525">
        <v>8.9860000000000007</v>
      </c>
      <c r="G525">
        <v>5.9712000000000001E-2</v>
      </c>
      <c r="H525">
        <v>-18.407999999999998</v>
      </c>
      <c r="I525">
        <v>0.76765203900000001</v>
      </c>
      <c r="J525">
        <v>12.855909013263666</v>
      </c>
      <c r="K525" t="s">
        <v>33</v>
      </c>
      <c r="L525">
        <v>12.535805523364523</v>
      </c>
      <c r="M525">
        <v>0.97510067241694953</v>
      </c>
      <c r="N525">
        <v>1633.0062172041626</v>
      </c>
      <c r="AB525" t="s">
        <v>484</v>
      </c>
      <c r="AC525" t="s">
        <v>524</v>
      </c>
      <c r="AD525">
        <v>2</v>
      </c>
      <c r="AE525" t="s">
        <v>33</v>
      </c>
      <c r="AF525" t="s">
        <v>49</v>
      </c>
      <c r="AG525">
        <v>20.093000980706645</v>
      </c>
      <c r="AH525">
        <v>1.6091074058749142</v>
      </c>
      <c r="AI525" t="s">
        <v>78</v>
      </c>
      <c r="BH525" t="s">
        <v>564</v>
      </c>
      <c r="BI525" t="s">
        <v>553</v>
      </c>
      <c r="BJ525" s="5">
        <v>-15.51</v>
      </c>
      <c r="BK525">
        <v>2.1022280860000002</v>
      </c>
      <c r="BL525" t="s">
        <v>75</v>
      </c>
      <c r="BM525" s="6">
        <v>-29.427</v>
      </c>
      <c r="BN525">
        <v>44.364131069999999</v>
      </c>
      <c r="BO525" t="s">
        <v>79</v>
      </c>
      <c r="BP525" s="7">
        <v>-13.931000000000001</v>
      </c>
      <c r="BQ525">
        <v>44.207658389999999</v>
      </c>
      <c r="BR525" s="13">
        <f t="shared" si="48"/>
        <v>10.189726381001542</v>
      </c>
      <c r="BS525" s="13">
        <f t="shared" si="49"/>
        <v>89.810273618998465</v>
      </c>
      <c r="BT525">
        <f t="shared" si="45"/>
        <v>100</v>
      </c>
      <c r="BX525" s="1" t="s">
        <v>38</v>
      </c>
      <c r="BY525" s="1"/>
    </row>
    <row r="526" spans="1:82" x14ac:dyDescent="0.3">
      <c r="A526" t="s">
        <v>532</v>
      </c>
      <c r="B526" t="s">
        <v>71</v>
      </c>
      <c r="C526">
        <v>20</v>
      </c>
      <c r="D526">
        <v>1.6102936131170755</v>
      </c>
      <c r="E526">
        <v>32.552</v>
      </c>
      <c r="F526">
        <v>8.6110000000000007</v>
      </c>
      <c r="G526">
        <v>4.3687700000000003E-2</v>
      </c>
      <c r="H526">
        <v>-18.683999999999997</v>
      </c>
      <c r="I526">
        <v>0.60151659749999997</v>
      </c>
      <c r="J526">
        <v>13.768557225489095</v>
      </c>
      <c r="K526" t="s">
        <v>33</v>
      </c>
      <c r="L526">
        <v>19.372366702763291</v>
      </c>
      <c r="M526">
        <v>1.4070004856354972</v>
      </c>
      <c r="N526">
        <v>3220.5872262341509</v>
      </c>
      <c r="AB526" t="s">
        <v>484</v>
      </c>
      <c r="AC526" t="s">
        <v>526</v>
      </c>
      <c r="AD526">
        <v>3</v>
      </c>
      <c r="AE526" t="s">
        <v>33</v>
      </c>
      <c r="AF526" t="s">
        <v>49</v>
      </c>
      <c r="AG526">
        <v>23.043440350862866</v>
      </c>
      <c r="AH526">
        <v>1.6939201059512039</v>
      </c>
      <c r="AI526" t="s">
        <v>78</v>
      </c>
      <c r="BH526" t="s">
        <v>564</v>
      </c>
      <c r="BI526" t="s">
        <v>554</v>
      </c>
      <c r="BJ526" s="5">
        <v>-15.652999999999999</v>
      </c>
      <c r="BK526">
        <v>1.7992904860000001</v>
      </c>
      <c r="BL526" t="s">
        <v>75</v>
      </c>
      <c r="BM526" s="6">
        <v>-29.427</v>
      </c>
      <c r="BN526">
        <v>44.364131069999999</v>
      </c>
      <c r="BO526" t="s">
        <v>79</v>
      </c>
      <c r="BP526" s="7">
        <v>-13.931000000000001</v>
      </c>
      <c r="BQ526">
        <v>44.207658389999999</v>
      </c>
      <c r="BR526" s="13">
        <f t="shared" si="48"/>
        <v>11.112545172947843</v>
      </c>
      <c r="BS526" s="13">
        <f t="shared" si="49"/>
        <v>88.887454827052153</v>
      </c>
      <c r="BT526">
        <f t="shared" si="45"/>
        <v>100</v>
      </c>
      <c r="BX526" t="s">
        <v>27</v>
      </c>
      <c r="BY526" t="s">
        <v>28</v>
      </c>
      <c r="CA526" t="s">
        <v>46</v>
      </c>
      <c r="CB526" t="s">
        <v>38</v>
      </c>
      <c r="CC526" t="s">
        <v>27</v>
      </c>
      <c r="CD526" t="s">
        <v>28</v>
      </c>
    </row>
    <row r="527" spans="1:82" x14ac:dyDescent="0.3">
      <c r="A527" t="s">
        <v>533</v>
      </c>
      <c r="B527" t="s">
        <v>74</v>
      </c>
      <c r="C527">
        <v>20</v>
      </c>
      <c r="D527">
        <v>1.4898267614833638</v>
      </c>
      <c r="E527">
        <v>33.770000000000003</v>
      </c>
      <c r="F527">
        <v>9.6319999999999997</v>
      </c>
      <c r="G527">
        <v>3.3573600000000002E-2</v>
      </c>
      <c r="H527">
        <v>-17.524999999999999</v>
      </c>
      <c r="I527">
        <v>0.47389103999999999</v>
      </c>
      <c r="J527">
        <v>14.114990349560367</v>
      </c>
      <c r="K527" t="s">
        <v>33</v>
      </c>
      <c r="L527">
        <v>14.120311068383664</v>
      </c>
      <c r="M527">
        <v>1.0003769551867574</v>
      </c>
      <c r="N527">
        <v>2979.6535229667279</v>
      </c>
      <c r="AB527" t="s">
        <v>484</v>
      </c>
      <c r="AC527" t="s">
        <v>528</v>
      </c>
      <c r="AD527">
        <v>4</v>
      </c>
      <c r="AE527" t="s">
        <v>33</v>
      </c>
      <c r="AF527" t="s">
        <v>49</v>
      </c>
      <c r="AG527">
        <v>21.684427981469547</v>
      </c>
      <c r="AH527">
        <v>1.7364201059512039</v>
      </c>
      <c r="AI527" t="s">
        <v>78</v>
      </c>
      <c r="BH527" t="s">
        <v>565</v>
      </c>
      <c r="BI527" t="s">
        <v>32</v>
      </c>
      <c r="BJ527" s="5">
        <v>-14.696999999999999</v>
      </c>
      <c r="BK527">
        <v>3.5788354419999999</v>
      </c>
      <c r="BL527" t="s">
        <v>75</v>
      </c>
      <c r="BM527" s="6">
        <v>-29.427</v>
      </c>
      <c r="BN527">
        <v>44.364131069999999</v>
      </c>
      <c r="BO527" t="s">
        <v>79</v>
      </c>
      <c r="BP527" s="7">
        <v>-13.931000000000001</v>
      </c>
      <c r="BQ527">
        <v>44.207658389999999</v>
      </c>
      <c r="BR527" s="13">
        <f t="shared" si="48"/>
        <v>4.9432111512648316</v>
      </c>
      <c r="BS527" s="13">
        <f t="shared" si="49"/>
        <v>95.056788848735167</v>
      </c>
      <c r="BT527">
        <f t="shared" si="45"/>
        <v>100</v>
      </c>
      <c r="BW527" t="s">
        <v>54</v>
      </c>
      <c r="BX527" s="13">
        <f>AVERAGE(BR507,BR511,BR515,BR519)</f>
        <v>17.998054592984381</v>
      </c>
      <c r="BY527" s="13">
        <f>AVERAGE(BS507,BS511,BS515,BS519)</f>
        <v>82.001945407015612</v>
      </c>
      <c r="CA527" t="s">
        <v>54</v>
      </c>
      <c r="CB527">
        <v>20.669411105179556</v>
      </c>
      <c r="CC527">
        <v>17.998054592984381</v>
      </c>
      <c r="CD527">
        <v>82.001945407015612</v>
      </c>
    </row>
    <row r="528" spans="1:82" x14ac:dyDescent="0.3">
      <c r="A528" t="s">
        <v>534</v>
      </c>
      <c r="B528" t="s">
        <v>77</v>
      </c>
      <c r="C528">
        <v>20</v>
      </c>
      <c r="D528">
        <v>1.4846238742035025</v>
      </c>
      <c r="E528">
        <v>33.993000000000002</v>
      </c>
      <c r="F528">
        <v>9.4049999999999994</v>
      </c>
      <c r="G528">
        <v>2.8880900000000001E-2</v>
      </c>
      <c r="H528">
        <v>-17.562999999999999</v>
      </c>
      <c r="I528">
        <v>0.4151633535</v>
      </c>
      <c r="J528">
        <v>14.375014403983254</v>
      </c>
      <c r="K528" t="s">
        <v>33</v>
      </c>
      <c r="L528">
        <v>12.327228526009765</v>
      </c>
      <c r="M528">
        <v>0.85754547296967876</v>
      </c>
      <c r="N528">
        <v>2969.247748407005</v>
      </c>
      <c r="AB528" t="s">
        <v>484</v>
      </c>
      <c r="AC528" t="s">
        <v>485</v>
      </c>
      <c r="AD528">
        <v>1</v>
      </c>
      <c r="AE528" t="s">
        <v>33</v>
      </c>
      <c r="AF528" t="s">
        <v>55</v>
      </c>
      <c r="AG528">
        <v>44.765590582044481</v>
      </c>
      <c r="AH528">
        <v>3.4669028208089609</v>
      </c>
      <c r="AI528" t="s">
        <v>78</v>
      </c>
      <c r="BH528" t="s">
        <v>566</v>
      </c>
      <c r="BI528" t="s">
        <v>49</v>
      </c>
      <c r="BJ528" s="5">
        <v>-14.834999999999999</v>
      </c>
      <c r="BK528">
        <v>2.8180436059999998</v>
      </c>
      <c r="BL528" t="s">
        <v>75</v>
      </c>
      <c r="BM528" s="6">
        <v>-29.427</v>
      </c>
      <c r="BN528">
        <v>44.364131069999999</v>
      </c>
      <c r="BO528" t="s">
        <v>79</v>
      </c>
      <c r="BP528" s="7">
        <v>-13.931000000000001</v>
      </c>
      <c r="BQ528">
        <v>44.207658389999999</v>
      </c>
      <c r="BR528" s="13">
        <f t="shared" si="48"/>
        <v>5.8337635518843456</v>
      </c>
      <c r="BS528" s="13">
        <f t="shared" si="49"/>
        <v>94.166236448115654</v>
      </c>
      <c r="BT528">
        <f t="shared" si="45"/>
        <v>100</v>
      </c>
      <c r="BW528" t="s">
        <v>60</v>
      </c>
      <c r="BX528" s="13">
        <f t="shared" ref="BX528:BY530" si="52">AVERAGE(BR508,BR512,BR516,BR520)</f>
        <v>20.260350173262815</v>
      </c>
      <c r="BY528" s="13">
        <f t="shared" si="52"/>
        <v>79.739649826737178</v>
      </c>
      <c r="CA528" t="s">
        <v>60</v>
      </c>
      <c r="CB528">
        <v>17.301320960910576</v>
      </c>
      <c r="CC528">
        <v>20.260350173262815</v>
      </c>
      <c r="CD528">
        <v>79.739649826737178</v>
      </c>
    </row>
    <row r="529" spans="1:82" x14ac:dyDescent="0.3">
      <c r="A529" t="s">
        <v>535</v>
      </c>
      <c r="B529" t="s">
        <v>32</v>
      </c>
      <c r="C529">
        <v>5</v>
      </c>
      <c r="D529">
        <v>1.2603827171205368</v>
      </c>
      <c r="E529">
        <v>22.805</v>
      </c>
      <c r="F529">
        <v>5.6509999999999998</v>
      </c>
      <c r="G529">
        <v>0.14800289999999999</v>
      </c>
      <c r="H529">
        <v>-14.428000000000001</v>
      </c>
      <c r="I529">
        <v>1.8600169455</v>
      </c>
      <c r="J529">
        <v>12.567435810379392</v>
      </c>
      <c r="K529" t="s">
        <v>33</v>
      </c>
      <c r="L529">
        <v>11.721666058297657</v>
      </c>
      <c r="M529">
        <v>0.9327014862185955</v>
      </c>
      <c r="N529">
        <v>630.19135856026844</v>
      </c>
      <c r="AB529" t="s">
        <v>484</v>
      </c>
      <c r="AC529" t="s">
        <v>487</v>
      </c>
      <c r="AD529">
        <v>2</v>
      </c>
      <c r="AE529" t="s">
        <v>33</v>
      </c>
      <c r="AF529" t="s">
        <v>55</v>
      </c>
      <c r="AG529">
        <v>57.703126232218089</v>
      </c>
      <c r="AH529">
        <v>3.988237177555146</v>
      </c>
      <c r="AI529" t="s">
        <v>78</v>
      </c>
      <c r="BH529" t="s">
        <v>565</v>
      </c>
      <c r="BI529" t="s">
        <v>553</v>
      </c>
      <c r="BJ529" s="5">
        <v>-15.538</v>
      </c>
      <c r="BK529">
        <v>2.0626151999999998</v>
      </c>
      <c r="BL529" t="s">
        <v>75</v>
      </c>
      <c r="BM529" s="6">
        <v>-29.427</v>
      </c>
      <c r="BN529">
        <v>44.364131069999999</v>
      </c>
      <c r="BO529" t="s">
        <v>79</v>
      </c>
      <c r="BP529" s="7">
        <v>-13.931000000000001</v>
      </c>
      <c r="BQ529">
        <v>44.207658389999999</v>
      </c>
      <c r="BR529" s="13">
        <f t="shared" si="48"/>
        <v>10.370418172431592</v>
      </c>
      <c r="BS529" s="13">
        <f t="shared" si="49"/>
        <v>89.629581827568401</v>
      </c>
      <c r="BT529">
        <f t="shared" si="45"/>
        <v>100</v>
      </c>
      <c r="BW529" t="s">
        <v>553</v>
      </c>
      <c r="BX529" s="13">
        <f t="shared" si="52"/>
        <v>21.3630007903216</v>
      </c>
      <c r="BY529" s="13">
        <f t="shared" si="52"/>
        <v>78.636999209678407</v>
      </c>
      <c r="CA529" t="s">
        <v>555</v>
      </c>
      <c r="CB529">
        <v>16.326836631154187</v>
      </c>
      <c r="CC529">
        <v>21.3630007903216</v>
      </c>
      <c r="CD529">
        <v>78.636999209678407</v>
      </c>
    </row>
    <row r="530" spans="1:82" x14ac:dyDescent="0.3">
      <c r="A530" t="s">
        <v>536</v>
      </c>
      <c r="B530" t="s">
        <v>49</v>
      </c>
      <c r="C530">
        <v>5</v>
      </c>
      <c r="D530">
        <v>1.4284232957851988</v>
      </c>
      <c r="E530">
        <v>21.891500000000001</v>
      </c>
      <c r="F530">
        <v>7.3414999999999999</v>
      </c>
      <c r="G530">
        <v>0.10002235000000001</v>
      </c>
      <c r="H530">
        <v>-15.277000000000001</v>
      </c>
      <c r="I530">
        <v>1.20199689525</v>
      </c>
      <c r="J530">
        <v>12.017614331106151</v>
      </c>
      <c r="K530" t="s">
        <v>33</v>
      </c>
      <c r="L530">
        <v>8.5848018331829063</v>
      </c>
      <c r="M530">
        <v>0.71437127419590341</v>
      </c>
      <c r="N530">
        <v>714.21164789259933</v>
      </c>
      <c r="AB530" t="s">
        <v>484</v>
      </c>
      <c r="AC530" t="s">
        <v>489</v>
      </c>
      <c r="AD530">
        <v>3</v>
      </c>
      <c r="AE530" t="s">
        <v>33</v>
      </c>
      <c r="AF530" t="s">
        <v>55</v>
      </c>
      <c r="AG530">
        <v>47.068374742588411</v>
      </c>
      <c r="AH530">
        <v>3.5600199991820531</v>
      </c>
      <c r="AI530" t="s">
        <v>78</v>
      </c>
      <c r="BH530" t="s">
        <v>565</v>
      </c>
      <c r="BI530" t="s">
        <v>554</v>
      </c>
      <c r="BJ530" s="5">
        <v>-15.416</v>
      </c>
      <c r="BK530">
        <v>2.0301492479999999</v>
      </c>
      <c r="BL530" t="s">
        <v>75</v>
      </c>
      <c r="BM530" s="6">
        <v>-29.427</v>
      </c>
      <c r="BN530">
        <v>44.364131069999999</v>
      </c>
      <c r="BO530" t="s">
        <v>79</v>
      </c>
      <c r="BP530" s="7">
        <v>-13.931000000000001</v>
      </c>
      <c r="BQ530">
        <v>44.207658389999999</v>
      </c>
      <c r="BR530" s="13">
        <f t="shared" si="48"/>
        <v>9.5831182240578183</v>
      </c>
      <c r="BS530" s="13">
        <f t="shared" si="49"/>
        <v>90.416881775942187</v>
      </c>
      <c r="BT530">
        <f t="shared" si="45"/>
        <v>100</v>
      </c>
      <c r="BW530" t="s">
        <v>563</v>
      </c>
      <c r="BX530" s="13">
        <f t="shared" si="52"/>
        <v>22.34938294121223</v>
      </c>
      <c r="BY530" s="13">
        <f t="shared" si="52"/>
        <v>77.650617058787773</v>
      </c>
      <c r="CA530" t="s">
        <v>557</v>
      </c>
      <c r="CB530">
        <v>12.235719009075634</v>
      </c>
      <c r="CC530">
        <v>22.34938294121223</v>
      </c>
      <c r="CD530">
        <v>77.650617058787773</v>
      </c>
    </row>
    <row r="531" spans="1:82" x14ac:dyDescent="0.3">
      <c r="A531" t="s">
        <v>537</v>
      </c>
      <c r="B531" t="s">
        <v>55</v>
      </c>
      <c r="C531">
        <v>10</v>
      </c>
      <c r="D531">
        <v>1.6901379217580241</v>
      </c>
      <c r="E531">
        <v>33.584000000000003</v>
      </c>
      <c r="F531">
        <v>8.4359999999999999</v>
      </c>
      <c r="G531">
        <v>7.4741600000000005E-2</v>
      </c>
      <c r="H531">
        <v>-16.417999999999999</v>
      </c>
      <c r="I531">
        <v>0.86942627099999992</v>
      </c>
      <c r="J531">
        <v>11.632427871493249</v>
      </c>
      <c r="K531" t="s">
        <v>33</v>
      </c>
      <c r="L531">
        <v>14.694503107897686</v>
      </c>
      <c r="M531">
        <v>1.2632361249286954</v>
      </c>
      <c r="N531">
        <v>1690.1379217580243</v>
      </c>
      <c r="AB531" t="s">
        <v>484</v>
      </c>
      <c r="AC531" t="s">
        <v>522</v>
      </c>
      <c r="AD531">
        <v>1</v>
      </c>
      <c r="AE531" t="s">
        <v>33</v>
      </c>
      <c r="AF531" t="s">
        <v>55</v>
      </c>
      <c r="AG531">
        <v>39.914431673985753</v>
      </c>
      <c r="AH531">
        <v>3.2366725734195572</v>
      </c>
      <c r="AI531" t="s">
        <v>78</v>
      </c>
      <c r="BH531" t="s">
        <v>567</v>
      </c>
      <c r="BI531" t="s">
        <v>32</v>
      </c>
      <c r="BJ531" s="5">
        <v>-14.943000000000001</v>
      </c>
      <c r="BK531">
        <v>3.5634693120000001</v>
      </c>
      <c r="BL531" t="s">
        <v>75</v>
      </c>
      <c r="BM531" s="6">
        <v>-29.427</v>
      </c>
      <c r="BN531">
        <v>44.364131069999999</v>
      </c>
      <c r="BO531" t="s">
        <v>79</v>
      </c>
      <c r="BP531" s="7">
        <v>-13.931000000000001</v>
      </c>
      <c r="BQ531">
        <v>44.207658389999999</v>
      </c>
      <c r="BR531" s="13">
        <f t="shared" si="48"/>
        <v>6.5307176045431108</v>
      </c>
      <c r="BS531" s="13">
        <f t="shared" si="49"/>
        <v>93.469282395456887</v>
      </c>
      <c r="BT531">
        <f t="shared" si="45"/>
        <v>100</v>
      </c>
    </row>
    <row r="532" spans="1:82" x14ac:dyDescent="0.3">
      <c r="A532" t="s">
        <v>538</v>
      </c>
      <c r="B532" t="s">
        <v>61</v>
      </c>
      <c r="C532">
        <v>10</v>
      </c>
      <c r="D532">
        <v>1.6875364781180935</v>
      </c>
      <c r="E532">
        <v>34.085999999999999</v>
      </c>
      <c r="F532">
        <v>8.463000000000001</v>
      </c>
      <c r="G532">
        <v>6.00165E-2</v>
      </c>
      <c r="H532">
        <v>-18.234999999999999</v>
      </c>
      <c r="I532">
        <v>0.67277687399999997</v>
      </c>
      <c r="J532">
        <v>11.209865187073554</v>
      </c>
      <c r="K532" t="s">
        <v>33</v>
      </c>
      <c r="L532">
        <v>11.353355165092603</v>
      </c>
      <c r="M532">
        <v>1.0128003303897455</v>
      </c>
      <c r="N532">
        <v>1687.5364781180933</v>
      </c>
      <c r="AB532" t="s">
        <v>484</v>
      </c>
      <c r="AC532" t="s">
        <v>524</v>
      </c>
      <c r="AD532">
        <v>2</v>
      </c>
      <c r="AE532" t="s">
        <v>33</v>
      </c>
      <c r="AF532" t="s">
        <v>55</v>
      </c>
      <c r="AG532">
        <v>36.192264845385715</v>
      </c>
      <c r="AH532">
        <v>2.9588120786407495</v>
      </c>
      <c r="AI532" t="s">
        <v>78</v>
      </c>
      <c r="BH532" t="s">
        <v>567</v>
      </c>
      <c r="BI532" t="s">
        <v>49</v>
      </c>
      <c r="BJ532" s="5">
        <v>-15.667000000000002</v>
      </c>
      <c r="BK532">
        <v>2.3051293689999999</v>
      </c>
      <c r="BL532" t="s">
        <v>75</v>
      </c>
      <c r="BM532" s="6">
        <v>-29.427</v>
      </c>
      <c r="BN532">
        <v>44.364131069999999</v>
      </c>
      <c r="BO532" t="s">
        <v>79</v>
      </c>
      <c r="BP532" s="7">
        <v>-13.931000000000001</v>
      </c>
      <c r="BQ532">
        <v>44.207658389999999</v>
      </c>
      <c r="BR532" s="13">
        <f t="shared" si="48"/>
        <v>11.202891068662886</v>
      </c>
      <c r="BS532" s="13">
        <f t="shared" si="49"/>
        <v>88.797108931337107</v>
      </c>
      <c r="BT532">
        <f t="shared" ref="BT532:BT554" si="53">SUM(BR532+BS532)</f>
        <v>100</v>
      </c>
      <c r="BX532" t="s">
        <v>568</v>
      </c>
    </row>
    <row r="533" spans="1:82" x14ac:dyDescent="0.3">
      <c r="A533" t="s">
        <v>539</v>
      </c>
      <c r="B533" t="s">
        <v>67</v>
      </c>
      <c r="C533">
        <v>10</v>
      </c>
      <c r="D533">
        <v>1.5901824526699195</v>
      </c>
      <c r="E533">
        <v>35.21</v>
      </c>
      <c r="F533">
        <v>8.6590000000000007</v>
      </c>
      <c r="G533">
        <v>4.9472700000000001E-2</v>
      </c>
      <c r="H533">
        <v>-18.918999999999997</v>
      </c>
      <c r="I533">
        <v>0.56163599099999995</v>
      </c>
      <c r="J533">
        <v>11.352442680508643</v>
      </c>
      <c r="K533" t="s">
        <v>33</v>
      </c>
      <c r="L533">
        <v>8.931036976760808</v>
      </c>
      <c r="M533">
        <v>0.78670619426203137</v>
      </c>
      <c r="N533">
        <v>1590.1824526699195</v>
      </c>
      <c r="AB533" t="s">
        <v>484</v>
      </c>
      <c r="AC533" t="s">
        <v>526</v>
      </c>
      <c r="AD533">
        <v>3</v>
      </c>
      <c r="AE533" t="s">
        <v>33</v>
      </c>
      <c r="AF533" t="s">
        <v>55</v>
      </c>
      <c r="AG533">
        <v>41.499706921986281</v>
      </c>
      <c r="AH533">
        <v>3.1167423260301534</v>
      </c>
      <c r="AI533" t="s">
        <v>78</v>
      </c>
      <c r="BH533" t="s">
        <v>569</v>
      </c>
      <c r="BI533" t="s">
        <v>553</v>
      </c>
      <c r="BJ533" s="5">
        <v>-15.561</v>
      </c>
      <c r="BK533">
        <v>2.3534277119999998</v>
      </c>
      <c r="BL533" t="s">
        <v>75</v>
      </c>
      <c r="BM533" s="6">
        <v>-29.427</v>
      </c>
      <c r="BN533">
        <v>44.364131069999999</v>
      </c>
      <c r="BO533" t="s">
        <v>79</v>
      </c>
      <c r="BP533" s="7">
        <v>-13.931000000000001</v>
      </c>
      <c r="BQ533">
        <v>44.207658389999999</v>
      </c>
      <c r="BR533" s="13">
        <f t="shared" si="48"/>
        <v>10.518843572534841</v>
      </c>
      <c r="BS533" s="13">
        <f t="shared" si="49"/>
        <v>89.481156427465152</v>
      </c>
      <c r="BT533">
        <f t="shared" si="53"/>
        <v>100</v>
      </c>
      <c r="BX533" t="s">
        <v>570</v>
      </c>
    </row>
    <row r="534" spans="1:82" x14ac:dyDescent="0.3">
      <c r="A534" t="s">
        <v>540</v>
      </c>
      <c r="B534" t="s">
        <v>71</v>
      </c>
      <c r="C534">
        <v>20</v>
      </c>
      <c r="D534">
        <v>1.5530618530386011</v>
      </c>
      <c r="E534">
        <v>30.387</v>
      </c>
      <c r="F534">
        <v>8.0949999999999989</v>
      </c>
      <c r="G534">
        <v>4.46941E-2</v>
      </c>
      <c r="H534">
        <v>-18.895</v>
      </c>
      <c r="I534">
        <v>0.52471899899999996</v>
      </c>
      <c r="J534">
        <v>11.740229672372863</v>
      </c>
      <c r="K534" t="s">
        <v>33</v>
      </c>
      <c r="L534">
        <v>16.298421218229997</v>
      </c>
      <c r="M534">
        <v>1.388254035317851</v>
      </c>
      <c r="N534">
        <v>3106.1237060772023</v>
      </c>
      <c r="AB534" t="s">
        <v>484</v>
      </c>
      <c r="AC534" t="s">
        <v>528</v>
      </c>
      <c r="AD534">
        <v>4</v>
      </c>
      <c r="AE534" t="s">
        <v>33</v>
      </c>
      <c r="AF534" t="s">
        <v>55</v>
      </c>
      <c r="AG534">
        <v>38.514867319279745</v>
      </c>
      <c r="AH534">
        <v>3.159242326030153</v>
      </c>
      <c r="AI534" t="s">
        <v>78</v>
      </c>
      <c r="BH534" t="s">
        <v>567</v>
      </c>
      <c r="BI534" t="s">
        <v>554</v>
      </c>
      <c r="BJ534" s="5">
        <v>-16.081</v>
      </c>
      <c r="BK534">
        <v>2.0016956159999997</v>
      </c>
      <c r="BL534" t="s">
        <v>75</v>
      </c>
      <c r="BM534" s="6">
        <v>-29.427</v>
      </c>
      <c r="BN534">
        <v>44.364131069999999</v>
      </c>
      <c r="BO534" t="s">
        <v>79</v>
      </c>
      <c r="BP534" s="7">
        <v>-13.931000000000001</v>
      </c>
      <c r="BQ534">
        <v>44.207658389999999</v>
      </c>
      <c r="BR534" s="13">
        <f t="shared" si="48"/>
        <v>13.874548270521418</v>
      </c>
      <c r="BS534" s="13">
        <f t="shared" si="49"/>
        <v>86.125451729478584</v>
      </c>
      <c r="BT534">
        <f t="shared" si="53"/>
        <v>100</v>
      </c>
    </row>
    <row r="535" spans="1:82" x14ac:dyDescent="0.3">
      <c r="A535" t="s">
        <v>541</v>
      </c>
      <c r="B535" t="s">
        <v>74</v>
      </c>
      <c r="C535">
        <v>20</v>
      </c>
      <c r="D535">
        <v>1.5292486381807748</v>
      </c>
      <c r="E535">
        <v>32.067</v>
      </c>
      <c r="F535">
        <v>7.97</v>
      </c>
      <c r="G535">
        <v>3.68524E-2</v>
      </c>
      <c r="H535">
        <v>-19.195</v>
      </c>
      <c r="I535">
        <v>0.43819744499999996</v>
      </c>
      <c r="J535">
        <v>11.890608074372359</v>
      </c>
      <c r="K535" t="s">
        <v>33</v>
      </c>
      <c r="L535">
        <v>13.402256920410899</v>
      </c>
      <c r="M535">
        <v>1.1271296502738637</v>
      </c>
      <c r="N535">
        <v>3058.4972763615497</v>
      </c>
      <c r="AB535" t="s">
        <v>484</v>
      </c>
      <c r="AC535" t="s">
        <v>485</v>
      </c>
      <c r="AD535">
        <v>1</v>
      </c>
      <c r="AE535" t="s">
        <v>33</v>
      </c>
      <c r="AF535" t="s">
        <v>61</v>
      </c>
      <c r="AG535">
        <v>63.207519548015206</v>
      </c>
      <c r="AH535">
        <v>4.9485479048781906</v>
      </c>
      <c r="AI535" t="s">
        <v>78</v>
      </c>
      <c r="BH535" t="s">
        <v>571</v>
      </c>
      <c r="BI535" t="s">
        <v>32</v>
      </c>
      <c r="BJ535" s="5">
        <v>-15.954000000000001</v>
      </c>
      <c r="BK535">
        <v>3.7164480000000002</v>
      </c>
      <c r="BL535" t="s">
        <v>75</v>
      </c>
      <c r="BM535" s="6">
        <v>-29.427</v>
      </c>
      <c r="BN535">
        <v>44.364131069999999</v>
      </c>
      <c r="BO535" t="s">
        <v>79</v>
      </c>
      <c r="BP535" s="7">
        <v>-13.931000000000001</v>
      </c>
      <c r="BQ535">
        <v>44.207658389999999</v>
      </c>
      <c r="BR535" s="13">
        <f t="shared" si="48"/>
        <v>13.054981930820855</v>
      </c>
      <c r="BS535" s="13">
        <f t="shared" si="49"/>
        <v>86.945018069179142</v>
      </c>
      <c r="BT535">
        <f t="shared" si="53"/>
        <v>100</v>
      </c>
    </row>
    <row r="536" spans="1:82" x14ac:dyDescent="0.3">
      <c r="A536" t="s">
        <v>542</v>
      </c>
      <c r="B536" t="s">
        <v>77</v>
      </c>
      <c r="C536">
        <v>20</v>
      </c>
      <c r="D536">
        <v>1.4607106038210631</v>
      </c>
      <c r="E536">
        <v>35.020000000000003</v>
      </c>
      <c r="F536">
        <v>8.234</v>
      </c>
      <c r="G536">
        <v>3.0110100000000001E-2</v>
      </c>
      <c r="H536">
        <v>-18.497</v>
      </c>
      <c r="I536">
        <v>0.36517323149999997</v>
      </c>
      <c r="J536">
        <v>12.127931541243635</v>
      </c>
      <c r="K536" t="s">
        <v>33</v>
      </c>
      <c r="L536">
        <v>10.668248229673077</v>
      </c>
      <c r="M536">
        <v>0.87964284704225182</v>
      </c>
      <c r="N536">
        <v>2921.4212076421263</v>
      </c>
      <c r="AB536" t="s">
        <v>484</v>
      </c>
      <c r="AC536" t="s">
        <v>487</v>
      </c>
      <c r="AD536">
        <v>2</v>
      </c>
      <c r="AE536" t="s">
        <v>33</v>
      </c>
      <c r="AF536" t="s">
        <v>61</v>
      </c>
      <c r="AG536">
        <v>75.223763293478655</v>
      </c>
      <c r="AH536">
        <v>5.3496812833530267</v>
      </c>
      <c r="AI536" t="s">
        <v>78</v>
      </c>
      <c r="BH536" t="s">
        <v>571</v>
      </c>
      <c r="BI536" t="s">
        <v>49</v>
      </c>
      <c r="BJ536" s="5">
        <v>-16.409000000000002</v>
      </c>
      <c r="BK536">
        <v>2.9888693759999998</v>
      </c>
      <c r="BL536" t="s">
        <v>75</v>
      </c>
      <c r="BM536" s="6">
        <v>-29.427</v>
      </c>
      <c r="BN536">
        <v>44.364131069999999</v>
      </c>
      <c r="BO536" t="s">
        <v>79</v>
      </c>
      <c r="BP536" s="7">
        <v>-13.931000000000001</v>
      </c>
      <c r="BQ536">
        <v>44.207658389999999</v>
      </c>
      <c r="BR536" s="13">
        <f t="shared" si="48"/>
        <v>15.991223541559124</v>
      </c>
      <c r="BS536" s="13">
        <f t="shared" si="49"/>
        <v>84.008776458440877</v>
      </c>
      <c r="BT536">
        <f t="shared" si="53"/>
        <v>100</v>
      </c>
    </row>
    <row r="537" spans="1:82" x14ac:dyDescent="0.3">
      <c r="A537" t="s">
        <v>543</v>
      </c>
      <c r="B537" t="s">
        <v>32</v>
      </c>
      <c r="C537">
        <v>5</v>
      </c>
      <c r="D537">
        <v>1.2603827171205368</v>
      </c>
      <c r="E537">
        <v>25.506</v>
      </c>
      <c r="F537">
        <v>5.3440000000000003</v>
      </c>
      <c r="G537">
        <v>0.1336116</v>
      </c>
      <c r="H537">
        <v>-14.58</v>
      </c>
      <c r="I537">
        <v>1.7047245284999999</v>
      </c>
      <c r="J537">
        <v>12.758806334929004</v>
      </c>
      <c r="K537" t="s">
        <v>33</v>
      </c>
      <c r="L537">
        <v>10.74302666586428</v>
      </c>
      <c r="M537">
        <v>0.84200875723411162</v>
      </c>
      <c r="N537">
        <v>630.19135856026844</v>
      </c>
      <c r="AB537" t="s">
        <v>484</v>
      </c>
      <c r="AC537" t="s">
        <v>489</v>
      </c>
      <c r="AD537">
        <v>3</v>
      </c>
      <c r="AE537" t="s">
        <v>33</v>
      </c>
      <c r="AF537" t="s">
        <v>61</v>
      </c>
      <c r="AG537">
        <v>65.1367474564925</v>
      </c>
      <c r="AH537">
        <v>4.9815645941156088</v>
      </c>
      <c r="AI537" t="s">
        <v>78</v>
      </c>
      <c r="BH537" t="s">
        <v>571</v>
      </c>
      <c r="BI537" t="s">
        <v>553</v>
      </c>
      <c r="BJ537" s="5">
        <v>-16.574999999999999</v>
      </c>
      <c r="BK537">
        <v>2.3489018879999999</v>
      </c>
      <c r="BL537" t="s">
        <v>75</v>
      </c>
      <c r="BM537" s="6">
        <v>-29.427</v>
      </c>
      <c r="BN537">
        <v>44.364131069999999</v>
      </c>
      <c r="BO537" t="s">
        <v>79</v>
      </c>
      <c r="BP537" s="7">
        <v>-13.931000000000001</v>
      </c>
      <c r="BQ537">
        <v>44.207658389999999</v>
      </c>
      <c r="BR537" s="13">
        <f t="shared" si="48"/>
        <v>17.062467733608663</v>
      </c>
      <c r="BS537" s="13">
        <f t="shared" si="49"/>
        <v>82.937532266391329</v>
      </c>
      <c r="BT537">
        <f t="shared" si="53"/>
        <v>100</v>
      </c>
    </row>
    <row r="538" spans="1:82" x14ac:dyDescent="0.3">
      <c r="A538" t="s">
        <v>544</v>
      </c>
      <c r="B538" t="s">
        <v>49</v>
      </c>
      <c r="C538">
        <v>5</v>
      </c>
      <c r="D538">
        <v>1.4284232957851988</v>
      </c>
      <c r="E538">
        <v>22.879000000000001</v>
      </c>
      <c r="F538">
        <v>6.66</v>
      </c>
      <c r="G538">
        <v>0.1011663</v>
      </c>
      <c r="H538">
        <v>-15.112</v>
      </c>
      <c r="I538">
        <v>1.261339794</v>
      </c>
      <c r="J538">
        <v>12.4679838444225</v>
      </c>
      <c r="K538" t="s">
        <v>33</v>
      </c>
      <c r="L538">
        <v>9.0086357282525178</v>
      </c>
      <c r="M538">
        <v>0.72254149834197079</v>
      </c>
      <c r="N538">
        <v>714.21164789259933</v>
      </c>
      <c r="AB538" t="s">
        <v>484</v>
      </c>
      <c r="AC538" t="s">
        <v>522</v>
      </c>
      <c r="AD538">
        <v>1</v>
      </c>
      <c r="AE538" t="s">
        <v>33</v>
      </c>
      <c r="AF538" t="s">
        <v>61</v>
      </c>
      <c r="AG538">
        <v>55.500318132836767</v>
      </c>
      <c r="AH538">
        <v>4.5840807853172727</v>
      </c>
      <c r="AI538" t="s">
        <v>78</v>
      </c>
      <c r="BH538" t="s">
        <v>571</v>
      </c>
      <c r="BI538" t="s">
        <v>554</v>
      </c>
      <c r="BJ538" s="5">
        <v>-16.472000000000001</v>
      </c>
      <c r="BK538">
        <v>1.9093922879999998</v>
      </c>
      <c r="BL538" t="s">
        <v>75</v>
      </c>
      <c r="BM538" s="6">
        <v>-29.427</v>
      </c>
      <c r="BN538">
        <v>44.364131069999999</v>
      </c>
      <c r="BO538" t="s">
        <v>79</v>
      </c>
      <c r="BP538" s="7">
        <v>-13.931000000000001</v>
      </c>
      <c r="BQ538">
        <v>44.207658389999999</v>
      </c>
      <c r="BR538" s="13">
        <f t="shared" si="48"/>
        <v>16.397780072276721</v>
      </c>
      <c r="BS538" s="13">
        <f t="shared" si="49"/>
        <v>83.602219927723269</v>
      </c>
      <c r="BT538">
        <f t="shared" si="53"/>
        <v>99.999999999999986</v>
      </c>
    </row>
    <row r="539" spans="1:82" x14ac:dyDescent="0.3">
      <c r="A539" t="s">
        <v>545</v>
      </c>
      <c r="B539" t="s">
        <v>55</v>
      </c>
      <c r="C539">
        <v>10</v>
      </c>
      <c r="D539">
        <v>1.6901379217580241</v>
      </c>
      <c r="E539">
        <v>32.731000000000002</v>
      </c>
      <c r="F539">
        <v>7.4670000000000005</v>
      </c>
      <c r="G539">
        <v>7.8403899999999999E-2</v>
      </c>
      <c r="H539">
        <v>-16.071999999999999</v>
      </c>
      <c r="I539">
        <v>0.97149630600000003</v>
      </c>
      <c r="J539">
        <v>12.390918130348108</v>
      </c>
      <c r="K539" t="s">
        <v>33</v>
      </c>
      <c r="L539">
        <v>16.419627476184377</v>
      </c>
      <c r="M539">
        <v>1.3251340460372396</v>
      </c>
      <c r="N539">
        <v>1690.1379217580243</v>
      </c>
      <c r="AB539" t="s">
        <v>484</v>
      </c>
      <c r="AC539" t="s">
        <v>524</v>
      </c>
      <c r="AD539">
        <v>2</v>
      </c>
      <c r="AE539" t="s">
        <v>33</v>
      </c>
      <c r="AF539" t="s">
        <v>61</v>
      </c>
      <c r="AG539">
        <v>48.579498669738165</v>
      </c>
      <c r="AH539">
        <v>4.0377465461954376</v>
      </c>
      <c r="AI539" t="s">
        <v>78</v>
      </c>
      <c r="BH539" t="s">
        <v>572</v>
      </c>
      <c r="BI539" t="s">
        <v>32</v>
      </c>
      <c r="BJ539" s="5">
        <v>-17.992000000000001</v>
      </c>
      <c r="BK539">
        <v>4.1065943039999997</v>
      </c>
      <c r="BL539" t="s">
        <v>75</v>
      </c>
      <c r="BM539" s="6">
        <v>-29.427</v>
      </c>
      <c r="BN539">
        <v>44.364131069999999</v>
      </c>
      <c r="BO539" t="s">
        <v>79</v>
      </c>
      <c r="BP539" s="7">
        <v>-13.931000000000001</v>
      </c>
      <c r="BQ539">
        <v>44.207658389999999</v>
      </c>
      <c r="BR539" s="13">
        <f t="shared" si="48"/>
        <v>26.2067630356221</v>
      </c>
      <c r="BS539" s="13">
        <f t="shared" si="49"/>
        <v>73.793236964377911</v>
      </c>
      <c r="BT539">
        <f t="shared" si="53"/>
        <v>100.00000000000001</v>
      </c>
    </row>
    <row r="540" spans="1:82" x14ac:dyDescent="0.3">
      <c r="A540" t="s">
        <v>547</v>
      </c>
      <c r="B540" t="s">
        <v>61</v>
      </c>
      <c r="C540">
        <v>10</v>
      </c>
      <c r="D540">
        <v>1.6875364781180935</v>
      </c>
      <c r="E540">
        <v>34.504999999999995</v>
      </c>
      <c r="F540">
        <v>8.6174999999999997</v>
      </c>
      <c r="G540">
        <v>5.5409699999999999E-2</v>
      </c>
      <c r="H540">
        <v>-17.779499999999999</v>
      </c>
      <c r="I540">
        <v>0.64496166399999999</v>
      </c>
      <c r="J540">
        <v>11.639667401293901</v>
      </c>
      <c r="K540" t="s">
        <v>33</v>
      </c>
      <c r="L540">
        <v>10.883963349877451</v>
      </c>
      <c r="M540">
        <v>0.93505889991580116</v>
      </c>
      <c r="N540">
        <v>1687.5364781180933</v>
      </c>
      <c r="AB540" t="s">
        <v>484</v>
      </c>
      <c r="AC540" t="s">
        <v>526</v>
      </c>
      <c r="AD540">
        <v>3</v>
      </c>
      <c r="AE540" t="s">
        <v>33</v>
      </c>
      <c r="AF540" t="s">
        <v>61</v>
      </c>
      <c r="AG540">
        <v>56.942360104948193</v>
      </c>
      <c r="AH540">
        <v>4.3299136657563553</v>
      </c>
      <c r="AI540" t="s">
        <v>78</v>
      </c>
      <c r="BH540" t="s">
        <v>572</v>
      </c>
      <c r="BI540" t="s">
        <v>49</v>
      </c>
      <c r="BJ540" s="5">
        <v>-16.209</v>
      </c>
      <c r="BK540">
        <v>2.9734259999999999</v>
      </c>
      <c r="BL540" t="s">
        <v>75</v>
      </c>
      <c r="BM540" s="6">
        <v>-29.427</v>
      </c>
      <c r="BN540">
        <v>44.364131069999999</v>
      </c>
      <c r="BO540" t="s">
        <v>79</v>
      </c>
      <c r="BP540" s="7">
        <v>-13.931000000000001</v>
      </c>
      <c r="BQ540">
        <v>44.207658389999999</v>
      </c>
      <c r="BR540" s="13">
        <f t="shared" si="48"/>
        <v>14.700567888487345</v>
      </c>
      <c r="BS540" s="13">
        <f t="shared" si="49"/>
        <v>85.299432111512658</v>
      </c>
      <c r="BT540">
        <f t="shared" si="53"/>
        <v>100</v>
      </c>
    </row>
    <row r="541" spans="1:82" x14ac:dyDescent="0.3">
      <c r="A541" t="s">
        <v>548</v>
      </c>
      <c r="B541" t="s">
        <v>67</v>
      </c>
      <c r="C541">
        <v>10</v>
      </c>
      <c r="D541">
        <v>1.5901824526699195</v>
      </c>
      <c r="E541">
        <v>34.92</v>
      </c>
      <c r="F541">
        <v>8.5859999999999985</v>
      </c>
      <c r="G541">
        <v>4.78255E-2</v>
      </c>
      <c r="H541">
        <v>-18.955000000000002</v>
      </c>
      <c r="I541">
        <v>0.57585557700000001</v>
      </c>
      <c r="J541">
        <v>12.040764383017429</v>
      </c>
      <c r="K541" t="s">
        <v>33</v>
      </c>
      <c r="L541">
        <v>9.1571543381751166</v>
      </c>
      <c r="M541">
        <v>0.76051270890165235</v>
      </c>
      <c r="N541">
        <v>1590.1824526699195</v>
      </c>
      <c r="AB541" t="s">
        <v>484</v>
      </c>
      <c r="AC541" t="s">
        <v>528</v>
      </c>
      <c r="AD541">
        <v>4</v>
      </c>
      <c r="AE541" t="s">
        <v>33</v>
      </c>
      <c r="AF541" t="s">
        <v>61</v>
      </c>
      <c r="AG541">
        <v>52.244469865347334</v>
      </c>
      <c r="AH541">
        <v>4.3724136657563557</v>
      </c>
      <c r="AI541" t="s">
        <v>78</v>
      </c>
      <c r="BH541" t="s">
        <v>572</v>
      </c>
      <c r="BI541" t="s">
        <v>553</v>
      </c>
      <c r="BJ541" s="5">
        <v>-15.656000000000001</v>
      </c>
      <c r="BK541">
        <v>2.4600862000000001</v>
      </c>
      <c r="BL541" t="s">
        <v>75</v>
      </c>
      <c r="BM541" s="6">
        <v>-29.427</v>
      </c>
      <c r="BN541">
        <v>44.364131069999999</v>
      </c>
      <c r="BO541" t="s">
        <v>79</v>
      </c>
      <c r="BP541" s="7">
        <v>-13.931000000000001</v>
      </c>
      <c r="BQ541">
        <v>44.207658389999999</v>
      </c>
      <c r="BR541" s="13">
        <f t="shared" si="48"/>
        <v>11.131905007743931</v>
      </c>
      <c r="BS541" s="13">
        <f t="shared" si="49"/>
        <v>88.868094992256061</v>
      </c>
      <c r="BT541">
        <f t="shared" si="53"/>
        <v>100</v>
      </c>
    </row>
    <row r="542" spans="1:82" x14ac:dyDescent="0.3">
      <c r="A542" t="s">
        <v>549</v>
      </c>
      <c r="B542" t="s">
        <v>71</v>
      </c>
      <c r="C542">
        <v>20</v>
      </c>
      <c r="D542">
        <v>1.5530618530386011</v>
      </c>
      <c r="E542">
        <v>31.916</v>
      </c>
      <c r="F542">
        <v>8.4439999999999991</v>
      </c>
      <c r="G542">
        <v>3.5717600000000002E-2</v>
      </c>
      <c r="H542">
        <v>-18.717000000000002</v>
      </c>
      <c r="I542">
        <v>0.43818340499999997</v>
      </c>
      <c r="J542">
        <v>12.267996869890473</v>
      </c>
      <c r="K542" t="s">
        <v>33</v>
      </c>
      <c r="L542">
        <v>13.610518618801276</v>
      </c>
      <c r="M542">
        <v>1.1094328408418308</v>
      </c>
      <c r="N542">
        <v>3106.1237060772023</v>
      </c>
      <c r="AB542" t="s">
        <v>484</v>
      </c>
      <c r="AC542" t="s">
        <v>485</v>
      </c>
      <c r="AD542">
        <v>1</v>
      </c>
      <c r="AE542" t="s">
        <v>33</v>
      </c>
      <c r="AF542" t="s">
        <v>67</v>
      </c>
      <c r="AI542" t="s">
        <v>78</v>
      </c>
      <c r="BH542" t="s">
        <v>572</v>
      </c>
      <c r="BI542" t="s">
        <v>554</v>
      </c>
      <c r="BJ542" s="5">
        <v>-15.7445</v>
      </c>
      <c r="BK542">
        <v>2.0692421274999999</v>
      </c>
      <c r="BL542" t="s">
        <v>75</v>
      </c>
      <c r="BM542" s="6">
        <v>-29.427</v>
      </c>
      <c r="BN542">
        <v>44.364131069999999</v>
      </c>
      <c r="BO542" t="s">
        <v>79</v>
      </c>
      <c r="BP542" s="7">
        <v>-13.931000000000001</v>
      </c>
      <c r="BQ542">
        <v>44.207658389999999</v>
      </c>
      <c r="BR542" s="13">
        <f t="shared" si="48"/>
        <v>11.703020134228186</v>
      </c>
      <c r="BS542" s="13">
        <f t="shared" si="49"/>
        <v>88.296979865771817</v>
      </c>
      <c r="BT542">
        <f t="shared" si="53"/>
        <v>100</v>
      </c>
    </row>
    <row r="543" spans="1:82" x14ac:dyDescent="0.3">
      <c r="A543" t="s">
        <v>550</v>
      </c>
      <c r="B543" t="s">
        <v>74</v>
      </c>
      <c r="C543">
        <v>20</v>
      </c>
      <c r="D543">
        <v>1.5292486381807748</v>
      </c>
      <c r="E543">
        <v>35.667999999999999</v>
      </c>
      <c r="F543">
        <v>9.1059999999999999</v>
      </c>
      <c r="G543">
        <v>3.1248100000000001E-2</v>
      </c>
      <c r="H543">
        <v>-19.012</v>
      </c>
      <c r="I543">
        <v>0.39048847199999998</v>
      </c>
      <c r="J543">
        <v>12.496390884565781</v>
      </c>
      <c r="K543" t="s">
        <v>33</v>
      </c>
      <c r="L543">
        <v>11.943079280625831</v>
      </c>
      <c r="M543">
        <v>0.95572228741473342</v>
      </c>
      <c r="N543">
        <v>3058.4972763615497</v>
      </c>
      <c r="AB543" t="s">
        <v>484</v>
      </c>
      <c r="AC543" t="s">
        <v>487</v>
      </c>
      <c r="AD543">
        <v>2</v>
      </c>
      <c r="AE543" t="s">
        <v>33</v>
      </c>
      <c r="AF543" t="s">
        <v>67</v>
      </c>
      <c r="AG543">
        <v>81.003716908755081</v>
      </c>
      <c r="AH543">
        <v>6.1659766761576869</v>
      </c>
      <c r="AI543" t="s">
        <v>78</v>
      </c>
      <c r="BH543" t="s">
        <v>573</v>
      </c>
      <c r="BI543" t="s">
        <v>32</v>
      </c>
      <c r="BJ543" s="5">
        <v>-18.962</v>
      </c>
      <c r="BK543">
        <v>5.0316745000000003</v>
      </c>
      <c r="BL543" t="s">
        <v>75</v>
      </c>
      <c r="BM543" s="6">
        <v>-29.427</v>
      </c>
      <c r="BN543">
        <v>44.364131069999999</v>
      </c>
      <c r="BO543" t="s">
        <v>79</v>
      </c>
      <c r="BP543" s="7">
        <v>-13.931000000000001</v>
      </c>
      <c r="BQ543">
        <v>44.207658389999999</v>
      </c>
      <c r="BR543" s="13">
        <f t="shared" si="48"/>
        <v>32.466442953020128</v>
      </c>
      <c r="BS543" s="13">
        <f t="shared" si="49"/>
        <v>67.53355704697988</v>
      </c>
      <c r="BT543">
        <f t="shared" si="53"/>
        <v>100</v>
      </c>
    </row>
    <row r="544" spans="1:82" x14ac:dyDescent="0.3">
      <c r="A544" t="s">
        <v>551</v>
      </c>
      <c r="B544" t="s">
        <v>77</v>
      </c>
      <c r="C544">
        <v>20</v>
      </c>
      <c r="D544">
        <v>1.4607106038210631</v>
      </c>
      <c r="E544">
        <v>31.302</v>
      </c>
      <c r="F544">
        <v>8.427999999999999</v>
      </c>
      <c r="G544">
        <v>2.6574799999999999E-2</v>
      </c>
      <c r="H544">
        <v>-18.317</v>
      </c>
      <c r="I544">
        <v>0.34253693099999999</v>
      </c>
      <c r="J544">
        <v>12.889539375649111</v>
      </c>
      <c r="K544" t="s">
        <v>33</v>
      </c>
      <c r="L544">
        <v>10.006946546240476</v>
      </c>
      <c r="M544">
        <v>0.77636184308847977</v>
      </c>
      <c r="N544">
        <v>2921.4212076421263</v>
      </c>
      <c r="AB544" t="s">
        <v>484</v>
      </c>
      <c r="AC544" t="s">
        <v>489</v>
      </c>
      <c r="AD544">
        <v>3</v>
      </c>
      <c r="AE544" t="s">
        <v>33</v>
      </c>
      <c r="AF544" t="s">
        <v>67</v>
      </c>
      <c r="AG544">
        <v>77.622910497557868</v>
      </c>
      <c r="AH544">
        <v>6.0245933433849821</v>
      </c>
      <c r="AI544" t="s">
        <v>78</v>
      </c>
      <c r="BH544" t="s">
        <v>573</v>
      </c>
      <c r="BI544" t="s">
        <v>49</v>
      </c>
      <c r="BJ544" s="5">
        <v>-16.577999999999999</v>
      </c>
      <c r="BK544">
        <v>3.3755666999999998</v>
      </c>
      <c r="BL544" t="s">
        <v>75</v>
      </c>
      <c r="BM544" s="6">
        <v>-29.427</v>
      </c>
      <c r="BN544">
        <v>44.364131069999999</v>
      </c>
      <c r="BO544" t="s">
        <v>79</v>
      </c>
      <c r="BP544" s="7">
        <v>-13.931000000000001</v>
      </c>
      <c r="BQ544">
        <v>44.207658389999999</v>
      </c>
      <c r="BR544" s="13">
        <f t="shared" si="48"/>
        <v>17.081827568404741</v>
      </c>
      <c r="BS544" s="13">
        <f t="shared" si="49"/>
        <v>82.918172431595266</v>
      </c>
      <c r="BT544">
        <f t="shared" si="53"/>
        <v>100</v>
      </c>
    </row>
    <row r="545" spans="28:72" x14ac:dyDescent="0.3">
      <c r="AB545" t="s">
        <v>484</v>
      </c>
      <c r="AC545" t="s">
        <v>522</v>
      </c>
      <c r="AD545">
        <v>1</v>
      </c>
      <c r="AE545" t="s">
        <v>33</v>
      </c>
      <c r="AF545" t="s">
        <v>67</v>
      </c>
      <c r="AG545">
        <v>67.260823814151664</v>
      </c>
      <c r="AH545">
        <v>5.6674135898446929</v>
      </c>
      <c r="AI545" t="s">
        <v>78</v>
      </c>
      <c r="BH545" t="s">
        <v>573</v>
      </c>
      <c r="BI545" t="s">
        <v>553</v>
      </c>
      <c r="BJ545" s="5">
        <v>-16.538999999999998</v>
      </c>
      <c r="BK545">
        <v>2.3800077000000002</v>
      </c>
      <c r="BL545" t="s">
        <v>75</v>
      </c>
      <c r="BM545" s="6">
        <v>-29.427</v>
      </c>
      <c r="BN545">
        <v>44.364131069999999</v>
      </c>
      <c r="BO545" t="s">
        <v>79</v>
      </c>
      <c r="BP545" s="7">
        <v>-13.931000000000001</v>
      </c>
      <c r="BQ545">
        <v>44.207658389999999</v>
      </c>
      <c r="BR545" s="13">
        <f t="shared" si="48"/>
        <v>16.83014971605574</v>
      </c>
      <c r="BS545" s="13">
        <f t="shared" si="49"/>
        <v>83.169850283944257</v>
      </c>
      <c r="BT545">
        <f t="shared" si="53"/>
        <v>100</v>
      </c>
    </row>
    <row r="546" spans="28:72" x14ac:dyDescent="0.3">
      <c r="AB546" t="s">
        <v>484</v>
      </c>
      <c r="AC546" t="s">
        <v>524</v>
      </c>
      <c r="AD546">
        <v>2</v>
      </c>
      <c r="AE546" t="s">
        <v>33</v>
      </c>
      <c r="AF546" t="s">
        <v>67</v>
      </c>
      <c r="AG546">
        <v>56.11258650618678</v>
      </c>
      <c r="AH546">
        <v>4.7482207483095227</v>
      </c>
      <c r="AI546" t="s">
        <v>78</v>
      </c>
      <c r="BH546" t="s">
        <v>573</v>
      </c>
      <c r="BI546" t="s">
        <v>554</v>
      </c>
      <c r="BJ546" s="5">
        <v>-16.010999999999999</v>
      </c>
      <c r="BK546">
        <v>1.8802238</v>
      </c>
      <c r="BL546" t="s">
        <v>75</v>
      </c>
      <c r="BM546" s="6">
        <v>-29.427</v>
      </c>
      <c r="BN546">
        <v>44.364131069999999</v>
      </c>
      <c r="BO546" t="s">
        <v>79</v>
      </c>
      <c r="BP546" s="7">
        <v>-13.931000000000001</v>
      </c>
      <c r="BQ546">
        <v>44.207658389999999</v>
      </c>
      <c r="BR546" s="13">
        <f t="shared" si="48"/>
        <v>13.422818791946298</v>
      </c>
      <c r="BS546" s="13">
        <f t="shared" si="49"/>
        <v>86.577181208053702</v>
      </c>
      <c r="BT546">
        <f t="shared" si="53"/>
        <v>100</v>
      </c>
    </row>
    <row r="547" spans="28:72" x14ac:dyDescent="0.3">
      <c r="AB547" t="s">
        <v>484</v>
      </c>
      <c r="AC547" t="s">
        <v>526</v>
      </c>
      <c r="AD547">
        <v>3</v>
      </c>
      <c r="AE547" t="s">
        <v>33</v>
      </c>
      <c r="AF547" t="s">
        <v>67</v>
      </c>
      <c r="AG547">
        <v>68.002513689239933</v>
      </c>
      <c r="AH547">
        <v>5.2268171690771075</v>
      </c>
      <c r="AI547" t="s">
        <v>78</v>
      </c>
      <c r="BH547" t="s">
        <v>574</v>
      </c>
      <c r="BI547" t="s">
        <v>32</v>
      </c>
      <c r="BJ547" s="5">
        <v>-15.976000000000001</v>
      </c>
      <c r="BK547">
        <v>4.1931618000000004</v>
      </c>
      <c r="BL547" t="s">
        <v>75</v>
      </c>
      <c r="BM547" s="6">
        <v>-29.427</v>
      </c>
      <c r="BN547">
        <v>44.364131069999999</v>
      </c>
      <c r="BO547" t="s">
        <v>79</v>
      </c>
      <c r="BP547" s="7">
        <v>-13.931000000000001</v>
      </c>
      <c r="BQ547">
        <v>44.207658389999999</v>
      </c>
      <c r="BR547" s="13">
        <f t="shared" si="48"/>
        <v>13.196954052658752</v>
      </c>
      <c r="BS547" s="13">
        <f t="shared" si="49"/>
        <v>86.803045947341246</v>
      </c>
      <c r="BT547">
        <f t="shared" si="53"/>
        <v>100</v>
      </c>
    </row>
    <row r="548" spans="28:72" x14ac:dyDescent="0.3">
      <c r="AB548" t="s">
        <v>484</v>
      </c>
      <c r="AC548" t="s">
        <v>528</v>
      </c>
      <c r="AD548">
        <v>4</v>
      </c>
      <c r="AE548" t="s">
        <v>33</v>
      </c>
      <c r="AF548" t="s">
        <v>67</v>
      </c>
      <c r="AG548">
        <v>61.641850713862624</v>
      </c>
      <c r="AH548">
        <v>5.2693171690771079</v>
      </c>
      <c r="AI548" t="s">
        <v>78</v>
      </c>
      <c r="BH548" t="s">
        <v>574</v>
      </c>
      <c r="BI548" t="s">
        <v>49</v>
      </c>
      <c r="BJ548" s="5">
        <v>-15.721</v>
      </c>
      <c r="BK548">
        <v>2.7782735999999999</v>
      </c>
      <c r="BL548" t="s">
        <v>75</v>
      </c>
      <c r="BM548" s="6">
        <v>-29.427</v>
      </c>
      <c r="BN548">
        <v>44.364131069999999</v>
      </c>
      <c r="BO548" t="s">
        <v>79</v>
      </c>
      <c r="BP548" s="7">
        <v>-13.931000000000001</v>
      </c>
      <c r="BQ548">
        <v>44.207658389999999</v>
      </c>
      <c r="BR548" s="13">
        <f t="shared" si="48"/>
        <v>11.551368094992251</v>
      </c>
      <c r="BS548" s="13">
        <f t="shared" si="49"/>
        <v>88.448631905007744</v>
      </c>
      <c r="BT548">
        <f t="shared" si="53"/>
        <v>100</v>
      </c>
    </row>
    <row r="549" spans="28:72" x14ac:dyDescent="0.3">
      <c r="AB549" t="s">
        <v>36</v>
      </c>
      <c r="AC549" t="s">
        <v>134</v>
      </c>
      <c r="AD549">
        <v>1</v>
      </c>
      <c r="AE549" t="s">
        <v>36</v>
      </c>
      <c r="AF549" t="s">
        <v>72</v>
      </c>
      <c r="AG549">
        <v>63.520527066411603</v>
      </c>
      <c r="BH549" t="s">
        <v>574</v>
      </c>
      <c r="BI549" t="s">
        <v>553</v>
      </c>
      <c r="BJ549" s="5">
        <v>-16.015999999999998</v>
      </c>
      <c r="BK549">
        <v>2.2462422000000002</v>
      </c>
      <c r="BL549" t="s">
        <v>75</v>
      </c>
      <c r="BM549" s="6">
        <v>-29.427</v>
      </c>
      <c r="BN549">
        <v>44.364131069999999</v>
      </c>
      <c r="BO549" t="s">
        <v>79</v>
      </c>
      <c r="BP549" s="7">
        <v>-13.931000000000001</v>
      </c>
      <c r="BQ549">
        <v>44.207658389999999</v>
      </c>
      <c r="BR549" s="13">
        <f t="shared" si="48"/>
        <v>13.455085183273086</v>
      </c>
      <c r="BS549" s="13">
        <f t="shared" si="49"/>
        <v>86.544914816726916</v>
      </c>
      <c r="BT549">
        <f t="shared" si="53"/>
        <v>100</v>
      </c>
    </row>
    <row r="550" spans="28:72" x14ac:dyDescent="0.3">
      <c r="AB550" t="s">
        <v>36</v>
      </c>
      <c r="AC550" t="s">
        <v>143</v>
      </c>
      <c r="AD550">
        <v>2</v>
      </c>
      <c r="AE550" t="s">
        <v>36</v>
      </c>
      <c r="AF550" t="s">
        <v>72</v>
      </c>
      <c r="AG550">
        <v>58.319735576839705</v>
      </c>
      <c r="BH550" t="s">
        <v>574</v>
      </c>
      <c r="BI550" t="s">
        <v>554</v>
      </c>
      <c r="BJ550" s="5">
        <v>-16.41</v>
      </c>
      <c r="BK550">
        <v>1.930855</v>
      </c>
      <c r="BL550" t="s">
        <v>75</v>
      </c>
      <c r="BM550" s="6">
        <v>-29.427</v>
      </c>
      <c r="BN550">
        <v>44.364131069999999</v>
      </c>
      <c r="BO550" t="s">
        <v>79</v>
      </c>
      <c r="BP550" s="7">
        <v>-13.931000000000001</v>
      </c>
      <c r="BQ550">
        <v>44.207658389999999</v>
      </c>
      <c r="BR550" s="13">
        <f t="shared" si="48"/>
        <v>15.997676819824466</v>
      </c>
      <c r="BS550" s="13">
        <f t="shared" si="49"/>
        <v>84.002323180175537</v>
      </c>
      <c r="BT550">
        <f t="shared" si="53"/>
        <v>100</v>
      </c>
    </row>
    <row r="551" spans="28:72" x14ac:dyDescent="0.3">
      <c r="AB551" t="s">
        <v>36</v>
      </c>
      <c r="AC551" t="s">
        <v>152</v>
      </c>
      <c r="AD551">
        <v>3</v>
      </c>
      <c r="AE551" t="s">
        <v>36</v>
      </c>
      <c r="AF551" t="s">
        <v>72</v>
      </c>
      <c r="AG551">
        <v>65.369217884911023</v>
      </c>
      <c r="BH551" t="s">
        <v>575</v>
      </c>
      <c r="BI551" t="s">
        <v>32</v>
      </c>
      <c r="BJ551" s="5">
        <v>-19.954999999999998</v>
      </c>
      <c r="BK551">
        <v>4.6900982000000004</v>
      </c>
      <c r="BL551" t="s">
        <v>75</v>
      </c>
      <c r="BM551" s="6">
        <v>-29.427</v>
      </c>
      <c r="BN551">
        <v>44.364131069999999</v>
      </c>
      <c r="BO551" t="s">
        <v>79</v>
      </c>
      <c r="BP551" s="7">
        <v>-13.931000000000001</v>
      </c>
      <c r="BQ551">
        <v>44.207658389999999</v>
      </c>
      <c r="BR551" s="13">
        <f t="shared" si="48"/>
        <v>38.874548270521409</v>
      </c>
      <c r="BS551" s="13">
        <f t="shared" si="49"/>
        <v>61.125451729478584</v>
      </c>
      <c r="BT551">
        <f t="shared" si="53"/>
        <v>100</v>
      </c>
    </row>
    <row r="552" spans="28:72" x14ac:dyDescent="0.3">
      <c r="AB552" t="s">
        <v>36</v>
      </c>
      <c r="AC552" t="s">
        <v>161</v>
      </c>
      <c r="AD552">
        <v>4</v>
      </c>
      <c r="AE552" t="s">
        <v>36</v>
      </c>
      <c r="AF552" t="s">
        <v>72</v>
      </c>
      <c r="AG552">
        <v>68.013752022626448</v>
      </c>
      <c r="BH552" t="s">
        <v>575</v>
      </c>
      <c r="BI552" t="s">
        <v>49</v>
      </c>
      <c r="BJ552" s="5">
        <v>-16.375500000000002</v>
      </c>
      <c r="BK552">
        <v>2.5871054019999997</v>
      </c>
      <c r="BL552" t="s">
        <v>75</v>
      </c>
      <c r="BM552" s="6">
        <v>-29.427</v>
      </c>
      <c r="BN552">
        <v>44.364131069999999</v>
      </c>
      <c r="BO552" t="s">
        <v>79</v>
      </c>
      <c r="BP552" s="7">
        <v>-13.931000000000001</v>
      </c>
      <c r="BQ552">
        <v>44.207658389999999</v>
      </c>
      <c r="BR552" s="13">
        <f t="shared" si="48"/>
        <v>15.775038719669604</v>
      </c>
      <c r="BS552" s="13">
        <f t="shared" si="49"/>
        <v>84.224961280330405</v>
      </c>
      <c r="BT552">
        <f t="shared" si="53"/>
        <v>100.00000000000001</v>
      </c>
    </row>
    <row r="553" spans="28:72" x14ac:dyDescent="0.3">
      <c r="AB553" t="s">
        <v>36</v>
      </c>
      <c r="AC553" t="s">
        <v>134</v>
      </c>
      <c r="AD553">
        <v>1</v>
      </c>
      <c r="AE553" t="s">
        <v>36</v>
      </c>
      <c r="AF553" t="s">
        <v>576</v>
      </c>
      <c r="AG553">
        <v>132.35713385320238</v>
      </c>
      <c r="BH553" t="s">
        <v>575</v>
      </c>
      <c r="BI553" t="s">
        <v>553</v>
      </c>
      <c r="BJ553" s="5">
        <v>-16.241</v>
      </c>
      <c r="BK553">
        <v>2.0164819679999999</v>
      </c>
      <c r="BL553" t="s">
        <v>75</v>
      </c>
      <c r="BM553" s="6">
        <v>-29.427</v>
      </c>
      <c r="BN553">
        <v>44.364131069999999</v>
      </c>
      <c r="BO553" t="s">
        <v>79</v>
      </c>
      <c r="BP553" s="7">
        <v>-13.931000000000001</v>
      </c>
      <c r="BQ553">
        <v>44.207658389999999</v>
      </c>
      <c r="BR553" s="13">
        <f t="shared" si="48"/>
        <v>14.907072792978827</v>
      </c>
      <c r="BS553" s="13">
        <f t="shared" si="49"/>
        <v>85.092927207021177</v>
      </c>
      <c r="BT553">
        <f t="shared" si="53"/>
        <v>100</v>
      </c>
    </row>
    <row r="554" spans="28:72" x14ac:dyDescent="0.3">
      <c r="AB554" t="s">
        <v>36</v>
      </c>
      <c r="AC554" t="s">
        <v>143</v>
      </c>
      <c r="AD554">
        <v>2</v>
      </c>
      <c r="AE554" t="s">
        <v>36</v>
      </c>
      <c r="AF554" t="s">
        <v>576</v>
      </c>
      <c r="AG554">
        <v>125.30824403081135</v>
      </c>
      <c r="BH554" t="s">
        <v>575</v>
      </c>
      <c r="BI554" t="s">
        <v>554</v>
      </c>
      <c r="BJ554" s="5">
        <v>-16.231999999999999</v>
      </c>
      <c r="BK554">
        <v>1.8432726239999999</v>
      </c>
      <c r="BL554" t="s">
        <v>75</v>
      </c>
      <c r="BM554" s="6">
        <v>-29.427</v>
      </c>
      <c r="BN554">
        <v>44.364131069999999</v>
      </c>
      <c r="BO554" t="s">
        <v>79</v>
      </c>
      <c r="BP554" s="7">
        <v>-13.931000000000001</v>
      </c>
      <c r="BQ554">
        <v>44.207658389999999</v>
      </c>
      <c r="BR554" s="13">
        <f t="shared" si="48"/>
        <v>14.848993288590595</v>
      </c>
      <c r="BS554" s="13">
        <f t="shared" si="49"/>
        <v>85.151006711409408</v>
      </c>
      <c r="BT554">
        <f t="shared" si="53"/>
        <v>100</v>
      </c>
    </row>
    <row r="555" spans="28:72" x14ac:dyDescent="0.3">
      <c r="AB555" t="s">
        <v>36</v>
      </c>
      <c r="AC555" t="s">
        <v>152</v>
      </c>
      <c r="AD555">
        <v>3</v>
      </c>
      <c r="AE555" t="s">
        <v>36</v>
      </c>
      <c r="AF555" t="s">
        <v>576</v>
      </c>
      <c r="AG555">
        <v>146.81111938039209</v>
      </c>
    </row>
    <row r="556" spans="28:72" x14ac:dyDescent="0.3">
      <c r="AB556" t="s">
        <v>36</v>
      </c>
      <c r="AC556" t="s">
        <v>161</v>
      </c>
      <c r="AD556">
        <v>4</v>
      </c>
      <c r="AE556" t="s">
        <v>36</v>
      </c>
      <c r="AF556" t="s">
        <v>576</v>
      </c>
      <c r="AG556">
        <v>149.95368930670173</v>
      </c>
    </row>
    <row r="557" spans="28:72" x14ac:dyDescent="0.3">
      <c r="AB557" t="s">
        <v>36</v>
      </c>
      <c r="AC557" t="s">
        <v>134</v>
      </c>
      <c r="AD557">
        <v>1</v>
      </c>
      <c r="AE557" t="s">
        <v>36</v>
      </c>
      <c r="AF557" t="s">
        <v>577</v>
      </c>
      <c r="AG557">
        <v>68.836606786790782</v>
      </c>
    </row>
    <row r="558" spans="28:72" x14ac:dyDescent="0.3">
      <c r="AB558" t="s">
        <v>36</v>
      </c>
      <c r="AC558" t="s">
        <v>143</v>
      </c>
      <c r="AD558">
        <v>2</v>
      </c>
      <c r="AE558" t="s">
        <v>36</v>
      </c>
      <c r="AF558" t="s">
        <v>577</v>
      </c>
      <c r="AG558">
        <v>66.988508453971662</v>
      </c>
    </row>
    <row r="559" spans="28:72" x14ac:dyDescent="0.3">
      <c r="AB559" t="s">
        <v>36</v>
      </c>
      <c r="AC559" t="s">
        <v>152</v>
      </c>
      <c r="AD559">
        <v>3</v>
      </c>
      <c r="AE559" t="s">
        <v>36</v>
      </c>
      <c r="AF559" t="s">
        <v>577</v>
      </c>
      <c r="AG559">
        <v>81.441901495481076</v>
      </c>
    </row>
    <row r="560" spans="28:72" x14ac:dyDescent="0.3">
      <c r="AB560" t="s">
        <v>36</v>
      </c>
      <c r="AC560" t="s">
        <v>161</v>
      </c>
      <c r="AD560">
        <v>4</v>
      </c>
      <c r="AE560" t="s">
        <v>36</v>
      </c>
      <c r="AF560" t="s">
        <v>577</v>
      </c>
      <c r="AG560">
        <v>81.93993728407527</v>
      </c>
    </row>
    <row r="561" spans="1:43" x14ac:dyDescent="0.3">
      <c r="AB561" t="s">
        <v>484</v>
      </c>
      <c r="AC561" t="s">
        <v>485</v>
      </c>
      <c r="AD561">
        <v>1</v>
      </c>
      <c r="AE561" t="s">
        <v>33</v>
      </c>
      <c r="AF561" t="s">
        <v>577</v>
      </c>
      <c r="AG561">
        <f>SUM(AG478-AG462)</f>
        <v>52.890233540822948</v>
      </c>
    </row>
    <row r="562" spans="1:43" x14ac:dyDescent="0.3">
      <c r="AB562" t="s">
        <v>484</v>
      </c>
      <c r="AC562" t="s">
        <v>487</v>
      </c>
      <c r="AD562">
        <v>2</v>
      </c>
      <c r="AE562" t="s">
        <v>33</v>
      </c>
      <c r="AF562" t="s">
        <v>577</v>
      </c>
      <c r="AG562">
        <f>SUM(AG479-AG463)</f>
        <v>57.989704801406518</v>
      </c>
    </row>
    <row r="563" spans="1:43" x14ac:dyDescent="0.3">
      <c r="AB563" t="s">
        <v>484</v>
      </c>
      <c r="AC563" t="s">
        <v>489</v>
      </c>
      <c r="AD563">
        <v>3</v>
      </c>
      <c r="AE563" t="s">
        <v>33</v>
      </c>
      <c r="AF563" t="s">
        <v>577</v>
      </c>
      <c r="AG563">
        <f>SUM(AG480-AG464)</f>
        <v>50.755668989840196</v>
      </c>
    </row>
    <row r="564" spans="1:43" x14ac:dyDescent="0.3">
      <c r="AB564" t="s">
        <v>484</v>
      </c>
      <c r="AC564" t="s">
        <v>491</v>
      </c>
      <c r="AD564">
        <v>4</v>
      </c>
      <c r="AE564" t="s">
        <v>33</v>
      </c>
      <c r="AF564" t="s">
        <v>577</v>
      </c>
      <c r="AG564">
        <f>SUM(AG481-AG465)</f>
        <v>60.124269352389312</v>
      </c>
    </row>
    <row r="565" spans="1:43" x14ac:dyDescent="0.3">
      <c r="AB565" t="s">
        <v>484</v>
      </c>
      <c r="AC565" t="s">
        <v>522</v>
      </c>
      <c r="AD565">
        <v>1</v>
      </c>
      <c r="AE565" t="s">
        <v>33</v>
      </c>
      <c r="AF565" t="s">
        <v>577</v>
      </c>
      <c r="AG565">
        <f>SUM(AG510-AG494)</f>
        <v>52.653293423949535</v>
      </c>
    </row>
    <row r="566" spans="1:43" x14ac:dyDescent="0.3">
      <c r="AB566" t="s">
        <v>484</v>
      </c>
      <c r="AC566" t="s">
        <v>524</v>
      </c>
      <c r="AD566">
        <v>2</v>
      </c>
      <c r="AE566" t="s">
        <v>33</v>
      </c>
      <c r="AF566" t="s">
        <v>577</v>
      </c>
      <c r="AG566">
        <f>SUM(AG511-AG495)</f>
        <v>39.84590611805276</v>
      </c>
    </row>
    <row r="567" spans="1:43" x14ac:dyDescent="0.3">
      <c r="AB567" t="s">
        <v>484</v>
      </c>
      <c r="AC567" t="s">
        <v>526</v>
      </c>
      <c r="AD567">
        <v>3</v>
      </c>
      <c r="AE567" t="s">
        <v>33</v>
      </c>
      <c r="AF567" t="s">
        <v>577</v>
      </c>
      <c r="AG567">
        <f>SUM(AG512-AG496)</f>
        <v>50.755668989840188</v>
      </c>
    </row>
    <row r="568" spans="1:43" x14ac:dyDescent="0.3">
      <c r="AB568" t="s">
        <v>484</v>
      </c>
      <c r="AC568" t="s">
        <v>528</v>
      </c>
      <c r="AD568">
        <v>4</v>
      </c>
      <c r="AE568" t="s">
        <v>33</v>
      </c>
      <c r="AF568" t="s">
        <v>577</v>
      </c>
      <c r="AG568">
        <f>SUM(AG513-AG497)</f>
        <v>55.024798091805749</v>
      </c>
    </row>
    <row r="569" spans="1:43" x14ac:dyDescent="0.3">
      <c r="A569" s="1" t="s">
        <v>578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  <c r="AA569" s="2"/>
    </row>
    <row r="570" spans="1:43" ht="18.600000000000001" x14ac:dyDescent="0.3">
      <c r="A570" s="10" t="s">
        <v>0</v>
      </c>
      <c r="B570" s="10" t="s">
        <v>1</v>
      </c>
      <c r="C570" s="30" t="s">
        <v>353</v>
      </c>
      <c r="D570" s="31" t="s">
        <v>354</v>
      </c>
      <c r="E570" s="10" t="s">
        <v>4</v>
      </c>
      <c r="F570" s="10" t="s">
        <v>5</v>
      </c>
      <c r="G570" s="32" t="s">
        <v>355</v>
      </c>
      <c r="H570" s="10" t="s">
        <v>7</v>
      </c>
      <c r="I570" s="32" t="s">
        <v>356</v>
      </c>
      <c r="J570" s="10" t="s">
        <v>9</v>
      </c>
      <c r="K570" s="32" t="s">
        <v>10</v>
      </c>
      <c r="L570" s="33" t="s">
        <v>357</v>
      </c>
      <c r="M570" s="33" t="s">
        <v>358</v>
      </c>
      <c r="N570" s="2" t="s">
        <v>13</v>
      </c>
      <c r="P570" s="1" t="s">
        <v>34</v>
      </c>
      <c r="Q570" s="1"/>
      <c r="R570" s="1"/>
      <c r="S570" s="1" t="s">
        <v>35</v>
      </c>
      <c r="T570" s="1"/>
      <c r="U570" s="1"/>
      <c r="V570" s="1" t="s">
        <v>579</v>
      </c>
      <c r="W570" s="1"/>
      <c r="X570" s="1" t="s">
        <v>33</v>
      </c>
      <c r="Y570" s="1"/>
      <c r="Z570" s="1" t="s">
        <v>36</v>
      </c>
      <c r="AA570" s="1"/>
      <c r="AB570" t="s">
        <v>580</v>
      </c>
      <c r="AC570" t="s">
        <v>18</v>
      </c>
      <c r="AD570" t="s">
        <v>17</v>
      </c>
      <c r="AF570" t="s">
        <v>1</v>
      </c>
      <c r="AG570" t="s">
        <v>581</v>
      </c>
      <c r="AJ570" s="1" t="s">
        <v>34</v>
      </c>
      <c r="AK570" s="1"/>
      <c r="AL570" s="1" t="s">
        <v>35</v>
      </c>
      <c r="AM570" s="1"/>
      <c r="AN570" s="1" t="s">
        <v>33</v>
      </c>
      <c r="AO570" s="1"/>
      <c r="AP570" s="1" t="s">
        <v>36</v>
      </c>
      <c r="AQ570" s="1"/>
    </row>
    <row r="571" spans="1:43" x14ac:dyDescent="0.3">
      <c r="A571" s="10" t="s">
        <v>552</v>
      </c>
      <c r="B571" s="10" t="s">
        <v>32</v>
      </c>
      <c r="C571" s="10">
        <v>5</v>
      </c>
      <c r="D571">
        <v>1.2759616872367798</v>
      </c>
      <c r="E571" s="10">
        <v>21.683</v>
      </c>
      <c r="F571" s="10">
        <v>8.411999999999999</v>
      </c>
      <c r="G571" s="10">
        <v>0.22573779999999999</v>
      </c>
      <c r="H571" s="10">
        <v>-15.193000000000001</v>
      </c>
      <c r="I571" s="10">
        <v>2.9557560999999999</v>
      </c>
      <c r="J571" s="10">
        <v>13.093757890791901</v>
      </c>
      <c r="K571" t="s">
        <v>579</v>
      </c>
      <c r="L571" s="13">
        <v>18.85715770208202</v>
      </c>
      <c r="M571" s="13">
        <v>1.4401639208055939</v>
      </c>
      <c r="N571">
        <v>637.98084361838994</v>
      </c>
      <c r="O571" t="s">
        <v>46</v>
      </c>
      <c r="P571" t="s">
        <v>582</v>
      </c>
      <c r="Q571" t="s">
        <v>583</v>
      </c>
      <c r="R571" t="s">
        <v>584</v>
      </c>
      <c r="S571" t="s">
        <v>582</v>
      </c>
      <c r="T571" t="s">
        <v>33</v>
      </c>
      <c r="U571" t="s">
        <v>36</v>
      </c>
      <c r="V571" t="s">
        <v>50</v>
      </c>
      <c r="W571" t="s">
        <v>51</v>
      </c>
      <c r="X571" t="s">
        <v>50</v>
      </c>
      <c r="Y571" t="s">
        <v>51</v>
      </c>
      <c r="Z571" t="s">
        <v>50</v>
      </c>
      <c r="AA571" t="s">
        <v>51</v>
      </c>
      <c r="AB571" t="s">
        <v>585</v>
      </c>
      <c r="AC571" t="s">
        <v>33</v>
      </c>
      <c r="AD571">
        <v>1</v>
      </c>
      <c r="AF571" t="s">
        <v>32</v>
      </c>
      <c r="AG571">
        <v>20.883271722295561</v>
      </c>
      <c r="AI571" t="s">
        <v>579</v>
      </c>
      <c r="AJ571" t="s">
        <v>586</v>
      </c>
      <c r="AK571" t="s">
        <v>584</v>
      </c>
      <c r="AL571" t="s">
        <v>33</v>
      </c>
      <c r="AM571" t="s">
        <v>36</v>
      </c>
      <c r="AN571" t="s">
        <v>50</v>
      </c>
      <c r="AO571" t="s">
        <v>51</v>
      </c>
      <c r="AP571" t="s">
        <v>50</v>
      </c>
      <c r="AQ571" t="s">
        <v>51</v>
      </c>
    </row>
    <row r="572" spans="1:43" ht="15" customHeight="1" x14ac:dyDescent="0.3">
      <c r="A572" s="10" t="s">
        <v>552</v>
      </c>
      <c r="B572" s="10" t="s">
        <v>49</v>
      </c>
      <c r="C572" s="10">
        <v>5</v>
      </c>
      <c r="D572">
        <v>1.2499973505778919</v>
      </c>
      <c r="E572" s="10">
        <v>20.965</v>
      </c>
      <c r="F572" s="10">
        <v>8.5699999999999985</v>
      </c>
      <c r="G572" s="10">
        <v>0.1960538</v>
      </c>
      <c r="H572" s="10">
        <v>-15.673</v>
      </c>
      <c r="I572" s="10">
        <v>2.6034755999999999</v>
      </c>
      <c r="J572" s="10">
        <v>13.279393717438785</v>
      </c>
      <c r="K572" t="s">
        <v>579</v>
      </c>
      <c r="L572" s="13">
        <v>16.271688011470935</v>
      </c>
      <c r="M572" s="13">
        <v>1.2253336528536394</v>
      </c>
      <c r="N572">
        <v>624.99867528894595</v>
      </c>
      <c r="O572" t="s">
        <v>32</v>
      </c>
      <c r="P572">
        <v>20.669409999999999</v>
      </c>
      <c r="Q572">
        <v>19.561209999999999</v>
      </c>
      <c r="R572">
        <v>21.474160000000001</v>
      </c>
      <c r="S572">
        <v>1.1309070000000001</v>
      </c>
      <c r="T572">
        <v>1.1309070000000001</v>
      </c>
      <c r="U572">
        <v>1.1309070000000001</v>
      </c>
      <c r="V572" s="14"/>
      <c r="W572" s="14"/>
      <c r="X572" s="14">
        <v>18.380464392059221</v>
      </c>
      <c r="Y572" s="14">
        <v>21.850157013082839</v>
      </c>
      <c r="Z572" s="14">
        <v>19.020712400716274</v>
      </c>
      <c r="AA572" s="14">
        <v>23.927598762633725</v>
      </c>
      <c r="AB572" t="s">
        <v>585</v>
      </c>
      <c r="AC572" t="s">
        <v>33</v>
      </c>
      <c r="AD572">
        <v>1</v>
      </c>
      <c r="AF572" t="s">
        <v>49</v>
      </c>
      <c r="AG572">
        <v>38.033765800150405</v>
      </c>
      <c r="AH572" t="s">
        <v>54</v>
      </c>
      <c r="AI572">
        <f>AVERAGE(AN578:AQ578)</f>
        <v>20.669411105179556</v>
      </c>
      <c r="AJ572" s="14">
        <v>21.621132619967828</v>
      </c>
      <c r="AK572" s="14">
        <v>25.846439333628101</v>
      </c>
      <c r="AL572" s="15">
        <v>0.98015442612599568</v>
      </c>
      <c r="AM572" s="15">
        <v>0.98015442612599568</v>
      </c>
      <c r="AN572" s="14">
        <v>19.222781138727928</v>
      </c>
      <c r="AO572" s="14">
        <v>24.019484101207727</v>
      </c>
      <c r="AP572" s="14">
        <v>23.448087852388202</v>
      </c>
      <c r="AQ572" s="14">
        <v>28.244790814868001</v>
      </c>
    </row>
    <row r="573" spans="1:43" ht="15" customHeight="1" x14ac:dyDescent="0.3">
      <c r="A573" s="10" t="s">
        <v>552</v>
      </c>
      <c r="B573" s="10" t="s">
        <v>553</v>
      </c>
      <c r="C573" s="10">
        <v>5</v>
      </c>
      <c r="D573">
        <v>1.3240297740542544</v>
      </c>
      <c r="E573" s="10">
        <v>31.067</v>
      </c>
      <c r="F573" s="10">
        <v>8.5739999999999998</v>
      </c>
      <c r="G573" s="10">
        <v>0.17801910000000001</v>
      </c>
      <c r="H573" s="10">
        <v>-16.141999999999999</v>
      </c>
      <c r="I573" s="10">
        <v>2.4905759999999999</v>
      </c>
      <c r="J573" s="10">
        <v>13.990498772322743</v>
      </c>
      <c r="K573" t="s">
        <v>579</v>
      </c>
      <c r="L573" s="13">
        <v>16.487983892724742</v>
      </c>
      <c r="M573" s="13">
        <v>1.1785129437517088</v>
      </c>
      <c r="N573">
        <v>662.0148870271272</v>
      </c>
      <c r="O573" t="s">
        <v>49</v>
      </c>
      <c r="P573" s="14">
        <f>AVERAGE(L572,L576,L580,L584)</f>
        <v>17.301320960910576</v>
      </c>
      <c r="Q573" s="14">
        <v>16.779215267505286</v>
      </c>
      <c r="R573" s="14">
        <v>17.968768162475001</v>
      </c>
      <c r="S573" s="15">
        <f>_xlfn.STDEV.P(L572,L576,L580,L584)</f>
        <v>0.76538062761735104</v>
      </c>
      <c r="T573" s="15">
        <v>0.48776789497057493</v>
      </c>
      <c r="U573" s="15">
        <v>0.6898079723575623</v>
      </c>
      <c r="X573" s="14">
        <v>15.692400669969786</v>
      </c>
      <c r="Y573" s="14">
        <v>17.866029865040787</v>
      </c>
      <c r="Z573" s="14">
        <v>16.431780218855241</v>
      </c>
      <c r="AA573" s="14">
        <v>19.505756106094761</v>
      </c>
      <c r="AB573" t="s">
        <v>585</v>
      </c>
      <c r="AC573" t="s">
        <v>33</v>
      </c>
      <c r="AD573">
        <v>1</v>
      </c>
      <c r="AF573" t="s">
        <v>553</v>
      </c>
      <c r="AG573">
        <v>39.083998072491049</v>
      </c>
      <c r="AH573" t="s">
        <v>587</v>
      </c>
      <c r="AI573">
        <f>AVERAGE(AN579:AQ579)</f>
        <v>66.533287706319953</v>
      </c>
      <c r="AJ573" s="14">
        <v>39.515070371670028</v>
      </c>
      <c r="AK573" s="14">
        <v>44.226479808509005</v>
      </c>
      <c r="AL573" s="15">
        <v>1.4904509626900149</v>
      </c>
      <c r="AM573" s="15">
        <v>1.4904509626900149</v>
      </c>
      <c r="AN573" s="14">
        <v>35.868068247513399</v>
      </c>
      <c r="AO573" s="14">
        <v>43.162072495826656</v>
      </c>
      <c r="AP573" s="14">
        <v>40.579477684352376</v>
      </c>
      <c r="AQ573" s="14">
        <v>47.873481932665634</v>
      </c>
    </row>
    <row r="574" spans="1:43" x14ac:dyDescent="0.3">
      <c r="A574" s="10" t="s">
        <v>552</v>
      </c>
      <c r="B574" s="10" t="s">
        <v>554</v>
      </c>
      <c r="C574" s="10">
        <v>5</v>
      </c>
      <c r="D574">
        <v>1.2650612077065178</v>
      </c>
      <c r="E574" s="10">
        <v>34.24</v>
      </c>
      <c r="F574" s="10">
        <v>8.6659999999999986</v>
      </c>
      <c r="G574" s="10">
        <v>0.13320119999999999</v>
      </c>
      <c r="H574" s="10">
        <v>-15.879999999999999</v>
      </c>
      <c r="I574" s="10">
        <v>1.8580885</v>
      </c>
      <c r="J574" s="10">
        <v>13.949487692303073</v>
      </c>
      <c r="K574" t="s">
        <v>579</v>
      </c>
      <c r="L574" s="13">
        <v>11.752978409177961</v>
      </c>
      <c r="M574" s="13">
        <v>0.842538354699787</v>
      </c>
      <c r="N574">
        <v>632.53060385325887</v>
      </c>
      <c r="O574" t="s">
        <v>553</v>
      </c>
      <c r="P574" s="14">
        <f>AVERAGE(L573,L577,L581,L585)</f>
        <v>16.326836631154187</v>
      </c>
      <c r="Q574" s="14">
        <v>15.086609334739594</v>
      </c>
      <c r="R574" s="14">
        <v>14.504604593750001</v>
      </c>
      <c r="S574" s="15">
        <f>_xlfn.STDEV.P(L573,L577,L581,L585)</f>
        <v>0.8755023585408348</v>
      </c>
      <c r="T574" s="15">
        <v>0.56928349960132463</v>
      </c>
      <c r="U574" s="15">
        <v>0.80508844597141171</v>
      </c>
      <c r="X574" s="14">
        <v>13.818166651483168</v>
      </c>
      <c r="Y574" s="14">
        <v>16.355052017996019</v>
      </c>
      <c r="Z574" s="14">
        <v>12.710755747995844</v>
      </c>
      <c r="AA574" s="14">
        <v>16.298453439504158</v>
      </c>
      <c r="AB574" t="s">
        <v>585</v>
      </c>
      <c r="AC574" t="s">
        <v>33</v>
      </c>
      <c r="AD574">
        <v>1</v>
      </c>
      <c r="AF574" t="s">
        <v>554</v>
      </c>
      <c r="AG574">
        <f ca="1">SUM(AG571:AG574)</f>
        <v>0</v>
      </c>
      <c r="AJ574" s="16"/>
      <c r="AK574" s="16"/>
      <c r="AL574" s="15"/>
      <c r="AM574" s="15"/>
      <c r="AN574" s="16"/>
      <c r="AO574" s="16"/>
      <c r="AP574" s="16"/>
      <c r="AQ574" s="16"/>
    </row>
    <row r="575" spans="1:43" x14ac:dyDescent="0.3">
      <c r="A575" s="10" t="s">
        <v>556</v>
      </c>
      <c r="B575" s="10" t="s">
        <v>32</v>
      </c>
      <c r="C575" s="10">
        <v>5</v>
      </c>
      <c r="D575">
        <v>1.1425822085401016</v>
      </c>
      <c r="E575" s="10">
        <v>21.013999999999999</v>
      </c>
      <c r="F575" s="10">
        <v>8.3559999999999999</v>
      </c>
      <c r="G575" s="10">
        <v>0.25860230000000001</v>
      </c>
      <c r="H575" s="10">
        <v>-15.286000000000001</v>
      </c>
      <c r="I575" s="10">
        <v>3.4836667000000001</v>
      </c>
      <c r="J575" s="10">
        <v>13.471135794229209</v>
      </c>
      <c r="K575" t="s">
        <v>579</v>
      </c>
      <c r="L575" s="13">
        <v>19.901877959518039</v>
      </c>
      <c r="M575" s="13">
        <v>1.4773719353377497</v>
      </c>
      <c r="N575">
        <v>571.29110427005082</v>
      </c>
      <c r="O575" t="s">
        <v>563</v>
      </c>
      <c r="P575" s="14">
        <v>12.235719009075627</v>
      </c>
      <c r="Q575" s="14">
        <v>12.611573747049995</v>
      </c>
      <c r="R575" s="14">
        <v>12.487440400006246</v>
      </c>
      <c r="S575" s="15">
        <f>_xlfn.STDEV.P(L574,L578,L582,L586)</f>
        <v>0.52018662752194933</v>
      </c>
      <c r="T575" s="15">
        <v>0.20079025694682523</v>
      </c>
      <c r="U575" s="15">
        <v>0.28396030456657878</v>
      </c>
      <c r="X575" s="14">
        <v>11.976257805459282</v>
      </c>
      <c r="Y575" s="14">
        <v>12.87103495066634</v>
      </c>
      <c r="Z575" s="14">
        <v>11.854737412979594</v>
      </c>
      <c r="AA575" s="14">
        <v>13.120143387032895</v>
      </c>
      <c r="AB575" t="s">
        <v>588</v>
      </c>
      <c r="AC575" t="s">
        <v>33</v>
      </c>
      <c r="AD575">
        <v>2</v>
      </c>
      <c r="AF575" t="s">
        <v>32</v>
      </c>
      <c r="AG575">
        <v>21.746891004093239</v>
      </c>
    </row>
    <row r="576" spans="1:43" x14ac:dyDescent="0.3">
      <c r="A576" s="10" t="s">
        <v>556</v>
      </c>
      <c r="B576" s="10" t="s">
        <v>49</v>
      </c>
      <c r="C576" s="10">
        <v>5</v>
      </c>
      <c r="D576">
        <v>1.299049508464071</v>
      </c>
      <c r="E576" s="10">
        <v>20.463999999999999</v>
      </c>
      <c r="F576" s="10">
        <v>8.4469999999999992</v>
      </c>
      <c r="G576" s="10">
        <v>0.20360400000000001</v>
      </c>
      <c r="H576" s="10">
        <v>-15.628</v>
      </c>
      <c r="I576" s="10">
        <v>2.6424972000000002</v>
      </c>
      <c r="J576" s="10">
        <v>12.978611422172452</v>
      </c>
      <c r="K576" t="s">
        <v>579</v>
      </c>
      <c r="L576" s="13">
        <v>17.16367344388842</v>
      </c>
      <c r="M576" s="13">
        <v>1.3224583806065935</v>
      </c>
      <c r="N576">
        <v>649.52475423203543</v>
      </c>
      <c r="P576" s="14"/>
      <c r="T576" s="15"/>
      <c r="U576" s="14"/>
      <c r="V576" s="14"/>
      <c r="W576" s="14"/>
      <c r="X576" s="14"/>
      <c r="AB576" t="s">
        <v>588</v>
      </c>
      <c r="AC576" t="s">
        <v>33</v>
      </c>
      <c r="AD576">
        <v>2</v>
      </c>
      <c r="AF576" t="s">
        <v>49</v>
      </c>
      <c r="AG576">
        <v>38.962439749366879</v>
      </c>
    </row>
    <row r="577" spans="1:46" x14ac:dyDescent="0.3">
      <c r="A577" s="10" t="s">
        <v>556</v>
      </c>
      <c r="B577" s="10" t="s">
        <v>553</v>
      </c>
      <c r="C577" s="10">
        <v>5</v>
      </c>
      <c r="D577">
        <v>1.3225158185639403</v>
      </c>
      <c r="E577" s="10">
        <v>32.531999999999996</v>
      </c>
      <c r="F577" s="10">
        <v>8.577</v>
      </c>
      <c r="G577" s="10">
        <v>0.19370219999999999</v>
      </c>
      <c r="H577" s="10">
        <v>-15.639000000000001</v>
      </c>
      <c r="I577" s="10">
        <v>2.6187809</v>
      </c>
      <c r="J577" s="10">
        <v>13.519623938189655</v>
      </c>
      <c r="K577" t="s">
        <v>579</v>
      </c>
      <c r="L577" s="13">
        <v>17.316895828015561</v>
      </c>
      <c r="M577" s="13">
        <v>1.2808711179531804</v>
      </c>
      <c r="N577">
        <v>661.25790928197011</v>
      </c>
      <c r="P577" s="14"/>
      <c r="T577" s="14"/>
      <c r="U577" s="14"/>
      <c r="V577" s="14"/>
      <c r="W577" s="14"/>
      <c r="X577" s="14"/>
      <c r="AB577" t="s">
        <v>588</v>
      </c>
      <c r="AC577" t="s">
        <v>33</v>
      </c>
      <c r="AD577">
        <v>2</v>
      </c>
      <c r="AF577" t="s">
        <v>553</v>
      </c>
      <c r="AG577">
        <v>40.016997203298921</v>
      </c>
    </row>
    <row r="578" spans="1:46" x14ac:dyDescent="0.3">
      <c r="A578" s="10" t="s">
        <v>558</v>
      </c>
      <c r="B578" s="10" t="s">
        <v>554</v>
      </c>
      <c r="C578" s="10">
        <v>5</v>
      </c>
      <c r="D578">
        <v>1.2795194826390179</v>
      </c>
      <c r="E578" s="10">
        <v>30.533000000000001</v>
      </c>
      <c r="F578" s="10">
        <v>8.6719999999999988</v>
      </c>
      <c r="G578" s="10">
        <v>0.14012620000000001</v>
      </c>
      <c r="H578" s="10">
        <v>-16.021000000000001</v>
      </c>
      <c r="I578" s="10">
        <v>1.9370529000000001</v>
      </c>
      <c r="J578" s="10">
        <v>13.823631126798558</v>
      </c>
      <c r="K578" t="s">
        <v>579</v>
      </c>
      <c r="L578" s="13">
        <v>12.392484622262048</v>
      </c>
      <c r="M578" s="13">
        <v>0.89647101464085788</v>
      </c>
      <c r="N578">
        <v>639.75974131950898</v>
      </c>
      <c r="P578" s="14"/>
      <c r="T578" s="14"/>
      <c r="U578" s="14"/>
      <c r="V578" s="14"/>
      <c r="W578" s="14"/>
      <c r="X578" s="14"/>
      <c r="AB578" t="s">
        <v>588</v>
      </c>
      <c r="AC578" t="s">
        <v>33</v>
      </c>
      <c r="AD578">
        <v>2</v>
      </c>
      <c r="AF578" t="s">
        <v>554</v>
      </c>
      <c r="AG578">
        <v>39.639700007736039</v>
      </c>
      <c r="AM578" t="s">
        <v>589</v>
      </c>
      <c r="AN578">
        <v>18.85715770208202</v>
      </c>
      <c r="AO578">
        <v>19.901877959518039</v>
      </c>
      <c r="AP578">
        <v>22.784465238181525</v>
      </c>
      <c r="AQ578">
        <v>21.13414352093664</v>
      </c>
      <c r="AR578">
        <f>_xlfn.STDEV.P(AN578:AQ578)</f>
        <v>1.4631130963216574</v>
      </c>
      <c r="AS578" s="15">
        <v>0.98015442612599568</v>
      </c>
      <c r="AT578" s="15">
        <v>0.98015442612599568</v>
      </c>
    </row>
    <row r="579" spans="1:46" x14ac:dyDescent="0.3">
      <c r="A579" s="10" t="s">
        <v>559</v>
      </c>
      <c r="B579" s="10" t="s">
        <v>32</v>
      </c>
      <c r="C579" s="10">
        <v>5</v>
      </c>
      <c r="D579">
        <v>1.2440929241656662</v>
      </c>
      <c r="E579" s="10">
        <v>20.777999999999999</v>
      </c>
      <c r="F579" s="10">
        <v>8.395999999999999</v>
      </c>
      <c r="G579" s="10">
        <v>0.28163650000000001</v>
      </c>
      <c r="H579" s="10">
        <v>-15.32</v>
      </c>
      <c r="I579" s="10">
        <v>3.6628237000000001</v>
      </c>
      <c r="J579" s="10">
        <v>13.005500707472221</v>
      </c>
      <c r="K579" t="s">
        <v>579</v>
      </c>
      <c r="L579" s="13">
        <v>22.784465238181525</v>
      </c>
      <c r="M579" s="13">
        <v>1.7519098841839182</v>
      </c>
      <c r="N579">
        <v>622.04646208283305</v>
      </c>
      <c r="P579" s="14"/>
      <c r="AB579" t="s">
        <v>590</v>
      </c>
      <c r="AC579" t="s">
        <v>33</v>
      </c>
      <c r="AD579">
        <v>3</v>
      </c>
      <c r="AF579" t="s">
        <v>32</v>
      </c>
      <c r="AG579">
        <v>21.252961167945543</v>
      </c>
      <c r="AM579" t="s">
        <v>591</v>
      </c>
      <c r="AN579">
        <v>63.369808015455661</v>
      </c>
      <c r="AO579">
        <v>66.774931853684066</v>
      </c>
      <c r="AP579">
        <v>70.816174541695375</v>
      </c>
      <c r="AQ579">
        <v>65.172236414444697</v>
      </c>
      <c r="AR579">
        <f>_xlfn.STDEV.P(AN579:AQ579)</f>
        <v>2.7505261274987722</v>
      </c>
      <c r="AS579" s="15">
        <v>1.4904509626900149</v>
      </c>
      <c r="AT579" s="15">
        <v>1.4904509626900149</v>
      </c>
    </row>
    <row r="580" spans="1:46" x14ac:dyDescent="0.3">
      <c r="A580" s="10" t="s">
        <v>560</v>
      </c>
      <c r="B580" s="10" t="s">
        <v>49</v>
      </c>
      <c r="C580" s="10">
        <v>5</v>
      </c>
      <c r="D580">
        <v>1.337731071241598</v>
      </c>
      <c r="E580" s="10">
        <v>22.416</v>
      </c>
      <c r="F580" s="10">
        <v>8.4774999999999991</v>
      </c>
      <c r="G580" s="10">
        <v>0.21723839</v>
      </c>
      <c r="H580" s="10">
        <v>-15.4375</v>
      </c>
      <c r="I580" s="10">
        <v>2.7546354499999999</v>
      </c>
      <c r="J580" s="10">
        <v>12.681018566880244</v>
      </c>
      <c r="K580" t="s">
        <v>579</v>
      </c>
      <c r="L580" s="13">
        <v>18.424807157042906</v>
      </c>
      <c r="M580" s="13">
        <v>1.4530327208475002</v>
      </c>
      <c r="N580">
        <v>668.86553562079905</v>
      </c>
      <c r="P580" s="14"/>
      <c r="AB580" t="s">
        <v>590</v>
      </c>
      <c r="AC580" t="s">
        <v>33</v>
      </c>
      <c r="AD580">
        <v>3</v>
      </c>
      <c r="AF580" t="s">
        <v>49</v>
      </c>
      <c r="AG580">
        <v>36.87978686402765</v>
      </c>
    </row>
    <row r="581" spans="1:46" x14ac:dyDescent="0.3">
      <c r="A581" s="10" t="s">
        <v>560</v>
      </c>
      <c r="B581" s="10" t="s">
        <v>553</v>
      </c>
      <c r="C581" s="10">
        <v>5</v>
      </c>
      <c r="D581">
        <v>1.3345517647119378</v>
      </c>
      <c r="E581" s="10">
        <v>32.393000000000001</v>
      </c>
      <c r="F581" s="10">
        <v>8.552999999999999</v>
      </c>
      <c r="G581" s="10">
        <v>0.18640960000000001</v>
      </c>
      <c r="H581" s="10">
        <v>-15.737</v>
      </c>
      <c r="I581" s="10">
        <v>2.4857866</v>
      </c>
      <c r="J581" s="10">
        <v>13.335078236314009</v>
      </c>
      <c r="K581" t="s">
        <v>579</v>
      </c>
      <c r="L581" s="13">
        <v>16.587054468636438</v>
      </c>
      <c r="M581" s="13">
        <v>1.2438663031962323</v>
      </c>
      <c r="N581">
        <v>667.27588235596886</v>
      </c>
      <c r="P581" t="s">
        <v>592</v>
      </c>
      <c r="AB581" t="s">
        <v>590</v>
      </c>
      <c r="AC581" t="s">
        <v>33</v>
      </c>
      <c r="AD581">
        <v>3</v>
      </c>
      <c r="AF581" t="s">
        <v>553</v>
      </c>
      <c r="AG581">
        <v>37.888733617229803</v>
      </c>
    </row>
    <row r="582" spans="1:46" x14ac:dyDescent="0.3">
      <c r="A582" s="10" t="s">
        <v>559</v>
      </c>
      <c r="B582" s="10" t="s">
        <v>554</v>
      </c>
      <c r="C582" s="10">
        <v>5</v>
      </c>
      <c r="D582">
        <v>1.2764915716583898</v>
      </c>
      <c r="E582" s="10">
        <v>35.238</v>
      </c>
      <c r="F582" s="10">
        <v>8.66</v>
      </c>
      <c r="G582" s="10">
        <v>0.1475591</v>
      </c>
      <c r="H582" s="10">
        <v>-16.010999999999999</v>
      </c>
      <c r="I582" s="10">
        <v>2.0399425999999998</v>
      </c>
      <c r="J582" s="10">
        <v>13.824580117390251</v>
      </c>
      <c r="K582" t="s">
        <v>579</v>
      </c>
      <c r="L582" s="13">
        <v>13.019847677834509</v>
      </c>
      <c r="M582" s="13">
        <v>0.9417897373574875</v>
      </c>
      <c r="N582">
        <v>638.24578582919492</v>
      </c>
      <c r="O582" t="s">
        <v>593</v>
      </c>
      <c r="P582" s="14" t="s">
        <v>589</v>
      </c>
      <c r="Q582" s="13">
        <v>18.85715770208202</v>
      </c>
      <c r="R582" s="13">
        <v>19.901877959518039</v>
      </c>
      <c r="S582" s="13">
        <v>22.784465238181525</v>
      </c>
      <c r="T582" s="13">
        <v>21.13414352093664</v>
      </c>
      <c r="AB582" t="s">
        <v>590</v>
      </c>
      <c r="AC582" t="s">
        <v>33</v>
      </c>
      <c r="AD582">
        <v>3</v>
      </c>
      <c r="AF582" t="s">
        <v>554</v>
      </c>
      <c r="AG582">
        <v>37.526949794212982</v>
      </c>
    </row>
    <row r="583" spans="1:46" x14ac:dyDescent="0.3">
      <c r="A583" s="10" t="s">
        <v>561</v>
      </c>
      <c r="B583" s="10" t="s">
        <v>32</v>
      </c>
      <c r="C583" s="10">
        <v>5</v>
      </c>
      <c r="D583">
        <v>1.2509057238720804</v>
      </c>
      <c r="E583" s="10">
        <v>24.04</v>
      </c>
      <c r="F583" s="10">
        <v>8.2149999999999999</v>
      </c>
      <c r="G583" s="10">
        <v>0.2589127</v>
      </c>
      <c r="H583" s="10">
        <v>-15.403</v>
      </c>
      <c r="I583" s="10">
        <v>3.3790146000000001</v>
      </c>
      <c r="J583" s="10">
        <v>13.050787388953884</v>
      </c>
      <c r="K583" t="s">
        <v>579</v>
      </c>
      <c r="L583" s="13">
        <v>21.13414352093664</v>
      </c>
      <c r="M583" s="13">
        <v>1.6193768920658738</v>
      </c>
      <c r="N583">
        <v>625.45286193604022</v>
      </c>
      <c r="P583" s="14" t="s">
        <v>591</v>
      </c>
      <c r="Q583" s="13">
        <f>SUM(L574+L573+L572+L571)</f>
        <v>63.369808015455661</v>
      </c>
      <c r="R583" s="13">
        <f>SUM(L575:L578)</f>
        <v>66.774931853684066</v>
      </c>
      <c r="S583" s="13">
        <f>SUM(L579:L582)</f>
        <v>70.816174541695375</v>
      </c>
      <c r="T583" s="13">
        <f>SUM(L583:L586)</f>
        <v>65.172236414444697</v>
      </c>
      <c r="AB583" t="s">
        <v>594</v>
      </c>
      <c r="AC583" t="s">
        <v>33</v>
      </c>
      <c r="AD583">
        <v>4</v>
      </c>
      <c r="AF583" t="s">
        <v>32</v>
      </c>
      <c r="AG583">
        <v>22.601406585536971</v>
      </c>
    </row>
    <row r="584" spans="1:46" x14ac:dyDescent="0.3">
      <c r="A584" s="37" t="s">
        <v>561</v>
      </c>
      <c r="B584" s="37" t="s">
        <v>49</v>
      </c>
      <c r="C584" s="37">
        <v>5</v>
      </c>
      <c r="D584" s="38">
        <v>1.3175954632204192</v>
      </c>
      <c r="E584" s="37">
        <v>25.228000000000002</v>
      </c>
      <c r="F584" s="37">
        <v>8.41</v>
      </c>
      <c r="G584" s="37">
        <v>0.2034128</v>
      </c>
      <c r="H584" s="37">
        <v>-15.952000000000002</v>
      </c>
      <c r="I584" s="37">
        <v>2.6328437999999998</v>
      </c>
      <c r="J584" s="37">
        <v>12.943353613931865</v>
      </c>
      <c r="K584" t="s">
        <v>579</v>
      </c>
      <c r="L584" s="39">
        <v>17.345115231240044</v>
      </c>
      <c r="M584" s="39">
        <v>1.3400789122048125</v>
      </c>
      <c r="N584" s="38">
        <v>658.79773161020955</v>
      </c>
      <c r="P584" s="14"/>
      <c r="AB584" t="s">
        <v>594</v>
      </c>
      <c r="AC584" t="s">
        <v>33</v>
      </c>
      <c r="AD584">
        <v>4</v>
      </c>
      <c r="AF584" t="s">
        <v>49</v>
      </c>
      <c r="AG584">
        <v>41.457027531850784</v>
      </c>
    </row>
    <row r="585" spans="1:46" x14ac:dyDescent="0.3">
      <c r="A585" s="10" t="s">
        <v>562</v>
      </c>
      <c r="B585" s="10" t="s">
        <v>553</v>
      </c>
      <c r="C585" s="10">
        <v>5</v>
      </c>
      <c r="D585">
        <v>1.278459713795798</v>
      </c>
      <c r="E585" s="10">
        <v>35.372999999999998</v>
      </c>
      <c r="F585" s="10">
        <v>8.4159999999999986</v>
      </c>
      <c r="G585" s="10">
        <v>0.17269000000000001</v>
      </c>
      <c r="H585" s="10">
        <v>-15.898</v>
      </c>
      <c r="I585" s="10">
        <v>2.3333409999999999</v>
      </c>
      <c r="J585" s="10">
        <v>13.511732005327463</v>
      </c>
      <c r="K585" t="s">
        <v>579</v>
      </c>
      <c r="L585" s="13">
        <v>14.915412335240006</v>
      </c>
      <c r="M585" s="13">
        <v>1.1038860398769819</v>
      </c>
      <c r="N585">
        <v>639.22985689789903</v>
      </c>
      <c r="P585" s="14"/>
      <c r="AB585" t="s">
        <v>594</v>
      </c>
      <c r="AC585" t="s">
        <v>33</v>
      </c>
      <c r="AD585">
        <v>4</v>
      </c>
      <c r="AF585" t="s">
        <v>553</v>
      </c>
      <c r="AG585">
        <v>42.590617696835849</v>
      </c>
    </row>
    <row r="586" spans="1:46" x14ac:dyDescent="0.3">
      <c r="A586" s="10" t="s">
        <v>562</v>
      </c>
      <c r="B586" s="10" t="s">
        <v>554</v>
      </c>
      <c r="C586" s="10">
        <v>5</v>
      </c>
      <c r="D586">
        <v>1.259081083519777</v>
      </c>
      <c r="E586" s="10">
        <v>33.225999999999999</v>
      </c>
      <c r="F586" s="10">
        <v>8.8559999999999999</v>
      </c>
      <c r="G586" s="10">
        <v>0.1353472</v>
      </c>
      <c r="H586" s="10">
        <v>-16.153000000000002</v>
      </c>
      <c r="I586" s="10">
        <v>1.8708191999999999</v>
      </c>
      <c r="J586" s="10">
        <v>13.822370909778702</v>
      </c>
      <c r="K586" t="s">
        <v>579</v>
      </c>
      <c r="L586" s="13">
        <v>11.777565327028011</v>
      </c>
      <c r="M586" s="13">
        <v>0.8520654961368398</v>
      </c>
      <c r="N586">
        <v>629.54054175988847</v>
      </c>
      <c r="P586" s="14"/>
      <c r="AB586" t="s">
        <v>594</v>
      </c>
      <c r="AC586" t="s">
        <v>33</v>
      </c>
      <c r="AD586">
        <v>4</v>
      </c>
      <c r="AF586" t="s">
        <v>554</v>
      </c>
      <c r="AG586">
        <v>42.185378057203145</v>
      </c>
    </row>
    <row r="587" spans="1:46" x14ac:dyDescent="0.3">
      <c r="A587" s="10" t="s">
        <v>564</v>
      </c>
      <c r="B587" s="10" t="s">
        <v>32</v>
      </c>
      <c r="C587" s="10">
        <v>5</v>
      </c>
      <c r="D587">
        <v>1.07</v>
      </c>
      <c r="E587" s="10">
        <v>21.122</v>
      </c>
      <c r="F587" s="10">
        <v>9.9720000000000013</v>
      </c>
      <c r="G587" s="10">
        <v>0.2838812</v>
      </c>
      <c r="H587" s="10">
        <v>-15.16</v>
      </c>
      <c r="I587" s="10">
        <v>3.4296270119999996</v>
      </c>
      <c r="J587" s="10">
        <v>12.081205137923892</v>
      </c>
      <c r="K587" t="s">
        <v>33</v>
      </c>
      <c r="L587" s="13">
        <v>18.348504514199998</v>
      </c>
      <c r="M587" s="13">
        <v>1.5187644200000001</v>
      </c>
      <c r="N587">
        <v>535</v>
      </c>
      <c r="P587" s="14"/>
      <c r="AB587" t="s">
        <v>595</v>
      </c>
      <c r="AC587" t="s">
        <v>36</v>
      </c>
      <c r="AD587">
        <v>1</v>
      </c>
      <c r="AF587" t="s">
        <v>32</v>
      </c>
      <c r="AG587">
        <v>23.136659513178678</v>
      </c>
    </row>
    <row r="588" spans="1:46" x14ac:dyDescent="0.3">
      <c r="A588" s="10" t="s">
        <v>564</v>
      </c>
      <c r="B588" s="10" t="s">
        <v>49</v>
      </c>
      <c r="C588" s="10">
        <v>5</v>
      </c>
      <c r="D588">
        <v>1.1599999999999999</v>
      </c>
      <c r="E588" s="10">
        <v>21.192</v>
      </c>
      <c r="F588" s="10">
        <v>9.5500000000000007</v>
      </c>
      <c r="G588" s="10">
        <v>0.23015840000000001</v>
      </c>
      <c r="H588" s="10">
        <v>-15.363999999999999</v>
      </c>
      <c r="I588" s="10">
        <v>2.6941941460000001</v>
      </c>
      <c r="J588" s="10">
        <v>11.705825839943273</v>
      </c>
      <c r="K588" t="s">
        <v>33</v>
      </c>
      <c r="L588" s="13">
        <v>15.626326046799999</v>
      </c>
      <c r="M588" s="13">
        <v>1.3349187200000001</v>
      </c>
      <c r="N588">
        <v>580</v>
      </c>
      <c r="P588" s="14"/>
      <c r="AB588" t="s">
        <v>595</v>
      </c>
      <c r="AC588" t="s">
        <v>36</v>
      </c>
      <c r="AD588">
        <v>1</v>
      </c>
      <c r="AF588" t="s">
        <v>49</v>
      </c>
      <c r="AG588">
        <v>40.821296445954097</v>
      </c>
    </row>
    <row r="589" spans="1:46" x14ac:dyDescent="0.3">
      <c r="A589" s="10" t="s">
        <v>564</v>
      </c>
      <c r="B589" s="10" t="s">
        <v>553</v>
      </c>
      <c r="C589" s="10">
        <v>5</v>
      </c>
      <c r="D589">
        <v>1.27</v>
      </c>
      <c r="E589" s="10">
        <v>34.002000000000002</v>
      </c>
      <c r="F589" s="10">
        <v>9.42</v>
      </c>
      <c r="G589" s="10">
        <v>0.17209659999999999</v>
      </c>
      <c r="H589" s="10">
        <v>-15.51</v>
      </c>
      <c r="I589" s="10">
        <v>2.1022280860000002</v>
      </c>
      <c r="J589" s="10">
        <v>12.215395806773639</v>
      </c>
      <c r="K589" t="s">
        <v>33</v>
      </c>
      <c r="L589" s="13">
        <v>13.3491483461</v>
      </c>
      <c r="M589" s="13">
        <v>1.0928134099999998</v>
      </c>
      <c r="N589">
        <v>635</v>
      </c>
      <c r="P589" s="14"/>
      <c r="AB589" t="s">
        <v>595</v>
      </c>
      <c r="AC589" t="s">
        <v>36</v>
      </c>
      <c r="AD589">
        <v>1</v>
      </c>
      <c r="AF589" t="s">
        <v>553</v>
      </c>
      <c r="AG589">
        <v>41.877033342294119</v>
      </c>
    </row>
    <row r="590" spans="1:46" x14ac:dyDescent="0.3">
      <c r="A590" s="10" t="s">
        <v>564</v>
      </c>
      <c r="B590" s="10" t="s">
        <v>554</v>
      </c>
      <c r="C590" s="10">
        <v>5</v>
      </c>
      <c r="D590">
        <v>1.3399999999999999</v>
      </c>
      <c r="E590" s="10">
        <v>32.997999999999998</v>
      </c>
      <c r="F590" s="10">
        <v>9.07</v>
      </c>
      <c r="G590" s="10">
        <v>0.13722280000000001</v>
      </c>
      <c r="H590" s="10">
        <v>-15.652999999999999</v>
      </c>
      <c r="I590" s="10">
        <v>1.7992904860000001</v>
      </c>
      <c r="J590" s="10">
        <v>13.112183150321957</v>
      </c>
      <c r="K590" t="s">
        <v>33</v>
      </c>
      <c r="L590" s="13">
        <v>12.055246256199998</v>
      </c>
      <c r="M590" s="13">
        <v>0.91939275999999992</v>
      </c>
      <c r="N590">
        <v>669.99999999999989</v>
      </c>
      <c r="P590" s="14"/>
      <c r="AB590" t="s">
        <v>595</v>
      </c>
      <c r="AC590" t="s">
        <v>36</v>
      </c>
      <c r="AD590">
        <v>1</v>
      </c>
      <c r="AF590" t="s">
        <v>554</v>
      </c>
      <c r="AG590">
        <v>41.499743213456981</v>
      </c>
    </row>
    <row r="591" spans="1:46" x14ac:dyDescent="0.3">
      <c r="A591" s="10" t="s">
        <v>565</v>
      </c>
      <c r="B591" s="10" t="s">
        <v>32</v>
      </c>
      <c r="C591" s="10">
        <v>5</v>
      </c>
      <c r="D591">
        <v>1.085</v>
      </c>
      <c r="E591" s="10">
        <v>20.747</v>
      </c>
      <c r="F591" s="10">
        <v>9.7260000000000009</v>
      </c>
      <c r="G591" s="10">
        <v>0.29501440000000001</v>
      </c>
      <c r="H591" s="10">
        <v>-14.696999999999999</v>
      </c>
      <c r="I591" s="10">
        <v>3.5788354419999999</v>
      </c>
      <c r="J591" s="10">
        <v>12.131053406206611</v>
      </c>
      <c r="K591" t="s">
        <v>33</v>
      </c>
      <c r="L591" s="13">
        <v>19.41518227285</v>
      </c>
      <c r="M591" s="13">
        <v>1.6004531200000001</v>
      </c>
      <c r="N591">
        <v>542.5</v>
      </c>
      <c r="P591" s="14"/>
      <c r="AB591" t="s">
        <v>596</v>
      </c>
      <c r="AC591" t="s">
        <v>36</v>
      </c>
      <c r="AD591">
        <v>2</v>
      </c>
      <c r="AF591" t="s">
        <v>32</v>
      </c>
      <c r="AG591">
        <v>29.026882167303214</v>
      </c>
    </row>
    <row r="592" spans="1:46" x14ac:dyDescent="0.3">
      <c r="A592" s="10" t="s">
        <v>566</v>
      </c>
      <c r="B592" s="10" t="s">
        <v>49</v>
      </c>
      <c r="C592" s="10">
        <v>5</v>
      </c>
      <c r="D592">
        <v>1.17</v>
      </c>
      <c r="E592" s="10">
        <v>21.324999999999999</v>
      </c>
      <c r="F592" s="10">
        <v>9.1710000000000012</v>
      </c>
      <c r="G592" s="10">
        <v>0.23837539999999999</v>
      </c>
      <c r="H592" s="10">
        <v>-14.834999999999999</v>
      </c>
      <c r="I592" s="10">
        <v>2.8180436059999998</v>
      </c>
      <c r="J592" s="10">
        <v>11.821872584167661</v>
      </c>
      <c r="K592" t="s">
        <v>33</v>
      </c>
      <c r="L592" s="13">
        <v>16.485555095099997</v>
      </c>
      <c r="M592" s="13">
        <v>1.3944960899999999</v>
      </c>
      <c r="N592">
        <v>585</v>
      </c>
      <c r="P592" s="14"/>
      <c r="AB592" t="s">
        <v>596</v>
      </c>
      <c r="AC592" t="s">
        <v>36</v>
      </c>
      <c r="AD592">
        <v>2</v>
      </c>
      <c r="AF592" t="s">
        <v>49</v>
      </c>
      <c r="AG592">
        <v>48.950788823458154</v>
      </c>
    </row>
    <row r="593" spans="1:33" x14ac:dyDescent="0.3">
      <c r="A593" s="10" t="s">
        <v>565</v>
      </c>
      <c r="B593" s="10" t="s">
        <v>553</v>
      </c>
      <c r="C593" s="10">
        <v>5</v>
      </c>
      <c r="D593">
        <v>1.1749999999999998</v>
      </c>
      <c r="E593" s="10">
        <v>30.922999999999998</v>
      </c>
      <c r="F593" s="10">
        <v>8.9570000000000007</v>
      </c>
      <c r="G593" s="10">
        <v>0.16972119999999999</v>
      </c>
      <c r="H593" s="10">
        <v>-15.538</v>
      </c>
      <c r="I593" s="10">
        <v>2.0626151999999998</v>
      </c>
      <c r="J593" s="10">
        <v>12.152961445005102</v>
      </c>
      <c r="K593" t="s">
        <v>33</v>
      </c>
      <c r="L593" s="13">
        <v>12.117864299999997</v>
      </c>
      <c r="M593" s="13">
        <v>0.99711204999999981</v>
      </c>
      <c r="N593">
        <v>587.49999999999989</v>
      </c>
      <c r="P593" s="14"/>
      <c r="AB593" t="s">
        <v>596</v>
      </c>
      <c r="AC593" t="s">
        <v>36</v>
      </c>
      <c r="AD593">
        <v>2</v>
      </c>
      <c r="AF593" t="s">
        <v>553</v>
      </c>
      <c r="AG593">
        <v>50.095388236441977</v>
      </c>
    </row>
    <row r="594" spans="1:33" x14ac:dyDescent="0.3">
      <c r="A594" s="10" t="s">
        <v>565</v>
      </c>
      <c r="B594" s="10" t="s">
        <v>554</v>
      </c>
      <c r="C594" s="10">
        <v>5</v>
      </c>
      <c r="D594">
        <v>1.2250000000000001</v>
      </c>
      <c r="E594" s="10">
        <v>33.862000000000002</v>
      </c>
      <c r="F594" s="10">
        <v>8.7469999999999999</v>
      </c>
      <c r="G594" s="10">
        <v>0.1678856</v>
      </c>
      <c r="H594" s="10">
        <v>-15.416</v>
      </c>
      <c r="I594" s="10">
        <v>2.0301492479999999</v>
      </c>
      <c r="J594" s="10">
        <v>12.092456101059293</v>
      </c>
      <c r="K594" t="s">
        <v>33</v>
      </c>
      <c r="L594" s="13">
        <v>12.434664143999999</v>
      </c>
      <c r="M594" s="13">
        <v>1.0282993</v>
      </c>
      <c r="N594">
        <v>612.5</v>
      </c>
      <c r="P594" s="14"/>
      <c r="AB594" t="s">
        <v>596</v>
      </c>
      <c r="AC594" t="s">
        <v>36</v>
      </c>
      <c r="AD594">
        <v>2</v>
      </c>
      <c r="AF594" t="s">
        <v>554</v>
      </c>
      <c r="AG594">
        <v>49.687057229061239</v>
      </c>
    </row>
    <row r="595" spans="1:33" x14ac:dyDescent="0.3">
      <c r="A595" s="10" t="s">
        <v>567</v>
      </c>
      <c r="B595" s="10" t="s">
        <v>32</v>
      </c>
      <c r="C595" s="10">
        <v>5</v>
      </c>
      <c r="D595">
        <v>1.1299999999999999</v>
      </c>
      <c r="E595" s="10">
        <v>23.539000000000001</v>
      </c>
      <c r="F595" s="10">
        <v>8.697000000000001</v>
      </c>
      <c r="G595" s="10">
        <v>0.29584549999999998</v>
      </c>
      <c r="H595" s="10">
        <v>-14.943000000000001</v>
      </c>
      <c r="I595" s="10">
        <v>3.5634693120000001</v>
      </c>
      <c r="J595" s="10">
        <v>12.045034695474497</v>
      </c>
      <c r="K595" t="s">
        <v>33</v>
      </c>
      <c r="L595" s="13">
        <v>20.1336016128</v>
      </c>
      <c r="M595" s="13">
        <v>1.6715270749999998</v>
      </c>
      <c r="N595">
        <v>565</v>
      </c>
      <c r="P595" s="14"/>
      <c r="AB595" t="s">
        <v>597</v>
      </c>
      <c r="AC595" t="s">
        <v>36</v>
      </c>
      <c r="AD595">
        <v>3</v>
      </c>
      <c r="AF595" t="s">
        <v>32</v>
      </c>
      <c r="AG595">
        <v>24.227048849486291</v>
      </c>
    </row>
    <row r="596" spans="1:33" x14ac:dyDescent="0.3">
      <c r="A596" s="10" t="s">
        <v>567</v>
      </c>
      <c r="B596" s="10" t="s">
        <v>49</v>
      </c>
      <c r="C596" s="10">
        <v>5</v>
      </c>
      <c r="D596">
        <v>1.3</v>
      </c>
      <c r="E596" s="10">
        <v>22.250999999999998</v>
      </c>
      <c r="F596" s="10">
        <v>8.9344999999999999</v>
      </c>
      <c r="G596" s="10">
        <v>0.18191025</v>
      </c>
      <c r="H596" s="10">
        <v>-15.667000000000002</v>
      </c>
      <c r="I596" s="10">
        <v>2.3051293689999999</v>
      </c>
      <c r="J596" s="10">
        <v>12.672287832564976</v>
      </c>
      <c r="K596" t="s">
        <v>33</v>
      </c>
      <c r="L596" s="13">
        <v>14.9833408985</v>
      </c>
      <c r="M596" s="13">
        <v>1.1824166249999999</v>
      </c>
      <c r="N596">
        <v>650</v>
      </c>
      <c r="P596" s="14"/>
      <c r="AB596" t="s">
        <v>597</v>
      </c>
      <c r="AC596" t="s">
        <v>36</v>
      </c>
      <c r="AD596">
        <v>3</v>
      </c>
      <c r="AF596" t="s">
        <v>49</v>
      </c>
      <c r="AG596">
        <v>41.637761597016336</v>
      </c>
    </row>
    <row r="597" spans="1:33" x14ac:dyDescent="0.3">
      <c r="A597" s="10" t="s">
        <v>569</v>
      </c>
      <c r="B597" s="10" t="s">
        <v>553</v>
      </c>
      <c r="C597" s="10">
        <v>5</v>
      </c>
      <c r="D597">
        <v>1.27</v>
      </c>
      <c r="E597" s="10">
        <v>30.064</v>
      </c>
      <c r="F597" s="10">
        <v>8.6710000000000012</v>
      </c>
      <c r="G597" s="10">
        <v>0.19320580000000001</v>
      </c>
      <c r="H597" s="10">
        <v>-15.561</v>
      </c>
      <c r="I597" s="10">
        <v>2.3534277119999998</v>
      </c>
      <c r="J597" s="10">
        <v>12.180937176834234</v>
      </c>
      <c r="K597" t="s">
        <v>33</v>
      </c>
      <c r="L597" s="13">
        <v>14.944265971199998</v>
      </c>
      <c r="M597" s="13">
        <v>1.22685683</v>
      </c>
      <c r="N597">
        <v>635</v>
      </c>
      <c r="P597" s="14"/>
      <c r="AB597" t="s">
        <v>597</v>
      </c>
      <c r="AC597" t="s">
        <v>36</v>
      </c>
      <c r="AD597">
        <v>3</v>
      </c>
      <c r="AF597" t="s">
        <v>553</v>
      </c>
      <c r="AG597">
        <v>42.705294595722549</v>
      </c>
    </row>
    <row r="598" spans="1:33" x14ac:dyDescent="0.3">
      <c r="A598" s="10" t="s">
        <v>567</v>
      </c>
      <c r="B598" s="10" t="s">
        <v>554</v>
      </c>
      <c r="C598" s="10">
        <v>5</v>
      </c>
      <c r="D598">
        <v>1.32</v>
      </c>
      <c r="E598" s="10">
        <v>30.893999999999998</v>
      </c>
      <c r="F598" s="10">
        <v>8.9139999999999997</v>
      </c>
      <c r="G598" s="10">
        <v>0.15442210000000001</v>
      </c>
      <c r="H598" s="10">
        <v>-16.081</v>
      </c>
      <c r="I598" s="10">
        <v>2.0016956159999997</v>
      </c>
      <c r="J598" s="10">
        <v>12.962494461608795</v>
      </c>
      <c r="K598" t="s">
        <v>33</v>
      </c>
      <c r="L598" s="13">
        <v>13.2111910656</v>
      </c>
      <c r="M598" s="13">
        <v>1.0191858600000001</v>
      </c>
      <c r="N598">
        <v>660</v>
      </c>
      <c r="P598" s="14"/>
      <c r="AB598" t="s">
        <v>597</v>
      </c>
      <c r="AC598" t="s">
        <v>36</v>
      </c>
      <c r="AD598">
        <v>3</v>
      </c>
      <c r="AF598" t="s">
        <v>554</v>
      </c>
      <c r="AG598">
        <v>42.323339148360404</v>
      </c>
    </row>
    <row r="599" spans="1:33" x14ac:dyDescent="0.3">
      <c r="A599" s="10" t="s">
        <v>571</v>
      </c>
      <c r="B599" s="10" t="s">
        <v>32</v>
      </c>
      <c r="C599" s="10">
        <v>5</v>
      </c>
      <c r="D599">
        <v>1.095</v>
      </c>
      <c r="E599" s="10">
        <v>24.097000000000001</v>
      </c>
      <c r="F599" s="10">
        <v>9.3369999999999997</v>
      </c>
      <c r="G599" s="10">
        <v>0.30406549999999999</v>
      </c>
      <c r="H599" s="10">
        <v>-15.954000000000001</v>
      </c>
      <c r="I599" s="10">
        <v>3.7164480000000002</v>
      </c>
      <c r="J599" s="10">
        <v>12.222524423191715</v>
      </c>
      <c r="K599" t="s">
        <v>33</v>
      </c>
      <c r="L599" s="13">
        <v>20.347552799999999</v>
      </c>
      <c r="M599" s="13">
        <v>1.6647586124999998</v>
      </c>
      <c r="N599">
        <v>547.5</v>
      </c>
      <c r="P599" s="14"/>
      <c r="AB599" t="s">
        <v>598</v>
      </c>
      <c r="AC599" t="s">
        <v>36</v>
      </c>
      <c r="AD599">
        <v>4</v>
      </c>
      <c r="AF599" t="s">
        <v>32</v>
      </c>
      <c r="AG599">
        <v>26.995166804544219</v>
      </c>
    </row>
    <row r="600" spans="1:33" x14ac:dyDescent="0.3">
      <c r="A600" s="10" t="s">
        <v>571</v>
      </c>
      <c r="B600" s="10" t="s">
        <v>49</v>
      </c>
      <c r="C600" s="10">
        <v>5</v>
      </c>
      <c r="D600">
        <v>1.2</v>
      </c>
      <c r="E600" s="10">
        <v>24.986000000000001</v>
      </c>
      <c r="F600" s="10">
        <v>8.6470000000000002</v>
      </c>
      <c r="G600" s="10">
        <v>0.25343339999999998</v>
      </c>
      <c r="H600" s="10">
        <v>-16.409000000000002</v>
      </c>
      <c r="I600" s="10">
        <v>2.9888693759999998</v>
      </c>
      <c r="J600" s="10">
        <v>11.793510152963265</v>
      </c>
      <c r="K600" t="s">
        <v>33</v>
      </c>
      <c r="L600" s="13">
        <v>17.933216255999998</v>
      </c>
      <c r="M600" s="13">
        <v>1.5206003999999997</v>
      </c>
      <c r="N600">
        <v>600</v>
      </c>
      <c r="P600" s="14"/>
      <c r="AB600" t="s">
        <v>598</v>
      </c>
      <c r="AC600" t="s">
        <v>36</v>
      </c>
      <c r="AD600">
        <v>4</v>
      </c>
      <c r="AF600" t="s">
        <v>49</v>
      </c>
      <c r="AG600">
        <v>42.779512866604279</v>
      </c>
    </row>
    <row r="601" spans="1:33" x14ac:dyDescent="0.3">
      <c r="A601" s="10" t="s">
        <v>571</v>
      </c>
      <c r="B601" s="10" t="s">
        <v>553</v>
      </c>
      <c r="C601" s="10">
        <v>5</v>
      </c>
      <c r="D601">
        <v>1.2749999999999999</v>
      </c>
      <c r="E601" s="10">
        <v>32.119999999999997</v>
      </c>
      <c r="F601" s="10">
        <v>8.7219999999999995</v>
      </c>
      <c r="G601" s="10">
        <v>0.18814130000000001</v>
      </c>
      <c r="H601" s="10">
        <v>-16.574999999999999</v>
      </c>
      <c r="I601" s="10">
        <v>2.3489018879999999</v>
      </c>
      <c r="J601" s="10">
        <v>12.484775474603396</v>
      </c>
      <c r="K601" t="s">
        <v>33</v>
      </c>
      <c r="L601" s="13">
        <v>14.974249535999999</v>
      </c>
      <c r="M601" s="13">
        <v>1.1994007875000001</v>
      </c>
      <c r="N601">
        <v>637.5</v>
      </c>
      <c r="P601" s="14"/>
      <c r="AB601" t="s">
        <v>598</v>
      </c>
      <c r="AC601" t="s">
        <v>36</v>
      </c>
      <c r="AD601">
        <v>4</v>
      </c>
      <c r="AF601" t="s">
        <v>553</v>
      </c>
      <c r="AG601">
        <v>43.738916325525707</v>
      </c>
    </row>
    <row r="602" spans="1:33" x14ac:dyDescent="0.3">
      <c r="A602" s="10" t="s">
        <v>571</v>
      </c>
      <c r="B602" s="10" t="s">
        <v>554</v>
      </c>
      <c r="C602" s="10">
        <v>5</v>
      </c>
      <c r="D602">
        <v>1.335</v>
      </c>
      <c r="E602" s="10">
        <v>32.045000000000002</v>
      </c>
      <c r="F602" s="10">
        <v>8.77</v>
      </c>
      <c r="G602" s="10">
        <v>0.14318359999999999</v>
      </c>
      <c r="H602" s="10">
        <v>-16.472000000000001</v>
      </c>
      <c r="I602" s="10">
        <v>1.9093922879999998</v>
      </c>
      <c r="J602" s="10">
        <v>13.335272251850071</v>
      </c>
      <c r="K602" t="s">
        <v>33</v>
      </c>
      <c r="L602" s="13">
        <v>12.745193522399999</v>
      </c>
      <c r="M602" s="13">
        <v>0.95575052999999999</v>
      </c>
      <c r="N602">
        <v>667.5</v>
      </c>
      <c r="P602" s="14"/>
      <c r="AB602" t="s">
        <v>598</v>
      </c>
      <c r="AC602" t="s">
        <v>36</v>
      </c>
      <c r="AD602">
        <v>4</v>
      </c>
      <c r="AF602" t="s">
        <v>554</v>
      </c>
      <c r="AG602">
        <v>43.395779643157397</v>
      </c>
    </row>
    <row r="603" spans="1:33" x14ac:dyDescent="0.3">
      <c r="A603" s="10" t="s">
        <v>572</v>
      </c>
      <c r="B603" s="10" t="s">
        <v>32</v>
      </c>
      <c r="C603" s="10">
        <v>5</v>
      </c>
      <c r="D603">
        <v>0.83499999999999996</v>
      </c>
      <c r="E603" s="10">
        <v>25.038</v>
      </c>
      <c r="F603" s="10">
        <v>7.4750000000000005</v>
      </c>
      <c r="G603" s="10">
        <v>0.32658569999999998</v>
      </c>
      <c r="H603" s="10">
        <v>-17.992000000000001</v>
      </c>
      <c r="I603" s="10">
        <v>4.1065943039999997</v>
      </c>
      <c r="J603" s="10">
        <v>12.574323689004142</v>
      </c>
      <c r="K603" t="s">
        <v>36</v>
      </c>
      <c r="L603" s="13">
        <v>17.145031219199996</v>
      </c>
      <c r="M603" s="13">
        <v>1.3634952974999999</v>
      </c>
      <c r="N603">
        <v>417.5</v>
      </c>
      <c r="P603" s="14"/>
    </row>
    <row r="604" spans="1:33" x14ac:dyDescent="0.3">
      <c r="A604" s="10" t="s">
        <v>572</v>
      </c>
      <c r="B604" s="10" t="s">
        <v>49</v>
      </c>
      <c r="C604" s="10">
        <v>5</v>
      </c>
      <c r="D604">
        <v>1.2149999999999999</v>
      </c>
      <c r="E604" s="10">
        <v>24.837</v>
      </c>
      <c r="F604" s="10">
        <v>7.9390000000000001</v>
      </c>
      <c r="G604" s="10">
        <v>0.2345217</v>
      </c>
      <c r="H604" s="10">
        <v>-16.209</v>
      </c>
      <c r="I604" s="10">
        <v>2.9734259999999999</v>
      </c>
      <c r="J604" s="10">
        <v>12.678681759513085</v>
      </c>
      <c r="K604" t="s">
        <v>36</v>
      </c>
      <c r="L604" s="13">
        <v>18.063562949999998</v>
      </c>
      <c r="M604" s="13">
        <v>1.4247193274999999</v>
      </c>
      <c r="N604">
        <v>607.49999999999989</v>
      </c>
      <c r="P604" s="14"/>
    </row>
    <row r="605" spans="1:33" x14ac:dyDescent="0.3">
      <c r="A605" s="10" t="s">
        <v>572</v>
      </c>
      <c r="B605" s="10" t="s">
        <v>553</v>
      </c>
      <c r="C605" s="10">
        <v>5</v>
      </c>
      <c r="D605">
        <v>1.24</v>
      </c>
      <c r="E605" s="10">
        <v>30.385000000000002</v>
      </c>
      <c r="F605" s="10">
        <v>8.3579999999999988</v>
      </c>
      <c r="G605" s="10">
        <v>0.1892817</v>
      </c>
      <c r="H605" s="10">
        <v>-15.656000000000001</v>
      </c>
      <c r="I605" s="10">
        <v>2.4600862000000001</v>
      </c>
      <c r="J605" s="10">
        <v>12.996957444908832</v>
      </c>
      <c r="K605" t="s">
        <v>36</v>
      </c>
      <c r="L605" s="13">
        <v>15.252534440000002</v>
      </c>
      <c r="M605" s="13">
        <v>1.17354654</v>
      </c>
      <c r="N605">
        <v>620</v>
      </c>
      <c r="P605" s="14"/>
    </row>
    <row r="606" spans="1:33" x14ac:dyDescent="0.3">
      <c r="A606" s="10" t="s">
        <v>572</v>
      </c>
      <c r="B606" s="10" t="s">
        <v>554</v>
      </c>
      <c r="C606" s="10">
        <v>5</v>
      </c>
      <c r="D606">
        <v>1.27</v>
      </c>
      <c r="E606" s="10">
        <v>31.213000000000001</v>
      </c>
      <c r="F606" s="10">
        <v>8.6209999999999987</v>
      </c>
      <c r="G606" s="10">
        <v>0.15217364999999999</v>
      </c>
      <c r="H606" s="10">
        <v>-15.7445</v>
      </c>
      <c r="I606" s="10">
        <v>2.0692421274999999</v>
      </c>
      <c r="J606" s="10">
        <v>13.597231337430493</v>
      </c>
      <c r="K606" t="s">
        <v>36</v>
      </c>
      <c r="L606" s="13">
        <v>13.139687509624999</v>
      </c>
      <c r="M606" s="13">
        <v>0.96630267749999987</v>
      </c>
      <c r="N606">
        <v>635</v>
      </c>
      <c r="P606" s="14"/>
    </row>
    <row r="607" spans="1:33" x14ac:dyDescent="0.3">
      <c r="A607" s="10" t="s">
        <v>573</v>
      </c>
      <c r="B607" s="10" t="s">
        <v>32</v>
      </c>
      <c r="C607" s="10">
        <v>5</v>
      </c>
      <c r="D607">
        <v>0.95499999999999996</v>
      </c>
      <c r="E607" s="10">
        <v>21.251999999999999</v>
      </c>
      <c r="F607" s="10">
        <v>6.7050000000000001</v>
      </c>
      <c r="G607" s="10">
        <v>0.38474380000000002</v>
      </c>
      <c r="H607" s="10">
        <v>-18.962</v>
      </c>
      <c r="I607" s="10">
        <v>5.0316745000000003</v>
      </c>
      <c r="J607" s="10">
        <v>13.077987221626444</v>
      </c>
      <c r="K607" t="s">
        <v>36</v>
      </c>
      <c r="L607" s="13">
        <v>24.026245737499998</v>
      </c>
      <c r="M607" s="13">
        <v>1.8371516449999998</v>
      </c>
      <c r="N607">
        <v>477.49999999999994</v>
      </c>
      <c r="P607" s="14"/>
    </row>
    <row r="608" spans="1:33" x14ac:dyDescent="0.3">
      <c r="A608" s="10" t="s">
        <v>573</v>
      </c>
      <c r="B608" s="10" t="s">
        <v>49</v>
      </c>
      <c r="C608" s="10">
        <v>5</v>
      </c>
      <c r="D608">
        <v>1.2050000000000001</v>
      </c>
      <c r="E608" s="10">
        <v>20.765999999999998</v>
      </c>
      <c r="F608" s="10">
        <v>7.7069999999999999</v>
      </c>
      <c r="G608" s="10">
        <v>0.27263140000000002</v>
      </c>
      <c r="H608" s="10">
        <v>-16.577999999999999</v>
      </c>
      <c r="I608" s="10">
        <v>3.3755666999999998</v>
      </c>
      <c r="J608" s="10">
        <v>12.381430385494847</v>
      </c>
      <c r="K608" t="s">
        <v>36</v>
      </c>
      <c r="L608" s="13">
        <v>20.337789367500001</v>
      </c>
      <c r="M608" s="13">
        <v>1.6426041850000002</v>
      </c>
      <c r="N608">
        <v>602.5</v>
      </c>
      <c r="P608" s="14"/>
    </row>
    <row r="609" spans="1:16" x14ac:dyDescent="0.3">
      <c r="A609" s="10" t="s">
        <v>573</v>
      </c>
      <c r="B609" s="10" t="s">
        <v>553</v>
      </c>
      <c r="C609" s="10">
        <v>5</v>
      </c>
      <c r="D609">
        <v>1.27</v>
      </c>
      <c r="E609" s="10">
        <v>31.72</v>
      </c>
      <c r="F609" s="10">
        <v>8.302999999999999</v>
      </c>
      <c r="G609" s="10">
        <v>0.18340799999999999</v>
      </c>
      <c r="H609" s="10">
        <v>-16.538999999999998</v>
      </c>
      <c r="I609" s="10">
        <v>2.3800077000000002</v>
      </c>
      <c r="J609" s="10">
        <v>12.976575176655327</v>
      </c>
      <c r="K609" t="s">
        <v>36</v>
      </c>
      <c r="L609" s="13">
        <v>15.113048895</v>
      </c>
      <c r="M609" s="13">
        <v>1.1646407999999999</v>
      </c>
      <c r="N609">
        <v>635</v>
      </c>
      <c r="P609" s="14"/>
    </row>
    <row r="610" spans="1:16" x14ac:dyDescent="0.3">
      <c r="A610" s="10" t="s">
        <v>573</v>
      </c>
      <c r="B610" s="10" t="s">
        <v>554</v>
      </c>
      <c r="C610" s="10">
        <v>5</v>
      </c>
      <c r="D610">
        <v>1.2749999999999999</v>
      </c>
      <c r="E610" s="10">
        <v>34.451999999999998</v>
      </c>
      <c r="F610" s="10">
        <v>8.391</v>
      </c>
      <c r="G610" s="10">
        <v>0.134269</v>
      </c>
      <c r="H610" s="10">
        <v>-16.010999999999999</v>
      </c>
      <c r="I610" s="10">
        <v>1.8802238</v>
      </c>
      <c r="J610" s="10">
        <v>14.003409573319232</v>
      </c>
      <c r="K610" t="s">
        <v>36</v>
      </c>
      <c r="L610" s="13">
        <v>11.986426724999999</v>
      </c>
      <c r="M610" s="13">
        <v>0.85596487499999996</v>
      </c>
      <c r="N610">
        <v>637.5</v>
      </c>
      <c r="P610" s="14"/>
    </row>
    <row r="611" spans="1:16" x14ac:dyDescent="0.3">
      <c r="A611" s="10" t="s">
        <v>574</v>
      </c>
      <c r="B611" s="10" t="s">
        <v>32</v>
      </c>
      <c r="C611" s="10">
        <v>5</v>
      </c>
      <c r="D611">
        <v>0.97</v>
      </c>
      <c r="E611" s="10">
        <v>25.577999999999999</v>
      </c>
      <c r="F611" s="10">
        <v>7.5429999999999993</v>
      </c>
      <c r="G611" s="10">
        <v>0.3272851</v>
      </c>
      <c r="H611" s="10">
        <v>-15.976000000000001</v>
      </c>
      <c r="I611" s="10">
        <v>4.1931618000000004</v>
      </c>
      <c r="J611" s="10">
        <v>12.811954470276833</v>
      </c>
      <c r="K611" t="s">
        <v>36</v>
      </c>
      <c r="L611" s="13">
        <v>20.33683473</v>
      </c>
      <c r="M611" s="13">
        <v>1.5873327349999999</v>
      </c>
      <c r="N611">
        <v>484.99999999999994</v>
      </c>
      <c r="P611" s="14"/>
    </row>
    <row r="612" spans="1:16" x14ac:dyDescent="0.3">
      <c r="A612" s="10" t="s">
        <v>574</v>
      </c>
      <c r="B612" s="10" t="s">
        <v>49</v>
      </c>
      <c r="C612" s="10">
        <v>5</v>
      </c>
      <c r="D612">
        <v>1.2549999999999999</v>
      </c>
      <c r="E612" s="10">
        <v>24.033000000000001</v>
      </c>
      <c r="F612" s="10">
        <v>8.0240000000000009</v>
      </c>
      <c r="G612" s="10">
        <v>0.22160740000000001</v>
      </c>
      <c r="H612" s="10">
        <v>-15.721</v>
      </c>
      <c r="I612" s="10">
        <v>2.7782735999999999</v>
      </c>
      <c r="J612" s="10">
        <v>12.536917088508776</v>
      </c>
      <c r="K612" t="s">
        <v>36</v>
      </c>
      <c r="L612" s="13">
        <v>17.433666839999997</v>
      </c>
      <c r="M612" s="13">
        <v>1.3905864349999999</v>
      </c>
      <c r="N612">
        <v>627.5</v>
      </c>
      <c r="P612" s="14"/>
    </row>
    <row r="613" spans="1:16" x14ac:dyDescent="0.3">
      <c r="A613" s="10" t="s">
        <v>574</v>
      </c>
      <c r="B613" s="10" t="s">
        <v>553</v>
      </c>
      <c r="C613" s="10">
        <v>5</v>
      </c>
      <c r="D613">
        <v>1.34</v>
      </c>
      <c r="E613" s="10">
        <v>32.479999999999997</v>
      </c>
      <c r="F613" s="10">
        <v>8.7469999999999999</v>
      </c>
      <c r="G613" s="10">
        <v>0.1711531</v>
      </c>
      <c r="H613" s="10">
        <v>-16.015999999999998</v>
      </c>
      <c r="I613" s="10">
        <v>2.2462422000000002</v>
      </c>
      <c r="J613" s="10">
        <v>13.12416894581518</v>
      </c>
      <c r="K613" t="s">
        <v>36</v>
      </c>
      <c r="L613" s="13">
        <v>15.049822740000002</v>
      </c>
      <c r="M613" s="13">
        <v>1.14672577</v>
      </c>
      <c r="N613">
        <v>670</v>
      </c>
      <c r="P613" s="14"/>
    </row>
    <row r="614" spans="1:16" x14ac:dyDescent="0.3">
      <c r="A614" s="10" t="s">
        <v>574</v>
      </c>
      <c r="B614" s="10" t="s">
        <v>554</v>
      </c>
      <c r="C614" s="10">
        <v>5</v>
      </c>
      <c r="D614">
        <v>1.335</v>
      </c>
      <c r="E614" s="10">
        <v>34.860999999999997</v>
      </c>
      <c r="F614" s="10">
        <v>8.6939999999999991</v>
      </c>
      <c r="G614" s="10">
        <v>0.1406792</v>
      </c>
      <c r="H614" s="10">
        <v>-16.41</v>
      </c>
      <c r="I614" s="10">
        <v>1.930855</v>
      </c>
      <c r="J614" s="10">
        <v>13.725234434088337</v>
      </c>
      <c r="K614" t="s">
        <v>36</v>
      </c>
      <c r="L614" s="13">
        <v>12.888457125</v>
      </c>
      <c r="M614" s="13">
        <v>0.93903365999999999</v>
      </c>
      <c r="N614">
        <v>667.5</v>
      </c>
      <c r="P614" s="14"/>
    </row>
    <row r="615" spans="1:16" x14ac:dyDescent="0.3">
      <c r="A615" s="10" t="s">
        <v>575</v>
      </c>
      <c r="B615" s="10" t="s">
        <v>32</v>
      </c>
      <c r="C615" s="10">
        <v>5</v>
      </c>
      <c r="D615">
        <v>1.04</v>
      </c>
      <c r="E615" s="10">
        <v>25.359000000000002</v>
      </c>
      <c r="F615" s="10">
        <v>6.0009999999999994</v>
      </c>
      <c r="G615" s="10">
        <v>0.35101500000000002</v>
      </c>
      <c r="H615" s="10">
        <v>-19.954999999999998</v>
      </c>
      <c r="I615" s="10">
        <v>4.6900982000000004</v>
      </c>
      <c r="J615" s="10">
        <v>13.361532128256627</v>
      </c>
      <c r="K615" t="s">
        <v>36</v>
      </c>
      <c r="L615" s="13">
        <v>24.388510640000003</v>
      </c>
      <c r="M615" s="13">
        <v>1.8252780000000002</v>
      </c>
      <c r="N615">
        <v>520</v>
      </c>
      <c r="P615" s="14"/>
    </row>
    <row r="616" spans="1:16" x14ac:dyDescent="0.3">
      <c r="A616" s="10" t="s">
        <v>575</v>
      </c>
      <c r="B616" s="10" t="s">
        <v>49</v>
      </c>
      <c r="C616" s="10">
        <v>5</v>
      </c>
      <c r="D616">
        <v>1.24</v>
      </c>
      <c r="E616" s="10">
        <v>21.624499999999998</v>
      </c>
      <c r="F616" s="10">
        <v>8.3185000000000002</v>
      </c>
      <c r="G616" s="10">
        <v>0.20407340000000002</v>
      </c>
      <c r="H616" s="10">
        <v>-16.375500000000002</v>
      </c>
      <c r="I616" s="10">
        <v>2.5871054019999997</v>
      </c>
      <c r="J616" s="10">
        <v>12.677217381474513</v>
      </c>
      <c r="K616" t="s">
        <v>36</v>
      </c>
      <c r="L616" s="13">
        <v>16.040053492399998</v>
      </c>
      <c r="M616" s="13">
        <v>1.2652550800000002</v>
      </c>
      <c r="N616">
        <v>620</v>
      </c>
      <c r="P616" s="14"/>
    </row>
    <row r="617" spans="1:16" x14ac:dyDescent="0.3">
      <c r="A617" s="10" t="s">
        <v>575</v>
      </c>
      <c r="B617" s="10" t="s">
        <v>553</v>
      </c>
      <c r="C617" s="10">
        <v>5</v>
      </c>
      <c r="D617">
        <v>1.25</v>
      </c>
      <c r="E617" s="10">
        <v>31.97</v>
      </c>
      <c r="F617" s="10">
        <v>8.8480000000000008</v>
      </c>
      <c r="G617" s="10">
        <v>0.14981449999999999</v>
      </c>
      <c r="H617" s="10">
        <v>-16.241</v>
      </c>
      <c r="I617" s="10">
        <v>2.0164819679999999</v>
      </c>
      <c r="J617" s="10">
        <v>13.459858478318187</v>
      </c>
      <c r="K617" t="s">
        <v>36</v>
      </c>
      <c r="L617" s="13">
        <v>12.6030123</v>
      </c>
      <c r="M617" s="13">
        <v>0.93634062499999993</v>
      </c>
      <c r="N617">
        <v>625</v>
      </c>
      <c r="P617" s="14"/>
    </row>
    <row r="618" spans="1:16" x14ac:dyDescent="0.3">
      <c r="A618" s="10" t="s">
        <v>575</v>
      </c>
      <c r="B618" s="10" t="s">
        <v>554</v>
      </c>
      <c r="C618" s="10">
        <v>5</v>
      </c>
      <c r="D618">
        <v>1.2949999999999999</v>
      </c>
      <c r="E618" s="10">
        <v>33.677</v>
      </c>
      <c r="F618" s="10">
        <v>9.1170000000000009</v>
      </c>
      <c r="G618" s="10">
        <v>0.13238749999999999</v>
      </c>
      <c r="H618" s="10">
        <v>-16.231999999999999</v>
      </c>
      <c r="I618" s="10">
        <v>1.8432726239999999</v>
      </c>
      <c r="J618" s="10">
        <v>13.923313182891134</v>
      </c>
      <c r="K618" t="s">
        <v>36</v>
      </c>
      <c r="L618" s="13">
        <v>11.935190240399999</v>
      </c>
      <c r="M618" s="13">
        <v>0.85720906249999995</v>
      </c>
      <c r="N618">
        <v>647.5</v>
      </c>
      <c r="P618" s="14"/>
    </row>
  </sheetData>
  <mergeCells count="49">
    <mergeCell ref="AJ570:AK570"/>
    <mergeCell ref="AL570:AM570"/>
    <mergeCell ref="AN570:AO570"/>
    <mergeCell ref="AP570:AQ570"/>
    <mergeCell ref="CG501:CK501"/>
    <mergeCell ref="BW506:BY506"/>
    <mergeCell ref="BW517:BY517"/>
    <mergeCell ref="BX525:BY525"/>
    <mergeCell ref="A569:Y569"/>
    <mergeCell ref="P570:R570"/>
    <mergeCell ref="S570:U570"/>
    <mergeCell ref="V570:W570"/>
    <mergeCell ref="X570:Y570"/>
    <mergeCell ref="Z570:AA570"/>
    <mergeCell ref="BX422:BZ422"/>
    <mergeCell ref="AL449:AM449"/>
    <mergeCell ref="AN449:AO449"/>
    <mergeCell ref="AP449:AQ449"/>
    <mergeCell ref="AR449:AS449"/>
    <mergeCell ref="Q450:R450"/>
    <mergeCell ref="S450:T450"/>
    <mergeCell ref="U450:V450"/>
    <mergeCell ref="W450:X450"/>
    <mergeCell ref="Q346:R346"/>
    <mergeCell ref="S346:T346"/>
    <mergeCell ref="U346:V346"/>
    <mergeCell ref="W346:X346"/>
    <mergeCell ref="CG407:CN407"/>
    <mergeCell ref="BX411:BZ411"/>
    <mergeCell ref="CF3:CJ3"/>
    <mergeCell ref="BV13:BX13"/>
    <mergeCell ref="CG320:CL320"/>
    <mergeCell ref="BW322:BY322"/>
    <mergeCell ref="BW333:BY333"/>
    <mergeCell ref="P345:X345"/>
    <mergeCell ref="AJ345:AK345"/>
    <mergeCell ref="AL345:AM345"/>
    <mergeCell ref="AN345:AO345"/>
    <mergeCell ref="AP345:AQ345"/>
    <mergeCell ref="P2:X2"/>
    <mergeCell ref="BV2:BX2"/>
    <mergeCell ref="Q3:R3"/>
    <mergeCell ref="S3:T3"/>
    <mergeCell ref="U3:V3"/>
    <mergeCell ref="W3:X3"/>
    <mergeCell ref="AM3:AN3"/>
    <mergeCell ref="AO3:AP3"/>
    <mergeCell ref="AQ3:AR3"/>
    <mergeCell ref="AS3:AT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2024-11-28T14:00:31Z</dcterms:created>
  <dcterms:modified xsi:type="dcterms:W3CDTF">2024-11-28T14:01:07Z</dcterms:modified>
</cp:coreProperties>
</file>