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is\OneDrive\Área de Trabalho\"/>
    </mc:Choice>
  </mc:AlternateContent>
  <xr:revisionPtr revIDLastSave="0" documentId="8_{127B7451-4081-49E2-8C92-E55E096CA167}" xr6:coauthVersionLast="47" xr6:coauthVersionMax="47" xr10:uidLastSave="{00000000-0000-0000-0000-000000000000}"/>
  <bookViews>
    <workbookView xWindow="-108" yWindow="-108" windowWidth="23256" windowHeight="12456" xr2:uid="{6EA255B2-FD26-45E8-9BDF-9BF0CFC216E3}"/>
  </bookViews>
  <sheets>
    <sheet name="Planilha1" sheetId="1" r:id="rId1"/>
    <sheet name="Planilha2" sheetId="2" r:id="rId2"/>
  </sheets>
  <definedNames>
    <definedName name="Aporte">Planilha1!$D$15</definedName>
    <definedName name="Patrimonio">Planilha1!$D$18</definedName>
    <definedName name="Qdd_Anos">Planilha1!$D$16</definedName>
    <definedName name="Qtd_Anos">Planilha1!$D$16</definedName>
    <definedName name="Rendimento_carteira">Planilha1!$D$11</definedName>
    <definedName name="Salario">Planilha1!$D$10</definedName>
    <definedName name="Sugestao_investimento">Planilha1!$D$12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D34" i="1" s="1"/>
  <c r="C35" i="1"/>
  <c r="D35" i="1" s="1"/>
  <c r="C36" i="1"/>
  <c r="D36" i="1" s="1"/>
  <c r="C37" i="1"/>
  <c r="D37" i="1" s="1"/>
  <c r="C38" i="1"/>
  <c r="D38" i="1" s="1"/>
  <c r="C33" i="1"/>
  <c r="D33" i="1" s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D12" i="1"/>
  <c r="C23" i="1"/>
  <c r="D23" i="1" s="1"/>
  <c r="C24" i="1"/>
  <c r="D24" i="1" s="1"/>
  <c r="C25" i="1"/>
  <c r="D25" i="1" s="1"/>
  <c r="C26" i="1"/>
  <c r="D26" i="1" s="1"/>
  <c r="C22" i="1"/>
  <c r="D22" i="1" s="1"/>
  <c r="D18" i="1"/>
  <c r="D19" i="1" s="1"/>
  <c r="D39" i="1" l="1"/>
</calcChain>
</file>

<file path=xl/sharedStrings.xml><?xml version="1.0" encoding="utf-8"?>
<sst xmlns="http://schemas.openxmlformats.org/spreadsheetml/2006/main" count="69" uniqueCount="33">
  <si>
    <t>INVESTIMENTO MENSAL</t>
  </si>
  <si>
    <t>Quanto investir por mês?</t>
  </si>
  <si>
    <t>Por quantos Anos?</t>
  </si>
  <si>
    <t>Patrimônio acumulado?</t>
  </si>
  <si>
    <t>Dividendos Mensais?</t>
  </si>
  <si>
    <t>Taxa de Rendimento Mensal?</t>
  </si>
  <si>
    <t>Quanto em 2 Anos?</t>
  </si>
  <si>
    <t>Quanto em 5 Anos?</t>
  </si>
  <si>
    <t>Quanto em 10  Anos?</t>
  </si>
  <si>
    <t>Quanto em 20 Anos?</t>
  </si>
  <si>
    <t>Quanto em 30 Anos ?</t>
  </si>
  <si>
    <t xml:space="preserve">Dividendos </t>
  </si>
  <si>
    <t>Salário</t>
  </si>
  <si>
    <t>Rendimento Carteira</t>
  </si>
  <si>
    <t xml:space="preserve">Sugestão de Investimento </t>
  </si>
  <si>
    <t>CONFIGURAÇÕES</t>
  </si>
  <si>
    <t>CENÁRIOS</t>
  </si>
  <si>
    <t>AGRESSIVO</t>
  </si>
  <si>
    <t>PERFIL</t>
  </si>
  <si>
    <t>VALOR A SER INVESTIDO POR MÊS</t>
  </si>
  <si>
    <t>TIPO DE FII</t>
  </si>
  <si>
    <t>PAPEL</t>
  </si>
  <si>
    <t>TIJOLO</t>
  </si>
  <si>
    <t>HÍBRIDO</t>
  </si>
  <si>
    <t>FOF's</t>
  </si>
  <si>
    <t>DESENVOLVIMENTO</t>
  </si>
  <si>
    <t>HOTELARIAS</t>
  </si>
  <si>
    <t>Percentual Sugerido</t>
  </si>
  <si>
    <t>Valores</t>
  </si>
  <si>
    <t>CONSERVADOR</t>
  </si>
  <si>
    <t>%</t>
  </si>
  <si>
    <t>CHAVES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</si>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</sst>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0" tint="-0.34998626667073579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5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8" fontId="6" fillId="4" borderId="2" xfId="1" applyNumberFormat="1" applyFont="1" applyFill="1" applyBorder="1" applyAlignment="1">
      <alignment horizontal="right"/>
    </xf>
    <xf numFmtId="44" fontId="6" fillId="4" borderId="2" xfId="1" applyFont="1" applyFill="1" applyBorder="1"/>
    <xf numFmtId="8" fontId="6" fillId="4" borderId="1" xfId="1" applyNumberFormat="1" applyFont="1" applyFill="1" applyBorder="1" applyAlignment="1">
      <alignment horizontal="right"/>
    </xf>
    <xf numFmtId="164" fontId="6" fillId="0" borderId="3" xfId="1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5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indent="2"/>
    </xf>
    <xf numFmtId="0" fontId="6" fillId="4" borderId="1" xfId="0" applyFont="1" applyFill="1" applyBorder="1" applyAlignment="1">
      <alignment horizontal="left" indent="2"/>
    </xf>
    <xf numFmtId="164" fontId="6" fillId="4" borderId="3" xfId="0" applyNumberFormat="1" applyFont="1" applyFill="1" applyBorder="1" applyAlignment="1">
      <alignment horizontal="center"/>
    </xf>
    <xf numFmtId="44" fontId="6" fillId="0" borderId="7" xfId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44" fontId="7" fillId="4" borderId="6" xfId="1" applyFont="1" applyFill="1" applyBorder="1" applyAlignment="1">
      <alignment horizontal="center"/>
    </xf>
    <xf numFmtId="44" fontId="7" fillId="4" borderId="6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left" indent="2"/>
    </xf>
    <xf numFmtId="0" fontId="8" fillId="2" borderId="0" xfId="0" applyFont="1" applyFill="1"/>
    <xf numFmtId="164" fontId="0" fillId="0" borderId="0" xfId="0" applyNumberFormat="1" applyAlignment="1">
      <alignment horizontal="center" vertical="center"/>
    </xf>
    <xf numFmtId="0" fontId="2" fillId="3" borderId="0" xfId="0" applyFont="1" applyFill="1"/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9" fontId="0" fillId="0" borderId="8" xfId="0" applyNumberFormat="1" applyBorder="1" applyAlignment="1">
      <alignment horizontal="center"/>
    </xf>
    <xf numFmtId="9" fontId="0" fillId="0" borderId="0" xfId="2" applyFont="1" applyAlignment="1">
      <alignment horizontal="center" vertical="center"/>
    </xf>
    <xf numFmtId="0" fontId="7" fillId="4" borderId="3" xfId="0" applyFont="1" applyFill="1" applyBorder="1" applyAlignment="1">
      <alignment horizontal="left" indent="2"/>
    </xf>
    <xf numFmtId="0" fontId="5" fillId="5" borderId="3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indent="2"/>
    </xf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left" indent="2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568362</xdr:colOff>
      <xdr:row>0</xdr:row>
      <xdr:rowOff>0</xdr:rowOff>
    </xdr:from>
    <xdr:to>
      <xdr:col>4</xdr:col>
      <xdr:colOff>80683</xdr:colOff>
      <xdr:row>8</xdr:row>
      <xdr:rowOff>82737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034B75D-B8A7-11C7-0A1D-B408ED1390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233" b="30444"/>
        <a:stretch/>
      </xdr:blipFill>
      <xdr:spPr>
        <a:xfrm>
          <a:off x="568362" y="0"/>
          <a:ext cx="6486862" cy="151709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9041-96A9-4A46-AC7D-D22678C6EA69}">
  <dimension ref="A9:K39"/>
  <sheetViews>
    <sheetView showGridLines="0" tabSelected="1" topLeftCell="A7" zoomScale="85" zoomScaleNormal="85" workbookViewId="0">
      <selection activeCell="C29" sqref="C29"/>
    </sheetView>
  </sheetViews>
  <sheetFormatPr defaultColWidth="0" defaultRowHeight="14.4" x14ac:dyDescent="0.3"/>
  <cols>
    <col min="1" max="1" width="8.88671875" customWidth="1"/>
    <col min="2" max="2" width="30.33203125" bestFit="1" customWidth="1"/>
    <col min="3" max="3" width="46.33203125" customWidth="1"/>
    <col min="4" max="4" width="16.21875" bestFit="1" customWidth="1"/>
    <col min="5" max="5" width="21.88671875" bestFit="1" customWidth="1"/>
    <col min="6" max="6" width="11.88671875" hidden="1" customWidth="1"/>
    <col min="7" max="11" width="8.88671875" hidden="1" customWidth="1"/>
  </cols>
  <sheetData>
    <row r="9" spans="2:4" ht="18" x14ac:dyDescent="0.3">
      <c r="B9" s="37" t="s">
        <v>15</v>
      </c>
      <c r="C9" s="38"/>
      <c r="D9" s="5"/>
    </row>
    <row r="10" spans="2:4" ht="15.6" customHeight="1" x14ac:dyDescent="0.3">
      <c r="B10" s="36" t="s">
        <v>12</v>
      </c>
      <c r="C10" s="36"/>
      <c r="D10" s="9">
        <v>5000</v>
      </c>
    </row>
    <row r="11" spans="2:4" ht="15.6" customHeight="1" x14ac:dyDescent="0.3">
      <c r="B11" s="36" t="s">
        <v>13</v>
      </c>
      <c r="C11" s="36"/>
      <c r="D11" s="10">
        <v>0.01</v>
      </c>
    </row>
    <row r="12" spans="2:4" ht="15.6" customHeight="1" x14ac:dyDescent="0.3">
      <c r="B12" s="36" t="s">
        <v>14</v>
      </c>
      <c r="C12" s="36"/>
      <c r="D12" s="15">
        <f>D10*30%</f>
        <v>1500</v>
      </c>
    </row>
    <row r="14" spans="2:4" ht="18" x14ac:dyDescent="0.3">
      <c r="B14" s="34" t="s">
        <v>0</v>
      </c>
      <c r="C14" s="34"/>
      <c r="D14" s="12"/>
    </row>
    <row r="15" spans="2:4" ht="15.6" x14ac:dyDescent="0.3">
      <c r="B15" s="39" t="s">
        <v>1</v>
      </c>
      <c r="C15" s="39"/>
      <c r="D15" s="16">
        <v>1500</v>
      </c>
    </row>
    <row r="16" spans="2:4" ht="15.6" x14ac:dyDescent="0.3">
      <c r="B16" s="39" t="s">
        <v>2</v>
      </c>
      <c r="C16" s="39"/>
      <c r="D16" s="17">
        <v>5</v>
      </c>
    </row>
    <row r="17" spans="1:4" ht="15.6" x14ac:dyDescent="0.3">
      <c r="B17" s="39" t="s">
        <v>5</v>
      </c>
      <c r="C17" s="39"/>
      <c r="D17" s="18">
        <v>1.0789999999999999E-2</v>
      </c>
    </row>
    <row r="18" spans="1:4" ht="15.6" x14ac:dyDescent="0.3">
      <c r="B18" s="33" t="s">
        <v>3</v>
      </c>
      <c r="C18" s="33"/>
      <c r="D18" s="19">
        <f>FV(D17,D16*12,D15*-1,0)</f>
        <v>125665.37099773147</v>
      </c>
    </row>
    <row r="19" spans="1:4" ht="15.6" x14ac:dyDescent="0.3">
      <c r="B19" s="33" t="s">
        <v>4</v>
      </c>
      <c r="C19" s="33"/>
      <c r="D19" s="20">
        <f>D18*Rendimento_carteira</f>
        <v>1256.6537099773147</v>
      </c>
    </row>
    <row r="21" spans="1:4" ht="18" x14ac:dyDescent="0.3">
      <c r="B21" s="35" t="s">
        <v>16</v>
      </c>
      <c r="C21" s="35"/>
      <c r="D21" s="3" t="s">
        <v>11</v>
      </c>
    </row>
    <row r="22" spans="1:4" ht="15.6" x14ac:dyDescent="0.3">
      <c r="B22" s="13" t="s">
        <v>6</v>
      </c>
      <c r="C22" s="6">
        <f>FV($D$17,$A26*12,$D$15*-1,0)</f>
        <v>40841.440946467825</v>
      </c>
      <c r="D22" s="7">
        <f>C22*$D$11</f>
        <v>408.41440946467827</v>
      </c>
    </row>
    <row r="23" spans="1:4" ht="15.6" x14ac:dyDescent="0.3">
      <c r="B23" s="14" t="s">
        <v>7</v>
      </c>
      <c r="C23" s="8">
        <f>FV($D$17,$A27*12,$D$15*-1,0)</f>
        <v>125665.37099773147</v>
      </c>
      <c r="D23" s="7">
        <f>C23*$D$11</f>
        <v>1256.6537099773147</v>
      </c>
    </row>
    <row r="24" spans="1:4" ht="15.6" x14ac:dyDescent="0.3">
      <c r="B24" s="14" t="s">
        <v>8</v>
      </c>
      <c r="C24" s="8">
        <f>FV($D$17,$A28*12,$D$15*-1,0)</f>
        <v>364926.3187952583</v>
      </c>
      <c r="D24" s="7">
        <f>C24*$D$11</f>
        <v>3649.2631879525829</v>
      </c>
    </row>
    <row r="25" spans="1:4" ht="15.6" x14ac:dyDescent="0.3">
      <c r="B25" s="14" t="s">
        <v>9</v>
      </c>
      <c r="C25" s="8">
        <f>FV($D$17,$A29*12,$D$15*-1,0)</f>
        <v>1687797.600145621</v>
      </c>
      <c r="D25" s="7">
        <f>C25*$D$11</f>
        <v>16877.976001456209</v>
      </c>
    </row>
    <row r="26" spans="1:4" ht="15.6" x14ac:dyDescent="0.3">
      <c r="A26" s="2">
        <v>2</v>
      </c>
      <c r="B26" s="14" t="s">
        <v>10</v>
      </c>
      <c r="C26" s="8">
        <f>FV($D$17,$A30*12,$D$15*-1,0)</f>
        <v>6483254.4825070715</v>
      </c>
      <c r="D26" s="7">
        <f>C26*$D$11</f>
        <v>64832.54482507072</v>
      </c>
    </row>
    <row r="27" spans="1:4" x14ac:dyDescent="0.3">
      <c r="A27" s="2">
        <v>5</v>
      </c>
    </row>
    <row r="28" spans="1:4" x14ac:dyDescent="0.3">
      <c r="A28" s="2">
        <v>10</v>
      </c>
    </row>
    <row r="29" spans="1:4" ht="21" x14ac:dyDescent="0.4">
      <c r="A29" s="2">
        <v>20</v>
      </c>
      <c r="B29" s="22" t="s">
        <v>18</v>
      </c>
      <c r="C29" s="11" t="s">
        <v>29</v>
      </c>
      <c r="D29" s="23"/>
    </row>
    <row r="30" spans="1:4" x14ac:dyDescent="0.3">
      <c r="A30" s="2">
        <v>30</v>
      </c>
      <c r="B30" s="25" t="s">
        <v>19</v>
      </c>
      <c r="C30" s="26">
        <v>1500</v>
      </c>
      <c r="D30" s="25"/>
    </row>
    <row r="31" spans="1:4" x14ac:dyDescent="0.3">
      <c r="A31" s="2"/>
    </row>
    <row r="32" spans="1:4" x14ac:dyDescent="0.3">
      <c r="B32" s="27" t="s">
        <v>20</v>
      </c>
      <c r="C32" s="27" t="s">
        <v>27</v>
      </c>
      <c r="D32" s="27" t="s">
        <v>28</v>
      </c>
    </row>
    <row r="33" spans="2:4" x14ac:dyDescent="0.3">
      <c r="B33" s="21" t="s">
        <v>21</v>
      </c>
      <c r="C33" s="32">
        <f>VLOOKUP($C$29&amp;"-"&amp;B33,Planilha2!A3:D20,4,0)</f>
        <v>0.3</v>
      </c>
      <c r="D33" s="24">
        <f>$C$30*C33</f>
        <v>450</v>
      </c>
    </row>
    <row r="34" spans="2:4" x14ac:dyDescent="0.3">
      <c r="B34" s="21" t="s">
        <v>22</v>
      </c>
      <c r="C34" s="32">
        <f>VLOOKUP($C$29&amp;"-"&amp;B34,Planilha2!A4:D21,4,0)</f>
        <v>0.5</v>
      </c>
      <c r="D34" s="24">
        <f t="shared" ref="D34:D38" si="0">$C$30*C34</f>
        <v>750</v>
      </c>
    </row>
    <row r="35" spans="2:4" x14ac:dyDescent="0.3">
      <c r="B35" s="21" t="s">
        <v>23</v>
      </c>
      <c r="C35" s="32">
        <f>VLOOKUP($C$29&amp;"-"&amp;B35,Planilha2!A5:D22,4,0)</f>
        <v>0.1</v>
      </c>
      <c r="D35" s="24">
        <f t="shared" si="0"/>
        <v>150</v>
      </c>
    </row>
    <row r="36" spans="2:4" x14ac:dyDescent="0.3">
      <c r="B36" s="21" t="s">
        <v>24</v>
      </c>
      <c r="C36" s="32">
        <f>VLOOKUP($C$29&amp;"-"&amp;B36,Planilha2!A6:D23,4,0)</f>
        <v>0.1</v>
      </c>
      <c r="D36" s="24">
        <f t="shared" si="0"/>
        <v>150</v>
      </c>
    </row>
    <row r="37" spans="2:4" x14ac:dyDescent="0.3">
      <c r="B37" s="21" t="s">
        <v>25</v>
      </c>
      <c r="C37" s="32">
        <f>VLOOKUP($C$29&amp;"-"&amp;B37,Planilha2!A7:D24,4,0)</f>
        <v>0</v>
      </c>
      <c r="D37" s="24">
        <f t="shared" si="0"/>
        <v>0</v>
      </c>
    </row>
    <row r="38" spans="2:4" x14ac:dyDescent="0.3">
      <c r="B38" s="21" t="s">
        <v>26</v>
      </c>
      <c r="C38" s="32">
        <f>VLOOKUP($C$29&amp;"-"&amp;B38,Planilha2!A8:D25,4,0)</f>
        <v>0</v>
      </c>
      <c r="D38" s="24">
        <f t="shared" si="0"/>
        <v>0</v>
      </c>
    </row>
    <row r="39" spans="2:4" x14ac:dyDescent="0.3">
      <c r="B39" s="27"/>
      <c r="C39" s="27"/>
      <c r="D39" s="26">
        <f>SUM(D33:D38)</f>
        <v>1500</v>
      </c>
    </row>
  </sheetData>
  <mergeCells count="11">
    <mergeCell ref="B10:C10"/>
    <mergeCell ref="B12:C12"/>
    <mergeCell ref="B9:C9"/>
    <mergeCell ref="B15:C15"/>
    <mergeCell ref="B16:C16"/>
    <mergeCell ref="B19:C19"/>
    <mergeCell ref="B14:C14"/>
    <mergeCell ref="B21:C21"/>
    <mergeCell ref="B18:C18"/>
    <mergeCell ref="B11:C11"/>
    <mergeCell ref="B17:C17"/>
  </mergeCells>
  <dataValidations count="1">
    <dataValidation type="list" allowBlank="1" showInputMessage="1" showErrorMessage="1" sqref="C29" xr:uid="{6AFEFAF0-8042-448C-B11A-9D61A7F6459A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381D-94D4-408D-B26C-9799196F7A03}">
  <dimension ref="A2:D20"/>
  <sheetViews>
    <sheetView workbookViewId="0">
      <selection activeCell="B19" sqref="B19"/>
    </sheetView>
  </sheetViews>
  <sheetFormatPr defaultRowHeight="14.4" x14ac:dyDescent="0.3"/>
  <cols>
    <col min="1" max="1" width="31.5546875" bestFit="1" customWidth="1"/>
    <col min="2" max="2" width="14" bestFit="1" customWidth="1"/>
    <col min="3" max="3" width="17.6640625" bestFit="1" customWidth="1"/>
    <col min="4" max="4" width="8.88671875" style="1"/>
  </cols>
  <sheetData>
    <row r="2" spans="1:4" x14ac:dyDescent="0.3">
      <c r="A2" t="s">
        <v>31</v>
      </c>
      <c r="B2" s="21" t="s">
        <v>18</v>
      </c>
      <c r="C2" s="27" t="s">
        <v>20</v>
      </c>
      <c r="D2" s="21" t="s">
        <v>30</v>
      </c>
    </row>
    <row r="3" spans="1:4" x14ac:dyDescent="0.3">
      <c r="A3" t="str">
        <f>B3&amp;"-"&amp;C3</f>
        <v>CONSERVADOR-PAPEL</v>
      </c>
      <c r="B3" s="21" t="s">
        <v>29</v>
      </c>
      <c r="C3" s="21" t="s">
        <v>21</v>
      </c>
      <c r="D3" s="28">
        <v>0.3</v>
      </c>
    </row>
    <row r="4" spans="1:4" x14ac:dyDescent="0.3">
      <c r="A4" t="str">
        <f t="shared" ref="A4:A20" si="0">B4&amp;"-"&amp;C4</f>
        <v>CONSERVADOR-TIJOLO</v>
      </c>
      <c r="B4" s="21" t="s">
        <v>29</v>
      </c>
      <c r="C4" s="21" t="s">
        <v>22</v>
      </c>
      <c r="D4" s="28">
        <v>0.5</v>
      </c>
    </row>
    <row r="5" spans="1:4" x14ac:dyDescent="0.3">
      <c r="A5" t="str">
        <f t="shared" si="0"/>
        <v>CONSERVADOR-HÍBRIDO</v>
      </c>
      <c r="B5" s="21" t="s">
        <v>29</v>
      </c>
      <c r="C5" s="21" t="s">
        <v>23</v>
      </c>
      <c r="D5" s="28">
        <v>0.1</v>
      </c>
    </row>
    <row r="6" spans="1:4" x14ac:dyDescent="0.3">
      <c r="A6" t="str">
        <f t="shared" si="0"/>
        <v>CONSERVADOR-FOF's</v>
      </c>
      <c r="B6" s="21" t="s">
        <v>29</v>
      </c>
      <c r="C6" s="21" t="s">
        <v>24</v>
      </c>
      <c r="D6" s="28">
        <v>0.1</v>
      </c>
    </row>
    <row r="7" spans="1:4" x14ac:dyDescent="0.3">
      <c r="A7" t="str">
        <f t="shared" si="0"/>
        <v>CONSERVADOR-DESENVOLVIMENTO</v>
      </c>
      <c r="B7" s="21" t="s">
        <v>29</v>
      </c>
      <c r="C7" s="21" t="s">
        <v>25</v>
      </c>
      <c r="D7" s="28">
        <v>0</v>
      </c>
    </row>
    <row r="8" spans="1:4" x14ac:dyDescent="0.3">
      <c r="A8" t="str">
        <f t="shared" si="0"/>
        <v>CONSERVADOR-HOTELARIAS</v>
      </c>
      <c r="B8" s="21" t="s">
        <v>29</v>
      </c>
      <c r="C8" s="21" t="s">
        <v>26</v>
      </c>
      <c r="D8" s="28">
        <v>0</v>
      </c>
    </row>
    <row r="9" spans="1:4" x14ac:dyDescent="0.3">
      <c r="A9" s="29" t="str">
        <f t="shared" si="0"/>
        <v>MODERADO-PAPEL</v>
      </c>
      <c r="B9" s="30" t="s">
        <v>32</v>
      </c>
      <c r="C9" s="30" t="s">
        <v>21</v>
      </c>
      <c r="D9" s="31">
        <v>0.32</v>
      </c>
    </row>
    <row r="10" spans="1:4" x14ac:dyDescent="0.3">
      <c r="A10" t="str">
        <f t="shared" si="0"/>
        <v>MODERADO-TIJOLO</v>
      </c>
      <c r="B10" s="21" t="s">
        <v>32</v>
      </c>
      <c r="C10" s="21" t="s">
        <v>22</v>
      </c>
      <c r="D10" s="4">
        <v>0.4</v>
      </c>
    </row>
    <row r="11" spans="1:4" x14ac:dyDescent="0.3">
      <c r="A11" t="str">
        <f t="shared" si="0"/>
        <v>MODERADO-HÍBRIDO</v>
      </c>
      <c r="B11" s="21" t="s">
        <v>32</v>
      </c>
      <c r="C11" s="21" t="s">
        <v>23</v>
      </c>
      <c r="D11" s="4">
        <v>0.08</v>
      </c>
    </row>
    <row r="12" spans="1:4" x14ac:dyDescent="0.3">
      <c r="A12" t="str">
        <f t="shared" si="0"/>
        <v>MODERADO-FOF's</v>
      </c>
      <c r="B12" s="21" t="s">
        <v>32</v>
      </c>
      <c r="C12" s="21" t="s">
        <v>24</v>
      </c>
      <c r="D12" s="4">
        <v>0.1</v>
      </c>
    </row>
    <row r="13" spans="1:4" x14ac:dyDescent="0.3">
      <c r="A13" t="str">
        <f t="shared" si="0"/>
        <v>MODERADO-DESENVOLVIMENTO</v>
      </c>
      <c r="B13" s="21" t="s">
        <v>32</v>
      </c>
      <c r="C13" s="21" t="s">
        <v>25</v>
      </c>
      <c r="D13" s="4">
        <v>0.05</v>
      </c>
    </row>
    <row r="14" spans="1:4" x14ac:dyDescent="0.3">
      <c r="A14" t="str">
        <f t="shared" si="0"/>
        <v>MODERADO-HOTELARIAS</v>
      </c>
      <c r="B14" s="21" t="s">
        <v>32</v>
      </c>
      <c r="C14" s="21" t="s">
        <v>26</v>
      </c>
      <c r="D14" s="4">
        <v>0.05</v>
      </c>
    </row>
    <row r="15" spans="1:4" x14ac:dyDescent="0.3">
      <c r="A15" s="29" t="str">
        <f t="shared" si="0"/>
        <v>AGRESSIVO-PAPEL</v>
      </c>
      <c r="B15" s="30" t="s">
        <v>17</v>
      </c>
      <c r="C15" s="30" t="s">
        <v>21</v>
      </c>
      <c r="D15" s="31">
        <v>0.5</v>
      </c>
    </row>
    <row r="16" spans="1:4" x14ac:dyDescent="0.3">
      <c r="A16" t="str">
        <f t="shared" si="0"/>
        <v>AGRESSIVO-TIJOLO</v>
      </c>
      <c r="B16" s="21" t="s">
        <v>17</v>
      </c>
      <c r="C16" s="21" t="s">
        <v>22</v>
      </c>
      <c r="D16" s="4">
        <v>0.1</v>
      </c>
    </row>
    <row r="17" spans="1:4" x14ac:dyDescent="0.3">
      <c r="A17" t="str">
        <f t="shared" si="0"/>
        <v>AGRESSIVO-HÍBRIDO</v>
      </c>
      <c r="B17" s="21" t="s">
        <v>17</v>
      </c>
      <c r="C17" s="21" t="s">
        <v>23</v>
      </c>
      <c r="D17" s="4">
        <v>0.05</v>
      </c>
    </row>
    <row r="18" spans="1:4" x14ac:dyDescent="0.3">
      <c r="A18" t="str">
        <f t="shared" si="0"/>
        <v>AGRESSIVO-FOF's</v>
      </c>
      <c r="B18" s="21" t="s">
        <v>17</v>
      </c>
      <c r="C18" s="21" t="s">
        <v>24</v>
      </c>
      <c r="D18" s="4">
        <v>0.05</v>
      </c>
    </row>
    <row r="19" spans="1:4" x14ac:dyDescent="0.3">
      <c r="A19" t="str">
        <f t="shared" si="0"/>
        <v>AGRESSIVO-DESENVOLVIMENTO</v>
      </c>
      <c r="B19" s="21" t="s">
        <v>17</v>
      </c>
      <c r="C19" s="21" t="s">
        <v>25</v>
      </c>
      <c r="D19" s="4">
        <v>0.2</v>
      </c>
    </row>
    <row r="20" spans="1:4" x14ac:dyDescent="0.3">
      <c r="A20" t="str">
        <f t="shared" si="0"/>
        <v>AGRESSIVO-HOTELARIAS</v>
      </c>
      <c r="B20" s="21" t="s">
        <v>17</v>
      </c>
      <c r="C20" s="21" t="s">
        <v>26</v>
      </c>
      <c r="D20" s="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Qdd_Anos</vt:lpstr>
      <vt:lpstr>Qtd_Anos</vt:lpstr>
      <vt:lpstr>Rendimento_carteira</vt:lpstr>
      <vt:lpstr>Salario</vt:lpstr>
      <vt:lpstr>Sugestao_investimento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Batista</dc:creator>
  <cp:lastModifiedBy>Thaís Batista</cp:lastModifiedBy>
  <dcterms:created xsi:type="dcterms:W3CDTF">2025-05-26T16:45:47Z</dcterms:created>
  <dcterms:modified xsi:type="dcterms:W3CDTF">2025-05-26T18:06:55Z</dcterms:modified>
</cp:coreProperties>
</file>