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n Mind Computing OEM\"/>
    </mc:Choice>
  </mc:AlternateContent>
  <bookViews>
    <workbookView xWindow="0" yWindow="0" windowWidth="23040" windowHeight="8250" tabRatio="482" firstSheet="1" activeTab="1"/>
  </bookViews>
  <sheets>
    <sheet name="Overview" sheetId="1" state="hidden" r:id="rId1"/>
    <sheet name="NameSpace" sheetId="2" r:id="rId2"/>
    <sheet name="Datatype Mapping" sheetId="3" state="hidden" r:id="rId3"/>
    <sheet name="_User (2)" sheetId="60" state="hidden" r:id="rId4"/>
    <sheet name="_Input" sheetId="58" r:id="rId5"/>
    <sheet name="_MasterData" sheetId="59" r:id="rId6"/>
    <sheet name="User" sheetId="56" r:id="rId7"/>
    <sheet name="_TestUser" sheetId="61" state="hidden" r:id="rId8"/>
    <sheet name="Person" sheetId="32" r:id="rId9"/>
    <sheet name="Address" sheetId="7" r:id="rId10"/>
    <sheet name="_TestUserPassword" sheetId="62" state="hidden" r:id="rId11"/>
    <sheet name="UserPassword" sheetId="57" r:id="rId12"/>
  </sheets>
  <externalReferences>
    <externalReference r:id="rId13"/>
  </externalReferences>
  <definedNames>
    <definedName name="_xlnm._FilterDatabase" localSheetId="4" hidden="1">_Input!$T$2:$T$19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Person!$A$1:$P$3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F3" i="56" l="1"/>
  <c r="F4" i="56"/>
  <c r="F5" i="56"/>
  <c r="F6" i="56"/>
  <c r="F7" i="56"/>
  <c r="F8" i="56"/>
  <c r="F9" i="56"/>
  <c r="F2" i="56"/>
  <c r="A3" i="57"/>
  <c r="A4" i="57"/>
  <c r="A5" i="57"/>
  <c r="A6" i="57"/>
  <c r="A7" i="57"/>
  <c r="I7" i="56" s="1"/>
  <c r="A8" i="57"/>
  <c r="A9" i="57"/>
  <c r="A3" i="7"/>
  <c r="B3" i="7"/>
  <c r="C3" i="7"/>
  <c r="E3" i="7"/>
  <c r="F3" i="7"/>
  <c r="G3" i="7"/>
  <c r="A4" i="7"/>
  <c r="B4" i="7"/>
  <c r="C4" i="7"/>
  <c r="E4" i="7"/>
  <c r="F4" i="7"/>
  <c r="G4" i="7"/>
  <c r="A5" i="7"/>
  <c r="B5" i="32" s="1"/>
  <c r="B5" i="7"/>
  <c r="C5" i="7"/>
  <c r="E5" i="7"/>
  <c r="F5" i="7"/>
  <c r="G5" i="7"/>
  <c r="A6" i="7"/>
  <c r="B6" i="7"/>
  <c r="C6" i="7"/>
  <c r="E6" i="7"/>
  <c r="F6" i="7"/>
  <c r="G6" i="7"/>
  <c r="A7" i="7"/>
  <c r="B7" i="32" s="1"/>
  <c r="B7" i="7"/>
  <c r="C7" i="7"/>
  <c r="E7" i="7"/>
  <c r="F7" i="7"/>
  <c r="G7" i="7"/>
  <c r="A8" i="7"/>
  <c r="B8" i="7"/>
  <c r="C8" i="7"/>
  <c r="E8" i="7"/>
  <c r="F8" i="7"/>
  <c r="G8" i="7"/>
  <c r="A9" i="7"/>
  <c r="B9" i="32" s="1"/>
  <c r="B9" i="7"/>
  <c r="C9" i="7"/>
  <c r="E9" i="7"/>
  <c r="F9" i="7"/>
  <c r="G9" i="7"/>
  <c r="C3" i="32"/>
  <c r="D3" i="32"/>
  <c r="F3" i="32"/>
  <c r="G3" i="32"/>
  <c r="H3" i="32"/>
  <c r="I3" i="32"/>
  <c r="J3" i="32"/>
  <c r="O3" i="32"/>
  <c r="K3" i="32" s="1"/>
  <c r="P3" i="32"/>
  <c r="B4" i="32"/>
  <c r="C4" i="32"/>
  <c r="D4" i="32"/>
  <c r="F4" i="32"/>
  <c r="G4" i="32"/>
  <c r="H4" i="32"/>
  <c r="I4" i="32"/>
  <c r="J4" i="32"/>
  <c r="O4" i="32"/>
  <c r="K4" i="32" s="1"/>
  <c r="P4" i="32"/>
  <c r="C5" i="32"/>
  <c r="D5" i="32"/>
  <c r="F5" i="32"/>
  <c r="G5" i="32"/>
  <c r="H5" i="32"/>
  <c r="I5" i="32"/>
  <c r="J5" i="32"/>
  <c r="O5" i="32"/>
  <c r="K5" i="32" s="1"/>
  <c r="P5" i="32"/>
  <c r="B6" i="32"/>
  <c r="C6" i="32"/>
  <c r="D6" i="32"/>
  <c r="F6" i="32"/>
  <c r="G6" i="32"/>
  <c r="H6" i="32"/>
  <c r="I6" i="32"/>
  <c r="J6" i="32"/>
  <c r="O6" i="32"/>
  <c r="K6" i="32" s="1"/>
  <c r="P6" i="32"/>
  <c r="C7" i="32"/>
  <c r="D7" i="32"/>
  <c r="F7" i="32"/>
  <c r="G7" i="32"/>
  <c r="H7" i="32"/>
  <c r="I7" i="32"/>
  <c r="J7" i="32"/>
  <c r="O7" i="32"/>
  <c r="K7" i="32" s="1"/>
  <c r="P7" i="32"/>
  <c r="B8" i="32"/>
  <c r="C8" i="32"/>
  <c r="D8" i="32"/>
  <c r="F8" i="32"/>
  <c r="G8" i="32"/>
  <c r="H8" i="32"/>
  <c r="I8" i="32"/>
  <c r="J8" i="32"/>
  <c r="O8" i="32"/>
  <c r="K8" i="32" s="1"/>
  <c r="P8" i="32"/>
  <c r="C9" i="32"/>
  <c r="D9" i="32"/>
  <c r="F9" i="32"/>
  <c r="G9" i="32"/>
  <c r="H9" i="32"/>
  <c r="I9" i="32"/>
  <c r="J9" i="32"/>
  <c r="O9" i="32"/>
  <c r="K9" i="32" s="1"/>
  <c r="P9" i="32"/>
  <c r="B3" i="56"/>
  <c r="A3" i="56" s="1"/>
  <c r="H3" i="56" s="1"/>
  <c r="A3" i="32" s="1"/>
  <c r="C3" i="56"/>
  <c r="E3" i="56"/>
  <c r="G3" i="56"/>
  <c r="N3" i="56"/>
  <c r="O3" i="56"/>
  <c r="R3" i="56"/>
  <c r="B4" i="56"/>
  <c r="A4" i="56" s="1"/>
  <c r="H4" i="56" s="1"/>
  <c r="A4" i="32" s="1"/>
  <c r="C4" i="56"/>
  <c r="E4" i="56"/>
  <c r="G4" i="56"/>
  <c r="I4" i="56"/>
  <c r="N4" i="56"/>
  <c r="O4" i="56"/>
  <c r="R4" i="56"/>
  <c r="C5" i="56"/>
  <c r="E5" i="56"/>
  <c r="G5" i="56"/>
  <c r="I5" i="56"/>
  <c r="N5" i="56"/>
  <c r="O5" i="56"/>
  <c r="B6" i="56"/>
  <c r="R6" i="56" s="1"/>
  <c r="C6" i="56"/>
  <c r="E6" i="56"/>
  <c r="G6" i="56"/>
  <c r="I6" i="56"/>
  <c r="N6" i="56"/>
  <c r="O6" i="56"/>
  <c r="B7" i="56"/>
  <c r="R7" i="56" s="1"/>
  <c r="C7" i="56"/>
  <c r="E7" i="56"/>
  <c r="G7" i="56"/>
  <c r="N7" i="56"/>
  <c r="O7" i="56"/>
  <c r="B8" i="56"/>
  <c r="R8" i="56" s="1"/>
  <c r="C8" i="56"/>
  <c r="E8" i="56"/>
  <c r="G8" i="56"/>
  <c r="I8" i="56"/>
  <c r="N8" i="56"/>
  <c r="O8" i="56"/>
  <c r="B9" i="56"/>
  <c r="R9" i="56" s="1"/>
  <c r="C9" i="56"/>
  <c r="E9" i="56"/>
  <c r="G9" i="56"/>
  <c r="I9" i="56"/>
  <c r="N9" i="56"/>
  <c r="O9" i="56"/>
  <c r="A9" i="56" l="1"/>
  <c r="H9" i="56" s="1"/>
  <c r="A9" i="32" s="1"/>
  <c r="A8" i="56"/>
  <c r="H8" i="56" s="1"/>
  <c r="A8" i="32" s="1"/>
  <c r="A7" i="56"/>
  <c r="H7" i="56" s="1"/>
  <c r="A7" i="32" s="1"/>
  <c r="A6" i="56"/>
  <c r="H6" i="56" s="1"/>
  <c r="A6" i="32" s="1"/>
  <c r="B5" i="56"/>
  <c r="F3" i="61"/>
  <c r="F2" i="61"/>
  <c r="C2" i="32"/>
  <c r="R5" i="56" l="1"/>
  <c r="A5" i="56"/>
  <c r="H5" i="56" s="1"/>
  <c r="A5" i="32" s="1"/>
  <c r="G3" i="61"/>
  <c r="N3" i="61"/>
  <c r="O3" i="61"/>
  <c r="G3" i="60"/>
  <c r="N3" i="60"/>
  <c r="O3" i="60"/>
  <c r="G4" i="60"/>
  <c r="N4" i="60"/>
  <c r="O4" i="60"/>
  <c r="G5" i="60"/>
  <c r="N5" i="60"/>
  <c r="O5" i="60"/>
  <c r="G6" i="60"/>
  <c r="N6" i="60"/>
  <c r="O6" i="60"/>
  <c r="G7" i="60"/>
  <c r="N7" i="60"/>
  <c r="O7" i="60"/>
  <c r="G8" i="60"/>
  <c r="N8" i="60"/>
  <c r="O8" i="60"/>
  <c r="G9" i="60"/>
  <c r="N9" i="60"/>
  <c r="O9" i="60"/>
  <c r="G10" i="60"/>
  <c r="N10" i="60"/>
  <c r="O10" i="60"/>
  <c r="G11" i="60"/>
  <c r="N11" i="60"/>
  <c r="O11" i="60"/>
  <c r="G12" i="60"/>
  <c r="N12" i="60"/>
  <c r="O12" i="60"/>
  <c r="G13" i="60"/>
  <c r="N13" i="60"/>
  <c r="O13" i="60"/>
  <c r="G14" i="60"/>
  <c r="N14" i="60"/>
  <c r="O14" i="60"/>
  <c r="G15" i="60"/>
  <c r="N15" i="60"/>
  <c r="O15" i="60"/>
  <c r="G16" i="60"/>
  <c r="N16" i="60"/>
  <c r="O16" i="60"/>
  <c r="G17" i="60"/>
  <c r="N17" i="60"/>
  <c r="O17" i="60"/>
  <c r="G18" i="60"/>
  <c r="N18" i="60"/>
  <c r="O18" i="60"/>
  <c r="G19" i="60"/>
  <c r="N19" i="60"/>
  <c r="O19" i="60"/>
  <c r="G20" i="60"/>
  <c r="N20" i="60"/>
  <c r="O20" i="60"/>
  <c r="G21" i="60"/>
  <c r="N21" i="60"/>
  <c r="O21" i="60"/>
  <c r="G22" i="60"/>
  <c r="N22" i="60"/>
  <c r="O22" i="60"/>
  <c r="G23" i="60"/>
  <c r="N23" i="60"/>
  <c r="O23" i="60"/>
  <c r="G24" i="60"/>
  <c r="N24" i="60"/>
  <c r="O24" i="60"/>
  <c r="G25" i="60"/>
  <c r="N25" i="60"/>
  <c r="O25" i="60"/>
  <c r="G26" i="60"/>
  <c r="N26" i="60"/>
  <c r="O26" i="60"/>
  <c r="G27" i="60"/>
  <c r="N27" i="60"/>
  <c r="O27" i="60"/>
  <c r="G28" i="60"/>
  <c r="N28" i="60"/>
  <c r="O28" i="60"/>
  <c r="G29" i="60"/>
  <c r="N29" i="60"/>
  <c r="O29" i="60"/>
  <c r="G30" i="60"/>
  <c r="N30" i="60"/>
  <c r="O30" i="60"/>
  <c r="G31" i="60"/>
  <c r="N31" i="60"/>
  <c r="O31" i="60"/>
  <c r="G32" i="60"/>
  <c r="N32" i="60"/>
  <c r="O32" i="60"/>
  <c r="G33" i="60"/>
  <c r="N33" i="60"/>
  <c r="O33" i="60"/>
  <c r="G34" i="60"/>
  <c r="N34" i="60"/>
  <c r="O34" i="60"/>
  <c r="G35" i="60"/>
  <c r="N35" i="60"/>
  <c r="O35" i="60"/>
  <c r="G36" i="60"/>
  <c r="N36" i="60"/>
  <c r="O36" i="60"/>
  <c r="G37" i="60"/>
  <c r="N37" i="60"/>
  <c r="O37" i="60"/>
  <c r="G38" i="60"/>
  <c r="N38" i="60"/>
  <c r="O38" i="60"/>
  <c r="G39" i="60"/>
  <c r="N39" i="60"/>
  <c r="O39" i="60"/>
  <c r="G40" i="60"/>
  <c r="N40" i="60"/>
  <c r="O40" i="60"/>
  <c r="G41" i="60"/>
  <c r="N41" i="60"/>
  <c r="O41" i="60"/>
  <c r="G42" i="60"/>
  <c r="N42" i="60"/>
  <c r="O42" i="60"/>
  <c r="G43" i="60"/>
  <c r="N43" i="60"/>
  <c r="O43" i="60"/>
  <c r="G44" i="60"/>
  <c r="N44" i="60"/>
  <c r="O44" i="60"/>
  <c r="G45" i="60"/>
  <c r="N45" i="60"/>
  <c r="O45" i="60"/>
  <c r="G46" i="60"/>
  <c r="N46" i="60"/>
  <c r="O46" i="60"/>
  <c r="G47" i="60"/>
  <c r="N47" i="60"/>
  <c r="O47" i="60"/>
  <c r="G48" i="60"/>
  <c r="N48" i="60"/>
  <c r="O48" i="60"/>
  <c r="G49" i="60"/>
  <c r="N49" i="60"/>
  <c r="O49" i="60"/>
  <c r="G50" i="60"/>
  <c r="N50" i="60"/>
  <c r="O50" i="60"/>
  <c r="G51" i="60"/>
  <c r="N51" i="60"/>
  <c r="O51" i="60"/>
  <c r="G52" i="60"/>
  <c r="N52" i="60"/>
  <c r="O52" i="60"/>
  <c r="G53" i="60"/>
  <c r="N53" i="60"/>
  <c r="O53" i="60"/>
  <c r="G54" i="60"/>
  <c r="N54" i="60"/>
  <c r="O54" i="60"/>
  <c r="G55" i="60"/>
  <c r="N55" i="60"/>
  <c r="O55" i="60"/>
  <c r="G56" i="60"/>
  <c r="N56" i="60"/>
  <c r="O56" i="60"/>
  <c r="G57" i="60"/>
  <c r="N57" i="60"/>
  <c r="O57" i="60"/>
  <c r="G58" i="60"/>
  <c r="N58" i="60"/>
  <c r="O58" i="60"/>
  <c r="G59" i="60"/>
  <c r="N59" i="60"/>
  <c r="O59" i="60"/>
  <c r="G60" i="60"/>
  <c r="N60" i="60"/>
  <c r="O60" i="60"/>
  <c r="G61" i="60"/>
  <c r="N61" i="60"/>
  <c r="O61" i="60"/>
  <c r="G62" i="60"/>
  <c r="N62" i="60"/>
  <c r="O62" i="60"/>
  <c r="G63" i="60"/>
  <c r="N63" i="60"/>
  <c r="O63" i="60"/>
  <c r="G64" i="60"/>
  <c r="N64" i="60"/>
  <c r="O64" i="60"/>
  <c r="G65" i="60"/>
  <c r="N65" i="60"/>
  <c r="O65" i="60"/>
  <c r="G66" i="60"/>
  <c r="N66" i="60"/>
  <c r="O66" i="60"/>
  <c r="G67" i="60"/>
  <c r="N67" i="60"/>
  <c r="O67" i="60"/>
  <c r="G68" i="60"/>
  <c r="N68" i="60"/>
  <c r="O68" i="60"/>
  <c r="G69" i="60"/>
  <c r="N69" i="60"/>
  <c r="O69" i="60"/>
  <c r="G70" i="60"/>
  <c r="N70" i="60"/>
  <c r="O70" i="60"/>
  <c r="G71" i="60"/>
  <c r="N71" i="60"/>
  <c r="O71" i="60"/>
  <c r="G72" i="60"/>
  <c r="N72" i="60"/>
  <c r="O72" i="60"/>
  <c r="G73" i="60"/>
  <c r="N73" i="60"/>
  <c r="O73" i="60"/>
  <c r="G74" i="60"/>
  <c r="N74" i="60"/>
  <c r="O74" i="60"/>
  <c r="G75" i="60"/>
  <c r="N75" i="60"/>
  <c r="O75" i="60"/>
  <c r="G76" i="60"/>
  <c r="N76" i="60"/>
  <c r="O76" i="60"/>
  <c r="G77" i="60"/>
  <c r="N77" i="60"/>
  <c r="O77" i="60"/>
  <c r="G78" i="60"/>
  <c r="N78" i="60"/>
  <c r="O78" i="60"/>
  <c r="G79" i="60"/>
  <c r="N79" i="60"/>
  <c r="O79" i="60"/>
  <c r="G80" i="60"/>
  <c r="N80" i="60"/>
  <c r="O80" i="60"/>
  <c r="G81" i="60"/>
  <c r="N81" i="60"/>
  <c r="O81" i="60"/>
  <c r="G82" i="60"/>
  <c r="N82" i="60"/>
  <c r="O82" i="60"/>
  <c r="G83" i="60"/>
  <c r="N83" i="60"/>
  <c r="O83" i="60"/>
  <c r="G84" i="60"/>
  <c r="N84" i="60"/>
  <c r="O84" i="60"/>
  <c r="G85" i="60"/>
  <c r="N85" i="60"/>
  <c r="O85" i="60"/>
  <c r="G86" i="60"/>
  <c r="N86" i="60"/>
  <c r="O86" i="60"/>
  <c r="G87" i="60"/>
  <c r="N87" i="60"/>
  <c r="O87" i="60"/>
  <c r="G88" i="60"/>
  <c r="N88" i="60"/>
  <c r="O88" i="60"/>
  <c r="G89" i="60"/>
  <c r="N89" i="60"/>
  <c r="O89" i="60"/>
  <c r="G90" i="60"/>
  <c r="N90" i="60"/>
  <c r="O90" i="60"/>
  <c r="G91" i="60"/>
  <c r="N91" i="60"/>
  <c r="O91" i="60"/>
  <c r="G92" i="60"/>
  <c r="N92" i="60"/>
  <c r="O92" i="60"/>
  <c r="G93" i="60"/>
  <c r="N93" i="60"/>
  <c r="O93" i="60"/>
  <c r="G94" i="60"/>
  <c r="N94" i="60"/>
  <c r="O94" i="60"/>
  <c r="G95" i="60"/>
  <c r="N95" i="60"/>
  <c r="O95" i="60"/>
  <c r="G96" i="60"/>
  <c r="N96" i="60"/>
  <c r="O96" i="60"/>
  <c r="G97" i="60"/>
  <c r="N97" i="60"/>
  <c r="O97" i="60"/>
  <c r="G98" i="60"/>
  <c r="N98" i="60"/>
  <c r="O98" i="60"/>
  <c r="G99" i="60"/>
  <c r="N99" i="60"/>
  <c r="O99" i="60"/>
  <c r="G100" i="60"/>
  <c r="N100" i="60"/>
  <c r="O100" i="60"/>
  <c r="G101" i="60"/>
  <c r="N101" i="60"/>
  <c r="O101" i="60"/>
  <c r="G102" i="60"/>
  <c r="N102" i="60"/>
  <c r="O102" i="60"/>
  <c r="G103" i="60"/>
  <c r="N103" i="60"/>
  <c r="O103" i="60"/>
  <c r="G104" i="60"/>
  <c r="N104" i="60"/>
  <c r="O104" i="60"/>
  <c r="G105" i="60"/>
  <c r="N105" i="60"/>
  <c r="O105" i="60"/>
  <c r="G106" i="60"/>
  <c r="N106" i="60"/>
  <c r="O106" i="60"/>
  <c r="G107" i="60"/>
  <c r="N107" i="60"/>
  <c r="O107" i="60"/>
  <c r="G108" i="60"/>
  <c r="N108" i="60"/>
  <c r="O108" i="60"/>
  <c r="G109" i="60"/>
  <c r="N109" i="60"/>
  <c r="O109" i="60"/>
  <c r="G110" i="60"/>
  <c r="N110" i="60"/>
  <c r="O110" i="60"/>
  <c r="G111" i="60"/>
  <c r="N111" i="60"/>
  <c r="O111" i="60"/>
  <c r="G112" i="60"/>
  <c r="N112" i="60"/>
  <c r="O112" i="60"/>
  <c r="G113" i="60"/>
  <c r="N113" i="60"/>
  <c r="O113" i="60"/>
  <c r="G114" i="60"/>
  <c r="N114" i="60"/>
  <c r="O114" i="60"/>
  <c r="G115" i="60"/>
  <c r="N115" i="60"/>
  <c r="O115" i="60"/>
  <c r="G116" i="60"/>
  <c r="N116" i="60"/>
  <c r="O116" i="60"/>
  <c r="G117" i="60"/>
  <c r="N117" i="60"/>
  <c r="O117" i="60"/>
  <c r="G118" i="60"/>
  <c r="N118" i="60"/>
  <c r="O118" i="60"/>
  <c r="G119" i="60"/>
  <c r="H119" i="60"/>
  <c r="N119" i="60"/>
  <c r="O119" i="60"/>
  <c r="R119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2" i="60"/>
  <c r="F83" i="60"/>
  <c r="F84" i="60"/>
  <c r="F86" i="60"/>
  <c r="F87" i="60"/>
  <c r="F90" i="60"/>
  <c r="F92" i="60"/>
  <c r="F97" i="60"/>
  <c r="F100" i="60"/>
  <c r="F103" i="60"/>
  <c r="F107" i="60"/>
  <c r="F110" i="60"/>
  <c r="F114" i="60"/>
  <c r="F116" i="60"/>
  <c r="F81" i="60"/>
  <c r="F88" i="60"/>
  <c r="F91" i="60"/>
  <c r="F94" i="60"/>
  <c r="F95" i="60"/>
  <c r="F96" i="60"/>
  <c r="F99" i="60"/>
  <c r="F101" i="60"/>
  <c r="F104" i="60"/>
  <c r="F106" i="60"/>
  <c r="F109" i="60"/>
  <c r="F111" i="60"/>
  <c r="F113" i="60"/>
  <c r="F117" i="60"/>
  <c r="F85" i="60"/>
  <c r="F89" i="60"/>
  <c r="F93" i="60"/>
  <c r="F98" i="60"/>
  <c r="F102" i="60"/>
  <c r="F105" i="60"/>
  <c r="F108" i="60"/>
  <c r="F112" i="60"/>
  <c r="F115" i="60"/>
  <c r="F118" i="60"/>
  <c r="F119" i="60"/>
  <c r="F3" i="60"/>
  <c r="F4" i="60"/>
  <c r="C3" i="60" l="1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B107" i="60"/>
  <c r="R107" i="60" s="1"/>
  <c r="B67" i="60"/>
  <c r="R67" i="60" s="1"/>
  <c r="B75" i="60"/>
  <c r="R75" i="60" s="1"/>
  <c r="B76" i="60"/>
  <c r="R76" i="60" s="1"/>
  <c r="B77" i="60"/>
  <c r="R77" i="60" s="1"/>
  <c r="B3" i="32" l="1"/>
  <c r="I3" i="56"/>
  <c r="A3" i="62"/>
  <c r="I119" i="60"/>
  <c r="B52" i="60"/>
  <c r="R52" i="60" s="1"/>
  <c r="B89" i="60"/>
  <c r="R89" i="60" s="1"/>
  <c r="B90" i="60"/>
  <c r="R90" i="60" s="1"/>
  <c r="B80" i="60"/>
  <c r="R80" i="60" s="1"/>
  <c r="B79" i="60"/>
  <c r="R79" i="60" s="1"/>
  <c r="B56" i="60"/>
  <c r="R56" i="60" s="1"/>
  <c r="B38" i="60"/>
  <c r="R38" i="60" s="1"/>
  <c r="B5" i="60"/>
  <c r="R5" i="60" s="1"/>
  <c r="B4" i="60"/>
  <c r="R4" i="60" s="1"/>
  <c r="B3" i="60"/>
  <c r="R3" i="60" s="1"/>
  <c r="B3" i="61"/>
  <c r="R3" i="61" s="1"/>
  <c r="A107" i="60"/>
  <c r="H107" i="60" s="1"/>
  <c r="B55" i="60"/>
  <c r="R55" i="60" s="1"/>
  <c r="B44" i="60"/>
  <c r="R44" i="60" s="1"/>
  <c r="B17" i="60"/>
  <c r="B16" i="60"/>
  <c r="R16" i="60" s="1"/>
  <c r="B15" i="60"/>
  <c r="B116" i="60"/>
  <c r="R116" i="60" s="1"/>
  <c r="B43" i="60"/>
  <c r="R43" i="60" s="1"/>
  <c r="B42" i="60"/>
  <c r="R42" i="60" s="1"/>
  <c r="B25" i="60"/>
  <c r="R25" i="60" s="1"/>
  <c r="B14" i="60"/>
  <c r="R14" i="60" s="1"/>
  <c r="B115" i="60"/>
  <c r="R115" i="60" s="1"/>
  <c r="B99" i="60"/>
  <c r="R99" i="60" s="1"/>
  <c r="A76" i="60"/>
  <c r="H76" i="60" s="1"/>
  <c r="B82" i="60"/>
  <c r="R82" i="60" s="1"/>
  <c r="B70" i="60"/>
  <c r="R70" i="60" s="1"/>
  <c r="B69" i="60"/>
  <c r="R69" i="60" s="1"/>
  <c r="B51" i="60"/>
  <c r="R51" i="60" s="1"/>
  <c r="B32" i="60"/>
  <c r="R32" i="60" s="1"/>
  <c r="B31" i="60"/>
  <c r="B30" i="60"/>
  <c r="B111" i="60"/>
  <c r="R111" i="60" s="1"/>
  <c r="B103" i="60"/>
  <c r="R103" i="60" s="1"/>
  <c r="B96" i="60"/>
  <c r="R96" i="60" s="1"/>
  <c r="B87" i="60"/>
  <c r="R87" i="60" s="1"/>
  <c r="B78" i="60"/>
  <c r="R78" i="60" s="1"/>
  <c r="B60" i="60"/>
  <c r="R60" i="60" s="1"/>
  <c r="B37" i="60"/>
  <c r="B108" i="60"/>
  <c r="R108" i="60" s="1"/>
  <c r="B100" i="60"/>
  <c r="R100" i="60" s="1"/>
  <c r="B95" i="60"/>
  <c r="R95" i="60" s="1"/>
  <c r="B86" i="60"/>
  <c r="R86" i="60" s="1"/>
  <c r="B64" i="60"/>
  <c r="R64" i="60" s="1"/>
  <c r="B59" i="60"/>
  <c r="R59" i="60" s="1"/>
  <c r="B48" i="60"/>
  <c r="R48" i="60" s="1"/>
  <c r="B91" i="60"/>
  <c r="R91" i="60" s="1"/>
  <c r="B83" i="60"/>
  <c r="R83" i="60" s="1"/>
  <c r="B72" i="60"/>
  <c r="R72" i="60" s="1"/>
  <c r="B71" i="60"/>
  <c r="R71" i="60" s="1"/>
  <c r="B63" i="60"/>
  <c r="R63" i="60" s="1"/>
  <c r="B47" i="60"/>
  <c r="R47" i="60" s="1"/>
  <c r="B33" i="60"/>
  <c r="B24" i="60"/>
  <c r="B23" i="60"/>
  <c r="B6" i="60"/>
  <c r="R6" i="60" s="1"/>
  <c r="B112" i="60"/>
  <c r="R112" i="60" s="1"/>
  <c r="B104" i="60"/>
  <c r="R104" i="60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B65" i="60"/>
  <c r="R65" i="60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93" i="60"/>
  <c r="R93" i="60" s="1"/>
  <c r="A77" i="60"/>
  <c r="H77" i="60" s="1"/>
  <c r="A75" i="60"/>
  <c r="H75" i="60" s="1"/>
  <c r="A67" i="60"/>
  <c r="H67" i="60" s="1"/>
  <c r="A59" i="60" l="1"/>
  <c r="H59" i="60" s="1"/>
  <c r="A79" i="60"/>
  <c r="H79" i="60" s="1"/>
  <c r="A3" i="61"/>
  <c r="H3" i="61" s="1"/>
  <c r="A71" i="60"/>
  <c r="H71" i="60" s="1"/>
  <c r="A14" i="60"/>
  <c r="H14" i="60" s="1"/>
  <c r="A21" i="60"/>
  <c r="H21" i="60" s="1"/>
  <c r="A34" i="60"/>
  <c r="H34" i="60" s="1"/>
  <c r="A38" i="60"/>
  <c r="H38" i="60" s="1"/>
  <c r="A8" i="60"/>
  <c r="H8" i="60" s="1"/>
  <c r="A45" i="60"/>
  <c r="H45" i="60" s="1"/>
  <c r="A28" i="60"/>
  <c r="H28" i="60" s="1"/>
  <c r="A52" i="60"/>
  <c r="H52" i="60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15" i="60"/>
  <c r="H15" i="60" s="1"/>
  <c r="R15" i="60"/>
  <c r="A17" i="60"/>
  <c r="H17" i="60" s="1"/>
  <c r="R17" i="60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5" i="60"/>
  <c r="H5" i="60" s="1"/>
  <c r="A4" i="60"/>
  <c r="H4" i="60" s="1"/>
  <c r="A40" i="60"/>
  <c r="H40" i="60" s="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I86" i="60"/>
  <c r="I33" i="60"/>
  <c r="I109" i="60"/>
  <c r="I85" i="60"/>
  <c r="I106" i="60"/>
  <c r="I89" i="60"/>
  <c r="I61" i="60"/>
  <c r="I110" i="60"/>
  <c r="I43" i="60"/>
  <c r="A83" i="60"/>
  <c r="H83" i="60" s="1"/>
  <c r="A16" i="60"/>
  <c r="H16" i="60" s="1"/>
  <c r="A42" i="60"/>
  <c r="H42" i="60" s="1"/>
  <c r="A73" i="60"/>
  <c r="H73" i="60" s="1"/>
  <c r="A65" i="60"/>
  <c r="H65" i="60" s="1"/>
  <c r="A41" i="60"/>
  <c r="H41" i="60" s="1"/>
  <c r="A63" i="60"/>
  <c r="H63" i="60" s="1"/>
  <c r="A81" i="60"/>
  <c r="H81" i="60" s="1"/>
  <c r="A26" i="60"/>
  <c r="H26" i="60" s="1"/>
  <c r="A89" i="60"/>
  <c r="H89" i="60" s="1"/>
  <c r="A88" i="60"/>
  <c r="H88" i="60" s="1"/>
  <c r="A118" i="60"/>
  <c r="H118" i="60" s="1"/>
  <c r="A29" i="60"/>
  <c r="H29" i="60" s="1"/>
  <c r="A50" i="60"/>
  <c r="H50" i="60" s="1"/>
  <c r="A111" i="60"/>
  <c r="H111" i="60" s="1"/>
  <c r="A115" i="60"/>
  <c r="H115" i="60" s="1"/>
  <c r="A116" i="60"/>
  <c r="H116" i="60" s="1"/>
  <c r="A90" i="60"/>
  <c r="H90" i="60" s="1"/>
  <c r="A53" i="60"/>
  <c r="H53" i="60" s="1"/>
  <c r="A6" i="60"/>
  <c r="H6" i="60" s="1"/>
  <c r="A64" i="60"/>
  <c r="H64" i="60" s="1"/>
  <c r="A44" i="60"/>
  <c r="H44" i="60" s="1"/>
  <c r="A101" i="60"/>
  <c r="H101" i="60" s="1"/>
  <c r="A117" i="60"/>
  <c r="H117" i="60" s="1"/>
  <c r="A104" i="60"/>
  <c r="H104" i="60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78" i="60"/>
  <c r="H78" i="60" s="1"/>
  <c r="A96" i="60"/>
  <c r="H96" i="60" s="1"/>
  <c r="A103" i="60"/>
  <c r="H103" i="60" s="1"/>
  <c r="A99" i="60"/>
  <c r="H99" i="60" s="1"/>
  <c r="A55" i="60"/>
  <c r="H55" i="60" s="1"/>
  <c r="A109" i="60"/>
  <c r="H109" i="60" s="1"/>
  <c r="A49" i="60"/>
  <c r="H49" i="60" s="1"/>
  <c r="A84" i="60"/>
  <c r="H84" i="60" s="1"/>
  <c r="A98" i="60"/>
  <c r="H98" i="60" s="1"/>
  <c r="A106" i="60"/>
  <c r="H106" i="60" s="1"/>
  <c r="A114" i="60"/>
  <c r="H114" i="60" s="1"/>
  <c r="A46" i="60"/>
  <c r="H46" i="60" s="1"/>
  <c r="A58" i="60"/>
  <c r="H58" i="60" s="1"/>
  <c r="A95" i="60"/>
  <c r="H95" i="60" s="1"/>
  <c r="A100" i="60"/>
  <c r="H100" i="60" s="1"/>
  <c r="A51" i="60"/>
  <c r="H51" i="60" s="1"/>
  <c r="A61" i="60"/>
  <c r="H61" i="60" s="1"/>
  <c r="A69" i="60"/>
  <c r="H69" i="60" s="1"/>
  <c r="A85" i="60"/>
  <c r="H85" i="60" s="1"/>
  <c r="A105" i="60"/>
  <c r="H105" i="60" s="1"/>
  <c r="A113" i="60"/>
  <c r="H113" i="60" s="1"/>
  <c r="A92" i="60"/>
  <c r="H92" i="60" s="1"/>
  <c r="A102" i="60"/>
  <c r="H102" i="60" s="1"/>
  <c r="A110" i="60"/>
  <c r="H110" i="60" s="1"/>
  <c r="A62" i="60"/>
  <c r="H62" i="60" s="1"/>
  <c r="A94" i="60"/>
  <c r="H94" i="60" s="1"/>
  <c r="A72" i="60"/>
  <c r="H72" i="60" s="1"/>
  <c r="A70" i="60"/>
  <c r="H70" i="60" s="1"/>
  <c r="A56" i="60"/>
  <c r="H56" i="60" s="1"/>
  <c r="A80" i="60"/>
  <c r="H80" i="60" s="1"/>
  <c r="A93" i="60"/>
  <c r="H93" i="60" s="1"/>
  <c r="I15" i="60" l="1"/>
  <c r="I52" i="60"/>
  <c r="I116" i="60"/>
  <c r="I65" i="60"/>
  <c r="I21" i="60"/>
  <c r="I37" i="60"/>
  <c r="I11" i="60"/>
  <c r="I100" i="60"/>
  <c r="I88" i="60"/>
  <c r="I81" i="60"/>
  <c r="I13" i="60"/>
  <c r="I57" i="60"/>
  <c r="I45" i="60"/>
  <c r="I118" i="60"/>
  <c r="I72" i="60"/>
  <c r="I105" i="60"/>
  <c r="I84" i="60"/>
  <c r="I3" i="61"/>
  <c r="I20" i="60" l="1"/>
  <c r="I77" i="60"/>
  <c r="I71" i="60"/>
  <c r="I99" i="60"/>
  <c r="I28" i="60"/>
  <c r="I91" i="60"/>
  <c r="I32" i="60"/>
  <c r="I104" i="60"/>
  <c r="I5" i="60"/>
  <c r="I16" i="60"/>
  <c r="I41" i="60"/>
  <c r="I10" i="60"/>
  <c r="I59" i="60"/>
  <c r="I70" i="60"/>
  <c r="I108" i="60"/>
  <c r="I30" i="60"/>
  <c r="I24" i="60"/>
  <c r="I107" i="60"/>
  <c r="I35" i="60"/>
  <c r="I79" i="60"/>
  <c r="I62" i="60"/>
  <c r="I82" i="60"/>
  <c r="I80" i="60"/>
  <c r="I4" i="60"/>
  <c r="I75" i="60"/>
  <c r="I69" i="60"/>
  <c r="I111" i="60"/>
  <c r="I36" i="60"/>
  <c r="I17" i="60"/>
  <c r="I19" i="60"/>
  <c r="I64" i="60"/>
  <c r="I42" i="60"/>
  <c r="I60" i="60"/>
  <c r="I53" i="60"/>
  <c r="I6" i="60"/>
  <c r="I25" i="60"/>
  <c r="I73" i="60"/>
  <c r="I58" i="60"/>
  <c r="I96" i="60"/>
  <c r="I78" i="60"/>
  <c r="I39" i="60"/>
  <c r="I12" i="60"/>
  <c r="I7" i="60"/>
  <c r="I113" i="60"/>
  <c r="I49" i="60"/>
  <c r="I94" i="60"/>
  <c r="I87" i="60"/>
  <c r="I47" i="60"/>
  <c r="I31" i="60"/>
  <c r="I112" i="60"/>
  <c r="I3" i="60"/>
  <c r="I76" i="60"/>
  <c r="I34" i="60"/>
  <c r="I18" i="60"/>
  <c r="I9" i="60"/>
  <c r="I97" i="60"/>
  <c r="I66" i="60"/>
  <c r="I50" i="60"/>
  <c r="I22" i="60"/>
  <c r="I103" i="60"/>
  <c r="I38" i="60"/>
  <c r="I54" i="60"/>
  <c r="I93" i="60"/>
  <c r="I95" i="60"/>
  <c r="I74" i="60"/>
  <c r="I114" i="60"/>
  <c r="I56" i="60"/>
  <c r="I14" i="60"/>
  <c r="I115" i="60"/>
  <c r="I90" i="60"/>
  <c r="I46" i="60"/>
  <c r="I44" i="60"/>
  <c r="I40" i="60"/>
  <c r="I23" i="60"/>
  <c r="I102" i="60"/>
  <c r="I8" i="60"/>
  <c r="I48" i="60"/>
  <c r="I55" i="60"/>
  <c r="I27" i="60"/>
  <c r="I67" i="60"/>
  <c r="I117" i="60"/>
  <c r="I83" i="60"/>
  <c r="I51" i="60"/>
  <c r="I26" i="60"/>
  <c r="I92" i="60"/>
  <c r="I68" i="60"/>
  <c r="I63" i="60"/>
  <c r="I101" i="60"/>
  <c r="I98" i="60"/>
  <c r="I29" i="60"/>
  <c r="E95" i="60" l="1"/>
  <c r="E96" i="60"/>
  <c r="J2" i="32"/>
  <c r="N2" i="56" l="1"/>
  <c r="O2" i="56"/>
  <c r="O2" i="61"/>
  <c r="N2" i="61"/>
  <c r="G2" i="61"/>
  <c r="E2" i="61"/>
  <c r="D2" i="61"/>
  <c r="C2" i="61"/>
  <c r="G2" i="56" l="1"/>
  <c r="E2" i="56"/>
  <c r="C2" i="56"/>
  <c r="O2" i="60"/>
  <c r="N2" i="60"/>
  <c r="G2" i="60"/>
  <c r="E2" i="60"/>
  <c r="D2" i="60"/>
  <c r="C2" i="60"/>
  <c r="F2" i="60"/>
  <c r="B2" i="7" l="1"/>
  <c r="C2" i="7"/>
  <c r="F2" i="7"/>
  <c r="E2" i="7"/>
  <c r="D2" i="32"/>
  <c r="F2" i="32"/>
  <c r="G2" i="32"/>
  <c r="H2" i="32"/>
  <c r="I2" i="32"/>
  <c r="O2" i="32"/>
  <c r="P2" i="32" s="1"/>
  <c r="E8" i="60" l="1"/>
  <c r="E24" i="60"/>
  <c r="E36" i="60"/>
  <c r="E53" i="60"/>
  <c r="E61" i="60"/>
  <c r="E73" i="60"/>
  <c r="E85" i="60"/>
  <c r="E5" i="60"/>
  <c r="E17" i="60"/>
  <c r="E25" i="60"/>
  <c r="E37" i="60"/>
  <c r="E42" i="60"/>
  <c r="E46" i="60"/>
  <c r="E50" i="60"/>
  <c r="E54" i="60"/>
  <c r="E58" i="60"/>
  <c r="E62" i="60"/>
  <c r="E66" i="60"/>
  <c r="E70" i="60"/>
  <c r="E74" i="60"/>
  <c r="E78" i="60"/>
  <c r="E82" i="60"/>
  <c r="E86" i="60"/>
  <c r="E90" i="60"/>
  <c r="E94" i="60"/>
  <c r="E12" i="60"/>
  <c r="E16" i="60"/>
  <c r="E20" i="60"/>
  <c r="E32" i="60"/>
  <c r="E40" i="60"/>
  <c r="E49" i="60"/>
  <c r="E57" i="60"/>
  <c r="E65" i="60"/>
  <c r="E69" i="60"/>
  <c r="E77" i="60"/>
  <c r="E81" i="60"/>
  <c r="E89" i="60"/>
  <c r="E93" i="60"/>
  <c r="E9" i="60"/>
  <c r="E13" i="60"/>
  <c r="E21" i="60"/>
  <c r="E29" i="60"/>
  <c r="E33" i="60"/>
  <c r="E6" i="60"/>
  <c r="E10" i="60"/>
  <c r="E14" i="60"/>
  <c r="E18" i="60"/>
  <c r="E22" i="60"/>
  <c r="E26" i="60"/>
  <c r="E30" i="60"/>
  <c r="E34" i="60"/>
  <c r="E38" i="60"/>
  <c r="E43" i="60"/>
  <c r="E47" i="60"/>
  <c r="E51" i="60"/>
  <c r="E55" i="60"/>
  <c r="E59" i="60"/>
  <c r="E63" i="60"/>
  <c r="E67" i="60"/>
  <c r="E71" i="60"/>
  <c r="E75" i="60"/>
  <c r="E79" i="60"/>
  <c r="E83" i="60"/>
  <c r="E87" i="60"/>
  <c r="E91" i="60"/>
  <c r="E4" i="60"/>
  <c r="E28" i="60"/>
  <c r="E45" i="60"/>
  <c r="E7" i="60"/>
  <c r="E11" i="60"/>
  <c r="E15" i="60"/>
  <c r="E19" i="60"/>
  <c r="E23" i="60"/>
  <c r="E27" i="60"/>
  <c r="E31" i="60"/>
  <c r="E35" i="60"/>
  <c r="E39" i="60"/>
  <c r="E44" i="60"/>
  <c r="E48" i="60"/>
  <c r="E52" i="60"/>
  <c r="E56" i="60"/>
  <c r="E60" i="60"/>
  <c r="E64" i="60"/>
  <c r="E68" i="60"/>
  <c r="E72" i="60"/>
  <c r="E76" i="60"/>
  <c r="E80" i="60"/>
  <c r="E84" i="60"/>
  <c r="E88" i="60"/>
  <c r="E92" i="60"/>
  <c r="B2" i="56"/>
  <c r="B2" i="61"/>
  <c r="B2" i="60"/>
  <c r="A2" i="56" l="1"/>
  <c r="A2" i="62" s="1"/>
  <c r="G2" i="7"/>
  <c r="R2" i="56"/>
  <c r="R2" i="61"/>
  <c r="A2" i="61"/>
  <c r="H2" i="61" s="1"/>
  <c r="A2" i="60"/>
  <c r="H2" i="60" s="1"/>
  <c r="R2" i="60"/>
  <c r="H2" i="56" l="1"/>
  <c r="K2" i="32"/>
  <c r="A2" i="57" l="1"/>
  <c r="I2" i="56" l="1"/>
  <c r="I2" i="61"/>
  <c r="I2" i="60"/>
  <c r="A2" i="32"/>
  <c r="A2" i="7"/>
  <c r="B2" i="32" s="1"/>
</calcChain>
</file>

<file path=xl/sharedStrings.xml><?xml version="1.0" encoding="utf-8"?>
<sst xmlns="http://schemas.openxmlformats.org/spreadsheetml/2006/main" count="2002" uniqueCount="551">
  <si>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</si>
  <si>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</si>
  <si>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</si>
  <si>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</si>
  <si>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</si>
  <si>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</si>
  <si>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</si>
  <si>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</si>
  <si>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</si>
  <si>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</si>
  <si>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</si>
  <si>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</si>
  <si>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</si>
  <si>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</si>
  <si>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</si>
  <si>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</si>
  <si>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</si>
  <si>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</si>
  <si>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</si>
  <si>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</si>
  <si>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</si>
  <si>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</si>
  <si>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</si>
  <si>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</si>
  <si>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</si>
  <si>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</si>
  <si>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</si>
  <si>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</si>
  <si>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</si>
  <si>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</si>
  <si>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</si>
  <si>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</si>
  <si>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</si>
  <si>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</si>
  <si>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</si>
  <si>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</si>
  <si>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</si>
  <si>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</si>
  <si>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</si>
  <si>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</si>
  <si>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</si>
  <si>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</si>
  <si>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</si>
  <si>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</si>
  <si>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</si>
  <si>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</si>
  <si>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</si>
  <si>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</si>
  <si>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</si>
  <si>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</si>
  <si>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</si>
  <si>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</si>
  <si>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</si>
  <si>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</si>
  <si>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</si>
  <si>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</si>
  <si>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</si>
  <si>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</si>
  <si>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</si>
  <si>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</si>
  <si>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</si>
  <si>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</si>
  <si>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</si>
  <si>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</si>
  <si>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</si>
  <si>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</si>
  <si>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</si>
  <si>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</si>
  <si>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</si>
  <si>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</si>
  <si>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</si>
  <si>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</si>
  <si>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</si>
  <si>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</si>
  <si>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</si>
  <si>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</si>
  <si>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</si>
  <si>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</si>
  <si>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</si>
  <si>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</si>
  <si>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</si>
  <si>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</si>
  <si>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</si>
  <si>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</si>
  <si>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</si>
  <si>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</si>
  <si>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</si>
  <si>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</si>
  <si>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</si>
  <si>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</si>
  <si>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</si>
  <si>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</si>
  <si>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</si>
  <si>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</si>
  <si>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</si>
  <si>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</si>
  <si>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</si>
  <si>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</si>
  <si>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</si>
  <si>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</si>
  <si>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</si>
  <si>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</si>
  <si>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</si>
  <si>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</si>
  <si>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</si>
  <si>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</si>
  <si>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</si>
  <si>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</si>
  <si>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</si>
  <si>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</si>
  <si>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</si>
  <si>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</si>
  <si>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</si>
  <si>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</si>
  <si>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</si>
  <si>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</si>
  <si>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</si>
  <si>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</si>
  <si>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</si>
  <si>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</si>
  <si>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</si>
  <si>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</si>
  <si>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</si>
  <si>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</si>
  <si>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</si>
  <si>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</si>
  <si>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</si>
  <si>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</si>
  <si>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</si>
  <si>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</si>
  <si>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</si>
  <si>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</si>
  <si>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</si>
  <si>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</si>
  <si>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</si>
  <si>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</si>
  <si>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</si>
  <si>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</si>
  <si>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</si>
  <si>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</si>
  <si>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</si>
  <si>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</si>
  <si>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</si>
  <si>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</si>
  <si>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</si>
  <si>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</si>
  <si>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</si>
  <si>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</si>
  <si>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</si>
  <si>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</si>
  <si>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</si>
  <si>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</si>
  <si>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</si>
  <si>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</si>
  <si>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</si>
  <si>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</si>
  <si>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</si>
  <si>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</si>
  <si>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</si>
  <si>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</si>
  <si>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</si>
  <si>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</si>
  <si>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</si>
  <si>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</si>
  <si>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</si>
  <si>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</si>
  <si>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</si>
  <si>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</si>
  <si>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</si>
  <si>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</si>
  <si>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</si>
  <si>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</si>
  <si>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</si>
  <si>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</si>
  <si>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</si>
  <si>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</si>
  <si>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</si>
  <si>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</si>
  <si>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</si>
  <si>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</si>
  <si>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</si>
  <si>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</si>
  <si>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</si>
  <si>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</si>
  <si>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</si>
  <si>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</si>
  <si>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Germany</t>
  </si>
  <si>
    <t>Test User</t>
  </si>
  <si>
    <t>x</t>
  </si>
  <si>
    <t>EN</t>
  </si>
  <si>
    <t>MEU-PL</t>
  </si>
  <si>
    <t>Sales Desk</t>
  </si>
  <si>
    <t>HQ2</t>
  </si>
  <si>
    <t>Male</t>
  </si>
  <si>
    <t>PL1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</si>
  <si>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</si>
  <si>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</si>
  <si>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</si>
  <si>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</si>
  <si>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</si>
  <si>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PL2</t>
  </si>
  <si>
    <t>ROLE_SALES_REP_PL_IS</t>
  </si>
  <si>
    <t>Warehouse / Logistic Specialist</t>
  </si>
  <si>
    <t>PL3</t>
  </si>
  <si>
    <t>Hungary</t>
  </si>
  <si>
    <t>Hungary - Team Leader</t>
  </si>
  <si>
    <t>ROLE_STL_HU</t>
  </si>
  <si>
    <t>MEU-HU</t>
  </si>
  <si>
    <t>Area Sales Manager Hungary</t>
  </si>
  <si>
    <t>PL4</t>
  </si>
  <si>
    <t>Technical Support Enginieer</t>
  </si>
  <si>
    <t>Sales Rep</t>
  </si>
  <si>
    <t>PL5</t>
  </si>
  <si>
    <t>PL - Solution Provider Team Leader Deputy</t>
  </si>
  <si>
    <t>ROLE_STL_PL_SP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</si>
  <si>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</si>
  <si>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</si>
  <si>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</si>
  <si>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</si>
  <si>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</si>
  <si>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</si>
  <si>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ROLE_STL_SK</t>
  </si>
  <si>
    <t>MEU-SK</t>
  </si>
  <si>
    <t>Area Sales Manager Slovakia</t>
  </si>
  <si>
    <t>PL8</t>
  </si>
  <si>
    <t>PL- Key Account</t>
  </si>
  <si>
    <t>Technical Support Team Manager/Key account &amp; Process Support Team Leader</t>
  </si>
  <si>
    <t>PL9</t>
  </si>
  <si>
    <t>Czech Republic</t>
  </si>
  <si>
    <t>ROLE_SALES_REP_CZ</t>
  </si>
  <si>
    <t>MEU-CZ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</si>
  <si>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</si>
  <si>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</si>
  <si>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</si>
  <si>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</si>
  <si>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</si>
  <si>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</si>
  <si>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</si>
  <si>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</si>
  <si>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</si>
  <si>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</si>
  <si>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</si>
  <si>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ROLE_STL_RO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</si>
  <si>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</si>
  <si>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</si>
  <si>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</si>
  <si>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</si>
  <si>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</si>
  <si>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</si>
  <si>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</si>
  <si>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</si>
  <si>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</si>
  <si>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</si>
  <si>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</si>
  <si>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Junior Sales Enginieer</t>
  </si>
  <si>
    <t>PL19</t>
  </si>
  <si>
    <t>PL - Solution Provider</t>
  </si>
  <si>
    <t>ROLE_SALES_REP_PL_SP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</si>
  <si>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</si>
  <si>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</si>
  <si>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</si>
  <si>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</si>
  <si>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</si>
  <si>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</si>
  <si>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</si>
  <si>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</si>
  <si>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Industrial Solution Team Leader/Project Coordinator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</si>
  <si>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</si>
  <si>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</si>
  <si>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</si>
  <si>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</si>
  <si>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</si>
  <si>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</si>
  <si>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</si>
  <si>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</si>
  <si>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ROLE_SALES_REP_HU</t>
  </si>
  <si>
    <t>Sales Enginieer</t>
  </si>
  <si>
    <t>PL29</t>
  </si>
  <si>
    <t>FA Service Engineer</t>
  </si>
  <si>
    <t>PL30</t>
  </si>
  <si>
    <t>ROLE_SALES_REP_RO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</si>
  <si>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</si>
  <si>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</si>
  <si>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</si>
  <si>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</si>
  <si>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</si>
  <si>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</si>
  <si>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</si>
  <si>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</si>
  <si>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</si>
  <si>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</si>
  <si>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</si>
  <si>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</si>
  <si>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</si>
  <si>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</si>
  <si>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</si>
  <si>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</si>
  <si>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</si>
  <si>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</si>
  <si>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</si>
  <si>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</si>
  <si>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</si>
  <si>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</si>
  <si>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ROLE_PRODUCT_MGR</t>
  </si>
  <si>
    <t>Inverter Product Manager</t>
  </si>
  <si>
    <t>PL41</t>
  </si>
  <si>
    <t>CNC Technical Support&amp;Senior Service Engineer</t>
  </si>
  <si>
    <t>PL42</t>
  </si>
  <si>
    <t>PL43</t>
  </si>
  <si>
    <t>PL- Industrial Solution Team Leader</t>
  </si>
  <si>
    <t>ROLE_STL_PL_IS</t>
  </si>
  <si>
    <t>PL</t>
  </si>
  <si>
    <t>Indirect Sales Team Leader</t>
  </si>
  <si>
    <t>PL44</t>
  </si>
  <si>
    <t>Compact PLC &amp; HMI Product Manager</t>
  </si>
  <si>
    <t>PL45</t>
  </si>
  <si>
    <t>PL46</t>
  </si>
  <si>
    <t>PL47</t>
  </si>
  <si>
    <t>PL48</t>
  </si>
  <si>
    <t>Servo Product Manager</t>
  </si>
  <si>
    <t>PL49</t>
  </si>
  <si>
    <t xml:space="preserve"> Sales Engineer  OEM Section</t>
  </si>
  <si>
    <t>PL50</t>
  </si>
  <si>
    <t>Robot&amp;FA Service Engineer</t>
  </si>
  <si>
    <t>PL51</t>
  </si>
  <si>
    <t>ROLE_SALES_REP_PL_KA</t>
  </si>
  <si>
    <t>Project Manager Industrial Contracting</t>
  </si>
  <si>
    <t>PL52</t>
  </si>
  <si>
    <t>PL53</t>
  </si>
  <si>
    <t>PL54</t>
  </si>
  <si>
    <t>Key Account Coordinator OEM</t>
  </si>
  <si>
    <t>PL55</t>
  </si>
  <si>
    <t>Application Team Manager</t>
  </si>
  <si>
    <t>PL56</t>
  </si>
  <si>
    <t>PL57</t>
  </si>
  <si>
    <t>PL58</t>
  </si>
  <si>
    <t>Sales Coordinator CPG, Food&amp;Beverage, LifeScience</t>
  </si>
  <si>
    <t>PL59</t>
  </si>
  <si>
    <t>PL60</t>
  </si>
  <si>
    <t>PL61</t>
  </si>
  <si>
    <t>Food Vertical Industry Coordinator</t>
  </si>
  <si>
    <t>PL62</t>
  </si>
  <si>
    <t>Software Development Engineer</t>
  </si>
  <si>
    <t>PL63</t>
  </si>
  <si>
    <t>Technical Support Engineer</t>
  </si>
  <si>
    <t>PL64</t>
  </si>
  <si>
    <t>Czech Republic - Team Leader</t>
  </si>
  <si>
    <t>ROLE_STL_CZ</t>
  </si>
  <si>
    <t>Sales Team Leader CZ</t>
  </si>
  <si>
    <t>PL65</t>
  </si>
  <si>
    <t>CNC Product Leader</t>
  </si>
  <si>
    <t>PL66</t>
  </si>
  <si>
    <t>PL67</t>
  </si>
  <si>
    <t>PL68</t>
  </si>
  <si>
    <t>Marketing Manager</t>
  </si>
  <si>
    <t>PL69</t>
  </si>
  <si>
    <t>PL70</t>
  </si>
  <si>
    <t>Solution Development Engineer</t>
  </si>
  <si>
    <t>PL71</t>
  </si>
  <si>
    <t>MAPS&amp;RTU Product Manager</t>
  </si>
  <si>
    <t>PL72</t>
  </si>
  <si>
    <t>ROLE_SALES_REP_SK</t>
  </si>
  <si>
    <t>PL73</t>
  </si>
  <si>
    <t>PL74</t>
  </si>
  <si>
    <t>Serbia</t>
  </si>
  <si>
    <t>Serbia Team Leader</t>
  </si>
  <si>
    <t>ROLE_STL_SRB</t>
  </si>
  <si>
    <t>Sales Coordinator Serbia</t>
  </si>
  <si>
    <t>PL75</t>
  </si>
  <si>
    <t>North PL Distributors Co-ordinator</t>
  </si>
  <si>
    <t>PL76</t>
  </si>
  <si>
    <t>CZ Office Manager</t>
  </si>
  <si>
    <t>PL77</t>
  </si>
  <si>
    <t>PL78</t>
  </si>
  <si>
    <t>Technical Support Department Team Leader</t>
  </si>
  <si>
    <t>PL79</t>
  </si>
  <si>
    <t>PL80</t>
  </si>
  <si>
    <t>Automotive Sales Coordinator</t>
  </si>
  <si>
    <t>PL81</t>
  </si>
  <si>
    <t>PL- Key Account Team Leader</t>
  </si>
  <si>
    <t>ROLE_STL_PL_KA</t>
  </si>
  <si>
    <t>Business Development Manager Process</t>
  </si>
  <si>
    <t>PL82</t>
  </si>
  <si>
    <t>PL83</t>
  </si>
  <si>
    <t>Manager Robot Business Developer</t>
  </si>
  <si>
    <t>PL84</t>
  </si>
  <si>
    <t>Sales Department Deputy Manager</t>
  </si>
  <si>
    <t>PL85</t>
  </si>
  <si>
    <t>PL86</t>
  </si>
  <si>
    <t>Marketing &amp; Strategic Planning Manager</t>
  </si>
  <si>
    <t>PL87</t>
  </si>
  <si>
    <t>PL88</t>
  </si>
  <si>
    <t>LVS Product Leader</t>
  </si>
  <si>
    <t>PL89</t>
  </si>
  <si>
    <t>PL90</t>
  </si>
  <si>
    <t>CEE Customer Service Specialist</t>
  </si>
  <si>
    <t>PL91</t>
  </si>
  <si>
    <t>Poland Deputy Sales Manager</t>
  </si>
  <si>
    <t>PL92</t>
  </si>
  <si>
    <t>Key Account Coordinator</t>
  </si>
  <si>
    <t>PL93</t>
  </si>
  <si>
    <t>PL94</t>
  </si>
  <si>
    <t>PL95</t>
  </si>
  <si>
    <t>Key Account Manager at MTS section Strategic Business Development</t>
  </si>
  <si>
    <t>PL96</t>
  </si>
  <si>
    <t>PL97</t>
  </si>
  <si>
    <t>FDI Vertical Coordinator</t>
  </si>
  <si>
    <t>PL98</t>
  </si>
  <si>
    <t>PL99</t>
  </si>
  <si>
    <t>PL100</t>
  </si>
  <si>
    <t>PL101</t>
  </si>
  <si>
    <t>PL102</t>
  </si>
  <si>
    <t>Robot Product Manager</t>
  </si>
  <si>
    <t>PL103</t>
  </si>
  <si>
    <t>PL104</t>
  </si>
  <si>
    <t>Junior Sales Engineer</t>
  </si>
  <si>
    <t>PL105</t>
  </si>
  <si>
    <t>Branch President</t>
  </si>
  <si>
    <t>PL106</t>
  </si>
  <si>
    <t>Key Account Engineer</t>
  </si>
  <si>
    <t>PL107</t>
  </si>
  <si>
    <t>PL108</t>
  </si>
  <si>
    <t>FA Service Manager</t>
  </si>
  <si>
    <t>PL109</t>
  </si>
  <si>
    <t>PL110</t>
  </si>
  <si>
    <t>Modular PLC Product Manager</t>
  </si>
  <si>
    <t>SE1</t>
  </si>
  <si>
    <t>SE</t>
  </si>
  <si>
    <t>Sales Office (4121) IAS SCAN</t>
  </si>
  <si>
    <t>ROLE_SALES_REP_NORDIC_SE</t>
  </si>
  <si>
    <t>QuoteScan-PDF</t>
  </si>
  <si>
    <t>Mitsubishi Electric Europe B.V. Scandinavia</t>
  </si>
  <si>
    <t>Sweden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</si>
  <si>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</si>
  <si>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</si>
  <si>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</si>
  <si>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</si>
  <si>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</si>
  <si>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</si>
  <si>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</si>
  <si>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</si>
  <si>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</si>
  <si>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</si>
  <si>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</si>
  <si>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</si>
  <si>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</si>
  <si>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</si>
  <si>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</si>
  <si>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ROLE_SALES_REP_NORDIC_NO</t>
  </si>
  <si>
    <t>Norway</t>
  </si>
  <si>
    <t>SE14</t>
  </si>
  <si>
    <t>SE15</t>
  </si>
  <si>
    <t>SE16</t>
  </si>
  <si>
    <t>SE17</t>
  </si>
  <si>
    <t>SE18</t>
  </si>
  <si>
    <t>SE19</t>
  </si>
  <si>
    <t>SE20</t>
  </si>
  <si>
    <t>ROLE_SALES_MGMT_NORDIC_SE</t>
  </si>
  <si>
    <t>SE21</t>
  </si>
  <si>
    <t>ROLE_SALES_MGMT_NORDIC_NO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</si>
  <si>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</si>
  <si>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</si>
  <si>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</si>
  <si>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</si>
  <si>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</si>
  <si>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</si>
  <si>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</si>
  <si>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</si>
  <si>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</si>
  <si>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</si>
  <si>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</si>
  <si>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</si>
  <si>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</si>
  <si>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</si>
  <si>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</si>
  <si>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</si>
  <si>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</si>
  <si>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</si>
  <si>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</si>
  <si>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</si>
  <si>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</si>
  <si>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</si>
  <si>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</si>
  <si>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</si>
  <si>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</si>
  <si>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</si>
  <si>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</si>
  <si>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</si>
  <si>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</si>
  <si>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</si>
  <si>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</si>
  <si>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</si>
  <si>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</si>
  <si>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</si>
  <si>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</si>
  <si>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</si>
  <si>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</si>
  <si>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</si>
  <si>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</si>
  <si>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1ce860391eae4030431d31b3057bf9c959428ec68560803f368ec6842849950b</t>
  </si>
  <si>
    <t>SP2</t>
  </si>
  <si>
    <t>PL118</t>
  </si>
  <si>
    <t>JANICEKM</t>
  </si>
  <si>
    <t>PL119</t>
  </si>
  <si>
    <t>VANEKK</t>
  </si>
  <si>
    <t>jimmy.xu@cn.interpex.com</t>
  </si>
  <si>
    <t>Xu</t>
  </si>
  <si>
    <t>Jimmy</t>
  </si>
  <si>
    <t>jimmy xu</t>
  </si>
  <si>
    <t>mandy.yang@cn.interplex.com</t>
  </si>
  <si>
    <t>Yang</t>
  </si>
  <si>
    <t>Mandy</t>
  </si>
  <si>
    <t>Mandy Yang</t>
  </si>
  <si>
    <t>FEMALE</t>
  </si>
  <si>
    <t>Dam.song@cn.interplex.com</t>
  </si>
  <si>
    <t>Song</t>
  </si>
  <si>
    <t>Dam</t>
  </si>
  <si>
    <t>Dam Song</t>
  </si>
  <si>
    <t>jackson.deng@cn.interplex.com</t>
  </si>
  <si>
    <t>sunny.sun@cn.interplex.com</t>
  </si>
  <si>
    <t>hongyan.huang@cn.interplex.com</t>
  </si>
  <si>
    <t>vincent.chia@cn.interplex.com</t>
  </si>
  <si>
    <t>nick.cai@cn.interplex.com</t>
  </si>
  <si>
    <t>Deng</t>
  </si>
  <si>
    <t>Sun</t>
  </si>
  <si>
    <t>Huang</t>
  </si>
  <si>
    <t>Chia</t>
  </si>
  <si>
    <t>Cai</t>
  </si>
  <si>
    <t>Jackson</t>
  </si>
  <si>
    <t>Sunny</t>
  </si>
  <si>
    <t>Hongyan</t>
  </si>
  <si>
    <t>Vincent</t>
  </si>
  <si>
    <t>Nick</t>
  </si>
  <si>
    <t>Nick Cai</t>
  </si>
  <si>
    <t>Vincent Chia</t>
  </si>
  <si>
    <t>Hongyan Huang</t>
  </si>
  <si>
    <t>Jackson Deng</t>
  </si>
  <si>
    <t>Sunny Sun</t>
  </si>
  <si>
    <t>&amp;ai;InterplexISZ</t>
  </si>
  <si>
    <t>ISZ</t>
  </si>
  <si>
    <t>Suzhou</t>
  </si>
  <si>
    <t>No.36, Xing Ming Street,CSS Industrial Park, Suzhou,Jiangsu Province</t>
  </si>
  <si>
    <t>China</t>
  </si>
  <si>
    <t>&amp;ai;CN</t>
  </si>
  <si>
    <t>c598203581040f62b32d0d9c64555333e5ae42dc82878ed73644bc2abf3dbdde</t>
  </si>
  <si>
    <t>&amp;sec;ROLE_PROJECT_MGR_ISZ</t>
  </si>
  <si>
    <t>&amp;sec;ROLE_PROGRAM_SALES_ISZ</t>
  </si>
  <si>
    <t>&amp;sec;ROLE_COSTING_REP_ISZ</t>
  </si>
  <si>
    <t>&amp;sec;ROLE_IE_REP_ISZ</t>
  </si>
  <si>
    <t>sec</t>
  </si>
  <si>
    <t>http://www.inmindcomputing.com/security/security-implementation.owl#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</si>
</sst>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49" fontId="11" fillId="0" borderId="11">
      <alignment horizontal="left" vertical="center" wrapText="1"/>
    </xf>
    <xf numFmtId="0" fontId="1" fillId="0" borderId="0"/>
    <xf numFmtId="0" fontId="19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  <xf numFmtId="0" fontId="6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0" borderId="0" xfId="0" applyFont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5" fillId="0" borderId="5" xfId="2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1" fontId="6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0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1" fillId="0" borderId="11" xfId="3">
      <alignment horizontal="left" vertical="center" wrapText="1"/>
    </xf>
    <xf numFmtId="0" fontId="0" fillId="7" borderId="0" xfId="0" applyFill="1"/>
    <xf numFmtId="0" fontId="10" fillId="0" borderId="7" xfId="0" applyFont="1" applyBorder="1" applyAlignment="1">
      <alignment vertical="center"/>
    </xf>
    <xf numFmtId="0" fontId="0" fillId="3" borderId="7" xfId="0" applyFill="1" applyBorder="1"/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6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1" fillId="0" borderId="7" xfId="3" applyBorder="1">
      <alignment horizontal="left" vertical="center" wrapText="1"/>
    </xf>
    <xf numFmtId="0" fontId="5" fillId="0" borderId="7" xfId="2" applyFill="1" applyBorder="1"/>
    <xf numFmtId="0" fontId="12" fillId="3" borderId="7" xfId="0" applyFont="1" applyFill="1" applyBorder="1"/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1" fontId="12" fillId="3" borderId="7" xfId="0" applyNumberFormat="1" applyFont="1" applyFill="1" applyBorder="1"/>
    <xf numFmtId="0" fontId="12" fillId="3" borderId="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/>
    <xf numFmtId="0" fontId="0" fillId="3" borderId="7" xfId="0" applyNumberFormat="1" applyFill="1" applyBorder="1"/>
    <xf numFmtId="0" fontId="12" fillId="3" borderId="7" xfId="0" applyNumberFormat="1" applyFont="1" applyFill="1" applyBorder="1"/>
    <xf numFmtId="0" fontId="6" fillId="0" borderId="1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8" fillId="0" borderId="7" xfId="1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14" fillId="0" borderId="7" xfId="3" applyFont="1" applyBorder="1" applyAlignment="1">
      <alignment horizontal="center" vertical="center" wrapText="1"/>
    </xf>
    <xf numFmtId="49" fontId="11" fillId="0" borderId="14" xfId="3" applyBorder="1">
      <alignment horizontal="left" vertical="center" wrapText="1"/>
    </xf>
    <xf numFmtId="0" fontId="8" fillId="0" borderId="0" xfId="1" applyFont="1" applyFill="1"/>
    <xf numFmtId="49" fontId="0" fillId="0" borderId="7" xfId="0" applyNumberFormat="1" applyFill="1" applyBorder="1"/>
    <xf numFmtId="49" fontId="8" fillId="0" borderId="2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14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11" fillId="0" borderId="2" xfId="3" applyBorder="1">
      <alignment horizontal="left" vertical="center" wrapText="1"/>
    </xf>
    <xf numFmtId="49" fontId="11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1" fillId="0" borderId="7" xfId="3" applyFill="1" applyBorder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7" xfId="0" applyFont="1" applyBorder="1"/>
    <xf numFmtId="0" fontId="17" fillId="0" borderId="7" xfId="0" applyFont="1" applyBorder="1"/>
    <xf numFmtId="0" fontId="6" fillId="5" borderId="16" xfId="0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wrapText="1"/>
    </xf>
    <xf numFmtId="0" fontId="6" fillId="4" borderId="19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vertical="center"/>
    </xf>
    <xf numFmtId="1" fontId="6" fillId="4" borderId="18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7" fillId="4" borderId="2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1" fillId="0" borderId="0" xfId="3" applyFill="1" applyBorder="1">
      <alignment horizontal="left" vertical="center" wrapText="1"/>
    </xf>
    <xf numFmtId="0" fontId="18" fillId="0" borderId="7" xfId="4" applyFont="1" applyBorder="1" applyAlignment="1">
      <alignment horizontal="left" vertical="center"/>
    </xf>
    <xf numFmtId="0" fontId="1" fillId="0" borderId="7" xfId="4" applyFont="1" applyBorder="1" applyAlignment="1">
      <alignment horizontal="left"/>
    </xf>
    <xf numFmtId="0" fontId="0" fillId="0" borderId="7" xfId="0" applyBorder="1" applyAlignment="1">
      <alignment horizontal="left"/>
    </xf>
    <xf numFmtId="0" fontId="12" fillId="0" borderId="7" xfId="0" applyFont="1" applyFill="1" applyBorder="1"/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1" fontId="12" fillId="0" borderId="7" xfId="0" applyNumberFormat="1" applyFont="1" applyFill="1" applyBorder="1"/>
    <xf numFmtId="0" fontId="12" fillId="0" borderId="7" xfId="0" applyNumberFormat="1" applyFont="1" applyFill="1" applyBorder="1"/>
    <xf numFmtId="0" fontId="12" fillId="0" borderId="7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0" fillId="0" borderId="24" xfId="0" applyFill="1" applyBorder="1"/>
    <xf numFmtId="0" fontId="0" fillId="0" borderId="25" xfId="0" applyFill="1" applyBorder="1"/>
  </cellXfs>
  <cellStyles count="6">
    <cellStyle name="_SAP_BYD_TABLE_CELL_TEXT" xfId="3"/>
    <cellStyle name="Bad" xfId="1" builtinId="27"/>
    <cellStyle name="Hyperlink" xfId="2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europe/issmitsubishi_a0a3aa303/UsersME%20-%20AdditionalUsers_13-04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User (2)"/>
      <sheetName val="_Input"/>
      <sheetName val="_MasterData"/>
      <sheetName val="User"/>
      <sheetName val="_TestUser"/>
      <sheetName val="Person"/>
      <sheetName val="Address"/>
      <sheetName val="_TestUserPassword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109</v>
      </c>
    </row>
    <row r="9" spans="1:1" x14ac:dyDescent="0.25">
      <c r="A9" s="1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3" spans="1:1" x14ac:dyDescent="0.25">
      <c r="A13" s="1" t="s">
        <v>116</v>
      </c>
    </row>
    <row r="14" spans="1:1" x14ac:dyDescent="0.25">
      <c r="A14" s="1" t="s">
        <v>117</v>
      </c>
    </row>
    <row r="15" spans="1:1" x14ac:dyDescent="0.25">
      <c r="A15" s="1" t="s">
        <v>118</v>
      </c>
    </row>
    <row r="16" spans="1:1" x14ac:dyDescent="0.25">
      <c r="A16" s="1" t="s">
        <v>119</v>
      </c>
    </row>
    <row r="17" spans="1:1" x14ac:dyDescent="0.25">
      <c r="A17" s="1" t="s">
        <v>120</v>
      </c>
    </row>
    <row r="18" spans="1:1" x14ac:dyDescent="0.25">
      <c r="A18" s="1" t="s">
        <v>121</v>
      </c>
    </row>
    <row r="19" spans="1:1" x14ac:dyDescent="0.25">
      <c r="A19" s="1" t="s">
        <v>122</v>
      </c>
    </row>
    <row r="20" spans="1:1" x14ac:dyDescent="0.25">
      <c r="A20" s="1" t="s">
        <v>123</v>
      </c>
    </row>
    <row r="21" spans="1:1" x14ac:dyDescent="0.25">
      <c r="A21" s="1" t="s">
        <v>124</v>
      </c>
    </row>
    <row r="22" spans="1:1" x14ac:dyDescent="0.25">
      <c r="A22" s="1" t="s">
        <v>125</v>
      </c>
    </row>
    <row r="23" spans="1:1" x14ac:dyDescent="0.25">
      <c r="A23" s="1" t="s">
        <v>126</v>
      </c>
    </row>
    <row r="24" spans="1:1" x14ac:dyDescent="0.25">
      <c r="A24" s="1" t="s">
        <v>127</v>
      </c>
    </row>
    <row r="25" spans="1:1" x14ac:dyDescent="0.25">
      <c r="A25" s="1" t="s">
        <v>128</v>
      </c>
    </row>
    <row r="26" spans="1:1" x14ac:dyDescent="0.25">
      <c r="A26" s="1" t="s">
        <v>129</v>
      </c>
    </row>
    <row r="27" spans="1:1" x14ac:dyDescent="0.25">
      <c r="A27" s="1" t="s">
        <v>130</v>
      </c>
    </row>
    <row r="28" spans="1:1" x14ac:dyDescent="0.25">
      <c r="A28" s="1" t="s">
        <v>131</v>
      </c>
    </row>
    <row r="29" spans="1:1" x14ac:dyDescent="0.25">
      <c r="A29" s="1" t="s">
        <v>132</v>
      </c>
    </row>
    <row r="30" spans="1:1" x14ac:dyDescent="0.25">
      <c r="A30" s="1" t="s">
        <v>133</v>
      </c>
    </row>
    <row r="31" spans="1:1" x14ac:dyDescent="0.25">
      <c r="A31" s="1" t="s">
        <v>134</v>
      </c>
    </row>
    <row r="32" spans="1:1" x14ac:dyDescent="0.25">
      <c r="A32" s="1" t="s">
        <v>135</v>
      </c>
    </row>
    <row r="33" spans="1:1" x14ac:dyDescent="0.25">
      <c r="A33" s="1" t="s">
        <v>138</v>
      </c>
    </row>
    <row r="34" spans="1:1" x14ac:dyDescent="0.25">
      <c r="A34" s="1" t="s">
        <v>139</v>
      </c>
    </row>
    <row r="35" spans="1:1" x14ac:dyDescent="0.25">
      <c r="A35" s="1" t="s">
        <v>140</v>
      </c>
    </row>
    <row r="36" spans="1:1" x14ac:dyDescent="0.25">
      <c r="A36" s="1" t="s">
        <v>141</v>
      </c>
    </row>
    <row r="37" spans="1:1" x14ac:dyDescent="0.25">
      <c r="A37" s="1" t="s">
        <v>142</v>
      </c>
    </row>
    <row r="38" spans="1:1" x14ac:dyDescent="0.25">
      <c r="A38" s="1" t="s">
        <v>144</v>
      </c>
    </row>
    <row r="39" spans="1:1" x14ac:dyDescent="0.25">
      <c r="A39" s="1" t="s">
        <v>145</v>
      </c>
    </row>
    <row r="40" spans="1:1" x14ac:dyDescent="0.25">
      <c r="A40" s="1" t="s">
        <v>146</v>
      </c>
    </row>
    <row r="41" spans="1:1" x14ac:dyDescent="0.25">
      <c r="A41" s="1" t="s">
        <v>147</v>
      </c>
    </row>
    <row r="42" spans="1:1" x14ac:dyDescent="0.25">
      <c r="A42" s="1" t="s">
        <v>148</v>
      </c>
    </row>
    <row r="43" spans="1:1" x14ac:dyDescent="0.25">
      <c r="A43" s="1" t="s">
        <v>149</v>
      </c>
    </row>
    <row r="44" spans="1:1" x14ac:dyDescent="0.25">
      <c r="A44" s="1" t="s">
        <v>150</v>
      </c>
    </row>
    <row r="45" spans="1:1" x14ac:dyDescent="0.25">
      <c r="A45" s="1" t="s">
        <v>151</v>
      </c>
    </row>
    <row r="46" spans="1:1" x14ac:dyDescent="0.25">
      <c r="A46" s="1" t="s">
        <v>152</v>
      </c>
    </row>
    <row r="47" spans="1:1" x14ac:dyDescent="0.25">
      <c r="A47" s="1" t="s">
        <v>153</v>
      </c>
    </row>
    <row r="48" spans="1:1" x14ac:dyDescent="0.25">
      <c r="A48" s="1" t="s">
        <v>154</v>
      </c>
    </row>
    <row r="49" spans="1:1" x14ac:dyDescent="0.25">
      <c r="A49" s="1" t="s">
        <v>155</v>
      </c>
    </row>
    <row r="50" spans="1:1" x14ac:dyDescent="0.25">
      <c r="A50" s="1" t="s">
        <v>156</v>
      </c>
    </row>
    <row r="51" spans="1:1" x14ac:dyDescent="0.25">
      <c r="A51" s="1" t="s">
        <v>157</v>
      </c>
    </row>
    <row r="52" spans="1:1" x14ac:dyDescent="0.25">
      <c r="A52" s="1" t="s">
        <v>158</v>
      </c>
    </row>
    <row r="53" spans="1:1" x14ac:dyDescent="0.25">
      <c r="A53" s="1" t="s">
        <v>159</v>
      </c>
    </row>
    <row r="54" spans="1:1" x14ac:dyDescent="0.25">
      <c r="A54" s="1" t="s">
        <v>160</v>
      </c>
    </row>
    <row r="55" spans="1:1" x14ac:dyDescent="0.25">
      <c r="A55" s="1" t="s">
        <v>161</v>
      </c>
    </row>
    <row r="56" spans="1:1" x14ac:dyDescent="0.25">
      <c r="A56" s="1" t="s">
        <v>162</v>
      </c>
    </row>
    <row r="57" spans="1:1" x14ac:dyDescent="0.25">
      <c r="A57" s="1" t="s">
        <v>171</v>
      </c>
    </row>
    <row r="58" spans="1:1" x14ac:dyDescent="0.25">
      <c r="A58" s="1" t="s">
        <v>175</v>
      </c>
    </row>
    <row r="59" spans="1:1" x14ac:dyDescent="0.25">
      <c r="A59" s="1" t="s">
        <v>176</v>
      </c>
    </row>
    <row r="60" spans="1:1" x14ac:dyDescent="0.25">
      <c r="A60" s="1" t="s">
        <v>177</v>
      </c>
    </row>
    <row r="61" spans="1:1" x14ac:dyDescent="0.25">
      <c r="A61" s="1" t="s">
        <v>178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0" zoomScaleNormal="80" workbookViewId="0">
      <selection activeCell="A2" sqref="A2:XFD9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9.140625" bestFit="1" customWidth="1"/>
    <col min="4" max="4" width="16" bestFit="1" customWidth="1"/>
    <col min="5" max="5" width="10.7109375" bestFit="1" customWidth="1"/>
    <col min="6" max="6" width="12" bestFit="1" customWidth="1"/>
    <col min="7" max="7" width="31.42578125" bestFit="1" customWidth="1"/>
    <col min="8" max="8" width="12" bestFit="1" customWidth="1"/>
    <col min="9" max="9" width="24.28515625" bestFit="1" customWidth="1"/>
  </cols>
  <sheetData>
    <row r="1" spans="1:9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</row>
    <row r="2" spans="1:9" x14ac:dyDescent="0.25">
      <c r="A2" t="str">
        <f>CONCATENATE(User!A2,"_Address")</f>
        <v>&amp;ai;jimmy.xu@cn.interpex.com_Address</v>
      </c>
      <c r="B2" t="str">
        <f>_Input!AG2</f>
        <v>Suzhou</v>
      </c>
      <c r="C2" t="str">
        <f>_Input!AF2</f>
        <v>No.36, Xing Ming Street,CSS Industrial Park, Suzhou,Jiangsu Province</v>
      </c>
      <c r="D2" t="s">
        <v>0</v>
      </c>
      <c r="E2">
        <f>_Input!AH2</f>
        <v>215021</v>
      </c>
      <c r="F2" s="2" t="str">
        <f>VLOOKUP(_Input!AJ2,_MasterData!$AK$2:$AL$21,2,FALSE)</f>
        <v>&amp;ai;CN</v>
      </c>
      <c r="G2" t="str">
        <f>CONCATENATE("Address_",User!B2)</f>
        <v>Address_jimmy.xu@cn.interpex.com</v>
      </c>
      <c r="H2" t="s">
        <v>105</v>
      </c>
      <c r="I2" t="s">
        <v>100</v>
      </c>
    </row>
    <row r="3" spans="1:9" s="3" customFormat="1" x14ac:dyDescent="0.25">
      <c r="A3" s="3" t="str">
        <f>CONCATENATE(User!A3,"_Address")</f>
        <v>&amp;ai;mandy.yang@cn.interplex.com_Address</v>
      </c>
      <c r="B3" s="3" t="str">
        <f>_Input!AG3</f>
        <v>Suzhou</v>
      </c>
      <c r="C3" s="3" t="str">
        <f>_Input!AF3</f>
        <v>No.36, Xing Ming Street,CSS Industrial Park, Suzhou,Jiangsu Province</v>
      </c>
      <c r="D3" s="3" t="s">
        <v>0</v>
      </c>
      <c r="E3" s="3">
        <f>_Input!AH3</f>
        <v>215021</v>
      </c>
      <c r="F3" s="2" t="str">
        <f>VLOOKUP(_Input!AJ3,_MasterData!$AK$2:$AL$21,2,FALSE)</f>
        <v>&amp;ai;CN</v>
      </c>
      <c r="G3" s="3" t="str">
        <f>CONCATENATE("Address_",User!B3)</f>
        <v>Address_mandy.yang@cn.interplex.com</v>
      </c>
      <c r="H3" s="3" t="s">
        <v>105</v>
      </c>
      <c r="I3" s="3" t="s">
        <v>100</v>
      </c>
    </row>
    <row r="4" spans="1:9" s="3" customFormat="1" x14ac:dyDescent="0.25">
      <c r="A4" s="3" t="str">
        <f>CONCATENATE(User!A4,"_Address")</f>
        <v>&amp;ai;Dam.song@cn.interplex.com_Address</v>
      </c>
      <c r="B4" s="3" t="str">
        <f>_Input!AG4</f>
        <v>Suzhou</v>
      </c>
      <c r="C4" s="3" t="str">
        <f>_Input!AF4</f>
        <v>No.36, Xing Ming Street,CSS Industrial Park, Suzhou,Jiangsu Province</v>
      </c>
      <c r="D4" s="3" t="s">
        <v>0</v>
      </c>
      <c r="E4" s="3">
        <f>_Input!AH4</f>
        <v>215021</v>
      </c>
      <c r="F4" s="2" t="str">
        <f>VLOOKUP(_Input!AJ4,_MasterData!$AK$2:$AL$21,2,FALSE)</f>
        <v>&amp;ai;CN</v>
      </c>
      <c r="G4" s="3" t="str">
        <f>CONCATENATE("Address_",User!B4)</f>
        <v>Address_Dam.song@cn.interplex.com</v>
      </c>
      <c r="H4" s="3" t="s">
        <v>105</v>
      </c>
      <c r="I4" s="3" t="s">
        <v>100</v>
      </c>
    </row>
    <row r="5" spans="1:9" s="3" customFormat="1" x14ac:dyDescent="0.25">
      <c r="A5" s="3" t="str">
        <f>CONCATENATE(User!A5,"_Address")</f>
        <v>&amp;ai;jackson.deng@cn.interplex.com_Address</v>
      </c>
      <c r="B5" s="3" t="str">
        <f>_Input!AG5</f>
        <v>Suzhou</v>
      </c>
      <c r="C5" s="3" t="str">
        <f>_Input!AF5</f>
        <v>No.36, Xing Ming Street,CSS Industrial Park, Suzhou,Jiangsu Province</v>
      </c>
      <c r="D5" s="3" t="s">
        <v>0</v>
      </c>
      <c r="E5" s="3">
        <f>_Input!AH5</f>
        <v>215021</v>
      </c>
      <c r="F5" s="2" t="str">
        <f>VLOOKUP(_Input!AJ5,_MasterData!$AK$2:$AL$21,2,FALSE)</f>
        <v>&amp;ai;CN</v>
      </c>
      <c r="G5" s="3" t="str">
        <f>CONCATENATE("Address_",User!B5)</f>
        <v>Address_jackson.deng@cn.interplex.com</v>
      </c>
      <c r="H5" s="3" t="s">
        <v>105</v>
      </c>
      <c r="I5" s="3" t="s">
        <v>100</v>
      </c>
    </row>
    <row r="6" spans="1:9" s="3" customFormat="1" x14ac:dyDescent="0.25">
      <c r="A6" s="3" t="str">
        <f>CONCATENATE(User!A6,"_Address")</f>
        <v>&amp;ai;sunny.sun@cn.interplex.com_Address</v>
      </c>
      <c r="B6" s="3" t="str">
        <f>_Input!AG6</f>
        <v>Suzhou</v>
      </c>
      <c r="C6" s="3" t="str">
        <f>_Input!AF6</f>
        <v>No.36, Xing Ming Street,CSS Industrial Park, Suzhou,Jiangsu Province</v>
      </c>
      <c r="D6" s="3" t="s">
        <v>0</v>
      </c>
      <c r="E6" s="3">
        <f>_Input!AH6</f>
        <v>215021</v>
      </c>
      <c r="F6" s="2" t="str">
        <f>VLOOKUP(_Input!AJ6,_MasterData!$AK$2:$AL$21,2,FALSE)</f>
        <v>&amp;ai;CN</v>
      </c>
      <c r="G6" s="3" t="str">
        <f>CONCATENATE("Address_",User!B6)</f>
        <v>Address_sunny.sun@cn.interplex.com</v>
      </c>
      <c r="H6" s="3" t="s">
        <v>105</v>
      </c>
      <c r="I6" s="3" t="s">
        <v>100</v>
      </c>
    </row>
    <row r="7" spans="1:9" s="3" customFormat="1" x14ac:dyDescent="0.25">
      <c r="A7" s="3" t="str">
        <f>CONCATENATE(User!A7,"_Address")</f>
        <v>&amp;ai;hongyan.huang@cn.interplex.com_Address</v>
      </c>
      <c r="B7" s="3" t="str">
        <f>_Input!AG7</f>
        <v>Suzhou</v>
      </c>
      <c r="C7" s="3" t="str">
        <f>_Input!AF7</f>
        <v>No.36, Xing Ming Street,CSS Industrial Park, Suzhou,Jiangsu Province</v>
      </c>
      <c r="D7" s="3" t="s">
        <v>0</v>
      </c>
      <c r="E7" s="3">
        <f>_Input!AH7</f>
        <v>215021</v>
      </c>
      <c r="F7" s="2" t="str">
        <f>VLOOKUP(_Input!AJ7,_MasterData!$AK$2:$AL$21,2,FALSE)</f>
        <v>&amp;ai;CN</v>
      </c>
      <c r="G7" s="3" t="str">
        <f>CONCATENATE("Address_",User!B7)</f>
        <v>Address_hongyan.huang@cn.interplex.com</v>
      </c>
      <c r="H7" s="3" t="s">
        <v>105</v>
      </c>
      <c r="I7" s="3" t="s">
        <v>100</v>
      </c>
    </row>
    <row r="8" spans="1:9" s="3" customFormat="1" x14ac:dyDescent="0.25">
      <c r="A8" s="3" t="str">
        <f>CONCATENATE(User!A8,"_Address")</f>
        <v>&amp;ai;vincent.chia@cn.interplex.com_Address</v>
      </c>
      <c r="B8" s="3" t="str">
        <f>_Input!AG8</f>
        <v>Suzhou</v>
      </c>
      <c r="C8" s="3" t="str">
        <f>_Input!AF8</f>
        <v>No.36, Xing Ming Street,CSS Industrial Park, Suzhou,Jiangsu Province</v>
      </c>
      <c r="D8" s="3" t="s">
        <v>0</v>
      </c>
      <c r="E8" s="3">
        <f>_Input!AH8</f>
        <v>215021</v>
      </c>
      <c r="F8" s="2" t="str">
        <f>VLOOKUP(_Input!AJ8,_MasterData!$AK$2:$AL$21,2,FALSE)</f>
        <v>&amp;ai;CN</v>
      </c>
      <c r="G8" s="3" t="str">
        <f>CONCATENATE("Address_",User!B8)</f>
        <v>Address_vincent.chia@cn.interplex.com</v>
      </c>
      <c r="H8" s="3" t="s">
        <v>105</v>
      </c>
      <c r="I8" s="3" t="s">
        <v>100</v>
      </c>
    </row>
    <row r="9" spans="1:9" s="3" customFormat="1" x14ac:dyDescent="0.25">
      <c r="A9" s="3" t="str">
        <f>CONCATENATE(User!A9,"_Address")</f>
        <v>&amp;ai;nick.cai@cn.interplex.com_Address</v>
      </c>
      <c r="B9" s="3" t="str">
        <f>_Input!AG9</f>
        <v>Suzhou</v>
      </c>
      <c r="C9" s="3" t="str">
        <f>_Input!AF9</f>
        <v>No.36, Xing Ming Street,CSS Industrial Park, Suzhou,Jiangsu Province</v>
      </c>
      <c r="D9" s="3" t="s">
        <v>0</v>
      </c>
      <c r="E9" s="3">
        <f>_Input!AH9</f>
        <v>215021</v>
      </c>
      <c r="F9" s="2" t="str">
        <f>VLOOKUP(_Input!AJ9,_MasterData!$AK$2:$AL$21,2,FALSE)</f>
        <v>&amp;ai;CN</v>
      </c>
      <c r="G9" s="3" t="str">
        <f>CONCATENATE("Address_",User!B9)</f>
        <v>Address_nick.cai@cn.interplex.com</v>
      </c>
      <c r="H9" s="3" t="s">
        <v>105</v>
      </c>
      <c r="I9" s="3" t="s">
        <v>100</v>
      </c>
    </row>
  </sheetData>
  <hyperlinks>
    <hyperlink ref="F2" location="'Country'!A107" display="https://my327496.crm.ondemand.com/Country#Country_34GB"/>
    <hyperlink ref="F3" location="'Country'!A107" display="https://my327496.crm.ondemand.com/Country#Country_34GB"/>
    <hyperlink ref="F4" location="'Country'!A107" display="https://my327496.crm.ondemand.com/Country#Country_34GB"/>
    <hyperlink ref="F5" location="'Country'!A107" display="https://my327496.crm.ondemand.com/Country#Country_34GB"/>
    <hyperlink ref="F6" location="'Country'!A107" display="https://my327496.crm.ondemand.com/Country#Country_34GB"/>
    <hyperlink ref="F7" location="'Country'!A107" display="https://my327496.crm.ondemand.com/Country#Country_34GB"/>
    <hyperlink ref="F8" location="'Country'!A107" display="https://my327496.crm.ondemand.com/Country#Country_34GB"/>
    <hyperlink ref="F9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70" zoomScaleNormal="70" workbookViewId="0">
      <selection activeCell="A4" sqref="A4:XFD4"/>
    </sheetView>
  </sheetViews>
  <sheetFormatPr defaultColWidth="8.85546875" defaultRowHeight="15" x14ac:dyDescent="0.25"/>
  <cols>
    <col min="1" max="1" width="31" style="3" customWidth="1"/>
    <col min="2" max="2" width="21.7109375" style="3" customWidth="1"/>
    <col min="3" max="3" width="72.42578125" style="3" customWidth="1"/>
    <col min="4" max="4" width="17.5703125" style="3" customWidth="1"/>
    <col min="5" max="5" width="22" style="3" customWidth="1"/>
    <col min="6" max="16384" width="8.85546875" style="3"/>
  </cols>
  <sheetData>
    <row r="1" spans="1:5" x14ac:dyDescent="0.25">
      <c r="A1" s="3" t="s">
        <v>98</v>
      </c>
      <c r="B1" s="3" t="s">
        <v>172</v>
      </c>
      <c r="C1" s="3" t="s">
        <v>87</v>
      </c>
      <c r="D1" s="3" t="s">
        <v>99</v>
      </c>
      <c r="E1" s="3" t="s">
        <v>99</v>
      </c>
    </row>
    <row r="2" spans="1:5" x14ac:dyDescent="0.25">
      <c r="A2" s="3" t="str">
        <f>CONCATENATE(User!A2,"_Password")</f>
        <v>&amp;ai;jimmy.xu@cn.interpex.com_Password</v>
      </c>
      <c r="B2" s="2" t="s">
        <v>173</v>
      </c>
      <c r="C2" s="3" t="s">
        <v>499</v>
      </c>
      <c r="D2" s="3" t="s">
        <v>174</v>
      </c>
      <c r="E2" s="3" t="s">
        <v>100</v>
      </c>
    </row>
    <row r="3" spans="1:5" x14ac:dyDescent="0.25">
      <c r="A3" s="3" t="str">
        <f>CONCATENATE(User!A3,"_Password")</f>
        <v>&amp;ai;mandy.yang@cn.interplex.com_Password</v>
      </c>
      <c r="B3" s="2" t="s">
        <v>173</v>
      </c>
      <c r="C3" s="3" t="s">
        <v>499</v>
      </c>
      <c r="D3" s="3" t="s">
        <v>174</v>
      </c>
      <c r="E3" s="3" t="s">
        <v>100</v>
      </c>
    </row>
  </sheetData>
  <hyperlinks>
    <hyperlink ref="B2" location="'UserPasswordStatus'!A4" display="&amp;as;PasswordActive"/>
    <hyperlink ref="B3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0" zoomScaleNormal="70" workbookViewId="0">
      <selection activeCell="C20" sqref="C20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5" x14ac:dyDescent="0.25">
      <c r="A1" t="s">
        <v>98</v>
      </c>
      <c r="B1" t="s">
        <v>172</v>
      </c>
      <c r="C1" t="s">
        <v>87</v>
      </c>
      <c r="D1" t="s">
        <v>99</v>
      </c>
      <c r="E1" t="s">
        <v>99</v>
      </c>
    </row>
    <row r="2" spans="1:5" x14ac:dyDescent="0.25">
      <c r="A2" t="str">
        <f>CONCATENATE(User!A2,"_Password")</f>
        <v>&amp;ai;jimmy.xu@cn.interpex.com_Password</v>
      </c>
      <c r="B2" s="2" t="s">
        <v>173</v>
      </c>
      <c r="C2" s="3" t="s">
        <v>544</v>
      </c>
      <c r="D2" t="s">
        <v>174</v>
      </c>
      <c r="E2" t="s">
        <v>100</v>
      </c>
    </row>
    <row r="3" spans="1:5" s="3" customFormat="1" x14ac:dyDescent="0.25">
      <c r="A3" s="3" t="str">
        <f>CONCATENATE(User!A3,"_Password")</f>
        <v>&amp;ai;mandy.yang@cn.interplex.com_Password</v>
      </c>
      <c r="B3" s="2" t="s">
        <v>173</v>
      </c>
      <c r="C3" s="3" t="s">
        <v>544</v>
      </c>
      <c r="D3" s="3" t="s">
        <v>174</v>
      </c>
      <c r="E3" s="3" t="s">
        <v>100</v>
      </c>
    </row>
    <row r="4" spans="1:5" s="3" customFormat="1" x14ac:dyDescent="0.25">
      <c r="A4" s="3" t="str">
        <f>CONCATENATE(User!A4,"_Password")</f>
        <v>&amp;ai;Dam.song@cn.interplex.com_Password</v>
      </c>
      <c r="B4" s="2" t="s">
        <v>173</v>
      </c>
      <c r="C4" s="3" t="s">
        <v>544</v>
      </c>
      <c r="D4" s="3" t="s">
        <v>174</v>
      </c>
      <c r="E4" s="3" t="s">
        <v>100</v>
      </c>
    </row>
    <row r="5" spans="1:5" s="3" customFormat="1" x14ac:dyDescent="0.25">
      <c r="A5" s="3" t="str">
        <f>CONCATENATE(User!A5,"_Password")</f>
        <v>&amp;ai;jackson.deng@cn.interplex.com_Password</v>
      </c>
      <c r="B5" s="2" t="s">
        <v>173</v>
      </c>
      <c r="C5" s="3" t="s">
        <v>544</v>
      </c>
      <c r="D5" s="3" t="s">
        <v>174</v>
      </c>
      <c r="E5" s="3" t="s">
        <v>100</v>
      </c>
    </row>
    <row r="6" spans="1:5" s="3" customFormat="1" x14ac:dyDescent="0.25">
      <c r="A6" s="3" t="str">
        <f>CONCATENATE(User!A6,"_Password")</f>
        <v>&amp;ai;sunny.sun@cn.interplex.com_Password</v>
      </c>
      <c r="B6" s="2" t="s">
        <v>173</v>
      </c>
      <c r="C6" s="3" t="s">
        <v>544</v>
      </c>
      <c r="D6" s="3" t="s">
        <v>174</v>
      </c>
      <c r="E6" s="3" t="s">
        <v>100</v>
      </c>
    </row>
    <row r="7" spans="1:5" s="3" customFormat="1" x14ac:dyDescent="0.25">
      <c r="A7" s="3" t="str">
        <f>CONCATENATE(User!A7,"_Password")</f>
        <v>&amp;ai;hongyan.huang@cn.interplex.com_Password</v>
      </c>
      <c r="B7" s="2" t="s">
        <v>173</v>
      </c>
      <c r="C7" s="3" t="s">
        <v>544</v>
      </c>
      <c r="D7" s="3" t="s">
        <v>174</v>
      </c>
      <c r="E7" s="3" t="s">
        <v>100</v>
      </c>
    </row>
    <row r="8" spans="1:5" s="3" customFormat="1" x14ac:dyDescent="0.25">
      <c r="A8" s="3" t="str">
        <f>CONCATENATE(User!A8,"_Password")</f>
        <v>&amp;ai;vincent.chia@cn.interplex.com_Password</v>
      </c>
      <c r="B8" s="2" t="s">
        <v>173</v>
      </c>
      <c r="C8" s="3" t="s">
        <v>544</v>
      </c>
      <c r="D8" s="3" t="s">
        <v>174</v>
      </c>
      <c r="E8" s="3" t="s">
        <v>100</v>
      </c>
    </row>
    <row r="9" spans="1:5" s="3" customFormat="1" x14ac:dyDescent="0.25">
      <c r="A9" s="3" t="str">
        <f>CONCATENATE(User!A9,"_Password")</f>
        <v>&amp;ai;nick.cai@cn.interplex.com_Password</v>
      </c>
      <c r="B9" s="2" t="s">
        <v>173</v>
      </c>
      <c r="C9" s="3" t="s">
        <v>544</v>
      </c>
      <c r="D9" s="3" t="s">
        <v>174</v>
      </c>
      <c r="E9" s="3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8" sqref="A18"/>
    </sheetView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s="3" t="s">
        <v>550</v>
      </c>
      <c r="B15" s="3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1" zoomScale="55" zoomScaleNormal="55" workbookViewId="0">
      <selection activeCell="K64" sqref="K64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163</v>
      </c>
      <c r="D1" s="3" t="s">
        <v>164</v>
      </c>
      <c r="E1" s="3" t="s">
        <v>165</v>
      </c>
      <c r="F1" s="3" t="s">
        <v>110</v>
      </c>
      <c r="G1" s="3" t="s">
        <v>166</v>
      </c>
      <c r="H1" s="3" t="s">
        <v>167</v>
      </c>
      <c r="I1" s="3" t="s">
        <v>168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&amp;ai;User_jimmy.xu@cn.interpex.com</v>
      </c>
      <c r="B2" s="3" t="str">
        <f>Person!O2</f>
        <v>jimmy.xu@cn.interpex.com</v>
      </c>
      <c r="C2" s="3" t="str">
        <f>VLOOKUP(_Input!W2,_MasterData!$Y$2:$Z$15,2,FALSE)</f>
        <v>&amp;ai;InterplexISZ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_xlfn.CONCAT("&amp;ai;",_Input!N2)</f>
        <v>&amp;ai;&amp;sec;ROLE_PROJECT_MGR_ISZ</v>
      </c>
      <c r="G2" s="2" t="str">
        <f>VLOOKUP(_Input!S2,_MasterData!$S$2:$T$3,2,FALSE)</f>
        <v>&amp;as;USERACTIVE</v>
      </c>
      <c r="H2" s="2" t="str">
        <f>CONCATENATE(A2,"-Person")</f>
        <v>&amp;ai;User_jimmy.xu@cn.interpex.com-Person</v>
      </c>
      <c r="I2" s="2" t="str">
        <f>UserPassword!A2</f>
        <v>&amp;ai;jimmy.xu@cn.interpex.com_Password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0</v>
      </c>
      <c r="P2" s="3" t="s">
        <v>170</v>
      </c>
      <c r="Q2" s="3" t="s">
        <v>100</v>
      </c>
      <c r="R2" s="3" t="str">
        <f>CONCATENATE(B2,"@en")</f>
        <v>jimmy.xu@cn.interpex.com@en</v>
      </c>
    </row>
    <row r="3" spans="1:18" x14ac:dyDescent="0.25">
      <c r="A3" s="3" t="str">
        <f t="shared" ref="A3:A66" si="0">CONCATENATE("&amp;ai;User_",B3)</f>
        <v>&amp;ai;User_mandy.yang@cn.interplex.com</v>
      </c>
      <c r="B3" s="3" t="str">
        <f>Person!O3</f>
        <v>mandy.yang@cn.interplex.com</v>
      </c>
      <c r="C3" s="3" t="str">
        <f>VLOOKUP(_Input!W3,_MasterData!$Y$2:$Z$15,2,FALSE)</f>
        <v>&amp;ai;InterplexISZ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_xlfn.CONCAT("&amp;ai;",_Input!N3)</f>
        <v>&amp;ai;&amp;sec;ROLE_PROGRAM_SALES_ISZ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&amp;ai;User_mandy.yang@cn.interplex.com-Person</v>
      </c>
      <c r="I3" s="2" t="str">
        <f>UserPassword!A3</f>
        <v>&amp;ai;mandy.yang@cn.interplex.com_Password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0</v>
      </c>
      <c r="P3" s="3" t="s">
        <v>170</v>
      </c>
      <c r="Q3" s="3" t="s">
        <v>100</v>
      </c>
      <c r="R3" s="3" t="str">
        <f t="shared" ref="R3:R66" si="2">CONCATENATE(B3,"@en")</f>
        <v>mandy.yang@cn.interplex.com@en</v>
      </c>
    </row>
    <row r="4" spans="1:18" x14ac:dyDescent="0.25">
      <c r="A4" s="3" t="e">
        <f t="shared" si="0"/>
        <v>#REF!</v>
      </c>
      <c r="B4" s="3" t="e">
        <f>Person!#REF!</f>
        <v>#REF!</v>
      </c>
      <c r="C4" s="3" t="e">
        <f>VLOOKUP(_Input!#REF!,_MasterData!$Y$2:$Z$15,2,FALSE)</f>
        <v>#REF!</v>
      </c>
      <c r="D4" s="2" t="e">
        <f>VLOOKUP(_Input!#REF!,_MasterData!$W$2:$X$7,2,FALSE)</f>
        <v>#REF!</v>
      </c>
      <c r="E4" s="3" t="e">
        <f>VLOOKUP(_Input!#REF!,_MasterData!$U$2:$V$14,2,FALSE)</f>
        <v>#REF!</v>
      </c>
      <c r="F4" s="3" t="e">
        <f>_xlfn.CONCAT("&amp;ai;",_Input!#REF!)</f>
        <v>#REF!</v>
      </c>
      <c r="G4" s="2" t="e">
        <f>VLOOKUP(_Input!#REF!,_MasterData!$S$2:$T$3,2,FALSE)</f>
        <v>#REF!</v>
      </c>
      <c r="H4" s="2" t="e">
        <f t="shared" si="1"/>
        <v>#REF!</v>
      </c>
      <c r="I4" s="2" t="e">
        <f>UserPassword!#REF!</f>
        <v>#REF!</v>
      </c>
      <c r="J4" s="3" t="s">
        <v>108</v>
      </c>
      <c r="K4" s="3" t="s">
        <v>108</v>
      </c>
      <c r="L4" s="3" t="s">
        <v>106</v>
      </c>
      <c r="M4" s="3" t="s">
        <v>106</v>
      </c>
      <c r="N4" s="3" t="e">
        <f>_Input!#REF!</f>
        <v>#REF!</v>
      </c>
      <c r="O4" s="3" t="e">
        <f>_Input!#REF!</f>
        <v>#REF!</v>
      </c>
      <c r="P4" s="3" t="s">
        <v>170</v>
      </c>
      <c r="Q4" s="3" t="s">
        <v>100</v>
      </c>
      <c r="R4" s="3" t="e">
        <f t="shared" si="2"/>
        <v>#REF!</v>
      </c>
    </row>
    <row r="5" spans="1:18" x14ac:dyDescent="0.25">
      <c r="A5" s="3" t="e">
        <f t="shared" si="0"/>
        <v>#REF!</v>
      </c>
      <c r="B5" s="3" t="e">
        <f>Person!#REF!</f>
        <v>#REF!</v>
      </c>
      <c r="C5" s="3" t="e">
        <f>VLOOKUP(_Input!#REF!,_MasterData!$Y$2:$Z$15,2,FALSE)</f>
        <v>#REF!</v>
      </c>
      <c r="D5" s="2" t="e">
        <f>VLOOKUP(_Input!#REF!,_MasterData!$W$2:$X$7,2,FALSE)</f>
        <v>#REF!</v>
      </c>
      <c r="E5" s="3" t="e">
        <f>VLOOKUP(_Input!#REF!,_MasterData!$U$2:$V$14,2,FALSE)</f>
        <v>#REF!</v>
      </c>
      <c r="F5" s="3" t="e">
        <f>_xlfn.CONCAT("&amp;ai;",_Input!#REF!)</f>
        <v>#REF!</v>
      </c>
      <c r="G5" s="2" t="e">
        <f>VLOOKUP(_Input!#REF!,_MasterData!$S$2:$T$3,2,FALSE)</f>
        <v>#REF!</v>
      </c>
      <c r="H5" s="2" t="e">
        <f t="shared" si="1"/>
        <v>#REF!</v>
      </c>
      <c r="I5" s="2" t="e">
        <f>UserPassword!#REF!</f>
        <v>#REF!</v>
      </c>
      <c r="J5" s="3" t="s">
        <v>108</v>
      </c>
      <c r="K5" s="3" t="s">
        <v>108</v>
      </c>
      <c r="L5" s="3" t="s">
        <v>106</v>
      </c>
      <c r="M5" s="3" t="s">
        <v>106</v>
      </c>
      <c r="N5" s="3" t="e">
        <f>_Input!#REF!</f>
        <v>#REF!</v>
      </c>
      <c r="O5" s="3" t="e">
        <f>_Input!#REF!</f>
        <v>#REF!</v>
      </c>
      <c r="P5" s="3" t="s">
        <v>170</v>
      </c>
      <c r="Q5" s="3" t="s">
        <v>100</v>
      </c>
      <c r="R5" s="3" t="e">
        <f t="shared" si="2"/>
        <v>#REF!</v>
      </c>
    </row>
    <row r="6" spans="1:18" x14ac:dyDescent="0.25">
      <c r="A6" s="3" t="e">
        <f t="shared" si="0"/>
        <v>#REF!</v>
      </c>
      <c r="B6" s="3" t="e">
        <f>Person!#REF!</f>
        <v>#REF!</v>
      </c>
      <c r="C6" s="3" t="e">
        <f>VLOOKUP(_Input!#REF!,_MasterData!$Y$2:$Z$15,2,FALSE)</f>
        <v>#REF!</v>
      </c>
      <c r="D6" s="2" t="e">
        <f>VLOOKUP(_Input!#REF!,_MasterData!$W$2:$X$7,2,FALSE)</f>
        <v>#REF!</v>
      </c>
      <c r="E6" s="3" t="e">
        <f>VLOOKUP(_Input!#REF!,_MasterData!$U$2:$V$14,2,FALSE)</f>
        <v>#REF!</v>
      </c>
      <c r="F6" s="3" t="e">
        <f>_xlfn.CONCAT("&amp;ai;",_Input!#REF!)</f>
        <v>#REF!</v>
      </c>
      <c r="G6" s="2" t="e">
        <f>VLOOKUP(_Input!#REF!,_MasterData!$S$2:$T$3,2,FALSE)</f>
        <v>#REF!</v>
      </c>
      <c r="H6" s="2" t="e">
        <f t="shared" si="1"/>
        <v>#REF!</v>
      </c>
      <c r="I6" s="2" t="e">
        <f>UserPassword!#REF!</f>
        <v>#REF!</v>
      </c>
      <c r="J6" s="3" t="s">
        <v>108</v>
      </c>
      <c r="K6" s="3" t="s">
        <v>108</v>
      </c>
      <c r="L6" s="3" t="s">
        <v>106</v>
      </c>
      <c r="M6" s="3" t="s">
        <v>106</v>
      </c>
      <c r="N6" s="3" t="e">
        <f>_Input!#REF!</f>
        <v>#REF!</v>
      </c>
      <c r="O6" s="3" t="e">
        <f>_Input!#REF!</f>
        <v>#REF!</v>
      </c>
      <c r="P6" s="3" t="s">
        <v>170</v>
      </c>
      <c r="Q6" s="3" t="s">
        <v>100</v>
      </c>
      <c r="R6" s="3" t="e">
        <f t="shared" si="2"/>
        <v>#REF!</v>
      </c>
    </row>
    <row r="7" spans="1:18" x14ac:dyDescent="0.25">
      <c r="A7" s="3" t="e">
        <f t="shared" si="0"/>
        <v>#REF!</v>
      </c>
      <c r="B7" s="3" t="e">
        <f>Person!#REF!</f>
        <v>#REF!</v>
      </c>
      <c r="C7" s="3" t="e">
        <f>VLOOKUP(_Input!#REF!,_MasterData!$Y$2:$Z$15,2,FALSE)</f>
        <v>#REF!</v>
      </c>
      <c r="D7" s="2" t="e">
        <f>VLOOKUP(_Input!#REF!,_MasterData!$W$2:$X$7,2,FALSE)</f>
        <v>#REF!</v>
      </c>
      <c r="E7" s="3" t="e">
        <f>VLOOKUP(_Input!#REF!,_MasterData!$U$2:$V$14,2,FALSE)</f>
        <v>#REF!</v>
      </c>
      <c r="F7" s="3" t="e">
        <f>_xlfn.CONCAT("&amp;ai;",_Input!#REF!)</f>
        <v>#REF!</v>
      </c>
      <c r="G7" s="2" t="e">
        <f>VLOOKUP(_Input!#REF!,_MasterData!$S$2:$T$3,2,FALSE)</f>
        <v>#REF!</v>
      </c>
      <c r="H7" s="2" t="e">
        <f t="shared" si="1"/>
        <v>#REF!</v>
      </c>
      <c r="I7" s="2" t="e">
        <f>UserPassword!#REF!</f>
        <v>#REF!</v>
      </c>
      <c r="J7" s="3" t="s">
        <v>108</v>
      </c>
      <c r="K7" s="3" t="s">
        <v>108</v>
      </c>
      <c r="L7" s="3" t="s">
        <v>106</v>
      </c>
      <c r="M7" s="3" t="s">
        <v>106</v>
      </c>
      <c r="N7" s="3" t="e">
        <f>_Input!#REF!</f>
        <v>#REF!</v>
      </c>
      <c r="O7" s="3" t="e">
        <f>_Input!#REF!</f>
        <v>#REF!</v>
      </c>
      <c r="P7" s="3" t="s">
        <v>170</v>
      </c>
      <c r="Q7" s="3" t="s">
        <v>100</v>
      </c>
      <c r="R7" s="3" t="e">
        <f t="shared" si="2"/>
        <v>#REF!</v>
      </c>
    </row>
    <row r="8" spans="1:18" x14ac:dyDescent="0.25">
      <c r="A8" s="3" t="e">
        <f t="shared" si="0"/>
        <v>#REF!</v>
      </c>
      <c r="B8" s="3" t="e">
        <f>Person!#REF!</f>
        <v>#REF!</v>
      </c>
      <c r="C8" s="3" t="e">
        <f>VLOOKUP(_Input!#REF!,_MasterData!$Y$2:$Z$15,2,FALSE)</f>
        <v>#REF!</v>
      </c>
      <c r="D8" s="2" t="e">
        <f>VLOOKUP(_Input!#REF!,_MasterData!$W$2:$X$7,2,FALSE)</f>
        <v>#REF!</v>
      </c>
      <c r="E8" s="3" t="e">
        <f>VLOOKUP(_Input!#REF!,_MasterData!$U$2:$V$14,2,FALSE)</f>
        <v>#REF!</v>
      </c>
      <c r="F8" s="3" t="e">
        <f>_xlfn.CONCAT("&amp;ai;",_Input!#REF!)</f>
        <v>#REF!</v>
      </c>
      <c r="G8" s="2" t="e">
        <f>VLOOKUP(_Input!#REF!,_MasterData!$S$2:$T$3,2,FALSE)</f>
        <v>#REF!</v>
      </c>
      <c r="H8" s="2" t="e">
        <f t="shared" si="1"/>
        <v>#REF!</v>
      </c>
      <c r="I8" s="2" t="e">
        <f>UserPassword!#REF!</f>
        <v>#REF!</v>
      </c>
      <c r="J8" s="3" t="s">
        <v>108</v>
      </c>
      <c r="K8" s="3" t="s">
        <v>108</v>
      </c>
      <c r="L8" s="3" t="s">
        <v>106</v>
      </c>
      <c r="M8" s="3" t="s">
        <v>106</v>
      </c>
      <c r="N8" s="3" t="e">
        <f>_Input!#REF!</f>
        <v>#REF!</v>
      </c>
      <c r="O8" s="3" t="e">
        <f>_Input!#REF!</f>
        <v>#REF!</v>
      </c>
      <c r="P8" s="3" t="s">
        <v>170</v>
      </c>
      <c r="Q8" s="3" t="s">
        <v>100</v>
      </c>
      <c r="R8" s="3" t="e">
        <f t="shared" si="2"/>
        <v>#REF!</v>
      </c>
    </row>
    <row r="9" spans="1:18" x14ac:dyDescent="0.25">
      <c r="A9" s="3" t="e">
        <f t="shared" si="0"/>
        <v>#REF!</v>
      </c>
      <c r="B9" s="3" t="e">
        <f>Person!#REF!</f>
        <v>#REF!</v>
      </c>
      <c r="C9" s="3" t="e">
        <f>VLOOKUP(_Input!#REF!,_MasterData!$Y$2:$Z$15,2,FALSE)</f>
        <v>#REF!</v>
      </c>
      <c r="D9" s="2" t="e">
        <f>VLOOKUP(_Input!#REF!,_MasterData!$W$2:$X$7,2,FALSE)</f>
        <v>#REF!</v>
      </c>
      <c r="E9" s="3" t="e">
        <f>VLOOKUP(_Input!#REF!,_MasterData!$U$2:$V$14,2,FALSE)</f>
        <v>#REF!</v>
      </c>
      <c r="F9" s="3" t="e">
        <f>_xlfn.CONCAT("&amp;ai;",_Input!#REF!)</f>
        <v>#REF!</v>
      </c>
      <c r="G9" s="2" t="e">
        <f>VLOOKUP(_Input!#REF!,_MasterData!$S$2:$T$3,2,FALSE)</f>
        <v>#REF!</v>
      </c>
      <c r="H9" s="2" t="e">
        <f t="shared" si="1"/>
        <v>#REF!</v>
      </c>
      <c r="I9" s="2" t="e">
        <f>UserPassword!#REF!</f>
        <v>#REF!</v>
      </c>
      <c r="J9" s="3" t="s">
        <v>108</v>
      </c>
      <c r="K9" s="3" t="s">
        <v>108</v>
      </c>
      <c r="L9" s="3" t="s">
        <v>106</v>
      </c>
      <c r="M9" s="3" t="s">
        <v>106</v>
      </c>
      <c r="N9" s="3" t="e">
        <f>_Input!#REF!</f>
        <v>#REF!</v>
      </c>
      <c r="O9" s="3" t="e">
        <f>_Input!#REF!</f>
        <v>#REF!</v>
      </c>
      <c r="P9" s="3" t="s">
        <v>170</v>
      </c>
      <c r="Q9" s="3" t="s">
        <v>100</v>
      </c>
      <c r="R9" s="3" t="e">
        <f t="shared" si="2"/>
        <v>#REF!</v>
      </c>
    </row>
    <row r="10" spans="1:18" x14ac:dyDescent="0.25">
      <c r="A10" s="3" t="e">
        <f t="shared" si="0"/>
        <v>#REF!</v>
      </c>
      <c r="B10" s="3" t="e">
        <f>Person!#REF!</f>
        <v>#REF!</v>
      </c>
      <c r="C10" s="3" t="e">
        <f>VLOOKUP(_Input!#REF!,_MasterData!$Y$2:$Z$15,2,FALSE)</f>
        <v>#REF!</v>
      </c>
      <c r="D10" s="2" t="e">
        <f>VLOOKUP(_Input!#REF!,_MasterData!$W$2:$X$7,2,FALSE)</f>
        <v>#REF!</v>
      </c>
      <c r="E10" s="3" t="e">
        <f>VLOOKUP(_Input!#REF!,_MasterData!$U$2:$V$14,2,FALSE)</f>
        <v>#REF!</v>
      </c>
      <c r="F10" s="3" t="e">
        <f>_xlfn.CONCAT("&amp;ai;",_Input!#REF!)</f>
        <v>#REF!</v>
      </c>
      <c r="G10" s="2" t="e">
        <f>VLOOKUP(_Input!#REF!,_MasterData!$S$2:$T$3,2,FALSE)</f>
        <v>#REF!</v>
      </c>
      <c r="H10" s="2" t="e">
        <f t="shared" si="1"/>
        <v>#REF!</v>
      </c>
      <c r="I10" s="2" t="e">
        <f>UserPassword!#REF!</f>
        <v>#REF!</v>
      </c>
      <c r="J10" s="3" t="s">
        <v>108</v>
      </c>
      <c r="K10" s="3" t="s">
        <v>108</v>
      </c>
      <c r="L10" s="3" t="s">
        <v>106</v>
      </c>
      <c r="M10" s="3" t="s">
        <v>106</v>
      </c>
      <c r="N10" s="3" t="e">
        <f>_Input!#REF!</f>
        <v>#REF!</v>
      </c>
      <c r="O10" s="3" t="e">
        <f>_Input!#REF!</f>
        <v>#REF!</v>
      </c>
      <c r="P10" s="3" t="s">
        <v>170</v>
      </c>
      <c r="Q10" s="3" t="s">
        <v>100</v>
      </c>
      <c r="R10" s="3" t="e">
        <f t="shared" si="2"/>
        <v>#REF!</v>
      </c>
    </row>
    <row r="11" spans="1:18" x14ac:dyDescent="0.25">
      <c r="A11" s="3" t="e">
        <f t="shared" si="0"/>
        <v>#REF!</v>
      </c>
      <c r="B11" s="3" t="e">
        <f>Person!#REF!</f>
        <v>#REF!</v>
      </c>
      <c r="C11" s="3" t="e">
        <f>VLOOKUP(_Input!#REF!,_MasterData!$Y$2:$Z$15,2,FALSE)</f>
        <v>#REF!</v>
      </c>
      <c r="D11" s="2" t="e">
        <f>VLOOKUP(_Input!#REF!,_MasterData!$W$2:$X$7,2,FALSE)</f>
        <v>#REF!</v>
      </c>
      <c r="E11" s="3" t="e">
        <f>VLOOKUP(_Input!#REF!,_MasterData!$U$2:$V$14,2,FALSE)</f>
        <v>#REF!</v>
      </c>
      <c r="F11" s="3" t="e">
        <f>_xlfn.CONCAT("&amp;ai;",_Input!#REF!)</f>
        <v>#REF!</v>
      </c>
      <c r="G11" s="2" t="e">
        <f>VLOOKUP(_Input!#REF!,_MasterData!$S$2:$T$3,2,FALSE)</f>
        <v>#REF!</v>
      </c>
      <c r="H11" s="2" t="e">
        <f t="shared" si="1"/>
        <v>#REF!</v>
      </c>
      <c r="I11" s="2" t="e">
        <f>UserPassword!#REF!</f>
        <v>#REF!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e">
        <f>_Input!#REF!</f>
        <v>#REF!</v>
      </c>
      <c r="O11" s="3" t="e">
        <f>_Input!#REF!</f>
        <v>#REF!</v>
      </c>
      <c r="P11" s="3" t="s">
        <v>170</v>
      </c>
      <c r="Q11" s="3" t="s">
        <v>100</v>
      </c>
      <c r="R11" s="3" t="e">
        <f t="shared" si="2"/>
        <v>#REF!</v>
      </c>
    </row>
    <row r="12" spans="1:18" x14ac:dyDescent="0.25">
      <c r="A12" s="3" t="e">
        <f t="shared" si="0"/>
        <v>#REF!</v>
      </c>
      <c r="B12" s="3" t="e">
        <f>Person!#REF!</f>
        <v>#REF!</v>
      </c>
      <c r="C12" s="3" t="e">
        <f>VLOOKUP(_Input!#REF!,_MasterData!$Y$2:$Z$15,2,FALSE)</f>
        <v>#REF!</v>
      </c>
      <c r="D12" s="2" t="e">
        <f>VLOOKUP(_Input!#REF!,_MasterData!$W$2:$X$7,2,FALSE)</f>
        <v>#REF!</v>
      </c>
      <c r="E12" s="3" t="e">
        <f>VLOOKUP(_Input!#REF!,_MasterData!$U$2:$V$14,2,FALSE)</f>
        <v>#REF!</v>
      </c>
      <c r="F12" s="3" t="e">
        <f>_xlfn.CONCAT("&amp;ai;",_Input!#REF!)</f>
        <v>#REF!</v>
      </c>
      <c r="G12" s="2" t="e">
        <f>VLOOKUP(_Input!#REF!,_MasterData!$S$2:$T$3,2,FALSE)</f>
        <v>#REF!</v>
      </c>
      <c r="H12" s="2" t="e">
        <f t="shared" si="1"/>
        <v>#REF!</v>
      </c>
      <c r="I12" s="2" t="e">
        <f>UserPassword!#REF!</f>
        <v>#REF!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e">
        <f>_Input!#REF!</f>
        <v>#REF!</v>
      </c>
      <c r="O12" s="3" t="e">
        <f>_Input!#REF!</f>
        <v>#REF!</v>
      </c>
      <c r="P12" s="3" t="s">
        <v>170</v>
      </c>
      <c r="Q12" s="3" t="s">
        <v>100</v>
      </c>
      <c r="R12" s="3" t="e">
        <f t="shared" si="2"/>
        <v>#REF!</v>
      </c>
    </row>
    <row r="13" spans="1:18" x14ac:dyDescent="0.25">
      <c r="A13" s="3" t="e">
        <f t="shared" si="0"/>
        <v>#REF!</v>
      </c>
      <c r="B13" s="3" t="e">
        <f>Person!#REF!</f>
        <v>#REF!</v>
      </c>
      <c r="C13" s="3" t="e">
        <f>VLOOKUP(_Input!#REF!,_MasterData!$Y$2:$Z$15,2,FALSE)</f>
        <v>#REF!</v>
      </c>
      <c r="D13" s="2" t="e">
        <f>VLOOKUP(_Input!#REF!,_MasterData!$W$2:$X$7,2,FALSE)</f>
        <v>#REF!</v>
      </c>
      <c r="E13" s="3" t="e">
        <f>VLOOKUP(_Input!#REF!,_MasterData!$U$2:$V$14,2,FALSE)</f>
        <v>#REF!</v>
      </c>
      <c r="F13" s="3" t="e">
        <f>_xlfn.CONCAT("&amp;ai;",_Input!#REF!)</f>
        <v>#REF!</v>
      </c>
      <c r="G13" s="2" t="e">
        <f>VLOOKUP(_Input!#REF!,_MasterData!$S$2:$T$3,2,FALSE)</f>
        <v>#REF!</v>
      </c>
      <c r="H13" s="2" t="e">
        <f t="shared" si="1"/>
        <v>#REF!</v>
      </c>
      <c r="I13" s="2" t="e">
        <f>UserPassword!#REF!</f>
        <v>#REF!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e">
        <f>_Input!#REF!</f>
        <v>#REF!</v>
      </c>
      <c r="O13" s="3" t="e">
        <f>_Input!#REF!</f>
        <v>#REF!</v>
      </c>
      <c r="P13" s="3" t="s">
        <v>170</v>
      </c>
      <c r="Q13" s="3" t="s">
        <v>100</v>
      </c>
      <c r="R13" s="3" t="e">
        <f t="shared" si="2"/>
        <v>#REF!</v>
      </c>
    </row>
    <row r="14" spans="1:18" x14ac:dyDescent="0.25">
      <c r="A14" s="3" t="e">
        <f t="shared" si="0"/>
        <v>#REF!</v>
      </c>
      <c r="B14" s="3" t="e">
        <f>Person!#REF!</f>
        <v>#REF!</v>
      </c>
      <c r="C14" s="3" t="e">
        <f>VLOOKUP(_Input!#REF!,_MasterData!$Y$2:$Z$15,2,FALSE)</f>
        <v>#REF!</v>
      </c>
      <c r="D14" s="2" t="e">
        <f>VLOOKUP(_Input!#REF!,_MasterData!$W$2:$X$7,2,FALSE)</f>
        <v>#REF!</v>
      </c>
      <c r="E14" s="3" t="e">
        <f>VLOOKUP(_Input!#REF!,_MasterData!$U$2:$V$14,2,FALSE)</f>
        <v>#REF!</v>
      </c>
      <c r="F14" s="3" t="e">
        <f>_xlfn.CONCAT("&amp;ai;",_Input!#REF!)</f>
        <v>#REF!</v>
      </c>
      <c r="G14" s="2" t="e">
        <f>VLOOKUP(_Input!#REF!,_MasterData!$S$2:$T$3,2,FALSE)</f>
        <v>#REF!</v>
      </c>
      <c r="H14" s="2" t="e">
        <f t="shared" si="1"/>
        <v>#REF!</v>
      </c>
      <c r="I14" s="2" t="e">
        <f>UserPassword!#REF!</f>
        <v>#REF!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e">
        <f>_Input!#REF!</f>
        <v>#REF!</v>
      </c>
      <c r="O14" s="3" t="e">
        <f>_Input!#REF!</f>
        <v>#REF!</v>
      </c>
      <c r="P14" s="3" t="s">
        <v>170</v>
      </c>
      <c r="Q14" s="3" t="s">
        <v>100</v>
      </c>
      <c r="R14" s="3" t="e">
        <f t="shared" si="2"/>
        <v>#REF!</v>
      </c>
    </row>
    <row r="15" spans="1:18" x14ac:dyDescent="0.25">
      <c r="A15" s="3" t="e">
        <f t="shared" si="0"/>
        <v>#REF!</v>
      </c>
      <c r="B15" s="3" t="e">
        <f>Person!#REF!</f>
        <v>#REF!</v>
      </c>
      <c r="C15" s="3" t="e">
        <f>VLOOKUP(_Input!#REF!,_MasterData!$Y$2:$Z$15,2,FALSE)</f>
        <v>#REF!</v>
      </c>
      <c r="D15" s="2" t="e">
        <f>VLOOKUP(_Input!#REF!,_MasterData!$W$2:$X$7,2,FALSE)</f>
        <v>#REF!</v>
      </c>
      <c r="E15" s="3" t="e">
        <f>VLOOKUP(_Input!#REF!,_MasterData!$U$2:$V$14,2,FALSE)</f>
        <v>#REF!</v>
      </c>
      <c r="F15" s="3" t="e">
        <f>_xlfn.CONCAT("&amp;ai;",_Input!#REF!)</f>
        <v>#REF!</v>
      </c>
      <c r="G15" s="2" t="e">
        <f>VLOOKUP(_Input!#REF!,_MasterData!$S$2:$T$3,2,FALSE)</f>
        <v>#REF!</v>
      </c>
      <c r="H15" s="2" t="e">
        <f t="shared" si="1"/>
        <v>#REF!</v>
      </c>
      <c r="I15" s="2" t="e">
        <f>UserPassword!#REF!</f>
        <v>#REF!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e">
        <f>_Input!#REF!</f>
        <v>#REF!</v>
      </c>
      <c r="O15" s="3" t="e">
        <f>_Input!#REF!</f>
        <v>#REF!</v>
      </c>
      <c r="P15" s="3" t="s">
        <v>170</v>
      </c>
      <c r="Q15" s="3" t="s">
        <v>100</v>
      </c>
      <c r="R15" s="3" t="e">
        <f t="shared" si="2"/>
        <v>#REF!</v>
      </c>
    </row>
    <row r="16" spans="1:18" x14ac:dyDescent="0.25">
      <c r="A16" s="3" t="e">
        <f t="shared" si="0"/>
        <v>#REF!</v>
      </c>
      <c r="B16" s="3" t="e">
        <f>Person!#REF!</f>
        <v>#REF!</v>
      </c>
      <c r="C16" s="3" t="e">
        <f>VLOOKUP(_Input!#REF!,_MasterData!$Y$2:$Z$15,2,FALSE)</f>
        <v>#REF!</v>
      </c>
      <c r="D16" s="2" t="e">
        <f>VLOOKUP(_Input!#REF!,_MasterData!$W$2:$X$7,2,FALSE)</f>
        <v>#REF!</v>
      </c>
      <c r="E16" s="3" t="e">
        <f>VLOOKUP(_Input!#REF!,_MasterData!$U$2:$V$14,2,FALSE)</f>
        <v>#REF!</v>
      </c>
      <c r="F16" s="3" t="e">
        <f>_xlfn.CONCAT("&amp;ai;",_Input!#REF!)</f>
        <v>#REF!</v>
      </c>
      <c r="G16" s="2" t="e">
        <f>VLOOKUP(_Input!#REF!,_MasterData!$S$2:$T$3,2,FALSE)</f>
        <v>#REF!</v>
      </c>
      <c r="H16" s="2" t="e">
        <f t="shared" si="1"/>
        <v>#REF!</v>
      </c>
      <c r="I16" s="2" t="e">
        <f>UserPassword!#REF!</f>
        <v>#REF!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e">
        <f>_Input!#REF!</f>
        <v>#REF!</v>
      </c>
      <c r="O16" s="3" t="e">
        <f>_Input!#REF!</f>
        <v>#REF!</v>
      </c>
      <c r="P16" s="3" t="s">
        <v>170</v>
      </c>
      <c r="Q16" s="3" t="s">
        <v>100</v>
      </c>
      <c r="R16" s="3" t="e">
        <f t="shared" si="2"/>
        <v>#REF!</v>
      </c>
    </row>
    <row r="17" spans="1:18" x14ac:dyDescent="0.25">
      <c r="A17" s="3" t="e">
        <f t="shared" si="0"/>
        <v>#REF!</v>
      </c>
      <c r="B17" s="3" t="e">
        <f>Person!#REF!</f>
        <v>#REF!</v>
      </c>
      <c r="C17" s="3" t="e">
        <f>VLOOKUP(_Input!#REF!,_MasterData!$Y$2:$Z$15,2,FALSE)</f>
        <v>#REF!</v>
      </c>
      <c r="D17" s="2" t="e">
        <f>VLOOKUP(_Input!#REF!,_MasterData!$W$2:$X$7,2,FALSE)</f>
        <v>#REF!</v>
      </c>
      <c r="E17" s="3" t="e">
        <f>VLOOKUP(_Input!#REF!,_MasterData!$U$2:$V$14,2,FALSE)</f>
        <v>#REF!</v>
      </c>
      <c r="F17" s="3" t="e">
        <f>_xlfn.CONCAT("&amp;ai;",_Input!#REF!)</f>
        <v>#REF!</v>
      </c>
      <c r="G17" s="2" t="e">
        <f>VLOOKUP(_Input!#REF!,_MasterData!$S$2:$T$3,2,FALSE)</f>
        <v>#REF!</v>
      </c>
      <c r="H17" s="2" t="e">
        <f t="shared" si="1"/>
        <v>#REF!</v>
      </c>
      <c r="I17" s="2" t="e">
        <f>UserPassword!#REF!</f>
        <v>#REF!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e">
        <f>_Input!#REF!</f>
        <v>#REF!</v>
      </c>
      <c r="O17" s="3" t="e">
        <f>_Input!#REF!</f>
        <v>#REF!</v>
      </c>
      <c r="P17" s="3" t="s">
        <v>170</v>
      </c>
      <c r="Q17" s="3" t="s">
        <v>100</v>
      </c>
      <c r="R17" s="3" t="e">
        <f t="shared" si="2"/>
        <v>#REF!</v>
      </c>
    </row>
    <row r="18" spans="1:18" x14ac:dyDescent="0.25">
      <c r="A18" s="3" t="e">
        <f t="shared" si="0"/>
        <v>#REF!</v>
      </c>
      <c r="B18" s="3" t="e">
        <f>Person!#REF!</f>
        <v>#REF!</v>
      </c>
      <c r="C18" s="3" t="e">
        <f>VLOOKUP(_Input!#REF!,_MasterData!$Y$2:$Z$15,2,FALSE)</f>
        <v>#REF!</v>
      </c>
      <c r="D18" s="2" t="e">
        <f>VLOOKUP(_Input!#REF!,_MasterData!$W$2:$X$7,2,FALSE)</f>
        <v>#REF!</v>
      </c>
      <c r="E18" s="3" t="e">
        <f>VLOOKUP(_Input!#REF!,_MasterData!$U$2:$V$14,2,FALSE)</f>
        <v>#REF!</v>
      </c>
      <c r="F18" s="3" t="e">
        <f>_xlfn.CONCAT("&amp;ai;",_Input!#REF!)</f>
        <v>#REF!</v>
      </c>
      <c r="G18" s="2" t="e">
        <f>VLOOKUP(_Input!#REF!,_MasterData!$S$2:$T$3,2,FALSE)</f>
        <v>#REF!</v>
      </c>
      <c r="H18" s="2" t="e">
        <f t="shared" si="1"/>
        <v>#REF!</v>
      </c>
      <c r="I18" s="2" t="e">
        <f>UserPassword!#REF!</f>
        <v>#REF!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e">
        <f>_Input!#REF!</f>
        <v>#REF!</v>
      </c>
      <c r="O18" s="3" t="e">
        <f>_Input!#REF!</f>
        <v>#REF!</v>
      </c>
      <c r="P18" s="3" t="s">
        <v>170</v>
      </c>
      <c r="Q18" s="3" t="s">
        <v>100</v>
      </c>
      <c r="R18" s="3" t="e">
        <f t="shared" si="2"/>
        <v>#REF!</v>
      </c>
    </row>
    <row r="19" spans="1:18" x14ac:dyDescent="0.25">
      <c r="A19" s="3" t="e">
        <f t="shared" si="0"/>
        <v>#REF!</v>
      </c>
      <c r="B19" s="3" t="e">
        <f>Person!#REF!</f>
        <v>#REF!</v>
      </c>
      <c r="C19" s="3" t="e">
        <f>VLOOKUP(_Input!#REF!,_MasterData!$Y$2:$Z$15,2,FALSE)</f>
        <v>#REF!</v>
      </c>
      <c r="D19" s="2" t="e">
        <f>VLOOKUP(_Input!#REF!,_MasterData!$W$2:$X$7,2,FALSE)</f>
        <v>#REF!</v>
      </c>
      <c r="E19" s="3" t="e">
        <f>VLOOKUP(_Input!#REF!,_MasterData!$U$2:$V$14,2,FALSE)</f>
        <v>#REF!</v>
      </c>
      <c r="F19" s="3" t="e">
        <f>_xlfn.CONCAT("&amp;ai;",_Input!#REF!)</f>
        <v>#REF!</v>
      </c>
      <c r="G19" s="2" t="e">
        <f>VLOOKUP(_Input!#REF!,_MasterData!$S$2:$T$3,2,FALSE)</f>
        <v>#REF!</v>
      </c>
      <c r="H19" s="2" t="e">
        <f t="shared" si="1"/>
        <v>#REF!</v>
      </c>
      <c r="I19" s="2" t="e">
        <f>UserPassword!#REF!</f>
        <v>#REF!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e">
        <f>_Input!#REF!</f>
        <v>#REF!</v>
      </c>
      <c r="O19" s="3" t="e">
        <f>_Input!#REF!</f>
        <v>#REF!</v>
      </c>
      <c r="P19" s="3" t="s">
        <v>170</v>
      </c>
      <c r="Q19" s="3" t="s">
        <v>100</v>
      </c>
      <c r="R19" s="3" t="e">
        <f t="shared" si="2"/>
        <v>#REF!</v>
      </c>
    </row>
    <row r="20" spans="1:18" x14ac:dyDescent="0.25">
      <c r="A20" s="3" t="e">
        <f t="shared" si="0"/>
        <v>#REF!</v>
      </c>
      <c r="B20" s="3" t="e">
        <f>Person!#REF!</f>
        <v>#REF!</v>
      </c>
      <c r="C20" s="3" t="e">
        <f>VLOOKUP(_Input!#REF!,_MasterData!$Y$2:$Z$15,2,FALSE)</f>
        <v>#REF!</v>
      </c>
      <c r="D20" s="2" t="e">
        <f>VLOOKUP(_Input!#REF!,_MasterData!$W$2:$X$7,2,FALSE)</f>
        <v>#REF!</v>
      </c>
      <c r="E20" s="3" t="e">
        <f>VLOOKUP(_Input!#REF!,_MasterData!$U$2:$V$14,2,FALSE)</f>
        <v>#REF!</v>
      </c>
      <c r="F20" s="3" t="e">
        <f>_xlfn.CONCAT("&amp;ai;",_Input!#REF!)</f>
        <v>#REF!</v>
      </c>
      <c r="G20" s="2" t="e">
        <f>VLOOKUP(_Input!#REF!,_MasterData!$S$2:$T$3,2,FALSE)</f>
        <v>#REF!</v>
      </c>
      <c r="H20" s="2" t="e">
        <f t="shared" si="1"/>
        <v>#REF!</v>
      </c>
      <c r="I20" s="2" t="e">
        <f>UserPassword!#REF!</f>
        <v>#REF!</v>
      </c>
      <c r="J20" s="3" t="s">
        <v>108</v>
      </c>
      <c r="K20" s="3" t="s">
        <v>108</v>
      </c>
      <c r="L20" s="3" t="s">
        <v>106</v>
      </c>
      <c r="M20" s="3" t="s">
        <v>106</v>
      </c>
      <c r="N20" s="3" t="e">
        <f>_Input!#REF!</f>
        <v>#REF!</v>
      </c>
      <c r="O20" s="3" t="e">
        <f>_Input!#REF!</f>
        <v>#REF!</v>
      </c>
      <c r="P20" s="3" t="s">
        <v>170</v>
      </c>
      <c r="Q20" s="3" t="s">
        <v>100</v>
      </c>
      <c r="R20" s="3" t="e">
        <f t="shared" si="2"/>
        <v>#REF!</v>
      </c>
    </row>
    <row r="21" spans="1:18" x14ac:dyDescent="0.25">
      <c r="A21" s="3" t="e">
        <f t="shared" si="0"/>
        <v>#REF!</v>
      </c>
      <c r="B21" s="3" t="e">
        <f>Person!#REF!</f>
        <v>#REF!</v>
      </c>
      <c r="C21" s="3" t="e">
        <f>VLOOKUP(_Input!#REF!,_MasterData!$Y$2:$Z$15,2,FALSE)</f>
        <v>#REF!</v>
      </c>
      <c r="D21" s="2" t="e">
        <f>VLOOKUP(_Input!#REF!,_MasterData!$W$2:$X$7,2,FALSE)</f>
        <v>#REF!</v>
      </c>
      <c r="E21" s="3" t="e">
        <f>VLOOKUP(_Input!#REF!,_MasterData!$U$2:$V$14,2,FALSE)</f>
        <v>#REF!</v>
      </c>
      <c r="F21" s="3" t="e">
        <f>_xlfn.CONCAT("&amp;ai;",_Input!#REF!)</f>
        <v>#REF!</v>
      </c>
      <c r="G21" s="2" t="e">
        <f>VLOOKUP(_Input!#REF!,_MasterData!$S$2:$T$3,2,FALSE)</f>
        <v>#REF!</v>
      </c>
      <c r="H21" s="2" t="e">
        <f t="shared" si="1"/>
        <v>#REF!</v>
      </c>
      <c r="I21" s="2" t="e">
        <f>UserPassword!#REF!</f>
        <v>#REF!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e">
        <f>_Input!#REF!</f>
        <v>#REF!</v>
      </c>
      <c r="O21" s="3" t="e">
        <f>_Input!#REF!</f>
        <v>#REF!</v>
      </c>
      <c r="P21" s="3" t="s">
        <v>170</v>
      </c>
      <c r="Q21" s="3" t="s">
        <v>100</v>
      </c>
      <c r="R21" s="3" t="e">
        <f t="shared" si="2"/>
        <v>#REF!</v>
      </c>
    </row>
    <row r="22" spans="1:18" x14ac:dyDescent="0.25">
      <c r="A22" s="3" t="e">
        <f t="shared" si="0"/>
        <v>#REF!</v>
      </c>
      <c r="B22" s="3" t="e">
        <f>Person!#REF!</f>
        <v>#REF!</v>
      </c>
      <c r="C22" s="3" t="e">
        <f>VLOOKUP(_Input!#REF!,_MasterData!$Y$2:$Z$15,2,FALSE)</f>
        <v>#REF!</v>
      </c>
      <c r="D22" s="2" t="e">
        <f>VLOOKUP(_Input!#REF!,_MasterData!$W$2:$X$7,2,FALSE)</f>
        <v>#REF!</v>
      </c>
      <c r="E22" s="3" t="e">
        <f>VLOOKUP(_Input!#REF!,_MasterData!$U$2:$V$14,2,FALSE)</f>
        <v>#REF!</v>
      </c>
      <c r="F22" s="3" t="e">
        <f>_xlfn.CONCAT("&amp;ai;",_Input!#REF!)</f>
        <v>#REF!</v>
      </c>
      <c r="G22" s="2" t="e">
        <f>VLOOKUP(_Input!#REF!,_MasterData!$S$2:$T$3,2,FALSE)</f>
        <v>#REF!</v>
      </c>
      <c r="H22" s="2" t="e">
        <f t="shared" si="1"/>
        <v>#REF!</v>
      </c>
      <c r="I22" s="2" t="e">
        <f>UserPassword!#REF!</f>
        <v>#REF!</v>
      </c>
      <c r="J22" s="3" t="s">
        <v>108</v>
      </c>
      <c r="K22" s="3" t="s">
        <v>108</v>
      </c>
      <c r="L22" s="3" t="s">
        <v>106</v>
      </c>
      <c r="M22" s="3" t="s">
        <v>106</v>
      </c>
      <c r="N22" s="3" t="e">
        <f>_Input!#REF!</f>
        <v>#REF!</v>
      </c>
      <c r="O22" s="3" t="e">
        <f>_Input!#REF!</f>
        <v>#REF!</v>
      </c>
      <c r="P22" s="3" t="s">
        <v>170</v>
      </c>
      <c r="Q22" s="3" t="s">
        <v>100</v>
      </c>
      <c r="R22" s="3" t="e">
        <f t="shared" si="2"/>
        <v>#REF!</v>
      </c>
    </row>
    <row r="23" spans="1:18" x14ac:dyDescent="0.25">
      <c r="A23" s="3" t="e">
        <f t="shared" si="0"/>
        <v>#REF!</v>
      </c>
      <c r="B23" s="3" t="e">
        <f>Person!#REF!</f>
        <v>#REF!</v>
      </c>
      <c r="C23" s="3" t="e">
        <f>VLOOKUP(_Input!#REF!,_MasterData!$Y$2:$Z$15,2,FALSE)</f>
        <v>#REF!</v>
      </c>
      <c r="D23" s="2" t="e">
        <f>VLOOKUP(_Input!#REF!,_MasterData!$W$2:$X$7,2,FALSE)</f>
        <v>#REF!</v>
      </c>
      <c r="E23" s="3" t="e">
        <f>VLOOKUP(_Input!#REF!,_MasterData!$U$2:$V$14,2,FALSE)</f>
        <v>#REF!</v>
      </c>
      <c r="F23" s="3" t="e">
        <f>_xlfn.CONCAT("&amp;ai;",_Input!#REF!)</f>
        <v>#REF!</v>
      </c>
      <c r="G23" s="2" t="e">
        <f>VLOOKUP(_Input!#REF!,_MasterData!$S$2:$T$3,2,FALSE)</f>
        <v>#REF!</v>
      </c>
      <c r="H23" s="2" t="e">
        <f t="shared" si="1"/>
        <v>#REF!</v>
      </c>
      <c r="I23" s="2" t="e">
        <f>UserPassword!#REF!</f>
        <v>#REF!</v>
      </c>
      <c r="J23" s="3" t="s">
        <v>108</v>
      </c>
      <c r="K23" s="3" t="s">
        <v>108</v>
      </c>
      <c r="L23" s="3" t="s">
        <v>106</v>
      </c>
      <c r="M23" s="3" t="s">
        <v>106</v>
      </c>
      <c r="N23" s="3" t="e">
        <f>_Input!#REF!</f>
        <v>#REF!</v>
      </c>
      <c r="O23" s="3" t="e">
        <f>_Input!#REF!</f>
        <v>#REF!</v>
      </c>
      <c r="P23" s="3" t="s">
        <v>170</v>
      </c>
      <c r="Q23" s="3" t="s">
        <v>100</v>
      </c>
      <c r="R23" s="3" t="e">
        <f t="shared" si="2"/>
        <v>#REF!</v>
      </c>
    </row>
    <row r="24" spans="1:18" x14ac:dyDescent="0.25">
      <c r="A24" s="3" t="e">
        <f t="shared" si="0"/>
        <v>#REF!</v>
      </c>
      <c r="B24" s="3" t="e">
        <f>Person!#REF!</f>
        <v>#REF!</v>
      </c>
      <c r="C24" s="3" t="e">
        <f>VLOOKUP(_Input!#REF!,_MasterData!$Y$2:$Z$15,2,FALSE)</f>
        <v>#REF!</v>
      </c>
      <c r="D24" s="2" t="e">
        <f>VLOOKUP(_Input!#REF!,_MasterData!$W$2:$X$7,2,FALSE)</f>
        <v>#REF!</v>
      </c>
      <c r="E24" s="3" t="e">
        <f>VLOOKUP(_Input!#REF!,_MasterData!$U$2:$V$14,2,FALSE)</f>
        <v>#REF!</v>
      </c>
      <c r="F24" s="3" t="e">
        <f>_xlfn.CONCAT("&amp;ai;",_Input!#REF!)</f>
        <v>#REF!</v>
      </c>
      <c r="G24" s="2" t="e">
        <f>VLOOKUP(_Input!#REF!,_MasterData!$S$2:$T$3,2,FALSE)</f>
        <v>#REF!</v>
      </c>
      <c r="H24" s="2" t="e">
        <f t="shared" si="1"/>
        <v>#REF!</v>
      </c>
      <c r="I24" s="2" t="e">
        <f>UserPassword!#REF!</f>
        <v>#REF!</v>
      </c>
      <c r="J24" s="3" t="s">
        <v>108</v>
      </c>
      <c r="K24" s="3" t="s">
        <v>108</v>
      </c>
      <c r="L24" s="3" t="s">
        <v>106</v>
      </c>
      <c r="M24" s="3" t="s">
        <v>106</v>
      </c>
      <c r="N24" s="3" t="e">
        <f>_Input!#REF!</f>
        <v>#REF!</v>
      </c>
      <c r="O24" s="3" t="e">
        <f>_Input!#REF!</f>
        <v>#REF!</v>
      </c>
      <c r="P24" s="3" t="s">
        <v>170</v>
      </c>
      <c r="Q24" s="3" t="s">
        <v>100</v>
      </c>
      <c r="R24" s="3" t="e">
        <f t="shared" si="2"/>
        <v>#REF!</v>
      </c>
    </row>
    <row r="25" spans="1:18" x14ac:dyDescent="0.25">
      <c r="A25" s="3" t="e">
        <f t="shared" si="0"/>
        <v>#REF!</v>
      </c>
      <c r="B25" s="3" t="e">
        <f>Person!#REF!</f>
        <v>#REF!</v>
      </c>
      <c r="C25" s="3" t="e">
        <f>VLOOKUP(_Input!#REF!,_MasterData!$Y$2:$Z$15,2,FALSE)</f>
        <v>#REF!</v>
      </c>
      <c r="D25" s="2" t="e">
        <f>VLOOKUP(_Input!#REF!,_MasterData!$W$2:$X$7,2,FALSE)</f>
        <v>#REF!</v>
      </c>
      <c r="E25" s="3" t="e">
        <f>VLOOKUP(_Input!#REF!,_MasterData!$U$2:$V$14,2,FALSE)</f>
        <v>#REF!</v>
      </c>
      <c r="F25" s="3" t="e">
        <f>_xlfn.CONCAT("&amp;ai;",_Input!#REF!)</f>
        <v>#REF!</v>
      </c>
      <c r="G25" s="2" t="e">
        <f>VLOOKUP(_Input!#REF!,_MasterData!$S$2:$T$3,2,FALSE)</f>
        <v>#REF!</v>
      </c>
      <c r="H25" s="2" t="e">
        <f t="shared" si="1"/>
        <v>#REF!</v>
      </c>
      <c r="I25" s="2" t="e">
        <f>UserPassword!#REF!</f>
        <v>#REF!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e">
        <f>_Input!#REF!</f>
        <v>#REF!</v>
      </c>
      <c r="O25" s="3" t="e">
        <f>_Input!#REF!</f>
        <v>#REF!</v>
      </c>
      <c r="P25" s="3" t="s">
        <v>170</v>
      </c>
      <c r="Q25" s="3" t="s">
        <v>100</v>
      </c>
      <c r="R25" s="3" t="e">
        <f t="shared" si="2"/>
        <v>#REF!</v>
      </c>
    </row>
    <row r="26" spans="1:18" x14ac:dyDescent="0.25">
      <c r="A26" s="3" t="e">
        <f t="shared" si="0"/>
        <v>#REF!</v>
      </c>
      <c r="B26" s="3" t="e">
        <f>Person!#REF!</f>
        <v>#REF!</v>
      </c>
      <c r="C26" s="3" t="e">
        <f>VLOOKUP(_Input!#REF!,_MasterData!$Y$2:$Z$15,2,FALSE)</f>
        <v>#REF!</v>
      </c>
      <c r="D26" s="2" t="e">
        <f>VLOOKUP(_Input!#REF!,_MasterData!$W$2:$X$7,2,FALSE)</f>
        <v>#REF!</v>
      </c>
      <c r="E26" s="3" t="e">
        <f>VLOOKUP(_Input!#REF!,_MasterData!$U$2:$V$14,2,FALSE)</f>
        <v>#REF!</v>
      </c>
      <c r="F26" s="3" t="e">
        <f>_xlfn.CONCAT("&amp;ai;",_Input!#REF!)</f>
        <v>#REF!</v>
      </c>
      <c r="G26" s="2" t="e">
        <f>VLOOKUP(_Input!#REF!,_MasterData!$S$2:$T$3,2,FALSE)</f>
        <v>#REF!</v>
      </c>
      <c r="H26" s="2" t="e">
        <f t="shared" si="1"/>
        <v>#REF!</v>
      </c>
      <c r="I26" s="2" t="e">
        <f>UserPassword!#REF!</f>
        <v>#REF!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e">
        <f>_Input!#REF!</f>
        <v>#REF!</v>
      </c>
      <c r="O26" s="3" t="e">
        <f>_Input!#REF!</f>
        <v>#REF!</v>
      </c>
      <c r="P26" s="3" t="s">
        <v>170</v>
      </c>
      <c r="Q26" s="3" t="s">
        <v>100</v>
      </c>
      <c r="R26" s="3" t="e">
        <f t="shared" si="2"/>
        <v>#REF!</v>
      </c>
    </row>
    <row r="27" spans="1:18" x14ac:dyDescent="0.25">
      <c r="A27" s="3" t="e">
        <f t="shared" si="0"/>
        <v>#REF!</v>
      </c>
      <c r="B27" s="3" t="e">
        <f>Person!#REF!</f>
        <v>#REF!</v>
      </c>
      <c r="C27" s="3" t="e">
        <f>VLOOKUP(_Input!#REF!,_MasterData!$Y$2:$Z$15,2,FALSE)</f>
        <v>#REF!</v>
      </c>
      <c r="D27" s="2" t="e">
        <f>VLOOKUP(_Input!#REF!,_MasterData!$W$2:$X$7,2,FALSE)</f>
        <v>#REF!</v>
      </c>
      <c r="E27" s="3" t="e">
        <f>VLOOKUP(_Input!#REF!,_MasterData!$U$2:$V$14,2,FALSE)</f>
        <v>#REF!</v>
      </c>
      <c r="F27" s="3" t="e">
        <f>_xlfn.CONCAT("&amp;ai;",_Input!#REF!)</f>
        <v>#REF!</v>
      </c>
      <c r="G27" s="2" t="e">
        <f>VLOOKUP(_Input!#REF!,_MasterData!$S$2:$T$3,2,FALSE)</f>
        <v>#REF!</v>
      </c>
      <c r="H27" s="2" t="e">
        <f t="shared" si="1"/>
        <v>#REF!</v>
      </c>
      <c r="I27" s="2" t="e">
        <f>UserPassword!#REF!</f>
        <v>#REF!</v>
      </c>
      <c r="J27" s="3" t="s">
        <v>108</v>
      </c>
      <c r="K27" s="3" t="s">
        <v>108</v>
      </c>
      <c r="L27" s="3" t="s">
        <v>106</v>
      </c>
      <c r="M27" s="3" t="s">
        <v>106</v>
      </c>
      <c r="N27" s="3" t="e">
        <f>_Input!#REF!</f>
        <v>#REF!</v>
      </c>
      <c r="O27" s="3" t="e">
        <f>_Input!#REF!</f>
        <v>#REF!</v>
      </c>
      <c r="P27" s="3" t="s">
        <v>170</v>
      </c>
      <c r="Q27" s="3" t="s">
        <v>100</v>
      </c>
      <c r="R27" s="3" t="e">
        <f t="shared" si="2"/>
        <v>#REF!</v>
      </c>
    </row>
    <row r="28" spans="1:18" x14ac:dyDescent="0.25">
      <c r="A28" s="3" t="e">
        <f t="shared" si="0"/>
        <v>#REF!</v>
      </c>
      <c r="B28" s="3" t="e">
        <f>Person!#REF!</f>
        <v>#REF!</v>
      </c>
      <c r="C28" s="3" t="e">
        <f>VLOOKUP(_Input!#REF!,_MasterData!$Y$2:$Z$15,2,FALSE)</f>
        <v>#REF!</v>
      </c>
      <c r="D28" s="2" t="e">
        <f>VLOOKUP(_Input!#REF!,_MasterData!$W$2:$X$7,2,FALSE)</f>
        <v>#REF!</v>
      </c>
      <c r="E28" s="3" t="e">
        <f>VLOOKUP(_Input!#REF!,_MasterData!$U$2:$V$14,2,FALSE)</f>
        <v>#REF!</v>
      </c>
      <c r="F28" s="3" t="e">
        <f>_xlfn.CONCAT("&amp;ai;",_Input!#REF!)</f>
        <v>#REF!</v>
      </c>
      <c r="G28" s="2" t="e">
        <f>VLOOKUP(_Input!#REF!,_MasterData!$S$2:$T$3,2,FALSE)</f>
        <v>#REF!</v>
      </c>
      <c r="H28" s="2" t="e">
        <f t="shared" si="1"/>
        <v>#REF!</v>
      </c>
      <c r="I28" s="2" t="e">
        <f>UserPassword!#REF!</f>
        <v>#REF!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e">
        <f>_Input!#REF!</f>
        <v>#REF!</v>
      </c>
      <c r="O28" s="3" t="e">
        <f>_Input!#REF!</f>
        <v>#REF!</v>
      </c>
      <c r="P28" s="3" t="s">
        <v>170</v>
      </c>
      <c r="Q28" s="3" t="s">
        <v>100</v>
      </c>
      <c r="R28" s="3" t="e">
        <f t="shared" si="2"/>
        <v>#REF!</v>
      </c>
    </row>
    <row r="29" spans="1:18" x14ac:dyDescent="0.25">
      <c r="A29" s="3" t="e">
        <f t="shared" si="0"/>
        <v>#REF!</v>
      </c>
      <c r="B29" s="3" t="e">
        <f>Person!#REF!</f>
        <v>#REF!</v>
      </c>
      <c r="C29" s="3" t="e">
        <f>VLOOKUP(_Input!#REF!,_MasterData!$Y$2:$Z$15,2,FALSE)</f>
        <v>#REF!</v>
      </c>
      <c r="D29" s="2" t="e">
        <f>VLOOKUP(_Input!#REF!,_MasterData!$W$2:$X$7,2,FALSE)</f>
        <v>#REF!</v>
      </c>
      <c r="E29" s="3" t="e">
        <f>VLOOKUP(_Input!#REF!,_MasterData!$U$2:$V$14,2,FALSE)</f>
        <v>#REF!</v>
      </c>
      <c r="F29" s="3" t="e">
        <f>_xlfn.CONCAT("&amp;ai;",_Input!#REF!)</f>
        <v>#REF!</v>
      </c>
      <c r="G29" s="2" t="e">
        <f>VLOOKUP(_Input!#REF!,_MasterData!$S$2:$T$3,2,FALSE)</f>
        <v>#REF!</v>
      </c>
      <c r="H29" s="2" t="e">
        <f t="shared" si="1"/>
        <v>#REF!</v>
      </c>
      <c r="I29" s="2" t="e">
        <f>UserPassword!#REF!</f>
        <v>#REF!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e">
        <f>_Input!#REF!</f>
        <v>#REF!</v>
      </c>
      <c r="O29" s="3" t="e">
        <f>_Input!#REF!</f>
        <v>#REF!</v>
      </c>
      <c r="P29" s="3" t="s">
        <v>170</v>
      </c>
      <c r="Q29" s="3" t="s">
        <v>100</v>
      </c>
      <c r="R29" s="3" t="e">
        <f t="shared" si="2"/>
        <v>#REF!</v>
      </c>
    </row>
    <row r="30" spans="1:18" x14ac:dyDescent="0.25">
      <c r="A30" s="3" t="e">
        <f t="shared" si="0"/>
        <v>#REF!</v>
      </c>
      <c r="B30" s="3" t="e">
        <f>Person!#REF!</f>
        <v>#REF!</v>
      </c>
      <c r="C30" s="3" t="e">
        <f>VLOOKUP(_Input!#REF!,_MasterData!$Y$2:$Z$15,2,FALSE)</f>
        <v>#REF!</v>
      </c>
      <c r="D30" s="2" t="e">
        <f>VLOOKUP(_Input!#REF!,_MasterData!$W$2:$X$7,2,FALSE)</f>
        <v>#REF!</v>
      </c>
      <c r="E30" s="3" t="e">
        <f>VLOOKUP(_Input!#REF!,_MasterData!$U$2:$V$14,2,FALSE)</f>
        <v>#REF!</v>
      </c>
      <c r="F30" s="3" t="e">
        <f>_xlfn.CONCAT("&amp;ai;",_Input!#REF!)</f>
        <v>#REF!</v>
      </c>
      <c r="G30" s="2" t="e">
        <f>VLOOKUP(_Input!#REF!,_MasterData!$S$2:$T$3,2,FALSE)</f>
        <v>#REF!</v>
      </c>
      <c r="H30" s="2" t="e">
        <f t="shared" si="1"/>
        <v>#REF!</v>
      </c>
      <c r="I30" s="2" t="e">
        <f>UserPassword!#REF!</f>
        <v>#REF!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e">
        <f>_Input!#REF!</f>
        <v>#REF!</v>
      </c>
      <c r="O30" s="3" t="e">
        <f>_Input!#REF!</f>
        <v>#REF!</v>
      </c>
      <c r="P30" s="3" t="s">
        <v>170</v>
      </c>
      <c r="Q30" s="3" t="s">
        <v>100</v>
      </c>
      <c r="R30" s="3" t="e">
        <f t="shared" si="2"/>
        <v>#REF!</v>
      </c>
    </row>
    <row r="31" spans="1:18" x14ac:dyDescent="0.25">
      <c r="A31" s="3" t="e">
        <f t="shared" si="0"/>
        <v>#REF!</v>
      </c>
      <c r="B31" s="3" t="e">
        <f>Person!#REF!</f>
        <v>#REF!</v>
      </c>
      <c r="C31" s="3" t="e">
        <f>VLOOKUP(_Input!#REF!,_MasterData!$Y$2:$Z$15,2,FALSE)</f>
        <v>#REF!</v>
      </c>
      <c r="D31" s="2" t="e">
        <f>VLOOKUP(_Input!#REF!,_MasterData!$W$2:$X$7,2,FALSE)</f>
        <v>#REF!</v>
      </c>
      <c r="E31" s="3" t="e">
        <f>VLOOKUP(_Input!#REF!,_MasterData!$U$2:$V$14,2,FALSE)</f>
        <v>#REF!</v>
      </c>
      <c r="F31" s="3" t="e">
        <f>_xlfn.CONCAT("&amp;ai;",_Input!#REF!)</f>
        <v>#REF!</v>
      </c>
      <c r="G31" s="2" t="e">
        <f>VLOOKUP(_Input!#REF!,_MasterData!$S$2:$T$3,2,FALSE)</f>
        <v>#REF!</v>
      </c>
      <c r="H31" s="2" t="e">
        <f t="shared" si="1"/>
        <v>#REF!</v>
      </c>
      <c r="I31" s="2" t="e">
        <f>UserPassword!#REF!</f>
        <v>#REF!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e">
        <f>_Input!#REF!</f>
        <v>#REF!</v>
      </c>
      <c r="O31" s="3" t="e">
        <f>_Input!#REF!</f>
        <v>#REF!</v>
      </c>
      <c r="P31" s="3" t="s">
        <v>170</v>
      </c>
      <c r="Q31" s="3" t="s">
        <v>100</v>
      </c>
      <c r="R31" s="3" t="e">
        <f t="shared" si="2"/>
        <v>#REF!</v>
      </c>
    </row>
    <row r="32" spans="1:18" x14ac:dyDescent="0.25">
      <c r="A32" s="3" t="e">
        <f t="shared" si="0"/>
        <v>#REF!</v>
      </c>
      <c r="B32" s="3" t="e">
        <f>Person!#REF!</f>
        <v>#REF!</v>
      </c>
      <c r="C32" s="3" t="e">
        <f>VLOOKUP(_Input!#REF!,_MasterData!$Y$2:$Z$15,2,FALSE)</f>
        <v>#REF!</v>
      </c>
      <c r="D32" s="2" t="e">
        <f>VLOOKUP(_Input!#REF!,_MasterData!$W$2:$X$7,2,FALSE)</f>
        <v>#REF!</v>
      </c>
      <c r="E32" s="3" t="e">
        <f>VLOOKUP(_Input!#REF!,_MasterData!$U$2:$V$14,2,FALSE)</f>
        <v>#REF!</v>
      </c>
      <c r="F32" s="3" t="e">
        <f>_xlfn.CONCAT("&amp;ai;",_Input!#REF!)</f>
        <v>#REF!</v>
      </c>
      <c r="G32" s="2" t="e">
        <f>VLOOKUP(_Input!#REF!,_MasterData!$S$2:$T$3,2,FALSE)</f>
        <v>#REF!</v>
      </c>
      <c r="H32" s="2" t="e">
        <f t="shared" si="1"/>
        <v>#REF!</v>
      </c>
      <c r="I32" s="2" t="e">
        <f>UserPassword!#REF!</f>
        <v>#REF!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e">
        <f>_Input!#REF!</f>
        <v>#REF!</v>
      </c>
      <c r="O32" s="3" t="e">
        <f>_Input!#REF!</f>
        <v>#REF!</v>
      </c>
      <c r="P32" s="3" t="s">
        <v>170</v>
      </c>
      <c r="Q32" s="3" t="s">
        <v>100</v>
      </c>
      <c r="R32" s="3" t="e">
        <f t="shared" si="2"/>
        <v>#REF!</v>
      </c>
    </row>
    <row r="33" spans="1:18" x14ac:dyDescent="0.25">
      <c r="A33" s="3" t="e">
        <f t="shared" si="0"/>
        <v>#REF!</v>
      </c>
      <c r="B33" s="3" t="e">
        <f>Person!#REF!</f>
        <v>#REF!</v>
      </c>
      <c r="C33" s="3" t="e">
        <f>VLOOKUP(_Input!#REF!,_MasterData!$Y$2:$Z$15,2,FALSE)</f>
        <v>#REF!</v>
      </c>
      <c r="D33" s="2" t="e">
        <f>VLOOKUP(_Input!#REF!,_MasterData!$W$2:$X$7,2,FALSE)</f>
        <v>#REF!</v>
      </c>
      <c r="E33" s="3" t="e">
        <f>VLOOKUP(_Input!#REF!,_MasterData!$U$2:$V$14,2,FALSE)</f>
        <v>#REF!</v>
      </c>
      <c r="F33" s="3" t="e">
        <f>_xlfn.CONCAT("&amp;ai;",_Input!#REF!)</f>
        <v>#REF!</v>
      </c>
      <c r="G33" s="2" t="e">
        <f>VLOOKUP(_Input!#REF!,_MasterData!$S$2:$T$3,2,FALSE)</f>
        <v>#REF!</v>
      </c>
      <c r="H33" s="2" t="e">
        <f t="shared" si="1"/>
        <v>#REF!</v>
      </c>
      <c r="I33" s="2" t="e">
        <f>UserPassword!#REF!</f>
        <v>#REF!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e">
        <f>_Input!#REF!</f>
        <v>#REF!</v>
      </c>
      <c r="O33" s="3" t="e">
        <f>_Input!#REF!</f>
        <v>#REF!</v>
      </c>
      <c r="P33" s="3" t="s">
        <v>170</v>
      </c>
      <c r="Q33" s="3" t="s">
        <v>100</v>
      </c>
      <c r="R33" s="3" t="e">
        <f t="shared" si="2"/>
        <v>#REF!</v>
      </c>
    </row>
    <row r="34" spans="1:18" x14ac:dyDescent="0.25">
      <c r="A34" s="3" t="e">
        <f t="shared" si="0"/>
        <v>#REF!</v>
      </c>
      <c r="B34" s="3" t="e">
        <f>Person!#REF!</f>
        <v>#REF!</v>
      </c>
      <c r="C34" s="3" t="e">
        <f>VLOOKUP(_Input!#REF!,_MasterData!$Y$2:$Z$15,2,FALSE)</f>
        <v>#REF!</v>
      </c>
      <c r="D34" s="2" t="e">
        <f>VLOOKUP(_Input!#REF!,_MasterData!$W$2:$X$7,2,FALSE)</f>
        <v>#REF!</v>
      </c>
      <c r="E34" s="3" t="e">
        <f>VLOOKUP(_Input!#REF!,_MasterData!$U$2:$V$14,2,FALSE)</f>
        <v>#REF!</v>
      </c>
      <c r="F34" s="3" t="e">
        <f>_xlfn.CONCAT("&amp;ai;",_Input!#REF!)</f>
        <v>#REF!</v>
      </c>
      <c r="G34" s="2" t="e">
        <f>VLOOKUP(_Input!#REF!,_MasterData!$S$2:$T$3,2,FALSE)</f>
        <v>#REF!</v>
      </c>
      <c r="H34" s="2" t="e">
        <f t="shared" si="1"/>
        <v>#REF!</v>
      </c>
      <c r="I34" s="2" t="e">
        <f>UserPassword!#REF!</f>
        <v>#REF!</v>
      </c>
      <c r="J34" s="3" t="s">
        <v>108</v>
      </c>
      <c r="K34" s="3" t="s">
        <v>108</v>
      </c>
      <c r="L34" s="3" t="s">
        <v>106</v>
      </c>
      <c r="M34" s="3" t="s">
        <v>106</v>
      </c>
      <c r="N34" s="3" t="e">
        <f>_Input!#REF!</f>
        <v>#REF!</v>
      </c>
      <c r="O34" s="3" t="e">
        <f>_Input!#REF!</f>
        <v>#REF!</v>
      </c>
      <c r="P34" s="3" t="s">
        <v>170</v>
      </c>
      <c r="Q34" s="3" t="s">
        <v>100</v>
      </c>
      <c r="R34" s="3" t="e">
        <f t="shared" si="2"/>
        <v>#REF!</v>
      </c>
    </row>
    <row r="35" spans="1:18" x14ac:dyDescent="0.25">
      <c r="A35" s="3" t="e">
        <f t="shared" si="0"/>
        <v>#REF!</v>
      </c>
      <c r="B35" s="3" t="e">
        <f>Person!#REF!</f>
        <v>#REF!</v>
      </c>
      <c r="C35" s="3" t="e">
        <f>VLOOKUP(_Input!#REF!,_MasterData!$Y$2:$Z$15,2,FALSE)</f>
        <v>#REF!</v>
      </c>
      <c r="D35" s="2" t="e">
        <f>VLOOKUP(_Input!#REF!,_MasterData!$W$2:$X$7,2,FALSE)</f>
        <v>#REF!</v>
      </c>
      <c r="E35" s="3" t="e">
        <f>VLOOKUP(_Input!#REF!,_MasterData!$U$2:$V$14,2,FALSE)</f>
        <v>#REF!</v>
      </c>
      <c r="F35" s="3" t="e">
        <f>_xlfn.CONCAT("&amp;ai;",_Input!#REF!)</f>
        <v>#REF!</v>
      </c>
      <c r="G35" s="2" t="e">
        <f>VLOOKUP(_Input!#REF!,_MasterData!$S$2:$T$3,2,FALSE)</f>
        <v>#REF!</v>
      </c>
      <c r="H35" s="2" t="e">
        <f t="shared" si="1"/>
        <v>#REF!</v>
      </c>
      <c r="I35" s="2" t="e">
        <f>UserPassword!#REF!</f>
        <v>#REF!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e">
        <f>_Input!#REF!</f>
        <v>#REF!</v>
      </c>
      <c r="O35" s="3" t="e">
        <f>_Input!#REF!</f>
        <v>#REF!</v>
      </c>
      <c r="P35" s="3" t="s">
        <v>170</v>
      </c>
      <c r="Q35" s="3" t="s">
        <v>100</v>
      </c>
      <c r="R35" s="3" t="e">
        <f t="shared" si="2"/>
        <v>#REF!</v>
      </c>
    </row>
    <row r="36" spans="1:18" x14ac:dyDescent="0.25">
      <c r="A36" s="3" t="e">
        <f t="shared" si="0"/>
        <v>#REF!</v>
      </c>
      <c r="B36" s="3" t="e">
        <f>Person!#REF!</f>
        <v>#REF!</v>
      </c>
      <c r="C36" s="3" t="e">
        <f>VLOOKUP(_Input!#REF!,_MasterData!$Y$2:$Z$15,2,FALSE)</f>
        <v>#REF!</v>
      </c>
      <c r="D36" s="2" t="e">
        <f>VLOOKUP(_Input!#REF!,_MasterData!$W$2:$X$7,2,FALSE)</f>
        <v>#REF!</v>
      </c>
      <c r="E36" s="3" t="e">
        <f>VLOOKUP(_Input!#REF!,_MasterData!$U$2:$V$14,2,FALSE)</f>
        <v>#REF!</v>
      </c>
      <c r="F36" s="3" t="e">
        <f>_xlfn.CONCAT("&amp;ai;",_Input!#REF!)</f>
        <v>#REF!</v>
      </c>
      <c r="G36" s="2" t="e">
        <f>VLOOKUP(_Input!#REF!,_MasterData!$S$2:$T$3,2,FALSE)</f>
        <v>#REF!</v>
      </c>
      <c r="H36" s="2" t="e">
        <f t="shared" si="1"/>
        <v>#REF!</v>
      </c>
      <c r="I36" s="2" t="e">
        <f>UserPassword!#REF!</f>
        <v>#REF!</v>
      </c>
      <c r="J36" s="3" t="s">
        <v>108</v>
      </c>
      <c r="K36" s="3" t="s">
        <v>108</v>
      </c>
      <c r="L36" s="3" t="s">
        <v>106</v>
      </c>
      <c r="M36" s="3" t="s">
        <v>106</v>
      </c>
      <c r="N36" s="3" t="e">
        <f>_Input!#REF!</f>
        <v>#REF!</v>
      </c>
      <c r="O36" s="3" t="e">
        <f>_Input!#REF!</f>
        <v>#REF!</v>
      </c>
      <c r="P36" s="3" t="s">
        <v>170</v>
      </c>
      <c r="Q36" s="3" t="s">
        <v>100</v>
      </c>
      <c r="R36" s="3" t="e">
        <f t="shared" si="2"/>
        <v>#REF!</v>
      </c>
    </row>
    <row r="37" spans="1:18" x14ac:dyDescent="0.25">
      <c r="A37" s="3" t="e">
        <f t="shared" si="0"/>
        <v>#REF!</v>
      </c>
      <c r="B37" s="3" t="e">
        <f>Person!#REF!</f>
        <v>#REF!</v>
      </c>
      <c r="C37" s="3" t="e">
        <f>VLOOKUP(_Input!#REF!,_MasterData!$Y$2:$Z$15,2,FALSE)</f>
        <v>#REF!</v>
      </c>
      <c r="D37" s="2" t="e">
        <f>VLOOKUP(_Input!#REF!,_MasterData!$W$2:$X$7,2,FALSE)</f>
        <v>#REF!</v>
      </c>
      <c r="E37" s="3" t="e">
        <f>VLOOKUP(_Input!#REF!,_MasterData!$U$2:$V$14,2,FALSE)</f>
        <v>#REF!</v>
      </c>
      <c r="F37" s="3" t="e">
        <f>_xlfn.CONCAT("&amp;ai;",_Input!#REF!)</f>
        <v>#REF!</v>
      </c>
      <c r="G37" s="2" t="e">
        <f>VLOOKUP(_Input!#REF!,_MasterData!$S$2:$T$3,2,FALSE)</f>
        <v>#REF!</v>
      </c>
      <c r="H37" s="2" t="e">
        <f t="shared" si="1"/>
        <v>#REF!</v>
      </c>
      <c r="I37" s="2" t="e">
        <f>UserPassword!#REF!</f>
        <v>#REF!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e">
        <f>_Input!#REF!</f>
        <v>#REF!</v>
      </c>
      <c r="O37" s="3" t="e">
        <f>_Input!#REF!</f>
        <v>#REF!</v>
      </c>
      <c r="P37" s="3" t="s">
        <v>170</v>
      </c>
      <c r="Q37" s="3" t="s">
        <v>100</v>
      </c>
      <c r="R37" s="3" t="e">
        <f t="shared" si="2"/>
        <v>#REF!</v>
      </c>
    </row>
    <row r="38" spans="1:18" x14ac:dyDescent="0.25">
      <c r="A38" s="3" t="e">
        <f t="shared" si="0"/>
        <v>#REF!</v>
      </c>
      <c r="B38" s="3" t="e">
        <f>Person!#REF!</f>
        <v>#REF!</v>
      </c>
      <c r="C38" s="3" t="e">
        <f>VLOOKUP(_Input!#REF!,_MasterData!$Y$2:$Z$15,2,FALSE)</f>
        <v>#REF!</v>
      </c>
      <c r="D38" s="2" t="e">
        <f>VLOOKUP(_Input!#REF!,_MasterData!$W$2:$X$7,2,FALSE)</f>
        <v>#REF!</v>
      </c>
      <c r="E38" s="3" t="e">
        <f>VLOOKUP(_Input!#REF!,_MasterData!$U$2:$V$14,2,FALSE)</f>
        <v>#REF!</v>
      </c>
      <c r="F38" s="3" t="e">
        <f>_xlfn.CONCAT("&amp;ai;",_Input!#REF!)</f>
        <v>#REF!</v>
      </c>
      <c r="G38" s="2" t="e">
        <f>VLOOKUP(_Input!#REF!,_MasterData!$S$2:$T$3,2,FALSE)</f>
        <v>#REF!</v>
      </c>
      <c r="H38" s="2" t="e">
        <f t="shared" si="1"/>
        <v>#REF!</v>
      </c>
      <c r="I38" s="2" t="e">
        <f>UserPassword!#REF!</f>
        <v>#REF!</v>
      </c>
      <c r="J38" s="3" t="s">
        <v>108</v>
      </c>
      <c r="K38" s="3" t="s">
        <v>108</v>
      </c>
      <c r="L38" s="3" t="s">
        <v>106</v>
      </c>
      <c r="M38" s="3" t="s">
        <v>106</v>
      </c>
      <c r="N38" s="3" t="e">
        <f>_Input!#REF!</f>
        <v>#REF!</v>
      </c>
      <c r="O38" s="3" t="e">
        <f>_Input!#REF!</f>
        <v>#REF!</v>
      </c>
      <c r="P38" s="3" t="s">
        <v>170</v>
      </c>
      <c r="Q38" s="3" t="s">
        <v>100</v>
      </c>
      <c r="R38" s="3" t="e">
        <f t="shared" si="2"/>
        <v>#REF!</v>
      </c>
    </row>
    <row r="39" spans="1:18" x14ac:dyDescent="0.25">
      <c r="A39" s="3" t="e">
        <f t="shared" si="0"/>
        <v>#REF!</v>
      </c>
      <c r="B39" s="3" t="e">
        <f>Person!#REF!</f>
        <v>#REF!</v>
      </c>
      <c r="C39" s="3" t="e">
        <f>VLOOKUP(_Input!#REF!,_MasterData!$Y$2:$Z$15,2,FALSE)</f>
        <v>#REF!</v>
      </c>
      <c r="D39" s="2" t="e">
        <f>VLOOKUP(_Input!#REF!,_MasterData!$W$2:$X$7,2,FALSE)</f>
        <v>#REF!</v>
      </c>
      <c r="E39" s="3" t="e">
        <f>VLOOKUP(_Input!#REF!,_MasterData!$U$2:$V$14,2,FALSE)</f>
        <v>#REF!</v>
      </c>
      <c r="F39" s="3" t="e">
        <f>_xlfn.CONCAT("&amp;ai;",_Input!#REF!)</f>
        <v>#REF!</v>
      </c>
      <c r="G39" s="2" t="e">
        <f>VLOOKUP(_Input!#REF!,_MasterData!$S$2:$T$3,2,FALSE)</f>
        <v>#REF!</v>
      </c>
      <c r="H39" s="2" t="e">
        <f t="shared" si="1"/>
        <v>#REF!</v>
      </c>
      <c r="I39" s="2" t="e">
        <f>UserPassword!#REF!</f>
        <v>#REF!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e">
        <f>_Input!#REF!</f>
        <v>#REF!</v>
      </c>
      <c r="O39" s="3" t="e">
        <f>_Input!#REF!</f>
        <v>#REF!</v>
      </c>
      <c r="P39" s="3" t="s">
        <v>170</v>
      </c>
      <c r="Q39" s="3" t="s">
        <v>100</v>
      </c>
      <c r="R39" s="3" t="e">
        <f t="shared" si="2"/>
        <v>#REF!</v>
      </c>
    </row>
    <row r="40" spans="1:18" x14ac:dyDescent="0.25">
      <c r="A40" s="3" t="e">
        <f t="shared" si="0"/>
        <v>#REF!</v>
      </c>
      <c r="B40" s="3" t="e">
        <f>Person!#REF!</f>
        <v>#REF!</v>
      </c>
      <c r="C40" s="3" t="e">
        <f>VLOOKUP(_Input!#REF!,_MasterData!$Y$2:$Z$15,2,FALSE)</f>
        <v>#REF!</v>
      </c>
      <c r="D40" s="2" t="e">
        <f>VLOOKUP(_Input!#REF!,_MasterData!$W$2:$X$7,2,FALSE)</f>
        <v>#REF!</v>
      </c>
      <c r="E40" s="3" t="e">
        <f>VLOOKUP(_Input!#REF!,_MasterData!$U$2:$V$14,2,FALSE)</f>
        <v>#REF!</v>
      </c>
      <c r="F40" s="3" t="e">
        <f>_xlfn.CONCAT("&amp;ai;",_Input!#REF!)</f>
        <v>#REF!</v>
      </c>
      <c r="G40" s="2" t="e">
        <f>VLOOKUP(_Input!#REF!,_MasterData!$S$2:$T$3,2,FALSE)</f>
        <v>#REF!</v>
      </c>
      <c r="H40" s="2" t="e">
        <f t="shared" si="1"/>
        <v>#REF!</v>
      </c>
      <c r="I40" s="2" t="e">
        <f>UserPassword!#REF!</f>
        <v>#REF!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e">
        <f>_Input!#REF!</f>
        <v>#REF!</v>
      </c>
      <c r="O40" s="3" t="e">
        <f>_Input!#REF!</f>
        <v>#REF!</v>
      </c>
      <c r="P40" s="3" t="s">
        <v>170</v>
      </c>
      <c r="Q40" s="3" t="s">
        <v>100</v>
      </c>
      <c r="R40" s="3" t="e">
        <f t="shared" si="2"/>
        <v>#REF!</v>
      </c>
    </row>
    <row r="41" spans="1:18" x14ac:dyDescent="0.25">
      <c r="A41" s="3" t="e">
        <f t="shared" si="0"/>
        <v>#REF!</v>
      </c>
      <c r="B41" s="3" t="e">
        <f>Person!#REF!</f>
        <v>#REF!</v>
      </c>
      <c r="C41" s="3" t="e">
        <f>VLOOKUP(_Input!#REF!,_MasterData!$Y$2:$Z$15,2,FALSE)</f>
        <v>#REF!</v>
      </c>
      <c r="D41" s="2" t="e">
        <f>VLOOKUP(_Input!#REF!,_MasterData!$W$2:$X$7,2,FALSE)</f>
        <v>#REF!</v>
      </c>
      <c r="E41" s="3" t="e">
        <f>VLOOKUP(_Input!#REF!,_MasterData!$U$2:$V$14,2,FALSE)</f>
        <v>#REF!</v>
      </c>
      <c r="F41" s="3" t="e">
        <f>_xlfn.CONCAT("&amp;ai;",_Input!#REF!)</f>
        <v>#REF!</v>
      </c>
      <c r="G41" s="2" t="e">
        <f>VLOOKUP(_Input!#REF!,_MasterData!$S$2:$T$3,2,FALSE)</f>
        <v>#REF!</v>
      </c>
      <c r="H41" s="2" t="e">
        <f t="shared" si="1"/>
        <v>#REF!</v>
      </c>
      <c r="I41" s="2" t="e">
        <f>UserPassword!#REF!</f>
        <v>#REF!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e">
        <f>_Input!#REF!</f>
        <v>#REF!</v>
      </c>
      <c r="O41" s="3" t="e">
        <f>_Input!#REF!</f>
        <v>#REF!</v>
      </c>
      <c r="P41" s="3" t="s">
        <v>170</v>
      </c>
      <c r="Q41" s="3" t="s">
        <v>100</v>
      </c>
      <c r="R41" s="3" t="e">
        <f t="shared" si="2"/>
        <v>#REF!</v>
      </c>
    </row>
    <row r="42" spans="1:18" x14ac:dyDescent="0.25">
      <c r="A42" s="3" t="e">
        <f t="shared" si="0"/>
        <v>#REF!</v>
      </c>
      <c r="B42" s="3" t="e">
        <f>Person!#REF!</f>
        <v>#REF!</v>
      </c>
      <c r="C42" s="3" t="e">
        <f>VLOOKUP(_Input!#REF!,_MasterData!$Y$2:$Z$15,2,FALSE)</f>
        <v>#REF!</v>
      </c>
      <c r="D42" s="2" t="e">
        <f>VLOOKUP(_Input!#REF!,_MasterData!$W$2:$X$7,2,FALSE)</f>
        <v>#REF!</v>
      </c>
      <c r="E42" s="3" t="e">
        <f>VLOOKUP(_Input!#REF!,_MasterData!$U$2:$V$14,2,FALSE)</f>
        <v>#REF!</v>
      </c>
      <c r="F42" s="3" t="e">
        <f>_xlfn.CONCAT("&amp;ai;",_Input!#REF!)</f>
        <v>#REF!</v>
      </c>
      <c r="G42" s="2" t="e">
        <f>VLOOKUP(_Input!#REF!,_MasterData!$S$2:$T$3,2,FALSE)</f>
        <v>#REF!</v>
      </c>
      <c r="H42" s="2" t="e">
        <f t="shared" si="1"/>
        <v>#REF!</v>
      </c>
      <c r="I42" s="2" t="e">
        <f>UserPassword!#REF!</f>
        <v>#REF!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e">
        <f>_Input!#REF!</f>
        <v>#REF!</v>
      </c>
      <c r="O42" s="3" t="e">
        <f>_Input!#REF!</f>
        <v>#REF!</v>
      </c>
      <c r="P42" s="3" t="s">
        <v>170</v>
      </c>
      <c r="Q42" s="3" t="s">
        <v>100</v>
      </c>
      <c r="R42" s="3" t="e">
        <f t="shared" si="2"/>
        <v>#REF!</v>
      </c>
    </row>
    <row r="43" spans="1:18" x14ac:dyDescent="0.25">
      <c r="A43" s="3" t="e">
        <f t="shared" si="0"/>
        <v>#REF!</v>
      </c>
      <c r="B43" s="3" t="e">
        <f>Person!#REF!</f>
        <v>#REF!</v>
      </c>
      <c r="C43" s="3" t="e">
        <f>VLOOKUP(_Input!#REF!,_MasterData!$Y$2:$Z$15,2,FALSE)</f>
        <v>#REF!</v>
      </c>
      <c r="D43" s="2" t="e">
        <f>VLOOKUP(_Input!#REF!,_MasterData!$W$2:$X$7,2,FALSE)</f>
        <v>#REF!</v>
      </c>
      <c r="E43" s="3" t="e">
        <f>VLOOKUP(_Input!#REF!,_MasterData!$U$2:$V$14,2,FALSE)</f>
        <v>#REF!</v>
      </c>
      <c r="F43" s="3" t="e">
        <f>_xlfn.CONCAT("&amp;ai;",_Input!#REF!)</f>
        <v>#REF!</v>
      </c>
      <c r="G43" s="2" t="e">
        <f>VLOOKUP(_Input!#REF!,_MasterData!$S$2:$T$3,2,FALSE)</f>
        <v>#REF!</v>
      </c>
      <c r="H43" s="2" t="e">
        <f t="shared" si="1"/>
        <v>#REF!</v>
      </c>
      <c r="I43" s="2" t="e">
        <f>UserPassword!#REF!</f>
        <v>#REF!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e">
        <f>_Input!#REF!</f>
        <v>#REF!</v>
      </c>
      <c r="O43" s="3" t="e">
        <f>_Input!#REF!</f>
        <v>#REF!</v>
      </c>
      <c r="P43" s="3" t="s">
        <v>170</v>
      </c>
      <c r="Q43" s="3" t="s">
        <v>100</v>
      </c>
      <c r="R43" s="3" t="e">
        <f t="shared" si="2"/>
        <v>#REF!</v>
      </c>
    </row>
    <row r="44" spans="1:18" x14ac:dyDescent="0.25">
      <c r="A44" s="3" t="e">
        <f t="shared" si="0"/>
        <v>#REF!</v>
      </c>
      <c r="B44" s="3" t="e">
        <f>Person!#REF!</f>
        <v>#REF!</v>
      </c>
      <c r="C44" s="3" t="e">
        <f>VLOOKUP(_Input!#REF!,_MasterData!$Y$2:$Z$15,2,FALSE)</f>
        <v>#REF!</v>
      </c>
      <c r="D44" s="2" t="e">
        <f>VLOOKUP(_Input!#REF!,_MasterData!$W$2:$X$7,2,FALSE)</f>
        <v>#REF!</v>
      </c>
      <c r="E44" s="3" t="e">
        <f>VLOOKUP(_Input!#REF!,_MasterData!$U$2:$V$14,2,FALSE)</f>
        <v>#REF!</v>
      </c>
      <c r="F44" s="3" t="e">
        <f>_xlfn.CONCAT("&amp;ai;",_Input!#REF!)</f>
        <v>#REF!</v>
      </c>
      <c r="G44" s="2" t="e">
        <f>VLOOKUP(_Input!#REF!,_MasterData!$S$2:$T$3,2,FALSE)</f>
        <v>#REF!</v>
      </c>
      <c r="H44" s="2" t="e">
        <f t="shared" si="1"/>
        <v>#REF!</v>
      </c>
      <c r="I44" s="2" t="e">
        <f>UserPassword!#REF!</f>
        <v>#REF!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e">
        <f>_Input!#REF!</f>
        <v>#REF!</v>
      </c>
      <c r="O44" s="3" t="e">
        <f>_Input!#REF!</f>
        <v>#REF!</v>
      </c>
      <c r="P44" s="3" t="s">
        <v>170</v>
      </c>
      <c r="Q44" s="3" t="s">
        <v>100</v>
      </c>
      <c r="R44" s="3" t="e">
        <f t="shared" si="2"/>
        <v>#REF!</v>
      </c>
    </row>
    <row r="45" spans="1:18" x14ac:dyDescent="0.25">
      <c r="A45" s="3" t="e">
        <f t="shared" si="0"/>
        <v>#REF!</v>
      </c>
      <c r="B45" s="3" t="e">
        <f>Person!#REF!</f>
        <v>#REF!</v>
      </c>
      <c r="C45" s="3" t="e">
        <f>VLOOKUP(_Input!#REF!,_MasterData!$Y$2:$Z$15,2,FALSE)</f>
        <v>#REF!</v>
      </c>
      <c r="D45" s="2" t="e">
        <f>VLOOKUP(_Input!#REF!,_MasterData!$W$2:$X$7,2,FALSE)</f>
        <v>#REF!</v>
      </c>
      <c r="E45" s="3" t="e">
        <f>VLOOKUP(_Input!#REF!,_MasterData!$U$2:$V$14,2,FALSE)</f>
        <v>#REF!</v>
      </c>
      <c r="F45" s="3" t="e">
        <f>_xlfn.CONCAT("&amp;ai;",_Input!#REF!)</f>
        <v>#REF!</v>
      </c>
      <c r="G45" s="2" t="e">
        <f>VLOOKUP(_Input!#REF!,_MasterData!$S$2:$T$3,2,FALSE)</f>
        <v>#REF!</v>
      </c>
      <c r="H45" s="2" t="e">
        <f t="shared" si="1"/>
        <v>#REF!</v>
      </c>
      <c r="I45" s="2" t="e">
        <f>UserPassword!#REF!</f>
        <v>#REF!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e">
        <f>_Input!#REF!</f>
        <v>#REF!</v>
      </c>
      <c r="O45" s="3" t="e">
        <f>_Input!#REF!</f>
        <v>#REF!</v>
      </c>
      <c r="P45" s="3" t="s">
        <v>170</v>
      </c>
      <c r="Q45" s="3" t="s">
        <v>100</v>
      </c>
      <c r="R45" s="3" t="e">
        <f t="shared" si="2"/>
        <v>#REF!</v>
      </c>
    </row>
    <row r="46" spans="1:18" x14ac:dyDescent="0.25">
      <c r="A46" s="3" t="e">
        <f t="shared" si="0"/>
        <v>#REF!</v>
      </c>
      <c r="B46" s="3" t="e">
        <f>Person!#REF!</f>
        <v>#REF!</v>
      </c>
      <c r="C46" s="3" t="e">
        <f>VLOOKUP(_Input!#REF!,_MasterData!$Y$2:$Z$15,2,FALSE)</f>
        <v>#REF!</v>
      </c>
      <c r="D46" s="2" t="e">
        <f>VLOOKUP(_Input!#REF!,_MasterData!$W$2:$X$7,2,FALSE)</f>
        <v>#REF!</v>
      </c>
      <c r="E46" s="3" t="e">
        <f>VLOOKUP(_Input!#REF!,_MasterData!$U$2:$V$14,2,FALSE)</f>
        <v>#REF!</v>
      </c>
      <c r="F46" s="3" t="e">
        <f>_xlfn.CONCAT("&amp;ai;",_Input!#REF!)</f>
        <v>#REF!</v>
      </c>
      <c r="G46" s="2" t="e">
        <f>VLOOKUP(_Input!#REF!,_MasterData!$S$2:$T$3,2,FALSE)</f>
        <v>#REF!</v>
      </c>
      <c r="H46" s="2" t="e">
        <f t="shared" si="1"/>
        <v>#REF!</v>
      </c>
      <c r="I46" s="2" t="e">
        <f>UserPassword!#REF!</f>
        <v>#REF!</v>
      </c>
      <c r="J46" s="3" t="s">
        <v>108</v>
      </c>
      <c r="K46" s="3" t="s">
        <v>108</v>
      </c>
      <c r="L46" s="3" t="s">
        <v>106</v>
      </c>
      <c r="M46" s="3" t="s">
        <v>106</v>
      </c>
      <c r="N46" s="3" t="e">
        <f>_Input!#REF!</f>
        <v>#REF!</v>
      </c>
      <c r="O46" s="3" t="e">
        <f>_Input!#REF!</f>
        <v>#REF!</v>
      </c>
      <c r="P46" s="3" t="s">
        <v>170</v>
      </c>
      <c r="Q46" s="3" t="s">
        <v>100</v>
      </c>
      <c r="R46" s="3" t="e">
        <f t="shared" si="2"/>
        <v>#REF!</v>
      </c>
    </row>
    <row r="47" spans="1:18" x14ac:dyDescent="0.25">
      <c r="A47" s="3" t="e">
        <f t="shared" si="0"/>
        <v>#REF!</v>
      </c>
      <c r="B47" s="3" t="e">
        <f>Person!#REF!</f>
        <v>#REF!</v>
      </c>
      <c r="C47" s="3" t="e">
        <f>VLOOKUP(_Input!#REF!,_MasterData!$Y$2:$Z$15,2,FALSE)</f>
        <v>#REF!</v>
      </c>
      <c r="D47" s="2" t="e">
        <f>VLOOKUP(_Input!#REF!,_MasterData!$W$2:$X$7,2,FALSE)</f>
        <v>#REF!</v>
      </c>
      <c r="E47" s="3" t="e">
        <f>VLOOKUP(_Input!#REF!,_MasterData!$U$2:$V$14,2,FALSE)</f>
        <v>#REF!</v>
      </c>
      <c r="F47" s="3" t="e">
        <f>_xlfn.CONCAT("&amp;ai;",_Input!#REF!)</f>
        <v>#REF!</v>
      </c>
      <c r="G47" s="2" t="e">
        <f>VLOOKUP(_Input!#REF!,_MasterData!$S$2:$T$3,2,FALSE)</f>
        <v>#REF!</v>
      </c>
      <c r="H47" s="2" t="e">
        <f t="shared" si="1"/>
        <v>#REF!</v>
      </c>
      <c r="I47" s="2" t="e">
        <f>UserPassword!#REF!</f>
        <v>#REF!</v>
      </c>
      <c r="J47" s="3" t="s">
        <v>108</v>
      </c>
      <c r="K47" s="3" t="s">
        <v>108</v>
      </c>
      <c r="L47" s="3" t="s">
        <v>106</v>
      </c>
      <c r="M47" s="3" t="s">
        <v>106</v>
      </c>
      <c r="N47" s="3" t="e">
        <f>_Input!#REF!</f>
        <v>#REF!</v>
      </c>
      <c r="O47" s="3" t="e">
        <f>_Input!#REF!</f>
        <v>#REF!</v>
      </c>
      <c r="P47" s="3" t="s">
        <v>170</v>
      </c>
      <c r="Q47" s="3" t="s">
        <v>100</v>
      </c>
      <c r="R47" s="3" t="e">
        <f t="shared" si="2"/>
        <v>#REF!</v>
      </c>
    </row>
    <row r="48" spans="1:18" x14ac:dyDescent="0.25">
      <c r="A48" s="3" t="e">
        <f t="shared" si="0"/>
        <v>#REF!</v>
      </c>
      <c r="B48" s="3" t="e">
        <f>Person!#REF!</f>
        <v>#REF!</v>
      </c>
      <c r="C48" s="3" t="e">
        <f>VLOOKUP(_Input!#REF!,_MasterData!$Y$2:$Z$15,2,FALSE)</f>
        <v>#REF!</v>
      </c>
      <c r="D48" s="2" t="e">
        <f>VLOOKUP(_Input!#REF!,_MasterData!$W$2:$X$7,2,FALSE)</f>
        <v>#REF!</v>
      </c>
      <c r="E48" s="3" t="e">
        <f>VLOOKUP(_Input!#REF!,_MasterData!$U$2:$V$14,2,FALSE)</f>
        <v>#REF!</v>
      </c>
      <c r="F48" s="3" t="e">
        <f>_xlfn.CONCAT("&amp;ai;",_Input!#REF!)</f>
        <v>#REF!</v>
      </c>
      <c r="G48" s="2" t="e">
        <f>VLOOKUP(_Input!#REF!,_MasterData!$S$2:$T$3,2,FALSE)</f>
        <v>#REF!</v>
      </c>
      <c r="H48" s="2" t="e">
        <f t="shared" si="1"/>
        <v>#REF!</v>
      </c>
      <c r="I48" s="2" t="e">
        <f>UserPassword!#REF!</f>
        <v>#REF!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e">
        <f>_Input!#REF!</f>
        <v>#REF!</v>
      </c>
      <c r="O48" s="3" t="e">
        <f>_Input!#REF!</f>
        <v>#REF!</v>
      </c>
      <c r="P48" s="3" t="s">
        <v>170</v>
      </c>
      <c r="Q48" s="3" t="s">
        <v>100</v>
      </c>
      <c r="R48" s="3" t="e">
        <f t="shared" si="2"/>
        <v>#REF!</v>
      </c>
    </row>
    <row r="49" spans="1:18" x14ac:dyDescent="0.25">
      <c r="A49" s="3" t="e">
        <f t="shared" si="0"/>
        <v>#REF!</v>
      </c>
      <c r="B49" s="3" t="e">
        <f>Person!#REF!</f>
        <v>#REF!</v>
      </c>
      <c r="C49" s="3" t="e">
        <f>VLOOKUP(_Input!#REF!,_MasterData!$Y$2:$Z$15,2,FALSE)</f>
        <v>#REF!</v>
      </c>
      <c r="D49" s="2" t="e">
        <f>VLOOKUP(_Input!#REF!,_MasterData!$W$2:$X$7,2,FALSE)</f>
        <v>#REF!</v>
      </c>
      <c r="E49" s="3" t="e">
        <f>VLOOKUP(_Input!#REF!,_MasterData!$U$2:$V$14,2,FALSE)</f>
        <v>#REF!</v>
      </c>
      <c r="F49" s="3" t="e">
        <f>_xlfn.CONCAT("&amp;ai;",_Input!#REF!)</f>
        <v>#REF!</v>
      </c>
      <c r="G49" s="2" t="e">
        <f>VLOOKUP(_Input!#REF!,_MasterData!$S$2:$T$3,2,FALSE)</f>
        <v>#REF!</v>
      </c>
      <c r="H49" s="2" t="e">
        <f t="shared" si="1"/>
        <v>#REF!</v>
      </c>
      <c r="I49" s="2" t="e">
        <f>UserPassword!#REF!</f>
        <v>#REF!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e">
        <f>_Input!#REF!</f>
        <v>#REF!</v>
      </c>
      <c r="O49" s="3" t="e">
        <f>_Input!#REF!</f>
        <v>#REF!</v>
      </c>
      <c r="P49" s="3" t="s">
        <v>170</v>
      </c>
      <c r="Q49" s="3" t="s">
        <v>100</v>
      </c>
      <c r="R49" s="3" t="e">
        <f t="shared" si="2"/>
        <v>#REF!</v>
      </c>
    </row>
    <row r="50" spans="1:18" x14ac:dyDescent="0.25">
      <c r="A50" s="3" t="e">
        <f t="shared" si="0"/>
        <v>#REF!</v>
      </c>
      <c r="B50" s="3" t="e">
        <f>Person!#REF!</f>
        <v>#REF!</v>
      </c>
      <c r="C50" s="3" t="e">
        <f>VLOOKUP(_Input!#REF!,_MasterData!$Y$2:$Z$15,2,FALSE)</f>
        <v>#REF!</v>
      </c>
      <c r="D50" s="2" t="e">
        <f>VLOOKUP(_Input!#REF!,_MasterData!$W$2:$X$7,2,FALSE)</f>
        <v>#REF!</v>
      </c>
      <c r="E50" s="3" t="e">
        <f>VLOOKUP(_Input!#REF!,_MasterData!$U$2:$V$14,2,FALSE)</f>
        <v>#REF!</v>
      </c>
      <c r="F50" s="3" t="e">
        <f>_xlfn.CONCAT("&amp;ai;",_Input!#REF!)</f>
        <v>#REF!</v>
      </c>
      <c r="G50" s="2" t="e">
        <f>VLOOKUP(_Input!#REF!,_MasterData!$S$2:$T$3,2,FALSE)</f>
        <v>#REF!</v>
      </c>
      <c r="H50" s="2" t="e">
        <f t="shared" si="1"/>
        <v>#REF!</v>
      </c>
      <c r="I50" s="2" t="e">
        <f>UserPassword!#REF!</f>
        <v>#REF!</v>
      </c>
      <c r="J50" s="3" t="s">
        <v>108</v>
      </c>
      <c r="K50" s="3" t="s">
        <v>108</v>
      </c>
      <c r="L50" s="3" t="s">
        <v>106</v>
      </c>
      <c r="M50" s="3" t="s">
        <v>106</v>
      </c>
      <c r="N50" s="3" t="e">
        <f>_Input!#REF!</f>
        <v>#REF!</v>
      </c>
      <c r="O50" s="3" t="e">
        <f>_Input!#REF!</f>
        <v>#REF!</v>
      </c>
      <c r="P50" s="3" t="s">
        <v>170</v>
      </c>
      <c r="Q50" s="3" t="s">
        <v>100</v>
      </c>
      <c r="R50" s="3" t="e">
        <f t="shared" si="2"/>
        <v>#REF!</v>
      </c>
    </row>
    <row r="51" spans="1:18" x14ac:dyDescent="0.25">
      <c r="A51" s="3" t="e">
        <f t="shared" si="0"/>
        <v>#REF!</v>
      </c>
      <c r="B51" s="3" t="e">
        <f>Person!#REF!</f>
        <v>#REF!</v>
      </c>
      <c r="C51" s="3" t="e">
        <f>VLOOKUP(_Input!#REF!,_MasterData!$Y$2:$Z$15,2,FALSE)</f>
        <v>#REF!</v>
      </c>
      <c r="D51" s="2" t="e">
        <f>VLOOKUP(_Input!#REF!,_MasterData!$W$2:$X$7,2,FALSE)</f>
        <v>#REF!</v>
      </c>
      <c r="E51" s="3" t="e">
        <f>VLOOKUP(_Input!#REF!,_MasterData!$U$2:$V$14,2,FALSE)</f>
        <v>#REF!</v>
      </c>
      <c r="F51" s="3" t="e">
        <f>_xlfn.CONCAT("&amp;ai;",_Input!#REF!)</f>
        <v>#REF!</v>
      </c>
      <c r="G51" s="2" t="e">
        <f>VLOOKUP(_Input!#REF!,_MasterData!$S$2:$T$3,2,FALSE)</f>
        <v>#REF!</v>
      </c>
      <c r="H51" s="2" t="e">
        <f t="shared" si="1"/>
        <v>#REF!</v>
      </c>
      <c r="I51" s="2" t="e">
        <f>UserPassword!#REF!</f>
        <v>#REF!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e">
        <f>_Input!#REF!</f>
        <v>#REF!</v>
      </c>
      <c r="O51" s="3" t="e">
        <f>_Input!#REF!</f>
        <v>#REF!</v>
      </c>
      <c r="P51" s="3" t="s">
        <v>170</v>
      </c>
      <c r="Q51" s="3" t="s">
        <v>100</v>
      </c>
      <c r="R51" s="3" t="e">
        <f t="shared" si="2"/>
        <v>#REF!</v>
      </c>
    </row>
    <row r="52" spans="1:18" x14ac:dyDescent="0.25">
      <c r="A52" s="3" t="e">
        <f t="shared" si="0"/>
        <v>#REF!</v>
      </c>
      <c r="B52" s="3" t="e">
        <f>Person!#REF!</f>
        <v>#REF!</v>
      </c>
      <c r="C52" s="3" t="e">
        <f>VLOOKUP(_Input!#REF!,_MasterData!$Y$2:$Z$15,2,FALSE)</f>
        <v>#REF!</v>
      </c>
      <c r="D52" s="2" t="e">
        <f>VLOOKUP(_Input!#REF!,_MasterData!$W$2:$X$7,2,FALSE)</f>
        <v>#REF!</v>
      </c>
      <c r="E52" s="3" t="e">
        <f>VLOOKUP(_Input!#REF!,_MasterData!$U$2:$V$14,2,FALSE)</f>
        <v>#REF!</v>
      </c>
      <c r="F52" s="3" t="e">
        <f>_xlfn.CONCAT("&amp;ai;",_Input!#REF!)</f>
        <v>#REF!</v>
      </c>
      <c r="G52" s="2" t="e">
        <f>VLOOKUP(_Input!#REF!,_MasterData!$S$2:$T$3,2,FALSE)</f>
        <v>#REF!</v>
      </c>
      <c r="H52" s="2" t="e">
        <f t="shared" si="1"/>
        <v>#REF!</v>
      </c>
      <c r="I52" s="2" t="e">
        <f>UserPassword!#REF!</f>
        <v>#REF!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e">
        <f>_Input!#REF!</f>
        <v>#REF!</v>
      </c>
      <c r="O52" s="3" t="e">
        <f>_Input!#REF!</f>
        <v>#REF!</v>
      </c>
      <c r="P52" s="3" t="s">
        <v>170</v>
      </c>
      <c r="Q52" s="3" t="s">
        <v>100</v>
      </c>
      <c r="R52" s="3" t="e">
        <f t="shared" si="2"/>
        <v>#REF!</v>
      </c>
    </row>
    <row r="53" spans="1:18" x14ac:dyDescent="0.25">
      <c r="A53" s="3" t="e">
        <f t="shared" si="0"/>
        <v>#REF!</v>
      </c>
      <c r="B53" s="3" t="e">
        <f>Person!#REF!</f>
        <v>#REF!</v>
      </c>
      <c r="C53" s="3" t="e">
        <f>VLOOKUP(_Input!#REF!,_MasterData!$Y$2:$Z$15,2,FALSE)</f>
        <v>#REF!</v>
      </c>
      <c r="D53" s="2" t="e">
        <f>VLOOKUP(_Input!#REF!,_MasterData!$W$2:$X$7,2,FALSE)</f>
        <v>#REF!</v>
      </c>
      <c r="E53" s="3" t="e">
        <f>VLOOKUP(_Input!#REF!,_MasterData!$U$2:$V$14,2,FALSE)</f>
        <v>#REF!</v>
      </c>
      <c r="F53" s="3" t="e">
        <f>_xlfn.CONCAT("&amp;ai;",_Input!#REF!)</f>
        <v>#REF!</v>
      </c>
      <c r="G53" s="2" t="e">
        <f>VLOOKUP(_Input!#REF!,_MasterData!$S$2:$T$3,2,FALSE)</f>
        <v>#REF!</v>
      </c>
      <c r="H53" s="2" t="e">
        <f t="shared" si="1"/>
        <v>#REF!</v>
      </c>
      <c r="I53" s="2" t="e">
        <f>UserPassword!#REF!</f>
        <v>#REF!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e">
        <f>_Input!#REF!</f>
        <v>#REF!</v>
      </c>
      <c r="O53" s="3" t="e">
        <f>_Input!#REF!</f>
        <v>#REF!</v>
      </c>
      <c r="P53" s="3" t="s">
        <v>170</v>
      </c>
      <c r="Q53" s="3" t="s">
        <v>100</v>
      </c>
      <c r="R53" s="3" t="e">
        <f t="shared" si="2"/>
        <v>#REF!</v>
      </c>
    </row>
    <row r="54" spans="1:18" x14ac:dyDescent="0.25">
      <c r="A54" s="3" t="e">
        <f t="shared" si="0"/>
        <v>#REF!</v>
      </c>
      <c r="B54" s="3" t="e">
        <f>Person!#REF!</f>
        <v>#REF!</v>
      </c>
      <c r="C54" s="3" t="e">
        <f>VLOOKUP(_Input!#REF!,_MasterData!$Y$2:$Z$15,2,FALSE)</f>
        <v>#REF!</v>
      </c>
      <c r="D54" s="2" t="e">
        <f>VLOOKUP(_Input!#REF!,_MasterData!$W$2:$X$7,2,FALSE)</f>
        <v>#REF!</v>
      </c>
      <c r="E54" s="3" t="e">
        <f>VLOOKUP(_Input!#REF!,_MasterData!$U$2:$V$14,2,FALSE)</f>
        <v>#REF!</v>
      </c>
      <c r="F54" s="3" t="e">
        <f>_xlfn.CONCAT("&amp;ai;",_Input!#REF!)</f>
        <v>#REF!</v>
      </c>
      <c r="G54" s="2" t="e">
        <f>VLOOKUP(_Input!#REF!,_MasterData!$S$2:$T$3,2,FALSE)</f>
        <v>#REF!</v>
      </c>
      <c r="H54" s="2" t="e">
        <f t="shared" si="1"/>
        <v>#REF!</v>
      </c>
      <c r="I54" s="2" t="e">
        <f>UserPassword!#REF!</f>
        <v>#REF!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e">
        <f>_Input!#REF!</f>
        <v>#REF!</v>
      </c>
      <c r="O54" s="3" t="e">
        <f>_Input!#REF!</f>
        <v>#REF!</v>
      </c>
      <c r="P54" s="3" t="s">
        <v>170</v>
      </c>
      <c r="Q54" s="3" t="s">
        <v>100</v>
      </c>
      <c r="R54" s="3" t="e">
        <f t="shared" si="2"/>
        <v>#REF!</v>
      </c>
    </row>
    <row r="55" spans="1:18" x14ac:dyDescent="0.25">
      <c r="A55" s="3" t="e">
        <f t="shared" si="0"/>
        <v>#REF!</v>
      </c>
      <c r="B55" s="3" t="e">
        <f>Person!#REF!</f>
        <v>#REF!</v>
      </c>
      <c r="C55" s="3" t="e">
        <f>VLOOKUP(_Input!#REF!,_MasterData!$Y$2:$Z$15,2,FALSE)</f>
        <v>#REF!</v>
      </c>
      <c r="D55" s="2" t="e">
        <f>VLOOKUP(_Input!#REF!,_MasterData!$W$2:$X$7,2,FALSE)</f>
        <v>#REF!</v>
      </c>
      <c r="E55" s="3" t="e">
        <f>VLOOKUP(_Input!#REF!,_MasterData!$U$2:$V$14,2,FALSE)</f>
        <v>#REF!</v>
      </c>
      <c r="F55" s="3" t="e">
        <f>_xlfn.CONCAT("&amp;ai;",_Input!#REF!)</f>
        <v>#REF!</v>
      </c>
      <c r="G55" s="2" t="e">
        <f>VLOOKUP(_Input!#REF!,_MasterData!$S$2:$T$3,2,FALSE)</f>
        <v>#REF!</v>
      </c>
      <c r="H55" s="2" t="e">
        <f t="shared" si="1"/>
        <v>#REF!</v>
      </c>
      <c r="I55" s="2" t="e">
        <f>UserPassword!#REF!</f>
        <v>#REF!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e">
        <f>_Input!#REF!</f>
        <v>#REF!</v>
      </c>
      <c r="O55" s="3" t="e">
        <f>_Input!#REF!</f>
        <v>#REF!</v>
      </c>
      <c r="P55" s="3" t="s">
        <v>170</v>
      </c>
      <c r="Q55" s="3" t="s">
        <v>100</v>
      </c>
      <c r="R55" s="3" t="e">
        <f t="shared" si="2"/>
        <v>#REF!</v>
      </c>
    </row>
    <row r="56" spans="1:18" x14ac:dyDescent="0.25">
      <c r="A56" s="3" t="e">
        <f t="shared" si="0"/>
        <v>#REF!</v>
      </c>
      <c r="B56" s="3" t="e">
        <f>Person!#REF!</f>
        <v>#REF!</v>
      </c>
      <c r="C56" s="3" t="e">
        <f>VLOOKUP(_Input!#REF!,_MasterData!$Y$2:$Z$15,2,FALSE)</f>
        <v>#REF!</v>
      </c>
      <c r="D56" s="2" t="e">
        <f>VLOOKUP(_Input!#REF!,_MasterData!$W$2:$X$7,2,FALSE)</f>
        <v>#REF!</v>
      </c>
      <c r="E56" s="3" t="e">
        <f>VLOOKUP(_Input!#REF!,_MasterData!$U$2:$V$14,2,FALSE)</f>
        <v>#REF!</v>
      </c>
      <c r="F56" s="3" t="e">
        <f>_xlfn.CONCAT("&amp;ai;",_Input!#REF!)</f>
        <v>#REF!</v>
      </c>
      <c r="G56" s="2" t="e">
        <f>VLOOKUP(_Input!#REF!,_MasterData!$S$2:$T$3,2,FALSE)</f>
        <v>#REF!</v>
      </c>
      <c r="H56" s="2" t="e">
        <f t="shared" si="1"/>
        <v>#REF!</v>
      </c>
      <c r="I56" s="2" t="e">
        <f>UserPassword!#REF!</f>
        <v>#REF!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e">
        <f>_Input!#REF!</f>
        <v>#REF!</v>
      </c>
      <c r="O56" s="3" t="e">
        <f>_Input!#REF!</f>
        <v>#REF!</v>
      </c>
      <c r="P56" s="3" t="s">
        <v>170</v>
      </c>
      <c r="Q56" s="3" t="s">
        <v>100</v>
      </c>
      <c r="R56" s="3" t="e">
        <f t="shared" si="2"/>
        <v>#REF!</v>
      </c>
    </row>
    <row r="57" spans="1:18" x14ac:dyDescent="0.25">
      <c r="A57" s="3" t="e">
        <f t="shared" si="0"/>
        <v>#REF!</v>
      </c>
      <c r="B57" s="3" t="e">
        <f>Person!#REF!</f>
        <v>#REF!</v>
      </c>
      <c r="C57" s="3" t="e">
        <f>VLOOKUP(_Input!#REF!,_MasterData!$Y$2:$Z$15,2,FALSE)</f>
        <v>#REF!</v>
      </c>
      <c r="D57" s="2" t="e">
        <f>VLOOKUP(_Input!#REF!,_MasterData!$W$2:$X$7,2,FALSE)</f>
        <v>#REF!</v>
      </c>
      <c r="E57" s="3" t="e">
        <f>VLOOKUP(_Input!#REF!,_MasterData!$U$2:$V$14,2,FALSE)</f>
        <v>#REF!</v>
      </c>
      <c r="F57" s="3" t="e">
        <f>_xlfn.CONCAT("&amp;ai;",_Input!#REF!)</f>
        <v>#REF!</v>
      </c>
      <c r="G57" s="2" t="e">
        <f>VLOOKUP(_Input!#REF!,_MasterData!$S$2:$T$3,2,FALSE)</f>
        <v>#REF!</v>
      </c>
      <c r="H57" s="2" t="e">
        <f t="shared" si="1"/>
        <v>#REF!</v>
      </c>
      <c r="I57" s="2" t="e">
        <f>UserPassword!#REF!</f>
        <v>#REF!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e">
        <f>_Input!#REF!</f>
        <v>#REF!</v>
      </c>
      <c r="O57" s="3" t="e">
        <f>_Input!#REF!</f>
        <v>#REF!</v>
      </c>
      <c r="P57" s="3" t="s">
        <v>170</v>
      </c>
      <c r="Q57" s="3" t="s">
        <v>100</v>
      </c>
      <c r="R57" s="3" t="e">
        <f t="shared" si="2"/>
        <v>#REF!</v>
      </c>
    </row>
    <row r="58" spans="1:18" x14ac:dyDescent="0.25">
      <c r="A58" s="3" t="e">
        <f t="shared" si="0"/>
        <v>#REF!</v>
      </c>
      <c r="B58" s="3" t="e">
        <f>Person!#REF!</f>
        <v>#REF!</v>
      </c>
      <c r="C58" s="3" t="e">
        <f>VLOOKUP(_Input!#REF!,_MasterData!$Y$2:$Z$15,2,FALSE)</f>
        <v>#REF!</v>
      </c>
      <c r="D58" s="2" t="e">
        <f>VLOOKUP(_Input!#REF!,_MasterData!$W$2:$X$7,2,FALSE)</f>
        <v>#REF!</v>
      </c>
      <c r="E58" s="3" t="e">
        <f>VLOOKUP(_Input!#REF!,_MasterData!$U$2:$V$14,2,FALSE)</f>
        <v>#REF!</v>
      </c>
      <c r="F58" s="3" t="e">
        <f>_xlfn.CONCAT("&amp;ai;",_Input!#REF!)</f>
        <v>#REF!</v>
      </c>
      <c r="G58" s="2" t="e">
        <f>VLOOKUP(_Input!#REF!,_MasterData!$S$2:$T$3,2,FALSE)</f>
        <v>#REF!</v>
      </c>
      <c r="H58" s="2" t="e">
        <f t="shared" si="1"/>
        <v>#REF!</v>
      </c>
      <c r="I58" s="2" t="e">
        <f>UserPassword!#REF!</f>
        <v>#REF!</v>
      </c>
      <c r="J58" s="3" t="s">
        <v>108</v>
      </c>
      <c r="K58" s="3" t="s">
        <v>108</v>
      </c>
      <c r="L58" s="3" t="s">
        <v>106</v>
      </c>
      <c r="M58" s="3" t="s">
        <v>106</v>
      </c>
      <c r="N58" s="3" t="e">
        <f>_Input!#REF!</f>
        <v>#REF!</v>
      </c>
      <c r="O58" s="3" t="e">
        <f>_Input!#REF!</f>
        <v>#REF!</v>
      </c>
      <c r="P58" s="3" t="s">
        <v>170</v>
      </c>
      <c r="Q58" s="3" t="s">
        <v>100</v>
      </c>
      <c r="R58" s="3" t="e">
        <f t="shared" si="2"/>
        <v>#REF!</v>
      </c>
    </row>
    <row r="59" spans="1:18" x14ac:dyDescent="0.25">
      <c r="A59" s="3" t="e">
        <f t="shared" si="0"/>
        <v>#REF!</v>
      </c>
      <c r="B59" s="3" t="e">
        <f>Person!#REF!</f>
        <v>#REF!</v>
      </c>
      <c r="C59" s="3" t="e">
        <f>VLOOKUP(_Input!#REF!,_MasterData!$Y$2:$Z$15,2,FALSE)</f>
        <v>#REF!</v>
      </c>
      <c r="D59" s="2" t="e">
        <f>VLOOKUP(_Input!#REF!,_MasterData!$W$2:$X$7,2,FALSE)</f>
        <v>#REF!</v>
      </c>
      <c r="E59" s="3" t="e">
        <f>VLOOKUP(_Input!#REF!,_MasterData!$U$2:$V$14,2,FALSE)</f>
        <v>#REF!</v>
      </c>
      <c r="F59" s="3" t="e">
        <f>_xlfn.CONCAT("&amp;ai;",_Input!#REF!)</f>
        <v>#REF!</v>
      </c>
      <c r="G59" s="2" t="e">
        <f>VLOOKUP(_Input!#REF!,_MasterData!$S$2:$T$3,2,FALSE)</f>
        <v>#REF!</v>
      </c>
      <c r="H59" s="2" t="e">
        <f t="shared" si="1"/>
        <v>#REF!</v>
      </c>
      <c r="I59" s="2" t="e">
        <f>UserPassword!#REF!</f>
        <v>#REF!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e">
        <f>_Input!#REF!</f>
        <v>#REF!</v>
      </c>
      <c r="O59" s="3" t="e">
        <f>_Input!#REF!</f>
        <v>#REF!</v>
      </c>
      <c r="P59" s="3" t="s">
        <v>170</v>
      </c>
      <c r="Q59" s="3" t="s">
        <v>100</v>
      </c>
      <c r="R59" s="3" t="e">
        <f t="shared" si="2"/>
        <v>#REF!</v>
      </c>
    </row>
    <row r="60" spans="1:18" x14ac:dyDescent="0.25">
      <c r="A60" s="3" t="e">
        <f t="shared" si="0"/>
        <v>#REF!</v>
      </c>
      <c r="B60" s="3" t="e">
        <f>Person!#REF!</f>
        <v>#REF!</v>
      </c>
      <c r="C60" s="3" t="e">
        <f>VLOOKUP(_Input!#REF!,_MasterData!$Y$2:$Z$15,2,FALSE)</f>
        <v>#REF!</v>
      </c>
      <c r="D60" s="2" t="e">
        <f>VLOOKUP(_Input!#REF!,_MasterData!$W$2:$X$7,2,FALSE)</f>
        <v>#REF!</v>
      </c>
      <c r="E60" s="3" t="e">
        <f>VLOOKUP(_Input!#REF!,_MasterData!$U$2:$V$14,2,FALSE)</f>
        <v>#REF!</v>
      </c>
      <c r="F60" s="3" t="e">
        <f>_xlfn.CONCAT("&amp;ai;",_Input!#REF!)</f>
        <v>#REF!</v>
      </c>
      <c r="G60" s="2" t="e">
        <f>VLOOKUP(_Input!#REF!,_MasterData!$S$2:$T$3,2,FALSE)</f>
        <v>#REF!</v>
      </c>
      <c r="H60" s="2" t="e">
        <f t="shared" si="1"/>
        <v>#REF!</v>
      </c>
      <c r="I60" s="2" t="e">
        <f>UserPassword!#REF!</f>
        <v>#REF!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e">
        <f>_Input!#REF!</f>
        <v>#REF!</v>
      </c>
      <c r="O60" s="3" t="e">
        <f>_Input!#REF!</f>
        <v>#REF!</v>
      </c>
      <c r="P60" s="3" t="s">
        <v>170</v>
      </c>
      <c r="Q60" s="3" t="s">
        <v>100</v>
      </c>
      <c r="R60" s="3" t="e">
        <f t="shared" si="2"/>
        <v>#REF!</v>
      </c>
    </row>
    <row r="61" spans="1:18" x14ac:dyDescent="0.25">
      <c r="A61" s="3" t="e">
        <f t="shared" si="0"/>
        <v>#REF!</v>
      </c>
      <c r="B61" s="3" t="e">
        <f>Person!#REF!</f>
        <v>#REF!</v>
      </c>
      <c r="C61" s="3" t="e">
        <f>VLOOKUP(_Input!#REF!,_MasterData!$Y$2:$Z$15,2,FALSE)</f>
        <v>#REF!</v>
      </c>
      <c r="D61" s="2" t="e">
        <f>VLOOKUP(_Input!#REF!,_MasterData!$W$2:$X$7,2,FALSE)</f>
        <v>#REF!</v>
      </c>
      <c r="E61" s="3" t="e">
        <f>VLOOKUP(_Input!#REF!,_MasterData!$U$2:$V$14,2,FALSE)</f>
        <v>#REF!</v>
      </c>
      <c r="F61" s="3" t="e">
        <f>_xlfn.CONCAT("&amp;ai;",_Input!#REF!)</f>
        <v>#REF!</v>
      </c>
      <c r="G61" s="2" t="e">
        <f>VLOOKUP(_Input!#REF!,_MasterData!$S$2:$T$3,2,FALSE)</f>
        <v>#REF!</v>
      </c>
      <c r="H61" s="2" t="e">
        <f t="shared" si="1"/>
        <v>#REF!</v>
      </c>
      <c r="I61" s="2" t="e">
        <f>UserPassword!#REF!</f>
        <v>#REF!</v>
      </c>
      <c r="J61" s="3" t="s">
        <v>108</v>
      </c>
      <c r="K61" s="3" t="s">
        <v>108</v>
      </c>
      <c r="L61" s="3" t="s">
        <v>106</v>
      </c>
      <c r="M61" s="3" t="s">
        <v>106</v>
      </c>
      <c r="N61" s="3" t="e">
        <f>_Input!#REF!</f>
        <v>#REF!</v>
      </c>
      <c r="O61" s="3" t="e">
        <f>_Input!#REF!</f>
        <v>#REF!</v>
      </c>
      <c r="P61" s="3" t="s">
        <v>170</v>
      </c>
      <c r="Q61" s="3" t="s">
        <v>100</v>
      </c>
      <c r="R61" s="3" t="e">
        <f t="shared" si="2"/>
        <v>#REF!</v>
      </c>
    </row>
    <row r="62" spans="1:18" x14ac:dyDescent="0.25">
      <c r="A62" s="3" t="e">
        <f t="shared" si="0"/>
        <v>#REF!</v>
      </c>
      <c r="B62" s="3" t="e">
        <f>Person!#REF!</f>
        <v>#REF!</v>
      </c>
      <c r="C62" s="3" t="e">
        <f>VLOOKUP(_Input!#REF!,_MasterData!$Y$2:$Z$15,2,FALSE)</f>
        <v>#REF!</v>
      </c>
      <c r="D62" s="2" t="e">
        <f>VLOOKUP(_Input!#REF!,_MasterData!$W$2:$X$7,2,FALSE)</f>
        <v>#REF!</v>
      </c>
      <c r="E62" s="3" t="e">
        <f>VLOOKUP(_Input!#REF!,_MasterData!$U$2:$V$14,2,FALSE)</f>
        <v>#REF!</v>
      </c>
      <c r="F62" s="3" t="e">
        <f>_xlfn.CONCAT("&amp;ai;",_Input!#REF!)</f>
        <v>#REF!</v>
      </c>
      <c r="G62" s="2" t="e">
        <f>VLOOKUP(_Input!#REF!,_MasterData!$S$2:$T$3,2,FALSE)</f>
        <v>#REF!</v>
      </c>
      <c r="H62" s="2" t="e">
        <f t="shared" si="1"/>
        <v>#REF!</v>
      </c>
      <c r="I62" s="2" t="e">
        <f>UserPassword!#REF!</f>
        <v>#REF!</v>
      </c>
      <c r="J62" s="3" t="s">
        <v>108</v>
      </c>
      <c r="K62" s="3" t="s">
        <v>108</v>
      </c>
      <c r="L62" s="3" t="s">
        <v>106</v>
      </c>
      <c r="M62" s="3" t="s">
        <v>106</v>
      </c>
      <c r="N62" s="3" t="e">
        <f>_Input!#REF!</f>
        <v>#REF!</v>
      </c>
      <c r="O62" s="3" t="e">
        <f>_Input!#REF!</f>
        <v>#REF!</v>
      </c>
      <c r="P62" s="3" t="s">
        <v>170</v>
      </c>
      <c r="Q62" s="3" t="s">
        <v>100</v>
      </c>
      <c r="R62" s="3" t="e">
        <f t="shared" si="2"/>
        <v>#REF!</v>
      </c>
    </row>
    <row r="63" spans="1:18" x14ac:dyDescent="0.25">
      <c r="A63" s="3" t="e">
        <f t="shared" si="0"/>
        <v>#REF!</v>
      </c>
      <c r="B63" s="3" t="e">
        <f>Person!#REF!</f>
        <v>#REF!</v>
      </c>
      <c r="C63" s="3" t="e">
        <f>VLOOKUP(_Input!#REF!,_MasterData!$Y$2:$Z$15,2,FALSE)</f>
        <v>#REF!</v>
      </c>
      <c r="D63" s="2" t="e">
        <f>VLOOKUP(_Input!#REF!,_MasterData!$W$2:$X$7,2,FALSE)</f>
        <v>#REF!</v>
      </c>
      <c r="E63" s="3" t="e">
        <f>VLOOKUP(_Input!#REF!,_MasterData!$U$2:$V$14,2,FALSE)</f>
        <v>#REF!</v>
      </c>
      <c r="F63" s="3" t="e">
        <f>_xlfn.CONCAT("&amp;ai;",_Input!#REF!)</f>
        <v>#REF!</v>
      </c>
      <c r="G63" s="2" t="e">
        <f>VLOOKUP(_Input!#REF!,_MasterData!$S$2:$T$3,2,FALSE)</f>
        <v>#REF!</v>
      </c>
      <c r="H63" s="2" t="e">
        <f t="shared" si="1"/>
        <v>#REF!</v>
      </c>
      <c r="I63" s="2" t="e">
        <f>UserPassword!#REF!</f>
        <v>#REF!</v>
      </c>
      <c r="J63" s="3" t="s">
        <v>108</v>
      </c>
      <c r="K63" s="3" t="s">
        <v>108</v>
      </c>
      <c r="L63" s="3" t="s">
        <v>106</v>
      </c>
      <c r="M63" s="3" t="s">
        <v>106</v>
      </c>
      <c r="N63" s="3" t="e">
        <f>_Input!#REF!</f>
        <v>#REF!</v>
      </c>
      <c r="O63" s="3" t="e">
        <f>_Input!#REF!</f>
        <v>#REF!</v>
      </c>
      <c r="P63" s="3" t="s">
        <v>170</v>
      </c>
      <c r="Q63" s="3" t="s">
        <v>100</v>
      </c>
      <c r="R63" s="3" t="e">
        <f t="shared" si="2"/>
        <v>#REF!</v>
      </c>
    </row>
    <row r="64" spans="1:18" x14ac:dyDescent="0.25">
      <c r="A64" s="3" t="e">
        <f t="shared" si="0"/>
        <v>#REF!</v>
      </c>
      <c r="B64" s="3" t="e">
        <f>Person!#REF!</f>
        <v>#REF!</v>
      </c>
      <c r="C64" s="3" t="e">
        <f>VLOOKUP(_Input!#REF!,_MasterData!$Y$2:$Z$15,2,FALSE)</f>
        <v>#REF!</v>
      </c>
      <c r="D64" s="2" t="e">
        <f>VLOOKUP(_Input!#REF!,_MasterData!$W$2:$X$7,2,FALSE)</f>
        <v>#REF!</v>
      </c>
      <c r="E64" s="3" t="e">
        <f>VLOOKUP(_Input!#REF!,_MasterData!$U$2:$V$14,2,FALSE)</f>
        <v>#REF!</v>
      </c>
      <c r="F64" s="3" t="e">
        <f>_xlfn.CONCAT("&amp;ai;",_Input!#REF!)</f>
        <v>#REF!</v>
      </c>
      <c r="G64" s="2" t="e">
        <f>VLOOKUP(_Input!#REF!,_MasterData!$S$2:$T$3,2,FALSE)</f>
        <v>#REF!</v>
      </c>
      <c r="H64" s="2" t="e">
        <f t="shared" si="1"/>
        <v>#REF!</v>
      </c>
      <c r="I64" s="2" t="e">
        <f>UserPassword!#REF!</f>
        <v>#REF!</v>
      </c>
      <c r="J64" s="3" t="s">
        <v>108</v>
      </c>
      <c r="K64" s="3" t="s">
        <v>108</v>
      </c>
      <c r="L64" s="3" t="s">
        <v>106</v>
      </c>
      <c r="M64" s="3" t="s">
        <v>106</v>
      </c>
      <c r="N64" s="3" t="e">
        <f>_Input!#REF!</f>
        <v>#REF!</v>
      </c>
      <c r="O64" s="3" t="e">
        <f>_Input!#REF!</f>
        <v>#REF!</v>
      </c>
      <c r="P64" s="3" t="s">
        <v>170</v>
      </c>
      <c r="Q64" s="3" t="s">
        <v>100</v>
      </c>
      <c r="R64" s="3" t="e">
        <f t="shared" si="2"/>
        <v>#REF!</v>
      </c>
    </row>
    <row r="65" spans="1:18" x14ac:dyDescent="0.25">
      <c r="A65" s="3" t="e">
        <f t="shared" si="0"/>
        <v>#REF!</v>
      </c>
      <c r="B65" s="3" t="e">
        <f>Person!#REF!</f>
        <v>#REF!</v>
      </c>
      <c r="C65" s="3" t="e">
        <f>VLOOKUP(_Input!#REF!,_MasterData!$Y$2:$Z$15,2,FALSE)</f>
        <v>#REF!</v>
      </c>
      <c r="D65" s="2" t="e">
        <f>VLOOKUP(_Input!#REF!,_MasterData!$W$2:$X$7,2,FALSE)</f>
        <v>#REF!</v>
      </c>
      <c r="E65" s="3" t="e">
        <f>VLOOKUP(_Input!#REF!,_MasterData!$U$2:$V$14,2,FALSE)</f>
        <v>#REF!</v>
      </c>
      <c r="F65" s="3" t="e">
        <f>_xlfn.CONCAT("&amp;ai;",_Input!#REF!)</f>
        <v>#REF!</v>
      </c>
      <c r="G65" s="2" t="e">
        <f>VLOOKUP(_Input!#REF!,_MasterData!$S$2:$T$3,2,FALSE)</f>
        <v>#REF!</v>
      </c>
      <c r="H65" s="2" t="e">
        <f t="shared" si="1"/>
        <v>#REF!</v>
      </c>
      <c r="I65" s="2" t="e">
        <f>UserPassword!#REF!</f>
        <v>#REF!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e">
        <f>_Input!#REF!</f>
        <v>#REF!</v>
      </c>
      <c r="O65" s="3" t="e">
        <f>_Input!#REF!</f>
        <v>#REF!</v>
      </c>
      <c r="P65" s="3" t="s">
        <v>170</v>
      </c>
      <c r="Q65" s="3" t="s">
        <v>100</v>
      </c>
      <c r="R65" s="3" t="e">
        <f t="shared" si="2"/>
        <v>#REF!</v>
      </c>
    </row>
    <row r="66" spans="1:18" x14ac:dyDescent="0.25">
      <c r="A66" s="3" t="e">
        <f t="shared" si="0"/>
        <v>#REF!</v>
      </c>
      <c r="B66" s="3" t="e">
        <f>Person!#REF!</f>
        <v>#REF!</v>
      </c>
      <c r="C66" s="3" t="e">
        <f>VLOOKUP(_Input!#REF!,_MasterData!$Y$2:$Z$15,2,FALSE)</f>
        <v>#REF!</v>
      </c>
      <c r="D66" s="2" t="e">
        <f>VLOOKUP(_Input!#REF!,_MasterData!$W$2:$X$7,2,FALSE)</f>
        <v>#REF!</v>
      </c>
      <c r="E66" s="3" t="e">
        <f>VLOOKUP(_Input!#REF!,_MasterData!$U$2:$V$14,2,FALSE)</f>
        <v>#REF!</v>
      </c>
      <c r="F66" s="3" t="e">
        <f>_xlfn.CONCAT("&amp;ai;",_Input!#REF!)</f>
        <v>#REF!</v>
      </c>
      <c r="G66" s="2" t="e">
        <f>VLOOKUP(_Input!#REF!,_MasterData!$S$2:$T$3,2,FALSE)</f>
        <v>#REF!</v>
      </c>
      <c r="H66" s="2" t="e">
        <f t="shared" si="1"/>
        <v>#REF!</v>
      </c>
      <c r="I66" s="2" t="e">
        <f>UserPassword!#REF!</f>
        <v>#REF!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e">
        <f>_Input!#REF!</f>
        <v>#REF!</v>
      </c>
      <c r="O66" s="3" t="e">
        <f>_Input!#REF!</f>
        <v>#REF!</v>
      </c>
      <c r="P66" s="3" t="s">
        <v>170</v>
      </c>
      <c r="Q66" s="3" t="s">
        <v>100</v>
      </c>
      <c r="R66" s="3" t="e">
        <f t="shared" si="2"/>
        <v>#REF!</v>
      </c>
    </row>
    <row r="67" spans="1:18" x14ac:dyDescent="0.25">
      <c r="A67" s="3" t="e">
        <f t="shared" ref="A67:A118" si="3">CONCATENATE("&amp;ai;User_",B67)</f>
        <v>#REF!</v>
      </c>
      <c r="B67" s="3" t="e">
        <f>Person!#REF!</f>
        <v>#REF!</v>
      </c>
      <c r="C67" s="3" t="e">
        <f>VLOOKUP(_Input!#REF!,_MasterData!$Y$2:$Z$15,2,FALSE)</f>
        <v>#REF!</v>
      </c>
      <c r="D67" s="2" t="e">
        <f>VLOOKUP(_Input!#REF!,_MasterData!$W$2:$X$7,2,FALSE)</f>
        <v>#REF!</v>
      </c>
      <c r="E67" s="3" t="e">
        <f>VLOOKUP(_Input!#REF!,_MasterData!$U$2:$V$14,2,FALSE)</f>
        <v>#REF!</v>
      </c>
      <c r="F67" s="3" t="e">
        <f>_xlfn.CONCAT("&amp;ai;",_Input!#REF!)</f>
        <v>#REF!</v>
      </c>
      <c r="G67" s="2" t="e">
        <f>VLOOKUP(_Input!#REF!,_MasterData!$S$2:$T$3,2,FALSE)</f>
        <v>#REF!</v>
      </c>
      <c r="H67" s="2" t="e">
        <f t="shared" ref="H67:H119" si="4">CONCATENATE(A67,"-Person")</f>
        <v>#REF!</v>
      </c>
      <c r="I67" s="2" t="e">
        <f>UserPassword!#REF!</f>
        <v>#REF!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e">
        <f>_Input!#REF!</f>
        <v>#REF!</v>
      </c>
      <c r="O67" s="3" t="e">
        <f>_Input!#REF!</f>
        <v>#REF!</v>
      </c>
      <c r="P67" s="3" t="s">
        <v>170</v>
      </c>
      <c r="Q67" s="3" t="s">
        <v>100</v>
      </c>
      <c r="R67" s="3" t="e">
        <f t="shared" ref="R67:R119" si="5">CONCATENATE(B67,"@en")</f>
        <v>#REF!</v>
      </c>
    </row>
    <row r="68" spans="1:18" x14ac:dyDescent="0.25">
      <c r="A68" s="3" t="e">
        <f t="shared" si="3"/>
        <v>#REF!</v>
      </c>
      <c r="B68" s="3" t="e">
        <f>Person!#REF!</f>
        <v>#REF!</v>
      </c>
      <c r="C68" s="3" t="e">
        <f>VLOOKUP(_Input!#REF!,_MasterData!$Y$2:$Z$15,2,FALSE)</f>
        <v>#REF!</v>
      </c>
      <c r="D68" s="2" t="e">
        <f>VLOOKUP(_Input!#REF!,_MasterData!$W$2:$X$7,2,FALSE)</f>
        <v>#REF!</v>
      </c>
      <c r="E68" s="3" t="e">
        <f>VLOOKUP(_Input!#REF!,_MasterData!$U$2:$V$14,2,FALSE)</f>
        <v>#REF!</v>
      </c>
      <c r="F68" s="3" t="e">
        <f>_xlfn.CONCAT("&amp;ai;",_Input!#REF!)</f>
        <v>#REF!</v>
      </c>
      <c r="G68" s="2" t="e">
        <f>VLOOKUP(_Input!#REF!,_MasterData!$S$2:$T$3,2,FALSE)</f>
        <v>#REF!</v>
      </c>
      <c r="H68" s="2" t="e">
        <f t="shared" si="4"/>
        <v>#REF!</v>
      </c>
      <c r="I68" s="2" t="e">
        <f>UserPassword!#REF!</f>
        <v>#REF!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e">
        <f>_Input!#REF!</f>
        <v>#REF!</v>
      </c>
      <c r="O68" s="3" t="e">
        <f>_Input!#REF!</f>
        <v>#REF!</v>
      </c>
      <c r="P68" s="3" t="s">
        <v>170</v>
      </c>
      <c r="Q68" s="3" t="s">
        <v>100</v>
      </c>
      <c r="R68" s="3" t="e">
        <f t="shared" si="5"/>
        <v>#REF!</v>
      </c>
    </row>
    <row r="69" spans="1:18" x14ac:dyDescent="0.25">
      <c r="A69" s="3" t="e">
        <f t="shared" si="3"/>
        <v>#REF!</v>
      </c>
      <c r="B69" s="3" t="e">
        <f>Person!#REF!</f>
        <v>#REF!</v>
      </c>
      <c r="C69" s="3" t="e">
        <f>VLOOKUP(_Input!#REF!,_MasterData!$Y$2:$Z$15,2,FALSE)</f>
        <v>#REF!</v>
      </c>
      <c r="D69" s="2" t="e">
        <f>VLOOKUP(_Input!#REF!,_MasterData!$W$2:$X$7,2,FALSE)</f>
        <v>#REF!</v>
      </c>
      <c r="E69" s="3" t="e">
        <f>VLOOKUP(_Input!#REF!,_MasterData!$U$2:$V$14,2,FALSE)</f>
        <v>#REF!</v>
      </c>
      <c r="F69" s="3" t="e">
        <f>_xlfn.CONCAT("&amp;ai;",_Input!#REF!)</f>
        <v>#REF!</v>
      </c>
      <c r="G69" s="2" t="e">
        <f>VLOOKUP(_Input!#REF!,_MasterData!$S$2:$T$3,2,FALSE)</f>
        <v>#REF!</v>
      </c>
      <c r="H69" s="2" t="e">
        <f t="shared" si="4"/>
        <v>#REF!</v>
      </c>
      <c r="I69" s="2" t="e">
        <f>UserPassword!#REF!</f>
        <v>#REF!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e">
        <f>_Input!#REF!</f>
        <v>#REF!</v>
      </c>
      <c r="O69" s="3" t="e">
        <f>_Input!#REF!</f>
        <v>#REF!</v>
      </c>
      <c r="P69" s="3" t="s">
        <v>170</v>
      </c>
      <c r="Q69" s="3" t="s">
        <v>100</v>
      </c>
      <c r="R69" s="3" t="e">
        <f t="shared" si="5"/>
        <v>#REF!</v>
      </c>
    </row>
    <row r="70" spans="1:18" x14ac:dyDescent="0.25">
      <c r="A70" s="3" t="e">
        <f t="shared" si="3"/>
        <v>#REF!</v>
      </c>
      <c r="B70" s="3" t="e">
        <f>Person!#REF!</f>
        <v>#REF!</v>
      </c>
      <c r="C70" s="3" t="e">
        <f>VLOOKUP(_Input!#REF!,_MasterData!$Y$2:$Z$15,2,FALSE)</f>
        <v>#REF!</v>
      </c>
      <c r="D70" s="2" t="e">
        <f>VLOOKUP(_Input!#REF!,_MasterData!$W$2:$X$7,2,FALSE)</f>
        <v>#REF!</v>
      </c>
      <c r="E70" s="3" t="e">
        <f>VLOOKUP(_Input!#REF!,_MasterData!$U$2:$V$14,2,FALSE)</f>
        <v>#REF!</v>
      </c>
      <c r="F70" s="3" t="e">
        <f>_xlfn.CONCAT("&amp;ai;",_Input!#REF!)</f>
        <v>#REF!</v>
      </c>
      <c r="G70" s="2" t="e">
        <f>VLOOKUP(_Input!#REF!,_MasterData!$S$2:$T$3,2,FALSE)</f>
        <v>#REF!</v>
      </c>
      <c r="H70" s="2" t="e">
        <f t="shared" si="4"/>
        <v>#REF!</v>
      </c>
      <c r="I70" s="2" t="e">
        <f>UserPassword!#REF!</f>
        <v>#REF!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e">
        <f>_Input!#REF!</f>
        <v>#REF!</v>
      </c>
      <c r="O70" s="3" t="e">
        <f>_Input!#REF!</f>
        <v>#REF!</v>
      </c>
      <c r="P70" s="3" t="s">
        <v>170</v>
      </c>
      <c r="Q70" s="3" t="s">
        <v>100</v>
      </c>
      <c r="R70" s="3" t="e">
        <f t="shared" si="5"/>
        <v>#REF!</v>
      </c>
    </row>
    <row r="71" spans="1:18" x14ac:dyDescent="0.25">
      <c r="A71" s="3" t="e">
        <f t="shared" si="3"/>
        <v>#REF!</v>
      </c>
      <c r="B71" s="3" t="e">
        <f>Person!#REF!</f>
        <v>#REF!</v>
      </c>
      <c r="C71" s="3" t="e">
        <f>VLOOKUP(_Input!#REF!,_MasterData!$Y$2:$Z$15,2,FALSE)</f>
        <v>#REF!</v>
      </c>
      <c r="D71" s="2" t="e">
        <f>VLOOKUP(_Input!#REF!,_MasterData!$W$2:$X$7,2,FALSE)</f>
        <v>#REF!</v>
      </c>
      <c r="E71" s="3" t="e">
        <f>VLOOKUP(_Input!#REF!,_MasterData!$U$2:$V$14,2,FALSE)</f>
        <v>#REF!</v>
      </c>
      <c r="F71" s="3" t="e">
        <f>_xlfn.CONCAT("&amp;ai;",_Input!#REF!)</f>
        <v>#REF!</v>
      </c>
      <c r="G71" s="2" t="e">
        <f>VLOOKUP(_Input!#REF!,_MasterData!$S$2:$T$3,2,FALSE)</f>
        <v>#REF!</v>
      </c>
      <c r="H71" s="2" t="e">
        <f t="shared" si="4"/>
        <v>#REF!</v>
      </c>
      <c r="I71" s="2" t="e">
        <f>UserPassword!#REF!</f>
        <v>#REF!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e">
        <f>_Input!#REF!</f>
        <v>#REF!</v>
      </c>
      <c r="O71" s="3" t="e">
        <f>_Input!#REF!</f>
        <v>#REF!</v>
      </c>
      <c r="P71" s="3" t="s">
        <v>170</v>
      </c>
      <c r="Q71" s="3" t="s">
        <v>100</v>
      </c>
      <c r="R71" s="3" t="e">
        <f t="shared" si="5"/>
        <v>#REF!</v>
      </c>
    </row>
    <row r="72" spans="1:18" x14ac:dyDescent="0.25">
      <c r="A72" s="3" t="e">
        <f t="shared" si="3"/>
        <v>#REF!</v>
      </c>
      <c r="B72" s="3" t="e">
        <f>Person!#REF!</f>
        <v>#REF!</v>
      </c>
      <c r="C72" s="3" t="e">
        <f>VLOOKUP(_Input!#REF!,_MasterData!$Y$2:$Z$15,2,FALSE)</f>
        <v>#REF!</v>
      </c>
      <c r="D72" s="2" t="e">
        <f>VLOOKUP(_Input!#REF!,_MasterData!$W$2:$X$7,2,FALSE)</f>
        <v>#REF!</v>
      </c>
      <c r="E72" s="3" t="e">
        <f>VLOOKUP(_Input!#REF!,_MasterData!$U$2:$V$14,2,FALSE)</f>
        <v>#REF!</v>
      </c>
      <c r="F72" s="3" t="e">
        <f>_xlfn.CONCAT("&amp;ai;",_Input!#REF!)</f>
        <v>#REF!</v>
      </c>
      <c r="G72" s="2" t="e">
        <f>VLOOKUP(_Input!#REF!,_MasterData!$S$2:$T$3,2,FALSE)</f>
        <v>#REF!</v>
      </c>
      <c r="H72" s="2" t="e">
        <f t="shared" si="4"/>
        <v>#REF!</v>
      </c>
      <c r="I72" s="2" t="e">
        <f>UserPassword!#REF!</f>
        <v>#REF!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e">
        <f>_Input!#REF!</f>
        <v>#REF!</v>
      </c>
      <c r="O72" s="3" t="e">
        <f>_Input!#REF!</f>
        <v>#REF!</v>
      </c>
      <c r="P72" s="3" t="s">
        <v>170</v>
      </c>
      <c r="Q72" s="3" t="s">
        <v>100</v>
      </c>
      <c r="R72" s="3" t="e">
        <f t="shared" si="5"/>
        <v>#REF!</v>
      </c>
    </row>
    <row r="73" spans="1:18" x14ac:dyDescent="0.25">
      <c r="A73" s="3" t="e">
        <f t="shared" si="3"/>
        <v>#REF!</v>
      </c>
      <c r="B73" s="3" t="e">
        <f>Person!#REF!</f>
        <v>#REF!</v>
      </c>
      <c r="C73" s="3" t="e">
        <f>VLOOKUP(_Input!#REF!,_MasterData!$Y$2:$Z$15,2,FALSE)</f>
        <v>#REF!</v>
      </c>
      <c r="D73" s="2" t="e">
        <f>VLOOKUP(_Input!#REF!,_MasterData!$W$2:$X$7,2,FALSE)</f>
        <v>#REF!</v>
      </c>
      <c r="E73" s="3" t="e">
        <f>VLOOKUP(_Input!#REF!,_MasterData!$U$2:$V$14,2,FALSE)</f>
        <v>#REF!</v>
      </c>
      <c r="F73" s="3" t="e">
        <f>_xlfn.CONCAT("&amp;ai;",_Input!#REF!)</f>
        <v>#REF!</v>
      </c>
      <c r="G73" s="2" t="e">
        <f>VLOOKUP(_Input!#REF!,_MasterData!$S$2:$T$3,2,FALSE)</f>
        <v>#REF!</v>
      </c>
      <c r="H73" s="2" t="e">
        <f t="shared" si="4"/>
        <v>#REF!</v>
      </c>
      <c r="I73" s="2" t="e">
        <f>UserPassword!#REF!</f>
        <v>#REF!</v>
      </c>
      <c r="J73" s="3" t="s">
        <v>108</v>
      </c>
      <c r="K73" s="3" t="s">
        <v>108</v>
      </c>
      <c r="L73" s="3" t="s">
        <v>106</v>
      </c>
      <c r="M73" s="3" t="s">
        <v>106</v>
      </c>
      <c r="N73" s="3" t="e">
        <f>_Input!#REF!</f>
        <v>#REF!</v>
      </c>
      <c r="O73" s="3" t="e">
        <f>_Input!#REF!</f>
        <v>#REF!</v>
      </c>
      <c r="P73" s="3" t="s">
        <v>170</v>
      </c>
      <c r="Q73" s="3" t="s">
        <v>100</v>
      </c>
      <c r="R73" s="3" t="e">
        <f t="shared" si="5"/>
        <v>#REF!</v>
      </c>
    </row>
    <row r="74" spans="1:18" x14ac:dyDescent="0.25">
      <c r="A74" s="3" t="e">
        <f t="shared" si="3"/>
        <v>#REF!</v>
      </c>
      <c r="B74" s="3" t="e">
        <f>Person!#REF!</f>
        <v>#REF!</v>
      </c>
      <c r="C74" s="3" t="e">
        <f>VLOOKUP(_Input!#REF!,_MasterData!$Y$2:$Z$15,2,FALSE)</f>
        <v>#REF!</v>
      </c>
      <c r="D74" s="2" t="e">
        <f>VLOOKUP(_Input!#REF!,_MasterData!$W$2:$X$7,2,FALSE)</f>
        <v>#REF!</v>
      </c>
      <c r="E74" s="3" t="e">
        <f>VLOOKUP(_Input!#REF!,_MasterData!$U$2:$V$14,2,FALSE)</f>
        <v>#REF!</v>
      </c>
      <c r="F74" s="3" t="e">
        <f>_xlfn.CONCAT("&amp;ai;",_Input!#REF!)</f>
        <v>#REF!</v>
      </c>
      <c r="G74" s="2" t="e">
        <f>VLOOKUP(_Input!#REF!,_MasterData!$S$2:$T$3,2,FALSE)</f>
        <v>#REF!</v>
      </c>
      <c r="H74" s="2" t="e">
        <f t="shared" si="4"/>
        <v>#REF!</v>
      </c>
      <c r="I74" s="2" t="e">
        <f>UserPassword!#REF!</f>
        <v>#REF!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e">
        <f>_Input!#REF!</f>
        <v>#REF!</v>
      </c>
      <c r="O74" s="3" t="e">
        <f>_Input!#REF!</f>
        <v>#REF!</v>
      </c>
      <c r="P74" s="3" t="s">
        <v>170</v>
      </c>
      <c r="Q74" s="3" t="s">
        <v>100</v>
      </c>
      <c r="R74" s="3" t="e">
        <f t="shared" si="5"/>
        <v>#REF!</v>
      </c>
    </row>
    <row r="75" spans="1:18" x14ac:dyDescent="0.25">
      <c r="A75" s="3" t="e">
        <f t="shared" si="3"/>
        <v>#REF!</v>
      </c>
      <c r="B75" s="3" t="e">
        <f>Person!#REF!</f>
        <v>#REF!</v>
      </c>
      <c r="C75" s="3" t="e">
        <f>VLOOKUP(_Input!#REF!,_MasterData!$Y$2:$Z$15,2,FALSE)</f>
        <v>#REF!</v>
      </c>
      <c r="D75" s="2" t="e">
        <f>VLOOKUP(_Input!#REF!,_MasterData!$W$2:$X$7,2,FALSE)</f>
        <v>#REF!</v>
      </c>
      <c r="E75" s="3" t="e">
        <f>VLOOKUP(_Input!#REF!,_MasterData!$U$2:$V$14,2,FALSE)</f>
        <v>#REF!</v>
      </c>
      <c r="F75" s="3" t="e">
        <f>_xlfn.CONCAT("&amp;ai;",_Input!#REF!)</f>
        <v>#REF!</v>
      </c>
      <c r="G75" s="2" t="e">
        <f>VLOOKUP(_Input!#REF!,_MasterData!$S$2:$T$3,2,FALSE)</f>
        <v>#REF!</v>
      </c>
      <c r="H75" s="2" t="e">
        <f t="shared" si="4"/>
        <v>#REF!</v>
      </c>
      <c r="I75" s="2" t="e">
        <f>UserPassword!#REF!</f>
        <v>#REF!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e">
        <f>_Input!#REF!</f>
        <v>#REF!</v>
      </c>
      <c r="O75" s="3" t="e">
        <f>_Input!#REF!</f>
        <v>#REF!</v>
      </c>
      <c r="P75" s="3" t="s">
        <v>170</v>
      </c>
      <c r="Q75" s="3" t="s">
        <v>100</v>
      </c>
      <c r="R75" s="3" t="e">
        <f t="shared" si="5"/>
        <v>#REF!</v>
      </c>
    </row>
    <row r="76" spans="1:18" x14ac:dyDescent="0.25">
      <c r="A76" s="3" t="e">
        <f t="shared" si="3"/>
        <v>#REF!</v>
      </c>
      <c r="B76" s="3" t="e">
        <f>Person!#REF!</f>
        <v>#REF!</v>
      </c>
      <c r="C76" s="3" t="e">
        <f>VLOOKUP(_Input!#REF!,_MasterData!$Y$2:$Z$15,2,FALSE)</f>
        <v>#REF!</v>
      </c>
      <c r="D76" s="2" t="e">
        <f>VLOOKUP(_Input!#REF!,_MasterData!$W$2:$X$7,2,FALSE)</f>
        <v>#REF!</v>
      </c>
      <c r="E76" s="3" t="e">
        <f>VLOOKUP(_Input!#REF!,_MasterData!$U$2:$V$14,2,FALSE)</f>
        <v>#REF!</v>
      </c>
      <c r="F76" s="3" t="e">
        <f>_xlfn.CONCAT("&amp;ai;",_Input!#REF!)</f>
        <v>#REF!</v>
      </c>
      <c r="G76" s="2" t="e">
        <f>VLOOKUP(_Input!#REF!,_MasterData!$S$2:$T$3,2,FALSE)</f>
        <v>#REF!</v>
      </c>
      <c r="H76" s="2" t="e">
        <f t="shared" si="4"/>
        <v>#REF!</v>
      </c>
      <c r="I76" s="2" t="e">
        <f>UserPassword!#REF!</f>
        <v>#REF!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e">
        <f>_Input!#REF!</f>
        <v>#REF!</v>
      </c>
      <c r="O76" s="3" t="e">
        <f>_Input!#REF!</f>
        <v>#REF!</v>
      </c>
      <c r="P76" s="3" t="s">
        <v>170</v>
      </c>
      <c r="Q76" s="3" t="s">
        <v>100</v>
      </c>
      <c r="R76" s="3" t="e">
        <f t="shared" si="5"/>
        <v>#REF!</v>
      </c>
    </row>
    <row r="77" spans="1:18" x14ac:dyDescent="0.25">
      <c r="A77" s="3" t="e">
        <f t="shared" si="3"/>
        <v>#REF!</v>
      </c>
      <c r="B77" s="3" t="e">
        <f>Person!#REF!</f>
        <v>#REF!</v>
      </c>
      <c r="C77" s="3" t="e">
        <f>VLOOKUP(_Input!#REF!,_MasterData!$Y$2:$Z$15,2,FALSE)</f>
        <v>#REF!</v>
      </c>
      <c r="D77" s="2" t="e">
        <f>VLOOKUP(_Input!#REF!,_MasterData!$W$2:$X$7,2,FALSE)</f>
        <v>#REF!</v>
      </c>
      <c r="E77" s="3" t="e">
        <f>VLOOKUP(_Input!#REF!,_MasterData!$U$2:$V$14,2,FALSE)</f>
        <v>#REF!</v>
      </c>
      <c r="F77" s="3" t="e">
        <f>_xlfn.CONCAT("&amp;ai;",_Input!#REF!)</f>
        <v>#REF!</v>
      </c>
      <c r="G77" s="2" t="e">
        <f>VLOOKUP(_Input!#REF!,_MasterData!$S$2:$T$3,2,FALSE)</f>
        <v>#REF!</v>
      </c>
      <c r="H77" s="2" t="e">
        <f t="shared" si="4"/>
        <v>#REF!</v>
      </c>
      <c r="I77" s="2" t="e">
        <f>UserPassword!#REF!</f>
        <v>#REF!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e">
        <f>_Input!#REF!</f>
        <v>#REF!</v>
      </c>
      <c r="O77" s="3" t="e">
        <f>_Input!#REF!</f>
        <v>#REF!</v>
      </c>
      <c r="P77" s="3" t="s">
        <v>170</v>
      </c>
      <c r="Q77" s="3" t="s">
        <v>100</v>
      </c>
      <c r="R77" s="3" t="e">
        <f t="shared" si="5"/>
        <v>#REF!</v>
      </c>
    </row>
    <row r="78" spans="1:18" x14ac:dyDescent="0.25">
      <c r="A78" s="3" t="e">
        <f t="shared" si="3"/>
        <v>#REF!</v>
      </c>
      <c r="B78" s="3" t="e">
        <f>Person!#REF!</f>
        <v>#REF!</v>
      </c>
      <c r="C78" s="3" t="e">
        <f>VLOOKUP(_Input!#REF!,_MasterData!$Y$2:$Z$15,2,FALSE)</f>
        <v>#REF!</v>
      </c>
      <c r="D78" s="2" t="e">
        <f>VLOOKUP(_Input!#REF!,_MasterData!$W$2:$X$7,2,FALSE)</f>
        <v>#REF!</v>
      </c>
      <c r="E78" s="3" t="e">
        <f>VLOOKUP(_Input!#REF!,_MasterData!$U$2:$V$14,2,FALSE)</f>
        <v>#REF!</v>
      </c>
      <c r="F78" s="3" t="e">
        <f>_xlfn.CONCAT("&amp;ai;",_Input!#REF!)</f>
        <v>#REF!</v>
      </c>
      <c r="G78" s="2" t="e">
        <f>VLOOKUP(_Input!#REF!,_MasterData!$S$2:$T$3,2,FALSE)</f>
        <v>#REF!</v>
      </c>
      <c r="H78" s="2" t="e">
        <f t="shared" si="4"/>
        <v>#REF!</v>
      </c>
      <c r="I78" s="2" t="e">
        <f>UserPassword!#REF!</f>
        <v>#REF!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e">
        <f>_Input!#REF!</f>
        <v>#REF!</v>
      </c>
      <c r="O78" s="3" t="e">
        <f>_Input!#REF!</f>
        <v>#REF!</v>
      </c>
      <c r="P78" s="3" t="s">
        <v>170</v>
      </c>
      <c r="Q78" s="3" t="s">
        <v>100</v>
      </c>
      <c r="R78" s="3" t="e">
        <f t="shared" si="5"/>
        <v>#REF!</v>
      </c>
    </row>
    <row r="79" spans="1:18" x14ac:dyDescent="0.25">
      <c r="A79" s="3" t="e">
        <f t="shared" si="3"/>
        <v>#REF!</v>
      </c>
      <c r="B79" s="3" t="e">
        <f>Person!#REF!</f>
        <v>#REF!</v>
      </c>
      <c r="C79" s="3" t="e">
        <f>VLOOKUP(_Input!#REF!,_MasterData!$Y$2:$Z$15,2,FALSE)</f>
        <v>#REF!</v>
      </c>
      <c r="D79" s="2" t="e">
        <f>VLOOKUP(_Input!#REF!,_MasterData!$W$2:$X$7,2,FALSE)</f>
        <v>#REF!</v>
      </c>
      <c r="E79" s="3" t="e">
        <f>VLOOKUP(_Input!#REF!,_MasterData!$U$2:$V$14,2,FALSE)</f>
        <v>#REF!</v>
      </c>
      <c r="F79" s="3" t="e">
        <f>_xlfn.CONCAT("&amp;ai;",_Input!#REF!)</f>
        <v>#REF!</v>
      </c>
      <c r="G79" s="2" t="e">
        <f>VLOOKUP(_Input!#REF!,_MasterData!$S$2:$T$3,2,FALSE)</f>
        <v>#REF!</v>
      </c>
      <c r="H79" s="2" t="e">
        <f t="shared" si="4"/>
        <v>#REF!</v>
      </c>
      <c r="I79" s="2" t="e">
        <f>UserPassword!#REF!</f>
        <v>#REF!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e">
        <f>_Input!#REF!</f>
        <v>#REF!</v>
      </c>
      <c r="O79" s="3" t="e">
        <f>_Input!#REF!</f>
        <v>#REF!</v>
      </c>
      <c r="P79" s="3" t="s">
        <v>170</v>
      </c>
      <c r="Q79" s="3" t="s">
        <v>100</v>
      </c>
      <c r="R79" s="3" t="e">
        <f t="shared" si="5"/>
        <v>#REF!</v>
      </c>
    </row>
    <row r="80" spans="1:18" x14ac:dyDescent="0.25">
      <c r="A80" s="3" t="e">
        <f t="shared" si="3"/>
        <v>#REF!</v>
      </c>
      <c r="B80" s="3" t="e">
        <f>Person!#REF!</f>
        <v>#REF!</v>
      </c>
      <c r="C80" s="3" t="e">
        <f>VLOOKUP(_Input!#REF!,_MasterData!$Y$2:$Z$15,2,FALSE)</f>
        <v>#REF!</v>
      </c>
      <c r="D80" s="2" t="e">
        <f>VLOOKUP(_Input!#REF!,_MasterData!$W$2:$X$7,2,FALSE)</f>
        <v>#REF!</v>
      </c>
      <c r="E80" s="3" t="e">
        <f>VLOOKUP(_Input!#REF!,_MasterData!$U$2:$V$14,2,FALSE)</f>
        <v>#REF!</v>
      </c>
      <c r="F80" s="3" t="e">
        <f>_xlfn.CONCAT("&amp;ai;",_Input!#REF!)</f>
        <v>#REF!</v>
      </c>
      <c r="G80" s="2" t="e">
        <f>VLOOKUP(_Input!#REF!,_MasterData!$S$2:$T$3,2,FALSE)</f>
        <v>#REF!</v>
      </c>
      <c r="H80" s="2" t="e">
        <f t="shared" si="4"/>
        <v>#REF!</v>
      </c>
      <c r="I80" s="2" t="e">
        <f>UserPassword!#REF!</f>
        <v>#REF!</v>
      </c>
      <c r="J80" s="3" t="s">
        <v>108</v>
      </c>
      <c r="K80" s="3" t="s">
        <v>108</v>
      </c>
      <c r="L80" s="3" t="s">
        <v>106</v>
      </c>
      <c r="M80" s="3" t="s">
        <v>106</v>
      </c>
      <c r="N80" s="3" t="e">
        <f>_Input!#REF!</f>
        <v>#REF!</v>
      </c>
      <c r="O80" s="3" t="e">
        <f>_Input!#REF!</f>
        <v>#REF!</v>
      </c>
      <c r="P80" s="3" t="s">
        <v>170</v>
      </c>
      <c r="Q80" s="3" t="s">
        <v>100</v>
      </c>
      <c r="R80" s="3" t="e">
        <f t="shared" si="5"/>
        <v>#REF!</v>
      </c>
    </row>
    <row r="81" spans="1:18" x14ac:dyDescent="0.25">
      <c r="A81" s="3" t="e">
        <f t="shared" si="3"/>
        <v>#REF!</v>
      </c>
      <c r="B81" s="3" t="e">
        <f>Person!#REF!</f>
        <v>#REF!</v>
      </c>
      <c r="C81" s="3" t="e">
        <f>VLOOKUP(_Input!#REF!,_MasterData!$Y$2:$Z$15,2,FALSE)</f>
        <v>#REF!</v>
      </c>
      <c r="D81" s="2" t="e">
        <f>VLOOKUP(_Input!#REF!,_MasterData!$W$2:$X$7,2,FALSE)</f>
        <v>#REF!</v>
      </c>
      <c r="E81" s="3" t="e">
        <f>VLOOKUP(_Input!#REF!,_MasterData!$U$2:$V$14,2,FALSE)</f>
        <v>#REF!</v>
      </c>
      <c r="F81" s="3" t="e">
        <f>_xlfn.CONCAT("&amp;ai;",_Input!#REF!)</f>
        <v>#REF!</v>
      </c>
      <c r="G81" s="2" t="e">
        <f>VLOOKUP(_Input!#REF!,_MasterData!$S$2:$T$3,2,FALSE)</f>
        <v>#REF!</v>
      </c>
      <c r="H81" s="2" t="e">
        <f t="shared" si="4"/>
        <v>#REF!</v>
      </c>
      <c r="I81" s="2" t="e">
        <f>UserPassword!#REF!</f>
        <v>#REF!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e">
        <f>_Input!#REF!</f>
        <v>#REF!</v>
      </c>
      <c r="O81" s="3" t="e">
        <f>_Input!#REF!</f>
        <v>#REF!</v>
      </c>
      <c r="P81" s="3" t="s">
        <v>170</v>
      </c>
      <c r="Q81" s="3" t="s">
        <v>100</v>
      </c>
      <c r="R81" s="3" t="e">
        <f t="shared" si="5"/>
        <v>#REF!</v>
      </c>
    </row>
    <row r="82" spans="1:18" x14ac:dyDescent="0.25">
      <c r="A82" s="3" t="e">
        <f t="shared" si="3"/>
        <v>#REF!</v>
      </c>
      <c r="B82" s="3" t="e">
        <f>Person!#REF!</f>
        <v>#REF!</v>
      </c>
      <c r="C82" s="3" t="e">
        <f>VLOOKUP(_Input!#REF!,_MasterData!$Y$2:$Z$15,2,FALSE)</f>
        <v>#REF!</v>
      </c>
      <c r="D82" s="2" t="e">
        <f>VLOOKUP(_Input!#REF!,_MasterData!$W$2:$X$7,2,FALSE)</f>
        <v>#REF!</v>
      </c>
      <c r="E82" s="3" t="e">
        <f>VLOOKUP(_Input!#REF!,_MasterData!$U$2:$V$14,2,FALSE)</f>
        <v>#REF!</v>
      </c>
      <c r="F82" s="3" t="e">
        <f>_xlfn.CONCAT("&amp;ai;",_Input!#REF!)</f>
        <v>#REF!</v>
      </c>
      <c r="G82" s="2" t="e">
        <f>VLOOKUP(_Input!#REF!,_MasterData!$S$2:$T$3,2,FALSE)</f>
        <v>#REF!</v>
      </c>
      <c r="H82" s="2" t="e">
        <f t="shared" si="4"/>
        <v>#REF!</v>
      </c>
      <c r="I82" s="2" t="e">
        <f>UserPassword!#REF!</f>
        <v>#REF!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e">
        <f>_Input!#REF!</f>
        <v>#REF!</v>
      </c>
      <c r="O82" s="3" t="e">
        <f>_Input!#REF!</f>
        <v>#REF!</v>
      </c>
      <c r="P82" s="3" t="s">
        <v>170</v>
      </c>
      <c r="Q82" s="3" t="s">
        <v>100</v>
      </c>
      <c r="R82" s="3" t="e">
        <f t="shared" si="5"/>
        <v>#REF!</v>
      </c>
    </row>
    <row r="83" spans="1:18" x14ac:dyDescent="0.25">
      <c r="A83" s="3" t="e">
        <f t="shared" si="3"/>
        <v>#REF!</v>
      </c>
      <c r="B83" s="3" t="e">
        <f>Person!#REF!</f>
        <v>#REF!</v>
      </c>
      <c r="C83" s="3" t="e">
        <f>VLOOKUP(_Input!#REF!,_MasterData!$Y$2:$Z$15,2,FALSE)</f>
        <v>#REF!</v>
      </c>
      <c r="D83" s="2" t="e">
        <f>VLOOKUP(_Input!#REF!,_MasterData!$W$2:$X$7,2,FALSE)</f>
        <v>#REF!</v>
      </c>
      <c r="E83" s="3" t="e">
        <f>VLOOKUP(_Input!#REF!,_MasterData!$U$2:$V$14,2,FALSE)</f>
        <v>#REF!</v>
      </c>
      <c r="F83" s="3" t="e">
        <f>_xlfn.CONCAT("&amp;ai;",_Input!#REF!)</f>
        <v>#REF!</v>
      </c>
      <c r="G83" s="2" t="e">
        <f>VLOOKUP(_Input!#REF!,_MasterData!$S$2:$T$3,2,FALSE)</f>
        <v>#REF!</v>
      </c>
      <c r="H83" s="2" t="e">
        <f t="shared" si="4"/>
        <v>#REF!</v>
      </c>
      <c r="I83" s="2" t="e">
        <f>UserPassword!#REF!</f>
        <v>#REF!</v>
      </c>
      <c r="J83" s="3" t="s">
        <v>108</v>
      </c>
      <c r="K83" s="3" t="s">
        <v>108</v>
      </c>
      <c r="L83" s="3" t="s">
        <v>106</v>
      </c>
      <c r="M83" s="3" t="s">
        <v>106</v>
      </c>
      <c r="N83" s="3" t="e">
        <f>_Input!#REF!</f>
        <v>#REF!</v>
      </c>
      <c r="O83" s="3" t="e">
        <f>_Input!#REF!</f>
        <v>#REF!</v>
      </c>
      <c r="P83" s="3" t="s">
        <v>170</v>
      </c>
      <c r="Q83" s="3" t="s">
        <v>100</v>
      </c>
      <c r="R83" s="3" t="e">
        <f t="shared" si="5"/>
        <v>#REF!</v>
      </c>
    </row>
    <row r="84" spans="1:18" x14ac:dyDescent="0.25">
      <c r="A84" s="3" t="e">
        <f t="shared" si="3"/>
        <v>#REF!</v>
      </c>
      <c r="B84" s="3" t="e">
        <f>Person!#REF!</f>
        <v>#REF!</v>
      </c>
      <c r="C84" s="3" t="e">
        <f>VLOOKUP(_Input!#REF!,_MasterData!$Y$2:$Z$15,2,FALSE)</f>
        <v>#REF!</v>
      </c>
      <c r="D84" s="2" t="e">
        <f>VLOOKUP(_Input!#REF!,_MasterData!$W$2:$X$7,2,FALSE)</f>
        <v>#REF!</v>
      </c>
      <c r="E84" s="3" t="e">
        <f>VLOOKUP(_Input!#REF!,_MasterData!$U$2:$V$14,2,FALSE)</f>
        <v>#REF!</v>
      </c>
      <c r="F84" s="3" t="e">
        <f>_xlfn.CONCAT("&amp;ai;",_Input!#REF!)</f>
        <v>#REF!</v>
      </c>
      <c r="G84" s="2" t="e">
        <f>VLOOKUP(_Input!#REF!,_MasterData!$S$2:$T$3,2,FALSE)</f>
        <v>#REF!</v>
      </c>
      <c r="H84" s="2" t="e">
        <f t="shared" si="4"/>
        <v>#REF!</v>
      </c>
      <c r="I84" s="2" t="e">
        <f>UserPassword!#REF!</f>
        <v>#REF!</v>
      </c>
      <c r="J84" s="3" t="s">
        <v>108</v>
      </c>
      <c r="K84" s="3" t="s">
        <v>108</v>
      </c>
      <c r="L84" s="3" t="s">
        <v>106</v>
      </c>
      <c r="M84" s="3" t="s">
        <v>106</v>
      </c>
      <c r="N84" s="3" t="e">
        <f>_Input!#REF!</f>
        <v>#REF!</v>
      </c>
      <c r="O84" s="3" t="e">
        <f>_Input!#REF!</f>
        <v>#REF!</v>
      </c>
      <c r="P84" s="3" t="s">
        <v>170</v>
      </c>
      <c r="Q84" s="3" t="s">
        <v>100</v>
      </c>
      <c r="R84" s="3" t="e">
        <f t="shared" si="5"/>
        <v>#REF!</v>
      </c>
    </row>
    <row r="85" spans="1:18" x14ac:dyDescent="0.25">
      <c r="A85" s="3" t="e">
        <f t="shared" si="3"/>
        <v>#REF!</v>
      </c>
      <c r="B85" s="3" t="e">
        <f>Person!#REF!</f>
        <v>#REF!</v>
      </c>
      <c r="C85" s="3" t="e">
        <f>VLOOKUP(_Input!#REF!,_MasterData!$Y$2:$Z$15,2,FALSE)</f>
        <v>#REF!</v>
      </c>
      <c r="D85" s="2" t="e">
        <f>VLOOKUP(_Input!#REF!,_MasterData!$W$2:$X$7,2,FALSE)</f>
        <v>#REF!</v>
      </c>
      <c r="E85" s="3" t="e">
        <f>VLOOKUP(_Input!#REF!,_MasterData!$U$2:$V$14,2,FALSE)</f>
        <v>#REF!</v>
      </c>
      <c r="F85" s="3" t="e">
        <f>_xlfn.CONCAT("&amp;ai;",_Input!#REF!)</f>
        <v>#REF!</v>
      </c>
      <c r="G85" s="2" t="e">
        <f>VLOOKUP(_Input!#REF!,_MasterData!$S$2:$T$3,2,FALSE)</f>
        <v>#REF!</v>
      </c>
      <c r="H85" s="2" t="e">
        <f t="shared" si="4"/>
        <v>#REF!</v>
      </c>
      <c r="I85" s="2" t="e">
        <f>UserPassword!#REF!</f>
        <v>#REF!</v>
      </c>
      <c r="J85" s="3" t="s">
        <v>108</v>
      </c>
      <c r="K85" s="3" t="s">
        <v>108</v>
      </c>
      <c r="L85" s="3" t="s">
        <v>106</v>
      </c>
      <c r="M85" s="3" t="s">
        <v>106</v>
      </c>
      <c r="N85" s="3" t="e">
        <f>_Input!#REF!</f>
        <v>#REF!</v>
      </c>
      <c r="O85" s="3" t="e">
        <f>_Input!#REF!</f>
        <v>#REF!</v>
      </c>
      <c r="P85" s="3" t="s">
        <v>170</v>
      </c>
      <c r="Q85" s="3" t="s">
        <v>100</v>
      </c>
      <c r="R85" s="3" t="e">
        <f t="shared" si="5"/>
        <v>#REF!</v>
      </c>
    </row>
    <row r="86" spans="1:18" x14ac:dyDescent="0.25">
      <c r="A86" s="3" t="e">
        <f t="shared" si="3"/>
        <v>#REF!</v>
      </c>
      <c r="B86" s="3" t="e">
        <f>Person!#REF!</f>
        <v>#REF!</v>
      </c>
      <c r="C86" s="3" t="e">
        <f>VLOOKUP(_Input!#REF!,_MasterData!$Y$2:$Z$15,2,FALSE)</f>
        <v>#REF!</v>
      </c>
      <c r="D86" s="2" t="e">
        <f>VLOOKUP(_Input!#REF!,_MasterData!$W$2:$X$7,2,FALSE)</f>
        <v>#REF!</v>
      </c>
      <c r="E86" s="3" t="e">
        <f>VLOOKUP(_Input!#REF!,_MasterData!$U$2:$V$14,2,FALSE)</f>
        <v>#REF!</v>
      </c>
      <c r="F86" s="3" t="e">
        <f>_xlfn.CONCAT("&amp;ai;",_Input!#REF!)</f>
        <v>#REF!</v>
      </c>
      <c r="G86" s="2" t="e">
        <f>VLOOKUP(_Input!#REF!,_MasterData!$S$2:$T$3,2,FALSE)</f>
        <v>#REF!</v>
      </c>
      <c r="H86" s="2" t="e">
        <f t="shared" si="4"/>
        <v>#REF!</v>
      </c>
      <c r="I86" s="2" t="e">
        <f>UserPassword!#REF!</f>
        <v>#REF!</v>
      </c>
      <c r="J86" s="3" t="s">
        <v>108</v>
      </c>
      <c r="K86" s="3" t="s">
        <v>108</v>
      </c>
      <c r="L86" s="3" t="s">
        <v>106</v>
      </c>
      <c r="M86" s="3" t="s">
        <v>106</v>
      </c>
      <c r="N86" s="3" t="e">
        <f>_Input!#REF!</f>
        <v>#REF!</v>
      </c>
      <c r="O86" s="3" t="e">
        <f>_Input!#REF!</f>
        <v>#REF!</v>
      </c>
      <c r="P86" s="3" t="s">
        <v>170</v>
      </c>
      <c r="Q86" s="3" t="s">
        <v>100</v>
      </c>
      <c r="R86" s="3" t="e">
        <f t="shared" si="5"/>
        <v>#REF!</v>
      </c>
    </row>
    <row r="87" spans="1:18" x14ac:dyDescent="0.25">
      <c r="A87" s="3" t="e">
        <f t="shared" si="3"/>
        <v>#REF!</v>
      </c>
      <c r="B87" s="3" t="e">
        <f>Person!#REF!</f>
        <v>#REF!</v>
      </c>
      <c r="C87" s="3" t="e">
        <f>VLOOKUP(_Input!#REF!,_MasterData!$Y$2:$Z$15,2,FALSE)</f>
        <v>#REF!</v>
      </c>
      <c r="D87" s="2" t="e">
        <f>VLOOKUP(_Input!#REF!,_MasterData!$W$2:$X$7,2,FALSE)</f>
        <v>#REF!</v>
      </c>
      <c r="E87" s="3" t="e">
        <f>VLOOKUP(_Input!#REF!,_MasterData!$U$2:$V$14,2,FALSE)</f>
        <v>#REF!</v>
      </c>
      <c r="F87" s="3" t="e">
        <f>_xlfn.CONCAT("&amp;ai;",_Input!#REF!)</f>
        <v>#REF!</v>
      </c>
      <c r="G87" s="2" t="e">
        <f>VLOOKUP(_Input!#REF!,_MasterData!$S$2:$T$3,2,FALSE)</f>
        <v>#REF!</v>
      </c>
      <c r="H87" s="2" t="e">
        <f t="shared" si="4"/>
        <v>#REF!</v>
      </c>
      <c r="I87" s="2" t="e">
        <f>UserPassword!#REF!</f>
        <v>#REF!</v>
      </c>
      <c r="J87" s="3" t="s">
        <v>108</v>
      </c>
      <c r="K87" s="3" t="s">
        <v>108</v>
      </c>
      <c r="L87" s="3" t="s">
        <v>106</v>
      </c>
      <c r="M87" s="3" t="s">
        <v>106</v>
      </c>
      <c r="N87" s="3" t="e">
        <f>_Input!#REF!</f>
        <v>#REF!</v>
      </c>
      <c r="O87" s="3" t="e">
        <f>_Input!#REF!</f>
        <v>#REF!</v>
      </c>
      <c r="P87" s="3" t="s">
        <v>170</v>
      </c>
      <c r="Q87" s="3" t="s">
        <v>100</v>
      </c>
      <c r="R87" s="3" t="e">
        <f t="shared" si="5"/>
        <v>#REF!</v>
      </c>
    </row>
    <row r="88" spans="1:18" x14ac:dyDescent="0.25">
      <c r="A88" s="3" t="e">
        <f t="shared" si="3"/>
        <v>#REF!</v>
      </c>
      <c r="B88" s="3" t="e">
        <f>Person!#REF!</f>
        <v>#REF!</v>
      </c>
      <c r="C88" s="3" t="e">
        <f>VLOOKUP(_Input!#REF!,_MasterData!$Y$2:$Z$15,2,FALSE)</f>
        <v>#REF!</v>
      </c>
      <c r="D88" s="2" t="e">
        <f>VLOOKUP(_Input!#REF!,_MasterData!$W$2:$X$7,2,FALSE)</f>
        <v>#REF!</v>
      </c>
      <c r="E88" s="3" t="e">
        <f>VLOOKUP(_Input!#REF!,_MasterData!$U$2:$V$14,2,FALSE)</f>
        <v>#REF!</v>
      </c>
      <c r="F88" s="3" t="e">
        <f>_xlfn.CONCAT("&amp;ai;",_Input!#REF!)</f>
        <v>#REF!</v>
      </c>
      <c r="G88" s="2" t="e">
        <f>VLOOKUP(_Input!#REF!,_MasterData!$S$2:$T$3,2,FALSE)</f>
        <v>#REF!</v>
      </c>
      <c r="H88" s="2" t="e">
        <f t="shared" si="4"/>
        <v>#REF!</v>
      </c>
      <c r="I88" s="2" t="e">
        <f>UserPassword!#REF!</f>
        <v>#REF!</v>
      </c>
      <c r="J88" s="3" t="s">
        <v>108</v>
      </c>
      <c r="K88" s="3" t="s">
        <v>108</v>
      </c>
      <c r="L88" s="3" t="s">
        <v>106</v>
      </c>
      <c r="M88" s="3" t="s">
        <v>106</v>
      </c>
      <c r="N88" s="3" t="e">
        <f>_Input!#REF!</f>
        <v>#REF!</v>
      </c>
      <c r="O88" s="3" t="e">
        <f>_Input!#REF!</f>
        <v>#REF!</v>
      </c>
      <c r="P88" s="3" t="s">
        <v>170</v>
      </c>
      <c r="Q88" s="3" t="s">
        <v>100</v>
      </c>
      <c r="R88" s="3" t="e">
        <f t="shared" si="5"/>
        <v>#REF!</v>
      </c>
    </row>
    <row r="89" spans="1:18" x14ac:dyDescent="0.25">
      <c r="A89" s="3" t="e">
        <f t="shared" si="3"/>
        <v>#REF!</v>
      </c>
      <c r="B89" s="3" t="e">
        <f>Person!#REF!</f>
        <v>#REF!</v>
      </c>
      <c r="C89" s="3" t="e">
        <f>VLOOKUP(_Input!#REF!,_MasterData!$Y$2:$Z$15,2,FALSE)</f>
        <v>#REF!</v>
      </c>
      <c r="D89" s="2" t="e">
        <f>VLOOKUP(_Input!#REF!,_MasterData!$W$2:$X$7,2,FALSE)</f>
        <v>#REF!</v>
      </c>
      <c r="E89" s="3" t="e">
        <f>VLOOKUP(_Input!#REF!,_MasterData!$U$2:$V$14,2,FALSE)</f>
        <v>#REF!</v>
      </c>
      <c r="F89" s="3" t="e">
        <f>_xlfn.CONCAT("&amp;ai;",_Input!#REF!)</f>
        <v>#REF!</v>
      </c>
      <c r="G89" s="2" t="e">
        <f>VLOOKUP(_Input!#REF!,_MasterData!$S$2:$T$3,2,FALSE)</f>
        <v>#REF!</v>
      </c>
      <c r="H89" s="2" t="e">
        <f t="shared" si="4"/>
        <v>#REF!</v>
      </c>
      <c r="I89" s="2" t="e">
        <f>UserPassword!#REF!</f>
        <v>#REF!</v>
      </c>
      <c r="J89" s="3" t="s">
        <v>108</v>
      </c>
      <c r="K89" s="3" t="s">
        <v>108</v>
      </c>
      <c r="L89" s="3" t="s">
        <v>106</v>
      </c>
      <c r="M89" s="3" t="s">
        <v>106</v>
      </c>
      <c r="N89" s="3" t="e">
        <f>_Input!#REF!</f>
        <v>#REF!</v>
      </c>
      <c r="O89" s="3" t="e">
        <f>_Input!#REF!</f>
        <v>#REF!</v>
      </c>
      <c r="P89" s="3" t="s">
        <v>170</v>
      </c>
      <c r="Q89" s="3" t="s">
        <v>100</v>
      </c>
      <c r="R89" s="3" t="e">
        <f t="shared" si="5"/>
        <v>#REF!</v>
      </c>
    </row>
    <row r="90" spans="1:18" x14ac:dyDescent="0.25">
      <c r="A90" s="3" t="e">
        <f t="shared" si="3"/>
        <v>#REF!</v>
      </c>
      <c r="B90" s="3" t="e">
        <f>Person!#REF!</f>
        <v>#REF!</v>
      </c>
      <c r="C90" s="3" t="e">
        <f>VLOOKUP(_Input!#REF!,_MasterData!$Y$2:$Z$15,2,FALSE)</f>
        <v>#REF!</v>
      </c>
      <c r="D90" s="2" t="e">
        <f>VLOOKUP(_Input!#REF!,_MasterData!$W$2:$X$7,2,FALSE)</f>
        <v>#REF!</v>
      </c>
      <c r="E90" s="3" t="e">
        <f>VLOOKUP(_Input!#REF!,_MasterData!$U$2:$V$14,2,FALSE)</f>
        <v>#REF!</v>
      </c>
      <c r="F90" s="3" t="e">
        <f>_xlfn.CONCAT("&amp;ai;",_Input!#REF!)</f>
        <v>#REF!</v>
      </c>
      <c r="G90" s="2" t="e">
        <f>VLOOKUP(_Input!#REF!,_MasterData!$S$2:$T$3,2,FALSE)</f>
        <v>#REF!</v>
      </c>
      <c r="H90" s="2" t="e">
        <f t="shared" si="4"/>
        <v>#REF!</v>
      </c>
      <c r="I90" s="2" t="e">
        <f>UserPassword!#REF!</f>
        <v>#REF!</v>
      </c>
      <c r="J90" s="3" t="s">
        <v>108</v>
      </c>
      <c r="K90" s="3" t="s">
        <v>108</v>
      </c>
      <c r="L90" s="3" t="s">
        <v>106</v>
      </c>
      <c r="M90" s="3" t="s">
        <v>106</v>
      </c>
      <c r="N90" s="3" t="e">
        <f>_Input!#REF!</f>
        <v>#REF!</v>
      </c>
      <c r="O90" s="3" t="e">
        <f>_Input!#REF!</f>
        <v>#REF!</v>
      </c>
      <c r="P90" s="3" t="s">
        <v>170</v>
      </c>
      <c r="Q90" s="3" t="s">
        <v>100</v>
      </c>
      <c r="R90" s="3" t="e">
        <f t="shared" si="5"/>
        <v>#REF!</v>
      </c>
    </row>
    <row r="91" spans="1:18" x14ac:dyDescent="0.25">
      <c r="A91" s="3" t="e">
        <f t="shared" si="3"/>
        <v>#REF!</v>
      </c>
      <c r="B91" s="3" t="e">
        <f>Person!#REF!</f>
        <v>#REF!</v>
      </c>
      <c r="C91" s="3" t="e">
        <f>VLOOKUP(_Input!#REF!,_MasterData!$Y$2:$Z$15,2,FALSE)</f>
        <v>#REF!</v>
      </c>
      <c r="D91" s="2" t="e">
        <f>VLOOKUP(_Input!#REF!,_MasterData!$W$2:$X$7,2,FALSE)</f>
        <v>#REF!</v>
      </c>
      <c r="E91" s="3" t="e">
        <f>VLOOKUP(_Input!#REF!,_MasterData!$U$2:$V$14,2,FALSE)</f>
        <v>#REF!</v>
      </c>
      <c r="F91" s="3" t="e">
        <f>_xlfn.CONCAT("&amp;ai;",_Input!#REF!)</f>
        <v>#REF!</v>
      </c>
      <c r="G91" s="2" t="e">
        <f>VLOOKUP(_Input!#REF!,_MasterData!$S$2:$T$3,2,FALSE)</f>
        <v>#REF!</v>
      </c>
      <c r="H91" s="2" t="e">
        <f t="shared" si="4"/>
        <v>#REF!</v>
      </c>
      <c r="I91" s="2" t="e">
        <f>UserPassword!#REF!</f>
        <v>#REF!</v>
      </c>
      <c r="J91" s="3" t="s">
        <v>108</v>
      </c>
      <c r="K91" s="3" t="s">
        <v>108</v>
      </c>
      <c r="L91" s="3" t="s">
        <v>106</v>
      </c>
      <c r="M91" s="3" t="s">
        <v>106</v>
      </c>
      <c r="N91" s="3" t="e">
        <f>_Input!#REF!</f>
        <v>#REF!</v>
      </c>
      <c r="O91" s="3" t="e">
        <f>_Input!#REF!</f>
        <v>#REF!</v>
      </c>
      <c r="P91" s="3" t="s">
        <v>170</v>
      </c>
      <c r="Q91" s="3" t="s">
        <v>100</v>
      </c>
      <c r="R91" s="3" t="e">
        <f t="shared" si="5"/>
        <v>#REF!</v>
      </c>
    </row>
    <row r="92" spans="1:18" x14ac:dyDescent="0.25">
      <c r="A92" s="3" t="e">
        <f t="shared" si="3"/>
        <v>#REF!</v>
      </c>
      <c r="B92" s="3" t="e">
        <f>Person!#REF!</f>
        <v>#REF!</v>
      </c>
      <c r="C92" s="3" t="e">
        <f>VLOOKUP(_Input!#REF!,_MasterData!$Y$2:$Z$15,2,FALSE)</f>
        <v>#REF!</v>
      </c>
      <c r="D92" s="2" t="e">
        <f>VLOOKUP(_Input!#REF!,_MasterData!$W$2:$X$7,2,FALSE)</f>
        <v>#REF!</v>
      </c>
      <c r="E92" s="3" t="e">
        <f>VLOOKUP(_Input!#REF!,_MasterData!$U$2:$V$14,2,FALSE)</f>
        <v>#REF!</v>
      </c>
      <c r="F92" s="3" t="e">
        <f>_xlfn.CONCAT("&amp;ai;",_Input!#REF!)</f>
        <v>#REF!</v>
      </c>
      <c r="G92" s="2" t="e">
        <f>VLOOKUP(_Input!#REF!,_MasterData!$S$2:$T$3,2,FALSE)</f>
        <v>#REF!</v>
      </c>
      <c r="H92" s="2" t="e">
        <f t="shared" si="4"/>
        <v>#REF!</v>
      </c>
      <c r="I92" s="2" t="e">
        <f>UserPassword!#REF!</f>
        <v>#REF!</v>
      </c>
      <c r="J92" s="3" t="s">
        <v>108</v>
      </c>
      <c r="K92" s="3" t="s">
        <v>108</v>
      </c>
      <c r="L92" s="3" t="s">
        <v>106</v>
      </c>
      <c r="M92" s="3" t="s">
        <v>106</v>
      </c>
      <c r="N92" s="3" t="e">
        <f>_Input!#REF!</f>
        <v>#REF!</v>
      </c>
      <c r="O92" s="3" t="e">
        <f>_Input!#REF!</f>
        <v>#REF!</v>
      </c>
      <c r="P92" s="3" t="s">
        <v>170</v>
      </c>
      <c r="Q92" s="3" t="s">
        <v>100</v>
      </c>
      <c r="R92" s="3" t="e">
        <f t="shared" si="5"/>
        <v>#REF!</v>
      </c>
    </row>
    <row r="93" spans="1:18" x14ac:dyDescent="0.25">
      <c r="A93" s="3" t="e">
        <f t="shared" si="3"/>
        <v>#REF!</v>
      </c>
      <c r="B93" s="3" t="e">
        <f>Person!#REF!</f>
        <v>#REF!</v>
      </c>
      <c r="C93" s="3" t="e">
        <f>VLOOKUP(_Input!#REF!,_MasterData!$Y$2:$Z$15,2,FALSE)</f>
        <v>#REF!</v>
      </c>
      <c r="D93" s="2" t="e">
        <f>VLOOKUP(_Input!#REF!,_MasterData!$W$2:$X$7,2,FALSE)</f>
        <v>#REF!</v>
      </c>
      <c r="E93" s="3" t="e">
        <f>VLOOKUP(_Input!#REF!,_MasterData!$U$2:$V$14,2,FALSE)</f>
        <v>#REF!</v>
      </c>
      <c r="F93" s="3" t="e">
        <f>_xlfn.CONCAT("&amp;ai;",_Input!#REF!)</f>
        <v>#REF!</v>
      </c>
      <c r="G93" s="2" t="e">
        <f>VLOOKUP(_Input!#REF!,_MasterData!$S$2:$T$3,2,FALSE)</f>
        <v>#REF!</v>
      </c>
      <c r="H93" s="2" t="e">
        <f t="shared" si="4"/>
        <v>#REF!</v>
      </c>
      <c r="I93" s="2" t="e">
        <f>UserPassword!#REF!</f>
        <v>#REF!</v>
      </c>
      <c r="J93" s="3" t="s">
        <v>108</v>
      </c>
      <c r="K93" s="3" t="s">
        <v>108</v>
      </c>
      <c r="L93" s="3" t="s">
        <v>106</v>
      </c>
      <c r="M93" s="3" t="s">
        <v>106</v>
      </c>
      <c r="N93" s="3" t="e">
        <f>_Input!#REF!</f>
        <v>#REF!</v>
      </c>
      <c r="O93" s="3" t="e">
        <f>_Input!#REF!</f>
        <v>#REF!</v>
      </c>
      <c r="P93" s="3" t="s">
        <v>170</v>
      </c>
      <c r="Q93" s="3" t="s">
        <v>100</v>
      </c>
      <c r="R93" s="3" t="e">
        <f t="shared" si="5"/>
        <v>#REF!</v>
      </c>
    </row>
    <row r="94" spans="1:18" x14ac:dyDescent="0.25">
      <c r="A94" s="3" t="e">
        <f t="shared" si="3"/>
        <v>#REF!</v>
      </c>
      <c r="B94" s="3" t="e">
        <f>Person!#REF!</f>
        <v>#REF!</v>
      </c>
      <c r="C94" s="3" t="e">
        <f>VLOOKUP(_Input!#REF!,_MasterData!$Y$2:$Z$15,2,FALSE)</f>
        <v>#REF!</v>
      </c>
      <c r="D94" s="2" t="e">
        <f>VLOOKUP(_Input!#REF!,_MasterData!$W$2:$X$7,2,FALSE)</f>
        <v>#REF!</v>
      </c>
      <c r="E94" s="3" t="e">
        <f>VLOOKUP(_Input!#REF!,_MasterData!$U$2:$V$14,2,FALSE)</f>
        <v>#REF!</v>
      </c>
      <c r="F94" s="3" t="e">
        <f>_xlfn.CONCAT("&amp;ai;",_Input!#REF!)</f>
        <v>#REF!</v>
      </c>
      <c r="G94" s="2" t="e">
        <f>VLOOKUP(_Input!#REF!,_MasterData!$S$2:$T$3,2,FALSE)</f>
        <v>#REF!</v>
      </c>
      <c r="H94" s="2" t="e">
        <f t="shared" si="4"/>
        <v>#REF!</v>
      </c>
      <c r="I94" s="2" t="e">
        <f>UserPassword!#REF!</f>
        <v>#REF!</v>
      </c>
      <c r="J94" s="3" t="s">
        <v>108</v>
      </c>
      <c r="K94" s="3" t="s">
        <v>108</v>
      </c>
      <c r="L94" s="3" t="s">
        <v>106</v>
      </c>
      <c r="M94" s="3" t="s">
        <v>106</v>
      </c>
      <c r="N94" s="3" t="e">
        <f>_Input!#REF!</f>
        <v>#REF!</v>
      </c>
      <c r="O94" s="3" t="e">
        <f>_Input!#REF!</f>
        <v>#REF!</v>
      </c>
      <c r="P94" s="3" t="s">
        <v>170</v>
      </c>
      <c r="Q94" s="3" t="s">
        <v>100</v>
      </c>
      <c r="R94" s="3" t="e">
        <f t="shared" si="5"/>
        <v>#REF!</v>
      </c>
    </row>
    <row r="95" spans="1:18" x14ac:dyDescent="0.25">
      <c r="A95" s="3" t="e">
        <f t="shared" si="3"/>
        <v>#REF!</v>
      </c>
      <c r="B95" s="3" t="e">
        <f>Person!#REF!</f>
        <v>#REF!</v>
      </c>
      <c r="C95" s="3" t="e">
        <f>VLOOKUP(_Input!#REF!,_MasterData!$Y$2:$Z$15,2,FALSE)</f>
        <v>#REF!</v>
      </c>
      <c r="D95" s="2" t="e">
        <f>VLOOKUP(_Input!#REF!,_MasterData!$W$2:$X$7,2,FALSE)</f>
        <v>#REF!</v>
      </c>
      <c r="E95" s="3" t="e">
        <f>VLOOKUP(_Input!#REF!,_MasterData!$U$2:$V$14,2,FALSE)</f>
        <v>#REF!</v>
      </c>
      <c r="F95" s="3" t="e">
        <f>_xlfn.CONCAT("&amp;ai;",_Input!#REF!)</f>
        <v>#REF!</v>
      </c>
      <c r="G95" s="2" t="e">
        <f>VLOOKUP(_Input!#REF!,_MasterData!$S$2:$T$3,2,FALSE)</f>
        <v>#REF!</v>
      </c>
      <c r="H95" s="2" t="e">
        <f t="shared" si="4"/>
        <v>#REF!</v>
      </c>
      <c r="I95" s="2" t="e">
        <f>UserPassword!#REF!</f>
        <v>#REF!</v>
      </c>
      <c r="J95" s="3" t="s">
        <v>108</v>
      </c>
      <c r="K95" s="3" t="s">
        <v>108</v>
      </c>
      <c r="L95" s="3" t="s">
        <v>106</v>
      </c>
      <c r="M95" s="3" t="s">
        <v>106</v>
      </c>
      <c r="N95" s="3" t="e">
        <f>_Input!#REF!</f>
        <v>#REF!</v>
      </c>
      <c r="O95" s="3" t="e">
        <f>_Input!#REF!</f>
        <v>#REF!</v>
      </c>
      <c r="P95" s="3" t="s">
        <v>170</v>
      </c>
      <c r="Q95" s="3" t="s">
        <v>100</v>
      </c>
      <c r="R95" s="3" t="e">
        <f t="shared" si="5"/>
        <v>#REF!</v>
      </c>
    </row>
    <row r="96" spans="1:18" x14ac:dyDescent="0.25">
      <c r="A96" s="3" t="e">
        <f t="shared" si="3"/>
        <v>#REF!</v>
      </c>
      <c r="B96" s="3" t="e">
        <f>Person!#REF!</f>
        <v>#REF!</v>
      </c>
      <c r="C96" s="3" t="e">
        <f>VLOOKUP(_Input!#REF!,_MasterData!$Y$2:$Z$15,2,FALSE)</f>
        <v>#REF!</v>
      </c>
      <c r="D96" s="2" t="e">
        <f>VLOOKUP(_Input!#REF!,_MasterData!$W$2:$X$7,2,FALSE)</f>
        <v>#REF!</v>
      </c>
      <c r="E96" s="3" t="e">
        <f>VLOOKUP(_Input!#REF!,_MasterData!$U$2:$V$14,2,FALSE)</f>
        <v>#REF!</v>
      </c>
      <c r="F96" s="3" t="e">
        <f>_xlfn.CONCAT("&amp;ai;",_Input!#REF!)</f>
        <v>#REF!</v>
      </c>
      <c r="G96" s="2" t="e">
        <f>VLOOKUP(_Input!#REF!,_MasterData!$S$2:$T$3,2,FALSE)</f>
        <v>#REF!</v>
      </c>
      <c r="H96" s="2" t="e">
        <f t="shared" si="4"/>
        <v>#REF!</v>
      </c>
      <c r="I96" s="2" t="e">
        <f>UserPassword!#REF!</f>
        <v>#REF!</v>
      </c>
      <c r="J96" s="3" t="s">
        <v>108</v>
      </c>
      <c r="K96" s="3" t="s">
        <v>108</v>
      </c>
      <c r="L96" s="3" t="s">
        <v>106</v>
      </c>
      <c r="M96" s="3" t="s">
        <v>106</v>
      </c>
      <c r="N96" s="3" t="e">
        <f>_Input!#REF!</f>
        <v>#REF!</v>
      </c>
      <c r="O96" s="3" t="e">
        <f>_Input!#REF!</f>
        <v>#REF!</v>
      </c>
      <c r="P96" s="3" t="s">
        <v>170</v>
      </c>
      <c r="Q96" s="3" t="s">
        <v>100</v>
      </c>
      <c r="R96" s="3" t="e">
        <f t="shared" si="5"/>
        <v>#REF!</v>
      </c>
    </row>
    <row r="97" spans="1:18" x14ac:dyDescent="0.25">
      <c r="A97" s="3" t="e">
        <f t="shared" si="3"/>
        <v>#REF!</v>
      </c>
      <c r="B97" s="3" t="e">
        <f>Person!#REF!</f>
        <v>#REF!</v>
      </c>
      <c r="C97" s="3" t="e">
        <f>VLOOKUP(_Input!#REF!,_MasterData!$Y$2:$Z$15,2,FALSE)</f>
        <v>#REF!</v>
      </c>
      <c r="D97" s="2" t="e">
        <f>VLOOKUP(_Input!#REF!,_MasterData!$W$2:$X$7,2,FALSE)</f>
        <v>#REF!</v>
      </c>
      <c r="E97" s="3" t="e">
        <f>VLOOKUP(_Input!#REF!,_MasterData!$U$2:$V$14,2,FALSE)</f>
        <v>#REF!</v>
      </c>
      <c r="F97" s="3" t="e">
        <f>_xlfn.CONCAT("&amp;ai;",_Input!#REF!)</f>
        <v>#REF!</v>
      </c>
      <c r="G97" s="2" t="e">
        <f>VLOOKUP(_Input!#REF!,_MasterData!$S$2:$T$3,2,FALSE)</f>
        <v>#REF!</v>
      </c>
      <c r="H97" s="2" t="e">
        <f t="shared" si="4"/>
        <v>#REF!</v>
      </c>
      <c r="I97" s="2" t="e">
        <f>UserPassword!#REF!</f>
        <v>#REF!</v>
      </c>
      <c r="J97" s="3" t="s">
        <v>108</v>
      </c>
      <c r="K97" s="3" t="s">
        <v>108</v>
      </c>
      <c r="L97" s="3" t="s">
        <v>106</v>
      </c>
      <c r="M97" s="3" t="s">
        <v>106</v>
      </c>
      <c r="N97" s="3" t="e">
        <f>_Input!#REF!</f>
        <v>#REF!</v>
      </c>
      <c r="O97" s="3" t="e">
        <f>_Input!#REF!</f>
        <v>#REF!</v>
      </c>
      <c r="P97" s="3" t="s">
        <v>170</v>
      </c>
      <c r="Q97" s="3" t="s">
        <v>100</v>
      </c>
      <c r="R97" s="3" t="e">
        <f t="shared" si="5"/>
        <v>#REF!</v>
      </c>
    </row>
    <row r="98" spans="1:18" x14ac:dyDescent="0.25">
      <c r="A98" s="3" t="e">
        <f t="shared" si="3"/>
        <v>#REF!</v>
      </c>
      <c r="B98" s="3" t="e">
        <f>Person!#REF!</f>
        <v>#REF!</v>
      </c>
      <c r="C98" s="3" t="e">
        <f>VLOOKUP(_Input!#REF!,_MasterData!$Y$2:$Z$15,2,FALSE)</f>
        <v>#REF!</v>
      </c>
      <c r="D98" s="2" t="e">
        <f>VLOOKUP(_Input!#REF!,_MasterData!$W$2:$X$7,2,FALSE)</f>
        <v>#REF!</v>
      </c>
      <c r="E98" s="3" t="e">
        <f>VLOOKUP(_Input!#REF!,_MasterData!$U$2:$V$14,2,FALSE)</f>
        <v>#REF!</v>
      </c>
      <c r="F98" s="3" t="e">
        <f>_xlfn.CONCAT("&amp;ai;",_Input!#REF!)</f>
        <v>#REF!</v>
      </c>
      <c r="G98" s="2" t="e">
        <f>VLOOKUP(_Input!#REF!,_MasterData!$S$2:$T$3,2,FALSE)</f>
        <v>#REF!</v>
      </c>
      <c r="H98" s="2" t="e">
        <f t="shared" si="4"/>
        <v>#REF!</v>
      </c>
      <c r="I98" s="2" t="e">
        <f>UserPassword!#REF!</f>
        <v>#REF!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e">
        <f>_Input!#REF!</f>
        <v>#REF!</v>
      </c>
      <c r="O98" s="3" t="e">
        <f>_Input!#REF!</f>
        <v>#REF!</v>
      </c>
      <c r="P98" s="3" t="s">
        <v>170</v>
      </c>
      <c r="Q98" s="3" t="s">
        <v>100</v>
      </c>
      <c r="R98" s="3" t="e">
        <f t="shared" si="5"/>
        <v>#REF!</v>
      </c>
    </row>
    <row r="99" spans="1:18" x14ac:dyDescent="0.25">
      <c r="A99" s="3" t="e">
        <f t="shared" si="3"/>
        <v>#REF!</v>
      </c>
      <c r="B99" s="3" t="e">
        <f>Person!#REF!</f>
        <v>#REF!</v>
      </c>
      <c r="C99" s="3" t="e">
        <f>VLOOKUP(_Input!#REF!,_MasterData!$Y$2:$Z$15,2,FALSE)</f>
        <v>#REF!</v>
      </c>
      <c r="D99" s="2" t="e">
        <f>VLOOKUP(_Input!#REF!,_MasterData!$W$2:$X$7,2,FALSE)</f>
        <v>#REF!</v>
      </c>
      <c r="E99" s="3" t="e">
        <f>VLOOKUP(_Input!#REF!,_MasterData!$U$2:$V$14,2,FALSE)</f>
        <v>#REF!</v>
      </c>
      <c r="F99" s="3" t="e">
        <f>_xlfn.CONCAT("&amp;ai;",_Input!#REF!)</f>
        <v>#REF!</v>
      </c>
      <c r="G99" s="2" t="e">
        <f>VLOOKUP(_Input!#REF!,_MasterData!$S$2:$T$3,2,FALSE)</f>
        <v>#REF!</v>
      </c>
      <c r="H99" s="2" t="e">
        <f t="shared" si="4"/>
        <v>#REF!</v>
      </c>
      <c r="I99" s="2" t="e">
        <f>UserPassword!#REF!</f>
        <v>#REF!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e">
        <f>_Input!#REF!</f>
        <v>#REF!</v>
      </c>
      <c r="O99" s="3" t="e">
        <f>_Input!#REF!</f>
        <v>#REF!</v>
      </c>
      <c r="P99" s="3" t="s">
        <v>170</v>
      </c>
      <c r="Q99" s="3" t="s">
        <v>100</v>
      </c>
      <c r="R99" s="3" t="e">
        <f t="shared" si="5"/>
        <v>#REF!</v>
      </c>
    </row>
    <row r="100" spans="1:18" x14ac:dyDescent="0.25">
      <c r="A100" s="3" t="e">
        <f t="shared" si="3"/>
        <v>#REF!</v>
      </c>
      <c r="B100" s="3" t="e">
        <f>Person!#REF!</f>
        <v>#REF!</v>
      </c>
      <c r="C100" s="3" t="e">
        <f>VLOOKUP(_Input!#REF!,_MasterData!$Y$2:$Z$15,2,FALSE)</f>
        <v>#REF!</v>
      </c>
      <c r="D100" s="2" t="e">
        <f>VLOOKUP(_Input!#REF!,_MasterData!$W$2:$X$7,2,FALSE)</f>
        <v>#REF!</v>
      </c>
      <c r="E100" s="3" t="e">
        <f>VLOOKUP(_Input!#REF!,_MasterData!$U$2:$V$14,2,FALSE)</f>
        <v>#REF!</v>
      </c>
      <c r="F100" s="3" t="e">
        <f>_xlfn.CONCAT("&amp;ai;",_Input!#REF!)</f>
        <v>#REF!</v>
      </c>
      <c r="G100" s="2" t="e">
        <f>VLOOKUP(_Input!#REF!,_MasterData!$S$2:$T$3,2,FALSE)</f>
        <v>#REF!</v>
      </c>
      <c r="H100" s="2" t="e">
        <f t="shared" si="4"/>
        <v>#REF!</v>
      </c>
      <c r="I100" s="2" t="e">
        <f>UserPassword!#REF!</f>
        <v>#REF!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e">
        <f>_Input!#REF!</f>
        <v>#REF!</v>
      </c>
      <c r="O100" s="3" t="e">
        <f>_Input!#REF!</f>
        <v>#REF!</v>
      </c>
      <c r="P100" s="3" t="s">
        <v>170</v>
      </c>
      <c r="Q100" s="3" t="s">
        <v>100</v>
      </c>
      <c r="R100" s="3" t="e">
        <f t="shared" si="5"/>
        <v>#REF!</v>
      </c>
    </row>
    <row r="101" spans="1:18" x14ac:dyDescent="0.25">
      <c r="A101" s="3" t="e">
        <f t="shared" si="3"/>
        <v>#REF!</v>
      </c>
      <c r="B101" s="3" t="e">
        <f>Person!#REF!</f>
        <v>#REF!</v>
      </c>
      <c r="C101" s="3" t="e">
        <f>VLOOKUP(_Input!#REF!,_MasterData!$Y$2:$Z$15,2,FALSE)</f>
        <v>#REF!</v>
      </c>
      <c r="D101" s="2" t="e">
        <f>VLOOKUP(_Input!#REF!,_MasterData!$W$2:$X$7,2,FALSE)</f>
        <v>#REF!</v>
      </c>
      <c r="E101" s="3" t="e">
        <f>VLOOKUP(_Input!#REF!,_MasterData!$U$2:$V$14,2,FALSE)</f>
        <v>#REF!</v>
      </c>
      <c r="F101" s="3" t="e">
        <f>_xlfn.CONCAT("&amp;ai;",_Input!#REF!)</f>
        <v>#REF!</v>
      </c>
      <c r="G101" s="2" t="e">
        <f>VLOOKUP(_Input!#REF!,_MasterData!$S$2:$T$3,2,FALSE)</f>
        <v>#REF!</v>
      </c>
      <c r="H101" s="2" t="e">
        <f t="shared" si="4"/>
        <v>#REF!</v>
      </c>
      <c r="I101" s="2" t="e">
        <f>UserPassword!#REF!</f>
        <v>#REF!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e">
        <f>_Input!#REF!</f>
        <v>#REF!</v>
      </c>
      <c r="O101" s="3" t="e">
        <f>_Input!#REF!</f>
        <v>#REF!</v>
      </c>
      <c r="P101" s="3" t="s">
        <v>170</v>
      </c>
      <c r="Q101" s="3" t="s">
        <v>100</v>
      </c>
      <c r="R101" s="3" t="e">
        <f t="shared" si="5"/>
        <v>#REF!</v>
      </c>
    </row>
    <row r="102" spans="1:18" x14ac:dyDescent="0.25">
      <c r="A102" s="3" t="e">
        <f t="shared" si="3"/>
        <v>#REF!</v>
      </c>
      <c r="B102" s="3" t="e">
        <f>Person!#REF!</f>
        <v>#REF!</v>
      </c>
      <c r="C102" s="3" t="e">
        <f>VLOOKUP(_Input!#REF!,_MasterData!$Y$2:$Z$15,2,FALSE)</f>
        <v>#REF!</v>
      </c>
      <c r="D102" s="2" t="e">
        <f>VLOOKUP(_Input!#REF!,_MasterData!$W$2:$X$7,2,FALSE)</f>
        <v>#REF!</v>
      </c>
      <c r="E102" s="3" t="e">
        <f>VLOOKUP(_Input!#REF!,_MasterData!$U$2:$V$14,2,FALSE)</f>
        <v>#REF!</v>
      </c>
      <c r="F102" s="3" t="e">
        <f>_xlfn.CONCAT("&amp;ai;",_Input!#REF!)</f>
        <v>#REF!</v>
      </c>
      <c r="G102" s="2" t="e">
        <f>VLOOKUP(_Input!#REF!,_MasterData!$S$2:$T$3,2,FALSE)</f>
        <v>#REF!</v>
      </c>
      <c r="H102" s="2" t="e">
        <f t="shared" si="4"/>
        <v>#REF!</v>
      </c>
      <c r="I102" s="2" t="e">
        <f>UserPassword!#REF!</f>
        <v>#REF!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e">
        <f>_Input!#REF!</f>
        <v>#REF!</v>
      </c>
      <c r="O102" s="3" t="e">
        <f>_Input!#REF!</f>
        <v>#REF!</v>
      </c>
      <c r="P102" s="3" t="s">
        <v>170</v>
      </c>
      <c r="Q102" s="3" t="s">
        <v>100</v>
      </c>
      <c r="R102" s="3" t="e">
        <f t="shared" si="5"/>
        <v>#REF!</v>
      </c>
    </row>
    <row r="103" spans="1:18" x14ac:dyDescent="0.25">
      <c r="A103" s="3" t="e">
        <f t="shared" si="3"/>
        <v>#REF!</v>
      </c>
      <c r="B103" s="3" t="e">
        <f>Person!#REF!</f>
        <v>#REF!</v>
      </c>
      <c r="C103" s="3" t="e">
        <f>VLOOKUP(_Input!#REF!,_MasterData!$Y$2:$Z$15,2,FALSE)</f>
        <v>#REF!</v>
      </c>
      <c r="D103" s="2" t="e">
        <f>VLOOKUP(_Input!#REF!,_MasterData!$W$2:$X$7,2,FALSE)</f>
        <v>#REF!</v>
      </c>
      <c r="E103" s="3" t="e">
        <f>VLOOKUP(_Input!#REF!,_MasterData!$U$2:$V$14,2,FALSE)</f>
        <v>#REF!</v>
      </c>
      <c r="F103" s="3" t="e">
        <f>_xlfn.CONCAT("&amp;ai;",_Input!#REF!)</f>
        <v>#REF!</v>
      </c>
      <c r="G103" s="2" t="e">
        <f>VLOOKUP(_Input!#REF!,_MasterData!$S$2:$T$3,2,FALSE)</f>
        <v>#REF!</v>
      </c>
      <c r="H103" s="2" t="e">
        <f t="shared" si="4"/>
        <v>#REF!</v>
      </c>
      <c r="I103" s="2" t="e">
        <f>UserPassword!#REF!</f>
        <v>#REF!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e">
        <f>_Input!#REF!</f>
        <v>#REF!</v>
      </c>
      <c r="O103" s="3" t="e">
        <f>_Input!#REF!</f>
        <v>#REF!</v>
      </c>
      <c r="P103" s="3" t="s">
        <v>170</v>
      </c>
      <c r="Q103" s="3" t="s">
        <v>100</v>
      </c>
      <c r="R103" s="3" t="e">
        <f t="shared" si="5"/>
        <v>#REF!</v>
      </c>
    </row>
    <row r="104" spans="1:18" x14ac:dyDescent="0.25">
      <c r="A104" s="3" t="e">
        <f t="shared" si="3"/>
        <v>#REF!</v>
      </c>
      <c r="B104" s="3" t="e">
        <f>Person!#REF!</f>
        <v>#REF!</v>
      </c>
      <c r="C104" s="3" t="e">
        <f>VLOOKUP(_Input!#REF!,_MasterData!$Y$2:$Z$15,2,FALSE)</f>
        <v>#REF!</v>
      </c>
      <c r="D104" s="2" t="e">
        <f>VLOOKUP(_Input!#REF!,_MasterData!$W$2:$X$7,2,FALSE)</f>
        <v>#REF!</v>
      </c>
      <c r="E104" s="3" t="e">
        <f>VLOOKUP(_Input!#REF!,_MasterData!$U$2:$V$14,2,FALSE)</f>
        <v>#REF!</v>
      </c>
      <c r="F104" s="3" t="e">
        <f>_xlfn.CONCAT("&amp;ai;",_Input!#REF!)</f>
        <v>#REF!</v>
      </c>
      <c r="G104" s="2" t="e">
        <f>VLOOKUP(_Input!#REF!,_MasterData!$S$2:$T$3,2,FALSE)</f>
        <v>#REF!</v>
      </c>
      <c r="H104" s="2" t="e">
        <f t="shared" si="4"/>
        <v>#REF!</v>
      </c>
      <c r="I104" s="2" t="e">
        <f>UserPassword!#REF!</f>
        <v>#REF!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e">
        <f>_Input!#REF!</f>
        <v>#REF!</v>
      </c>
      <c r="O104" s="3" t="e">
        <f>_Input!#REF!</f>
        <v>#REF!</v>
      </c>
      <c r="P104" s="3" t="s">
        <v>170</v>
      </c>
      <c r="Q104" s="3" t="s">
        <v>100</v>
      </c>
      <c r="R104" s="3" t="e">
        <f t="shared" si="5"/>
        <v>#REF!</v>
      </c>
    </row>
    <row r="105" spans="1:18" x14ac:dyDescent="0.25">
      <c r="A105" s="3" t="e">
        <f t="shared" si="3"/>
        <v>#REF!</v>
      </c>
      <c r="B105" s="3" t="e">
        <f>Person!#REF!</f>
        <v>#REF!</v>
      </c>
      <c r="C105" s="3" t="e">
        <f>VLOOKUP(_Input!#REF!,_MasterData!$Y$2:$Z$15,2,FALSE)</f>
        <v>#REF!</v>
      </c>
      <c r="D105" s="2" t="e">
        <f>VLOOKUP(_Input!#REF!,_MasterData!$W$2:$X$7,2,FALSE)</f>
        <v>#REF!</v>
      </c>
      <c r="E105" s="3" t="e">
        <f>VLOOKUP(_Input!#REF!,_MasterData!$U$2:$V$14,2,FALSE)</f>
        <v>#REF!</v>
      </c>
      <c r="F105" s="3" t="e">
        <f>_xlfn.CONCAT("&amp;ai;",_Input!#REF!)</f>
        <v>#REF!</v>
      </c>
      <c r="G105" s="2" t="e">
        <f>VLOOKUP(_Input!#REF!,_MasterData!$S$2:$T$3,2,FALSE)</f>
        <v>#REF!</v>
      </c>
      <c r="H105" s="2" t="e">
        <f t="shared" si="4"/>
        <v>#REF!</v>
      </c>
      <c r="I105" s="2" t="e">
        <f>UserPassword!#REF!</f>
        <v>#REF!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e">
        <f>_Input!#REF!</f>
        <v>#REF!</v>
      </c>
      <c r="O105" s="3" t="e">
        <f>_Input!#REF!</f>
        <v>#REF!</v>
      </c>
      <c r="P105" s="3" t="s">
        <v>170</v>
      </c>
      <c r="Q105" s="3" t="s">
        <v>100</v>
      </c>
      <c r="R105" s="3" t="e">
        <f t="shared" si="5"/>
        <v>#REF!</v>
      </c>
    </row>
    <row r="106" spans="1:18" x14ac:dyDescent="0.25">
      <c r="A106" s="3" t="e">
        <f t="shared" si="3"/>
        <v>#REF!</v>
      </c>
      <c r="B106" s="3" t="e">
        <f>Person!#REF!</f>
        <v>#REF!</v>
      </c>
      <c r="C106" s="3" t="e">
        <f>VLOOKUP(_Input!#REF!,_MasterData!$Y$2:$Z$15,2,FALSE)</f>
        <v>#REF!</v>
      </c>
      <c r="D106" s="2" t="e">
        <f>VLOOKUP(_Input!#REF!,_MasterData!$W$2:$X$7,2,FALSE)</f>
        <v>#REF!</v>
      </c>
      <c r="E106" s="3" t="e">
        <f>VLOOKUP(_Input!#REF!,_MasterData!$U$2:$V$14,2,FALSE)</f>
        <v>#REF!</v>
      </c>
      <c r="F106" s="3" t="e">
        <f>_xlfn.CONCAT("&amp;ai;",_Input!#REF!)</f>
        <v>#REF!</v>
      </c>
      <c r="G106" s="2" t="e">
        <f>VLOOKUP(_Input!#REF!,_MasterData!$S$2:$T$3,2,FALSE)</f>
        <v>#REF!</v>
      </c>
      <c r="H106" s="2" t="e">
        <f t="shared" si="4"/>
        <v>#REF!</v>
      </c>
      <c r="I106" s="2" t="e">
        <f>UserPassword!#REF!</f>
        <v>#REF!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e">
        <f>_Input!#REF!</f>
        <v>#REF!</v>
      </c>
      <c r="O106" s="3" t="e">
        <f>_Input!#REF!</f>
        <v>#REF!</v>
      </c>
      <c r="P106" s="3" t="s">
        <v>170</v>
      </c>
      <c r="Q106" s="3" t="s">
        <v>100</v>
      </c>
      <c r="R106" s="3" t="e">
        <f t="shared" si="5"/>
        <v>#REF!</v>
      </c>
    </row>
    <row r="107" spans="1:18" x14ac:dyDescent="0.25">
      <c r="A107" s="3" t="e">
        <f t="shared" si="3"/>
        <v>#REF!</v>
      </c>
      <c r="B107" s="3" t="e">
        <f>Person!#REF!</f>
        <v>#REF!</v>
      </c>
      <c r="C107" s="3" t="e">
        <f>VLOOKUP(_Input!#REF!,_MasterData!$Y$2:$Z$15,2,FALSE)</f>
        <v>#REF!</v>
      </c>
      <c r="D107" s="2" t="e">
        <f>VLOOKUP(_Input!#REF!,_MasterData!$W$2:$X$7,2,FALSE)</f>
        <v>#REF!</v>
      </c>
      <c r="E107" s="3" t="e">
        <f>VLOOKUP(_Input!#REF!,_MasterData!$U$2:$V$14,2,FALSE)</f>
        <v>#REF!</v>
      </c>
      <c r="F107" s="3" t="e">
        <f>_xlfn.CONCAT("&amp;ai;",_Input!#REF!)</f>
        <v>#REF!</v>
      </c>
      <c r="G107" s="2" t="e">
        <f>VLOOKUP(_Input!#REF!,_MasterData!$S$2:$T$3,2,FALSE)</f>
        <v>#REF!</v>
      </c>
      <c r="H107" s="2" t="e">
        <f t="shared" si="4"/>
        <v>#REF!</v>
      </c>
      <c r="I107" s="2" t="e">
        <f>UserPassword!#REF!</f>
        <v>#REF!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e">
        <f>_Input!#REF!</f>
        <v>#REF!</v>
      </c>
      <c r="O107" s="3" t="e">
        <f>_Input!#REF!</f>
        <v>#REF!</v>
      </c>
      <c r="P107" s="3" t="s">
        <v>170</v>
      </c>
      <c r="Q107" s="3" t="s">
        <v>100</v>
      </c>
      <c r="R107" s="3" t="e">
        <f t="shared" si="5"/>
        <v>#REF!</v>
      </c>
    </row>
    <row r="108" spans="1:18" x14ac:dyDescent="0.25">
      <c r="A108" s="3" t="e">
        <f t="shared" si="3"/>
        <v>#REF!</v>
      </c>
      <c r="B108" s="3" t="e">
        <f>Person!#REF!</f>
        <v>#REF!</v>
      </c>
      <c r="C108" s="3" t="e">
        <f>VLOOKUP(_Input!#REF!,_MasterData!$Y$2:$Z$15,2,FALSE)</f>
        <v>#REF!</v>
      </c>
      <c r="D108" s="2" t="e">
        <f>VLOOKUP(_Input!#REF!,_MasterData!$W$2:$X$7,2,FALSE)</f>
        <v>#REF!</v>
      </c>
      <c r="E108" s="3" t="e">
        <f>VLOOKUP(_Input!#REF!,_MasterData!$U$2:$V$14,2,FALSE)</f>
        <v>#REF!</v>
      </c>
      <c r="F108" s="3" t="e">
        <f>_xlfn.CONCAT("&amp;ai;",_Input!#REF!)</f>
        <v>#REF!</v>
      </c>
      <c r="G108" s="2" t="e">
        <f>VLOOKUP(_Input!#REF!,_MasterData!$S$2:$T$3,2,FALSE)</f>
        <v>#REF!</v>
      </c>
      <c r="H108" s="2" t="e">
        <f t="shared" si="4"/>
        <v>#REF!</v>
      </c>
      <c r="I108" s="2" t="e">
        <f>UserPassword!#REF!</f>
        <v>#REF!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e">
        <f>_Input!#REF!</f>
        <v>#REF!</v>
      </c>
      <c r="O108" s="3" t="e">
        <f>_Input!#REF!</f>
        <v>#REF!</v>
      </c>
      <c r="P108" s="3" t="s">
        <v>170</v>
      </c>
      <c r="Q108" s="3" t="s">
        <v>100</v>
      </c>
      <c r="R108" s="3" t="e">
        <f t="shared" si="5"/>
        <v>#REF!</v>
      </c>
    </row>
    <row r="109" spans="1:18" x14ac:dyDescent="0.25">
      <c r="A109" s="3" t="e">
        <f t="shared" si="3"/>
        <v>#REF!</v>
      </c>
      <c r="B109" s="3" t="e">
        <f>Person!#REF!</f>
        <v>#REF!</v>
      </c>
      <c r="C109" s="3" t="e">
        <f>VLOOKUP(_Input!#REF!,_MasterData!$Y$2:$Z$15,2,FALSE)</f>
        <v>#REF!</v>
      </c>
      <c r="D109" s="2" t="e">
        <f>VLOOKUP(_Input!#REF!,_MasterData!$W$2:$X$7,2,FALSE)</f>
        <v>#REF!</v>
      </c>
      <c r="E109" s="3" t="e">
        <f>VLOOKUP(_Input!#REF!,_MasterData!$U$2:$V$14,2,FALSE)</f>
        <v>#REF!</v>
      </c>
      <c r="F109" s="3" t="e">
        <f>_xlfn.CONCAT("&amp;ai;",_Input!#REF!)</f>
        <v>#REF!</v>
      </c>
      <c r="G109" s="2" t="e">
        <f>VLOOKUP(_Input!#REF!,_MasterData!$S$2:$T$3,2,FALSE)</f>
        <v>#REF!</v>
      </c>
      <c r="H109" s="2" t="e">
        <f t="shared" si="4"/>
        <v>#REF!</v>
      </c>
      <c r="I109" s="2" t="e">
        <f>UserPassword!#REF!</f>
        <v>#REF!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e">
        <f>_Input!#REF!</f>
        <v>#REF!</v>
      </c>
      <c r="O109" s="3" t="e">
        <f>_Input!#REF!</f>
        <v>#REF!</v>
      </c>
      <c r="P109" s="3" t="s">
        <v>170</v>
      </c>
      <c r="Q109" s="3" t="s">
        <v>100</v>
      </c>
      <c r="R109" s="3" t="e">
        <f t="shared" si="5"/>
        <v>#REF!</v>
      </c>
    </row>
    <row r="110" spans="1:18" x14ac:dyDescent="0.25">
      <c r="A110" s="3" t="e">
        <f t="shared" si="3"/>
        <v>#REF!</v>
      </c>
      <c r="B110" s="3" t="e">
        <f>Person!#REF!</f>
        <v>#REF!</v>
      </c>
      <c r="C110" s="3" t="e">
        <f>VLOOKUP(_Input!#REF!,_MasterData!$Y$2:$Z$15,2,FALSE)</f>
        <v>#REF!</v>
      </c>
      <c r="D110" s="2" t="e">
        <f>VLOOKUP(_Input!#REF!,_MasterData!$W$2:$X$7,2,FALSE)</f>
        <v>#REF!</v>
      </c>
      <c r="E110" s="3" t="e">
        <f>VLOOKUP(_Input!#REF!,_MasterData!$U$2:$V$14,2,FALSE)</f>
        <v>#REF!</v>
      </c>
      <c r="F110" s="3" t="e">
        <f>_xlfn.CONCAT("&amp;ai;",_Input!#REF!)</f>
        <v>#REF!</v>
      </c>
      <c r="G110" s="2" t="e">
        <f>VLOOKUP(_Input!#REF!,_MasterData!$S$2:$T$3,2,FALSE)</f>
        <v>#REF!</v>
      </c>
      <c r="H110" s="2" t="e">
        <f t="shared" si="4"/>
        <v>#REF!</v>
      </c>
      <c r="I110" s="2" t="e">
        <f>UserPassword!#REF!</f>
        <v>#REF!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e">
        <f>_Input!#REF!</f>
        <v>#REF!</v>
      </c>
      <c r="O110" s="3" t="e">
        <f>_Input!#REF!</f>
        <v>#REF!</v>
      </c>
      <c r="P110" s="3" t="s">
        <v>170</v>
      </c>
      <c r="Q110" s="3" t="s">
        <v>100</v>
      </c>
      <c r="R110" s="3" t="e">
        <f t="shared" si="5"/>
        <v>#REF!</v>
      </c>
    </row>
    <row r="111" spans="1:18" x14ac:dyDescent="0.25">
      <c r="A111" s="3" t="e">
        <f t="shared" si="3"/>
        <v>#REF!</v>
      </c>
      <c r="B111" s="3" t="e">
        <f>Person!#REF!</f>
        <v>#REF!</v>
      </c>
      <c r="C111" s="3" t="e">
        <f>VLOOKUP(_Input!#REF!,_MasterData!$Y$2:$Z$15,2,FALSE)</f>
        <v>#REF!</v>
      </c>
      <c r="D111" s="2" t="e">
        <f>VLOOKUP(_Input!#REF!,_MasterData!$W$2:$X$7,2,FALSE)</f>
        <v>#REF!</v>
      </c>
      <c r="E111" s="3" t="e">
        <f>VLOOKUP(_Input!#REF!,_MasterData!$U$2:$V$14,2,FALSE)</f>
        <v>#REF!</v>
      </c>
      <c r="F111" s="3" t="e">
        <f>_xlfn.CONCAT("&amp;ai;",_Input!#REF!)</f>
        <v>#REF!</v>
      </c>
      <c r="G111" s="2" t="e">
        <f>VLOOKUP(_Input!#REF!,_MasterData!$S$2:$T$3,2,FALSE)</f>
        <v>#REF!</v>
      </c>
      <c r="H111" s="2" t="e">
        <f t="shared" si="4"/>
        <v>#REF!</v>
      </c>
      <c r="I111" s="2" t="e">
        <f>UserPassword!#REF!</f>
        <v>#REF!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e">
        <f>_Input!#REF!</f>
        <v>#REF!</v>
      </c>
      <c r="O111" s="3" t="e">
        <f>_Input!#REF!</f>
        <v>#REF!</v>
      </c>
      <c r="P111" s="3" t="s">
        <v>170</v>
      </c>
      <c r="Q111" s="3" t="s">
        <v>100</v>
      </c>
      <c r="R111" s="3" t="e">
        <f t="shared" si="5"/>
        <v>#REF!</v>
      </c>
    </row>
    <row r="112" spans="1:18" x14ac:dyDescent="0.25">
      <c r="A112" s="3" t="e">
        <f t="shared" si="3"/>
        <v>#REF!</v>
      </c>
      <c r="B112" s="3" t="e">
        <f>Person!#REF!</f>
        <v>#REF!</v>
      </c>
      <c r="C112" s="3" t="e">
        <f>VLOOKUP(_Input!#REF!,_MasterData!$Y$2:$Z$15,2,FALSE)</f>
        <v>#REF!</v>
      </c>
      <c r="D112" s="2" t="e">
        <f>VLOOKUP(_Input!#REF!,_MasterData!$W$2:$X$7,2,FALSE)</f>
        <v>#REF!</v>
      </c>
      <c r="E112" s="3" t="e">
        <f>VLOOKUP(_Input!#REF!,_MasterData!$U$2:$V$14,2,FALSE)</f>
        <v>#REF!</v>
      </c>
      <c r="F112" s="3" t="e">
        <f>_xlfn.CONCAT("&amp;ai;",_Input!#REF!)</f>
        <v>#REF!</v>
      </c>
      <c r="G112" s="2" t="e">
        <f>VLOOKUP(_Input!#REF!,_MasterData!$S$2:$T$3,2,FALSE)</f>
        <v>#REF!</v>
      </c>
      <c r="H112" s="2" t="e">
        <f t="shared" si="4"/>
        <v>#REF!</v>
      </c>
      <c r="I112" s="2" t="e">
        <f>UserPassword!#REF!</f>
        <v>#REF!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e">
        <f>_Input!#REF!</f>
        <v>#REF!</v>
      </c>
      <c r="O112" s="3" t="e">
        <f>_Input!#REF!</f>
        <v>#REF!</v>
      </c>
      <c r="P112" s="3" t="s">
        <v>170</v>
      </c>
      <c r="Q112" s="3" t="s">
        <v>100</v>
      </c>
      <c r="R112" s="3" t="e">
        <f t="shared" si="5"/>
        <v>#REF!</v>
      </c>
    </row>
    <row r="113" spans="1:18" x14ac:dyDescent="0.25">
      <c r="A113" s="3" t="e">
        <f t="shared" si="3"/>
        <v>#REF!</v>
      </c>
      <c r="B113" s="3" t="e">
        <f>Person!#REF!</f>
        <v>#REF!</v>
      </c>
      <c r="C113" s="3" t="e">
        <f>VLOOKUP(_Input!#REF!,_MasterData!$Y$2:$Z$15,2,FALSE)</f>
        <v>#REF!</v>
      </c>
      <c r="D113" s="2" t="e">
        <f>VLOOKUP(_Input!#REF!,_MasterData!$W$2:$X$7,2,FALSE)</f>
        <v>#REF!</v>
      </c>
      <c r="E113" s="3" t="e">
        <f>VLOOKUP(_Input!#REF!,_MasterData!$U$2:$V$14,2,FALSE)</f>
        <v>#REF!</v>
      </c>
      <c r="F113" s="3" t="e">
        <f>_xlfn.CONCAT("&amp;ai;",_Input!#REF!)</f>
        <v>#REF!</v>
      </c>
      <c r="G113" s="2" t="e">
        <f>VLOOKUP(_Input!#REF!,_MasterData!$S$2:$T$3,2,FALSE)</f>
        <v>#REF!</v>
      </c>
      <c r="H113" s="2" t="e">
        <f t="shared" si="4"/>
        <v>#REF!</v>
      </c>
      <c r="I113" s="2" t="e">
        <f>UserPassword!#REF!</f>
        <v>#REF!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e">
        <f>_Input!#REF!</f>
        <v>#REF!</v>
      </c>
      <c r="O113" s="3" t="e">
        <f>_Input!#REF!</f>
        <v>#REF!</v>
      </c>
      <c r="P113" s="3" t="s">
        <v>170</v>
      </c>
      <c r="Q113" s="3" t="s">
        <v>100</v>
      </c>
      <c r="R113" s="3" t="e">
        <f t="shared" si="5"/>
        <v>#REF!</v>
      </c>
    </row>
    <row r="114" spans="1:18" x14ac:dyDescent="0.25">
      <c r="A114" s="3" t="e">
        <f t="shared" si="3"/>
        <v>#REF!</v>
      </c>
      <c r="B114" s="3" t="e">
        <f>Person!#REF!</f>
        <v>#REF!</v>
      </c>
      <c r="C114" s="3" t="e">
        <f>VLOOKUP(_Input!#REF!,_MasterData!$Y$2:$Z$15,2,FALSE)</f>
        <v>#REF!</v>
      </c>
      <c r="D114" s="2" t="e">
        <f>VLOOKUP(_Input!#REF!,_MasterData!$W$2:$X$7,2,FALSE)</f>
        <v>#REF!</v>
      </c>
      <c r="E114" s="3" t="e">
        <f>VLOOKUP(_Input!#REF!,_MasterData!$U$2:$V$14,2,FALSE)</f>
        <v>#REF!</v>
      </c>
      <c r="F114" s="3" t="e">
        <f>_xlfn.CONCAT("&amp;ai;",_Input!#REF!)</f>
        <v>#REF!</v>
      </c>
      <c r="G114" s="2" t="e">
        <f>VLOOKUP(_Input!#REF!,_MasterData!$S$2:$T$3,2,FALSE)</f>
        <v>#REF!</v>
      </c>
      <c r="H114" s="2" t="e">
        <f t="shared" si="4"/>
        <v>#REF!</v>
      </c>
      <c r="I114" s="2" t="e">
        <f>UserPassword!#REF!</f>
        <v>#REF!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e">
        <f>_Input!#REF!</f>
        <v>#REF!</v>
      </c>
      <c r="O114" s="3" t="e">
        <f>_Input!#REF!</f>
        <v>#REF!</v>
      </c>
      <c r="P114" s="3" t="s">
        <v>170</v>
      </c>
      <c r="Q114" s="3" t="s">
        <v>100</v>
      </c>
      <c r="R114" s="3" t="e">
        <f t="shared" si="5"/>
        <v>#REF!</v>
      </c>
    </row>
    <row r="115" spans="1:18" x14ac:dyDescent="0.25">
      <c r="A115" s="3" t="e">
        <f t="shared" si="3"/>
        <v>#REF!</v>
      </c>
      <c r="B115" s="3" t="e">
        <f>Person!#REF!</f>
        <v>#REF!</v>
      </c>
      <c r="C115" s="3" t="e">
        <f>VLOOKUP(_Input!#REF!,_MasterData!$Y$2:$Z$15,2,FALSE)</f>
        <v>#REF!</v>
      </c>
      <c r="D115" s="2" t="e">
        <f>VLOOKUP(_Input!#REF!,_MasterData!$W$2:$X$7,2,FALSE)</f>
        <v>#REF!</v>
      </c>
      <c r="E115" s="3" t="e">
        <f>VLOOKUP(_Input!#REF!,_MasterData!$U$2:$V$14,2,FALSE)</f>
        <v>#REF!</v>
      </c>
      <c r="F115" s="3" t="e">
        <f>_xlfn.CONCAT("&amp;ai;",_Input!#REF!)</f>
        <v>#REF!</v>
      </c>
      <c r="G115" s="2" t="e">
        <f>VLOOKUP(_Input!#REF!,_MasterData!$S$2:$T$3,2,FALSE)</f>
        <v>#REF!</v>
      </c>
      <c r="H115" s="2" t="e">
        <f t="shared" si="4"/>
        <v>#REF!</v>
      </c>
      <c r="I115" s="2" t="e">
        <f>UserPassword!#REF!</f>
        <v>#REF!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e">
        <f>_Input!#REF!</f>
        <v>#REF!</v>
      </c>
      <c r="O115" s="3" t="e">
        <f>_Input!#REF!</f>
        <v>#REF!</v>
      </c>
      <c r="P115" s="3" t="s">
        <v>170</v>
      </c>
      <c r="Q115" s="3" t="s">
        <v>100</v>
      </c>
      <c r="R115" s="3" t="e">
        <f t="shared" si="5"/>
        <v>#REF!</v>
      </c>
    </row>
    <row r="116" spans="1:18" x14ac:dyDescent="0.25">
      <c r="A116" s="3" t="e">
        <f t="shared" si="3"/>
        <v>#REF!</v>
      </c>
      <c r="B116" s="3" t="e">
        <f>Person!#REF!</f>
        <v>#REF!</v>
      </c>
      <c r="C116" s="3" t="e">
        <f>VLOOKUP(_Input!#REF!,_MasterData!$Y$2:$Z$15,2,FALSE)</f>
        <v>#REF!</v>
      </c>
      <c r="D116" s="2" t="e">
        <f>VLOOKUP(_Input!#REF!,_MasterData!$W$2:$X$7,2,FALSE)</f>
        <v>#REF!</v>
      </c>
      <c r="E116" s="3" t="e">
        <f>VLOOKUP(_Input!#REF!,_MasterData!$U$2:$V$14,2,FALSE)</f>
        <v>#REF!</v>
      </c>
      <c r="F116" s="3" t="e">
        <f>_xlfn.CONCAT("&amp;ai;",_Input!#REF!)</f>
        <v>#REF!</v>
      </c>
      <c r="G116" s="2" t="e">
        <f>VLOOKUP(_Input!#REF!,_MasterData!$S$2:$T$3,2,FALSE)</f>
        <v>#REF!</v>
      </c>
      <c r="H116" s="2" t="e">
        <f t="shared" si="4"/>
        <v>#REF!</v>
      </c>
      <c r="I116" s="2" t="e">
        <f>UserPassword!#REF!</f>
        <v>#REF!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e">
        <f>_Input!#REF!</f>
        <v>#REF!</v>
      </c>
      <c r="O116" s="3" t="e">
        <f>_Input!#REF!</f>
        <v>#REF!</v>
      </c>
      <c r="P116" s="3" t="s">
        <v>170</v>
      </c>
      <c r="Q116" s="3" t="s">
        <v>100</v>
      </c>
      <c r="R116" s="3" t="e">
        <f t="shared" si="5"/>
        <v>#REF!</v>
      </c>
    </row>
    <row r="117" spans="1:18" x14ac:dyDescent="0.25">
      <c r="A117" s="3" t="e">
        <f t="shared" si="3"/>
        <v>#REF!</v>
      </c>
      <c r="B117" s="3" t="e">
        <f>Person!#REF!</f>
        <v>#REF!</v>
      </c>
      <c r="C117" s="3" t="e">
        <f>VLOOKUP(_Input!#REF!,_MasterData!$Y$2:$Z$15,2,FALSE)</f>
        <v>#REF!</v>
      </c>
      <c r="D117" s="2" t="e">
        <f>VLOOKUP(_Input!#REF!,_MasterData!$W$2:$X$7,2,FALSE)</f>
        <v>#REF!</v>
      </c>
      <c r="E117" s="3" t="e">
        <f>VLOOKUP(_Input!#REF!,_MasterData!$U$2:$V$14,2,FALSE)</f>
        <v>#REF!</v>
      </c>
      <c r="F117" s="3" t="e">
        <f>_xlfn.CONCAT("&amp;ai;",_Input!#REF!)</f>
        <v>#REF!</v>
      </c>
      <c r="G117" s="2" t="e">
        <f>VLOOKUP(_Input!#REF!,_MasterData!$S$2:$T$3,2,FALSE)</f>
        <v>#REF!</v>
      </c>
      <c r="H117" s="2" t="e">
        <f t="shared" si="4"/>
        <v>#REF!</v>
      </c>
      <c r="I117" s="2" t="e">
        <f>UserPassword!#REF!</f>
        <v>#REF!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e">
        <f>_Input!#REF!</f>
        <v>#REF!</v>
      </c>
      <c r="O117" s="3" t="e">
        <f>_Input!#REF!</f>
        <v>#REF!</v>
      </c>
      <c r="P117" s="3" t="s">
        <v>170</v>
      </c>
      <c r="Q117" s="3" t="s">
        <v>100</v>
      </c>
      <c r="R117" s="3" t="e">
        <f t="shared" si="5"/>
        <v>#REF!</v>
      </c>
    </row>
    <row r="118" spans="1:18" x14ac:dyDescent="0.25">
      <c r="A118" s="3" t="e">
        <f t="shared" si="3"/>
        <v>#REF!</v>
      </c>
      <c r="B118" s="3" t="e">
        <f>Person!#REF!</f>
        <v>#REF!</v>
      </c>
      <c r="C118" s="3" t="e">
        <f>VLOOKUP(_Input!#REF!,_MasterData!$Y$2:$Z$15,2,FALSE)</f>
        <v>#REF!</v>
      </c>
      <c r="D118" s="2" t="e">
        <f>VLOOKUP(_Input!#REF!,_MasterData!$W$2:$X$7,2,FALSE)</f>
        <v>#REF!</v>
      </c>
      <c r="E118" s="3" t="e">
        <f>VLOOKUP(_Input!#REF!,_MasterData!$U$2:$V$14,2,FALSE)</f>
        <v>#REF!</v>
      </c>
      <c r="F118" s="3" t="e">
        <f>_xlfn.CONCAT("&amp;ai;",_Input!#REF!)</f>
        <v>#REF!</v>
      </c>
      <c r="G118" s="2" t="e">
        <f>VLOOKUP(_Input!#REF!,_MasterData!$S$2:$T$3,2,FALSE)</f>
        <v>#REF!</v>
      </c>
      <c r="H118" s="2" t="e">
        <f t="shared" si="4"/>
        <v>#REF!</v>
      </c>
      <c r="I118" s="2" t="e">
        <f>UserPassword!#REF!</f>
        <v>#REF!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e">
        <f>_Input!#REF!</f>
        <v>#REF!</v>
      </c>
      <c r="O118" s="3" t="e">
        <f>_Input!#REF!</f>
        <v>#REF!</v>
      </c>
      <c r="P118" s="3" t="s">
        <v>170</v>
      </c>
      <c r="Q118" s="3" t="s">
        <v>100</v>
      </c>
      <c r="R118" s="3" t="e">
        <f t="shared" si="5"/>
        <v>#REF!</v>
      </c>
    </row>
    <row r="119" spans="1:18" x14ac:dyDescent="0.25">
      <c r="D119" s="2"/>
      <c r="F119" s="3" t="e">
        <f>_xlfn.CONCAT("&amp;ai;",_Input!#REF!)</f>
        <v>#REF!</v>
      </c>
      <c r="G119" s="2" t="e">
        <f>VLOOKUP(_Input!#REF!,_MasterData!$S$2:$T$3,2,FALSE)</f>
        <v>#REF!</v>
      </c>
      <c r="H119" s="2" t="str">
        <f t="shared" si="4"/>
        <v>-Person</v>
      </c>
      <c r="I119" s="2" t="e">
        <f>UserPassword!#REF!</f>
        <v>#REF!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e">
        <f>_Input!#REF!</f>
        <v>#REF!</v>
      </c>
      <c r="O119" s="3" t="e">
        <f>_Input!#REF!</f>
        <v>#REF!</v>
      </c>
      <c r="P119" s="3" t="s">
        <v>170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opLeftCell="B1" workbookViewId="0">
      <pane ySplit="1" topLeftCell="A2" activePane="bottomLeft" state="frozen"/>
      <selection activeCell="D1" sqref="D1"/>
      <selection pane="bottomLeft" activeCell="N11" sqref="N11"/>
    </sheetView>
  </sheetViews>
  <sheetFormatPr defaultColWidth="8.85546875" defaultRowHeight="15" x14ac:dyDescent="0.25"/>
  <cols>
    <col min="1" max="1" width="6" bestFit="1" customWidth="1"/>
    <col min="2" max="2" width="18.140625" bestFit="1" customWidth="1"/>
    <col min="3" max="3" width="29.140625" bestFit="1" customWidth="1"/>
    <col min="4" max="4" width="11.85546875" bestFit="1" customWidth="1"/>
    <col min="5" max="5" width="9.85546875" bestFit="1" customWidth="1"/>
    <col min="6" max="6" width="19.140625" customWidth="1"/>
    <col min="7" max="7" width="7.5703125" bestFit="1" customWidth="1"/>
    <col min="8" max="8" width="15.7109375" hidden="1" customWidth="1"/>
    <col min="9" max="9" width="17.28515625" hidden="1" customWidth="1"/>
    <col min="10" max="10" width="10.85546875" hidden="1" customWidth="1"/>
    <col min="11" max="11" width="11" hidden="1" customWidth="1"/>
    <col min="12" max="12" width="14.42578125" hidden="1" customWidth="1"/>
    <col min="13" max="13" width="26.28515625" hidden="1" customWidth="1"/>
    <col min="14" max="14" width="22.7109375" customWidth="1"/>
    <col min="15" max="15" width="28.7109375" bestFit="1" customWidth="1"/>
    <col min="16" max="16" width="21.85546875" bestFit="1" customWidth="1"/>
    <col min="17" max="17" width="30" bestFit="1" customWidth="1"/>
    <col min="18" max="18" width="18.85546875" bestFit="1" customWidth="1"/>
    <col min="19" max="19" width="9.7109375" bestFit="1" customWidth="1"/>
    <col min="20" max="20" width="8.5703125" bestFit="1" customWidth="1"/>
    <col min="21" max="21" width="3.140625" bestFit="1" customWidth="1"/>
    <col min="22" max="22" width="13.7109375" bestFit="1" customWidth="1"/>
    <col min="23" max="23" width="8.5703125" bestFit="1" customWidth="1"/>
    <col min="24" max="24" width="14.28515625" bestFit="1" customWidth="1"/>
    <col min="25" max="25" width="13.28515625" bestFit="1" customWidth="1"/>
    <col min="26" max="26" width="18.28515625" bestFit="1" customWidth="1"/>
    <col min="27" max="27" width="33" bestFit="1" customWidth="1"/>
    <col min="28" max="28" width="17" bestFit="1" customWidth="1"/>
    <col min="29" max="29" width="3.5703125" bestFit="1" customWidth="1"/>
    <col min="30" max="30" width="16.7109375" bestFit="1" customWidth="1"/>
    <col min="31" max="31" width="13.85546875" bestFit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4.42578125" bestFit="1" customWidth="1"/>
    <col min="37" max="37" width="3.140625" bestFit="1" customWidth="1"/>
  </cols>
  <sheetData>
    <row r="1" spans="1:37" s="10" customFormat="1" ht="24.75" x14ac:dyDescent="0.25">
      <c r="A1" s="92" t="s">
        <v>461</v>
      </c>
      <c r="B1" s="93" t="s">
        <v>462</v>
      </c>
      <c r="C1" s="93" t="s">
        <v>463</v>
      </c>
      <c r="D1" s="94" t="s">
        <v>180</v>
      </c>
      <c r="E1" s="94" t="s">
        <v>464</v>
      </c>
      <c r="F1" s="95" t="s">
        <v>482</v>
      </c>
      <c r="G1" s="96" t="s">
        <v>124</v>
      </c>
      <c r="H1" s="97" t="s">
        <v>465</v>
      </c>
      <c r="I1" s="98" t="s">
        <v>466</v>
      </c>
      <c r="J1" s="98" t="s">
        <v>500</v>
      </c>
      <c r="K1" s="98" t="s">
        <v>467</v>
      </c>
      <c r="L1" s="94" t="s">
        <v>118</v>
      </c>
      <c r="M1" s="94" t="s">
        <v>468</v>
      </c>
      <c r="N1" s="99" t="s">
        <v>469</v>
      </c>
      <c r="O1" s="100" t="s">
        <v>470</v>
      </c>
      <c r="P1" s="100" t="s">
        <v>471</v>
      </c>
      <c r="Q1" s="100" t="s">
        <v>472</v>
      </c>
      <c r="R1" s="101" t="s">
        <v>473</v>
      </c>
      <c r="S1" s="102" t="s">
        <v>474</v>
      </c>
      <c r="T1" s="103" t="s">
        <v>129</v>
      </c>
      <c r="U1" s="104"/>
      <c r="V1" s="104" t="s">
        <v>475</v>
      </c>
      <c r="W1" s="105" t="s">
        <v>114</v>
      </c>
      <c r="X1" s="106"/>
      <c r="Y1" s="94" t="s">
        <v>476</v>
      </c>
      <c r="Z1" s="107" t="s">
        <v>147</v>
      </c>
      <c r="AA1" s="105" t="s">
        <v>477</v>
      </c>
      <c r="AB1" s="108" t="s">
        <v>478</v>
      </c>
      <c r="AC1" s="94" t="s">
        <v>479</v>
      </c>
      <c r="AD1" s="108" t="s">
        <v>480</v>
      </c>
      <c r="AE1" s="109" t="s">
        <v>481</v>
      </c>
      <c r="AF1" s="6" t="s">
        <v>181</v>
      </c>
      <c r="AG1" s="7" t="s">
        <v>182</v>
      </c>
      <c r="AH1" s="8" t="s">
        <v>183</v>
      </c>
      <c r="AI1" s="115" t="s">
        <v>490</v>
      </c>
      <c r="AJ1" s="9" t="s">
        <v>118</v>
      </c>
      <c r="AK1" s="5"/>
    </row>
    <row r="2" spans="1:37" s="121" customFormat="1" x14ac:dyDescent="0.25">
      <c r="A2" s="121" t="s">
        <v>501</v>
      </c>
      <c r="B2" s="119" t="s">
        <v>502</v>
      </c>
      <c r="C2" s="71" t="s">
        <v>505</v>
      </c>
      <c r="D2" s="128" t="s">
        <v>506</v>
      </c>
      <c r="E2" s="128" t="s">
        <v>507</v>
      </c>
      <c r="F2" s="71" t="s">
        <v>508</v>
      </c>
      <c r="G2" s="71" t="s">
        <v>435</v>
      </c>
      <c r="H2" s="71"/>
      <c r="I2" s="71"/>
      <c r="J2" s="71"/>
      <c r="K2" s="71"/>
      <c r="L2" s="71"/>
      <c r="M2" s="71"/>
      <c r="N2" s="71" t="s">
        <v>545</v>
      </c>
      <c r="O2" s="71"/>
      <c r="P2" s="71"/>
      <c r="Q2" s="71"/>
      <c r="R2" s="71"/>
      <c r="S2" s="71" t="s">
        <v>188</v>
      </c>
      <c r="T2" s="120" t="s">
        <v>189</v>
      </c>
      <c r="U2" s="71"/>
      <c r="V2" s="71"/>
      <c r="W2" s="71" t="s">
        <v>539</v>
      </c>
      <c r="X2" s="71"/>
      <c r="Y2" s="71"/>
      <c r="Z2" s="71"/>
      <c r="AA2" s="71" t="s">
        <v>505</v>
      </c>
      <c r="AB2" s="71"/>
      <c r="AC2" s="71"/>
      <c r="AD2" s="71"/>
      <c r="AE2" s="71"/>
      <c r="AF2" s="71" t="s">
        <v>541</v>
      </c>
      <c r="AG2" s="3" t="s">
        <v>540</v>
      </c>
      <c r="AH2" s="71">
        <v>215021</v>
      </c>
      <c r="AI2" s="71"/>
      <c r="AJ2" s="71" t="s">
        <v>542</v>
      </c>
      <c r="AK2" s="120"/>
    </row>
    <row r="3" spans="1:37" s="121" customFormat="1" x14ac:dyDescent="0.25">
      <c r="A3" s="121" t="s">
        <v>503</v>
      </c>
      <c r="B3" s="119" t="s">
        <v>504</v>
      </c>
      <c r="C3" s="17" t="s">
        <v>509</v>
      </c>
      <c r="D3" s="17" t="s">
        <v>510</v>
      </c>
      <c r="E3" s="17" t="s">
        <v>511</v>
      </c>
      <c r="F3" s="17" t="s">
        <v>512</v>
      </c>
      <c r="G3" s="17" t="s">
        <v>513</v>
      </c>
      <c r="H3" s="17"/>
      <c r="I3" s="17"/>
      <c r="J3" s="17"/>
      <c r="K3" s="17"/>
      <c r="L3" s="17"/>
      <c r="M3" s="17"/>
      <c r="N3" s="17" t="s">
        <v>546</v>
      </c>
      <c r="O3" s="17"/>
      <c r="P3" s="17"/>
      <c r="Q3" s="17"/>
      <c r="R3" s="17"/>
      <c r="S3" s="71" t="s">
        <v>188</v>
      </c>
      <c r="T3" s="120" t="s">
        <v>189</v>
      </c>
      <c r="U3" s="17"/>
      <c r="V3" s="17"/>
      <c r="W3" s="71" t="s">
        <v>539</v>
      </c>
      <c r="X3" s="17"/>
      <c r="Y3" s="17"/>
      <c r="Z3" s="17"/>
      <c r="AA3" s="17" t="s">
        <v>509</v>
      </c>
      <c r="AB3" s="17"/>
      <c r="AC3" s="17"/>
      <c r="AD3" s="17"/>
      <c r="AE3" s="17"/>
      <c r="AF3" s="71" t="s">
        <v>541</v>
      </c>
      <c r="AG3" s="3" t="s">
        <v>540</v>
      </c>
      <c r="AH3" s="71">
        <v>215021</v>
      </c>
      <c r="AI3" s="17"/>
      <c r="AJ3" s="71" t="s">
        <v>542</v>
      </c>
      <c r="AK3" s="120"/>
    </row>
    <row r="4" spans="1:37" s="71" customFormat="1" x14ac:dyDescent="0.25">
      <c r="C4" s="17" t="s">
        <v>514</v>
      </c>
      <c r="D4" s="17" t="s">
        <v>515</v>
      </c>
      <c r="E4" s="17" t="s">
        <v>516</v>
      </c>
      <c r="F4" s="26" t="s">
        <v>517</v>
      </c>
      <c r="G4" s="17" t="s">
        <v>435</v>
      </c>
      <c r="H4" s="27"/>
      <c r="I4" s="27"/>
      <c r="J4" s="27"/>
      <c r="K4" s="27"/>
      <c r="L4" s="17"/>
      <c r="M4" s="17"/>
      <c r="N4" s="17" t="s">
        <v>546</v>
      </c>
      <c r="O4" s="33"/>
      <c r="P4" s="33"/>
      <c r="Q4" s="33"/>
      <c r="R4" s="34"/>
      <c r="S4" s="71" t="s">
        <v>188</v>
      </c>
      <c r="T4" s="120" t="s">
        <v>189</v>
      </c>
      <c r="U4" s="26"/>
      <c r="V4" s="26"/>
      <c r="W4" s="71" t="s">
        <v>539</v>
      </c>
      <c r="X4" s="17"/>
      <c r="Y4" s="17"/>
      <c r="Z4" s="18"/>
      <c r="AA4" s="17" t="s">
        <v>514</v>
      </c>
      <c r="AB4" s="36"/>
      <c r="AC4" s="17"/>
      <c r="AD4" s="36"/>
      <c r="AE4" s="17"/>
      <c r="AF4" s="71" t="s">
        <v>541</v>
      </c>
      <c r="AG4" s="3" t="s">
        <v>540</v>
      </c>
      <c r="AH4" s="71">
        <v>215021</v>
      </c>
      <c r="AI4" s="17"/>
      <c r="AJ4" s="71" t="s">
        <v>542</v>
      </c>
    </row>
    <row r="5" spans="1:37" s="17" customFormat="1" x14ac:dyDescent="0.25">
      <c r="C5" s="129" t="s">
        <v>518</v>
      </c>
      <c r="D5" s="17" t="s">
        <v>523</v>
      </c>
      <c r="E5" s="17" t="s">
        <v>528</v>
      </c>
      <c r="F5" s="26" t="s">
        <v>536</v>
      </c>
      <c r="G5" s="17" t="s">
        <v>435</v>
      </c>
      <c r="H5" s="27"/>
      <c r="I5" s="27"/>
      <c r="J5" s="27"/>
      <c r="K5" s="27"/>
      <c r="N5" s="17" t="s">
        <v>547</v>
      </c>
      <c r="O5" s="33"/>
      <c r="P5" s="33"/>
      <c r="Q5" s="33"/>
      <c r="R5" s="34"/>
      <c r="S5" s="71" t="s">
        <v>188</v>
      </c>
      <c r="T5" s="120" t="s">
        <v>189</v>
      </c>
      <c r="U5" s="26"/>
      <c r="V5" s="26"/>
      <c r="W5" s="71" t="s">
        <v>539</v>
      </c>
      <c r="Z5" s="18"/>
      <c r="AA5" s="129" t="s">
        <v>518</v>
      </c>
      <c r="AB5" s="36"/>
      <c r="AD5" s="36"/>
      <c r="AF5" s="71" t="s">
        <v>541</v>
      </c>
      <c r="AG5" s="3" t="s">
        <v>540</v>
      </c>
      <c r="AH5" s="71">
        <v>215021</v>
      </c>
      <c r="AJ5" s="71" t="s">
        <v>542</v>
      </c>
    </row>
    <row r="6" spans="1:37" s="17" customFormat="1" x14ac:dyDescent="0.25">
      <c r="A6" s="34"/>
      <c r="C6" s="128" t="s">
        <v>519</v>
      </c>
      <c r="D6" s="17" t="s">
        <v>524</v>
      </c>
      <c r="E6" s="17" t="s">
        <v>529</v>
      </c>
      <c r="F6" s="26" t="s">
        <v>537</v>
      </c>
      <c r="G6" s="17" t="s">
        <v>513</v>
      </c>
      <c r="H6" s="27"/>
      <c r="I6" s="27"/>
      <c r="J6" s="27"/>
      <c r="K6" s="27"/>
      <c r="N6" s="17" t="s">
        <v>547</v>
      </c>
      <c r="O6" s="33"/>
      <c r="P6" s="33"/>
      <c r="Q6" s="33"/>
      <c r="R6" s="34"/>
      <c r="S6" s="71" t="s">
        <v>188</v>
      </c>
      <c r="T6" s="120" t="s">
        <v>189</v>
      </c>
      <c r="U6" s="26"/>
      <c r="V6" s="26"/>
      <c r="W6" s="71" t="s">
        <v>539</v>
      </c>
      <c r="Z6" s="18"/>
      <c r="AA6" s="128" t="s">
        <v>519</v>
      </c>
      <c r="AB6" s="36"/>
      <c r="AD6" s="36"/>
      <c r="AF6" s="71" t="s">
        <v>541</v>
      </c>
      <c r="AG6" s="3" t="s">
        <v>540</v>
      </c>
      <c r="AH6" s="71">
        <v>215021</v>
      </c>
      <c r="AJ6" s="71" t="s">
        <v>542</v>
      </c>
      <c r="AK6" s="26"/>
    </row>
    <row r="7" spans="1:37" s="17" customFormat="1" x14ac:dyDescent="0.25">
      <c r="A7" s="34"/>
      <c r="C7" s="129" t="s">
        <v>520</v>
      </c>
      <c r="D7" s="17" t="s">
        <v>525</v>
      </c>
      <c r="E7" s="17" t="s">
        <v>530</v>
      </c>
      <c r="F7" s="26" t="s">
        <v>535</v>
      </c>
      <c r="G7" s="17" t="s">
        <v>435</v>
      </c>
      <c r="H7" s="27"/>
      <c r="I7" s="27"/>
      <c r="J7" s="27"/>
      <c r="K7" s="27"/>
      <c r="N7" s="17" t="s">
        <v>548</v>
      </c>
      <c r="O7" s="33"/>
      <c r="P7" s="33"/>
      <c r="Q7" s="33"/>
      <c r="R7" s="34"/>
      <c r="S7" s="71" t="s">
        <v>188</v>
      </c>
      <c r="T7" s="120" t="s">
        <v>189</v>
      </c>
      <c r="U7" s="26"/>
      <c r="V7" s="26"/>
      <c r="W7" s="71" t="s">
        <v>539</v>
      </c>
      <c r="Z7" s="18"/>
      <c r="AA7" s="129" t="s">
        <v>520</v>
      </c>
      <c r="AB7" s="36"/>
      <c r="AD7" s="36"/>
      <c r="AF7" s="71" t="s">
        <v>541</v>
      </c>
      <c r="AG7" s="3" t="s">
        <v>540</v>
      </c>
      <c r="AH7" s="71">
        <v>215021</v>
      </c>
      <c r="AJ7" s="71" t="s">
        <v>542</v>
      </c>
      <c r="AK7" s="26"/>
    </row>
    <row r="8" spans="1:37" s="17" customFormat="1" x14ac:dyDescent="0.25">
      <c r="A8" s="34"/>
      <c r="C8" s="128" t="s">
        <v>521</v>
      </c>
      <c r="D8" s="17" t="s">
        <v>526</v>
      </c>
      <c r="E8" s="17" t="s">
        <v>531</v>
      </c>
      <c r="F8" s="26" t="s">
        <v>534</v>
      </c>
      <c r="G8" s="17" t="s">
        <v>435</v>
      </c>
      <c r="H8" s="27"/>
      <c r="I8" s="27"/>
      <c r="J8" s="27"/>
      <c r="K8" s="27"/>
      <c r="N8" s="17" t="s">
        <v>545</v>
      </c>
      <c r="O8" s="33"/>
      <c r="P8" s="33"/>
      <c r="Q8" s="33"/>
      <c r="R8" s="34"/>
      <c r="S8" s="71" t="s">
        <v>188</v>
      </c>
      <c r="T8" s="120" t="s">
        <v>189</v>
      </c>
      <c r="U8" s="26"/>
      <c r="V8" s="26"/>
      <c r="W8" s="71" t="s">
        <v>539</v>
      </c>
      <c r="Z8" s="18"/>
      <c r="AA8" s="128" t="s">
        <v>521</v>
      </c>
      <c r="AB8" s="36"/>
      <c r="AD8" s="36"/>
      <c r="AF8" s="71" t="s">
        <v>541</v>
      </c>
      <c r="AG8" s="3" t="s">
        <v>540</v>
      </c>
      <c r="AH8" s="71">
        <v>215021</v>
      </c>
      <c r="AJ8" s="71" t="s">
        <v>542</v>
      </c>
      <c r="AK8" s="26"/>
    </row>
    <row r="9" spans="1:37" s="17" customFormat="1" x14ac:dyDescent="0.25">
      <c r="A9" s="34"/>
      <c r="C9" s="129" t="s">
        <v>522</v>
      </c>
      <c r="D9" s="17" t="s">
        <v>527</v>
      </c>
      <c r="E9" s="17" t="s">
        <v>532</v>
      </c>
      <c r="F9" s="26" t="s">
        <v>533</v>
      </c>
      <c r="G9" s="17" t="s">
        <v>435</v>
      </c>
      <c r="H9" s="27"/>
      <c r="I9" s="27"/>
      <c r="J9" s="27"/>
      <c r="K9" s="27"/>
      <c r="N9" s="17" t="s">
        <v>545</v>
      </c>
      <c r="O9" s="33"/>
      <c r="P9" s="33"/>
      <c r="Q9" s="33"/>
      <c r="R9" s="34"/>
      <c r="S9" s="71" t="s">
        <v>188</v>
      </c>
      <c r="T9" s="120" t="s">
        <v>189</v>
      </c>
      <c r="U9" s="26"/>
      <c r="V9" s="26"/>
      <c r="W9" s="71" t="s">
        <v>539</v>
      </c>
      <c r="Z9" s="18"/>
      <c r="AA9" s="129" t="s">
        <v>522</v>
      </c>
      <c r="AB9" s="36"/>
      <c r="AD9" s="36"/>
      <c r="AF9" s="71" t="s">
        <v>541</v>
      </c>
      <c r="AG9" s="3" t="s">
        <v>540</v>
      </c>
      <c r="AH9" s="71">
        <v>215021</v>
      </c>
      <c r="AJ9" s="71" t="s">
        <v>542</v>
      </c>
      <c r="AK9" s="26"/>
    </row>
    <row r="10" spans="1:37" s="17" customFormat="1" x14ac:dyDescent="0.25">
      <c r="A10" s="34"/>
      <c r="F10" s="26"/>
      <c r="H10" s="27"/>
      <c r="I10" s="27"/>
      <c r="J10" s="27"/>
      <c r="K10" s="27"/>
      <c r="O10" s="33"/>
      <c r="P10" s="33"/>
      <c r="Q10" s="33"/>
      <c r="R10" s="34"/>
      <c r="S10" s="34"/>
      <c r="U10" s="26"/>
      <c r="V10" s="26"/>
      <c r="Z10" s="18"/>
      <c r="AB10" s="36"/>
      <c r="AD10" s="36"/>
      <c r="AK10" s="26"/>
    </row>
    <row r="11" spans="1:37" s="17" customFormat="1" x14ac:dyDescent="0.25">
      <c r="A11" s="34"/>
      <c r="F11" s="26"/>
      <c r="H11" s="27"/>
      <c r="I11" s="27"/>
      <c r="J11" s="27"/>
      <c r="K11" s="27"/>
      <c r="O11" s="33"/>
      <c r="P11" s="33"/>
      <c r="Q11" s="33"/>
      <c r="R11" s="34"/>
      <c r="S11" s="34"/>
      <c r="U11" s="26"/>
      <c r="V11" s="26"/>
      <c r="Z11" s="18"/>
      <c r="AB11" s="36"/>
      <c r="AD11" s="36"/>
      <c r="AK11" s="26"/>
    </row>
    <row r="12" spans="1:37" s="17" customFormat="1" x14ac:dyDescent="0.25">
      <c r="A12" s="34"/>
      <c r="F12" s="26"/>
      <c r="H12" s="27"/>
      <c r="I12" s="27"/>
      <c r="J12" s="27"/>
      <c r="K12" s="27"/>
      <c r="O12" s="33"/>
      <c r="P12" s="33"/>
      <c r="Q12" s="33"/>
      <c r="R12" s="34"/>
      <c r="S12" s="34"/>
      <c r="U12" s="26"/>
      <c r="V12" s="26"/>
      <c r="Z12" s="18"/>
      <c r="AB12" s="36"/>
      <c r="AD12" s="36"/>
      <c r="AK12" s="26"/>
    </row>
    <row r="13" spans="1:37" s="17" customFormat="1" x14ac:dyDescent="0.25">
      <c r="A13" s="34"/>
      <c r="F13" s="26"/>
      <c r="H13" s="27"/>
      <c r="I13" s="27"/>
      <c r="J13" s="27"/>
      <c r="K13" s="27"/>
      <c r="O13" s="33"/>
      <c r="P13" s="33"/>
      <c r="Q13" s="33"/>
      <c r="R13" s="34"/>
      <c r="S13" s="34"/>
      <c r="U13" s="26"/>
      <c r="V13" s="26"/>
      <c r="Z13" s="18"/>
      <c r="AB13" s="36"/>
      <c r="AD13" s="51"/>
      <c r="AK13" s="26"/>
    </row>
    <row r="14" spans="1:37" s="17" customFormat="1" x14ac:dyDescent="0.25">
      <c r="A14" s="34"/>
      <c r="F14" s="26"/>
      <c r="H14" s="27"/>
      <c r="I14" s="27"/>
      <c r="J14" s="27"/>
      <c r="K14" s="27"/>
      <c r="O14" s="33"/>
      <c r="P14" s="33"/>
      <c r="Q14" s="33"/>
      <c r="R14" s="34"/>
      <c r="S14" s="34"/>
      <c r="U14" s="26"/>
      <c r="V14" s="26"/>
      <c r="Z14" s="18"/>
      <c r="AB14" s="36"/>
      <c r="AD14" s="36"/>
      <c r="AK14" s="26"/>
    </row>
    <row r="15" spans="1:37" s="17" customFormat="1" x14ac:dyDescent="0.25">
      <c r="A15" s="34"/>
      <c r="B15" s="122"/>
      <c r="C15" s="122"/>
      <c r="D15" s="122"/>
      <c r="E15" s="122"/>
      <c r="F15" s="123"/>
      <c r="G15" s="122"/>
      <c r="H15" s="124"/>
      <c r="I15" s="124"/>
      <c r="J15" s="124"/>
      <c r="K15" s="124"/>
      <c r="L15" s="122"/>
      <c r="M15" s="122"/>
      <c r="N15" s="122"/>
      <c r="O15" s="127"/>
      <c r="P15" s="127"/>
      <c r="Q15" s="127"/>
      <c r="R15" s="59"/>
      <c r="S15" s="59"/>
      <c r="T15" s="122"/>
      <c r="U15" s="123"/>
      <c r="V15" s="26"/>
      <c r="W15" s="122"/>
      <c r="X15" s="122"/>
      <c r="Y15" s="122"/>
      <c r="Z15" s="122"/>
      <c r="AA15" s="122"/>
      <c r="AB15" s="125"/>
      <c r="AC15" s="122"/>
      <c r="AD15" s="126"/>
      <c r="AE15" s="122"/>
      <c r="AF15" s="122"/>
      <c r="AG15" s="122"/>
      <c r="AH15" s="122"/>
      <c r="AI15" s="122"/>
      <c r="AJ15" s="122"/>
      <c r="AK15" s="123"/>
    </row>
    <row r="16" spans="1:37" s="17" customFormat="1" x14ac:dyDescent="0.25">
      <c r="A16" s="34"/>
      <c r="F16" s="26"/>
      <c r="H16" s="27"/>
      <c r="I16" s="27"/>
      <c r="J16" s="27"/>
      <c r="K16" s="27"/>
      <c r="O16" s="33"/>
      <c r="P16" s="33"/>
      <c r="Q16" s="33"/>
      <c r="R16" s="34"/>
      <c r="S16" s="34"/>
      <c r="U16" s="26"/>
      <c r="V16" s="26"/>
      <c r="Z16" s="18"/>
      <c r="AB16" s="51"/>
      <c r="AC16" s="51"/>
      <c r="AD16" s="51"/>
      <c r="AK16" s="26"/>
    </row>
    <row r="17" spans="1:37" s="17" customFormat="1" x14ac:dyDescent="0.25">
      <c r="A17" s="34"/>
      <c r="F17" s="26"/>
      <c r="H17" s="27"/>
      <c r="I17" s="27"/>
      <c r="J17" s="27"/>
      <c r="K17" s="27"/>
      <c r="O17" s="33"/>
      <c r="P17" s="33"/>
      <c r="Q17" s="33"/>
      <c r="R17" s="34"/>
      <c r="S17" s="34"/>
      <c r="U17" s="26"/>
      <c r="V17" s="26"/>
      <c r="Z17" s="18"/>
      <c r="AB17" s="36"/>
      <c r="AD17" s="36"/>
      <c r="AK17" s="26"/>
    </row>
    <row r="18" spans="1:37" s="17" customFormat="1" x14ac:dyDescent="0.25">
      <c r="A18" s="34"/>
      <c r="F18" s="26"/>
      <c r="H18" s="27"/>
      <c r="I18" s="27"/>
      <c r="J18" s="27"/>
      <c r="K18" s="27"/>
      <c r="O18" s="33"/>
      <c r="P18" s="33"/>
      <c r="Q18" s="33"/>
      <c r="R18" s="34"/>
      <c r="S18" s="34"/>
      <c r="U18" s="26"/>
      <c r="V18" s="26"/>
      <c r="Z18" s="18"/>
      <c r="AB18" s="51"/>
      <c r="AC18" s="51"/>
      <c r="AD18" s="51"/>
      <c r="AK18" s="26"/>
    </row>
    <row r="19" spans="1:37" s="17" customFormat="1" x14ac:dyDescent="0.25">
      <c r="A19" s="34"/>
      <c r="F19" s="26"/>
      <c r="H19" s="27"/>
      <c r="I19" s="27"/>
      <c r="J19" s="27"/>
      <c r="K19" s="27"/>
      <c r="O19" s="33"/>
      <c r="P19" s="33"/>
      <c r="Q19" s="33"/>
      <c r="R19" s="34"/>
      <c r="S19" s="34"/>
      <c r="U19" s="26"/>
      <c r="V19" s="26"/>
      <c r="Z19" s="18"/>
      <c r="AB19" s="36"/>
      <c r="AD19" s="36"/>
      <c r="AK19" s="26"/>
    </row>
    <row r="20" spans="1:37" s="32" customFormat="1" x14ac:dyDescent="0.25"/>
    <row r="21" spans="1:37" s="32" customFormat="1" x14ac:dyDescent="0.25"/>
    <row r="22" spans="1:37" s="32" customFormat="1" x14ac:dyDescent="0.25"/>
    <row r="23" spans="1:37" s="32" customFormat="1" x14ac:dyDescent="0.25"/>
    <row r="24" spans="1:37" s="32" customFormat="1" x14ac:dyDescent="0.25"/>
    <row r="25" spans="1:37" s="32" customFormat="1" x14ac:dyDescent="0.25"/>
    <row r="26" spans="1:37" s="32" customFormat="1" x14ac:dyDescent="0.25"/>
    <row r="27" spans="1:37" s="32" customFormat="1" x14ac:dyDescent="0.25"/>
    <row r="28" spans="1:37" s="32" customFormat="1" x14ac:dyDescent="0.25"/>
    <row r="29" spans="1:37" s="32" customFormat="1" x14ac:dyDescent="0.25"/>
    <row r="30" spans="1:37" s="32" customFormat="1" x14ac:dyDescent="0.25"/>
    <row r="31" spans="1:37" s="32" customFormat="1" x14ac:dyDescent="0.25"/>
    <row r="32" spans="1:37" s="32" customFormat="1" x14ac:dyDescent="0.25"/>
  </sheetData>
  <sortState ref="A2:AK135">
    <sortCondition descending="1" ref="S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_MasterData!$G$2:$G$3</xm:f>
          </x14:formula1>
          <xm:sqref>G4:G1048576</xm:sqref>
        </x14:dataValidation>
        <x14:dataValidation type="list" allowBlank="1" showInputMessage="1" showErrorMessage="1">
          <x14:formula1>
            <xm:f>_MasterData!$AK$2:$AK$8</xm:f>
          </x14:formula1>
          <xm:sqref>AJ10:AJ1048576</xm:sqref>
        </x14:dataValidation>
        <x14:dataValidation type="list" allowBlank="1" showInputMessage="1" showErrorMessage="1">
          <x14:formula1>
            <xm:f>_MasterData!$U$2:$U$7</xm:f>
          </x14:formula1>
          <xm:sqref>T10:T1048576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V1" workbookViewId="0">
      <selection activeCell="AK10" sqref="AK10"/>
    </sheetView>
  </sheetViews>
  <sheetFormatPr defaultColWidth="8.85546875" defaultRowHeight="15" x14ac:dyDescent="0.25"/>
  <cols>
    <col min="20" max="20" width="8.85546875" style="3"/>
    <col min="24" max="24" width="8.85546875" style="3"/>
    <col min="25" max="25" width="35.7109375" customWidth="1"/>
    <col min="26" max="26" width="19.28515625" customWidth="1"/>
  </cols>
  <sheetData>
    <row r="1" spans="1:44" ht="60.75" thickBot="1" x14ac:dyDescent="0.3">
      <c r="A1" s="92" t="s">
        <v>461</v>
      </c>
      <c r="B1" s="93" t="s">
        <v>462</v>
      </c>
      <c r="C1" s="93" t="s">
        <v>463</v>
      </c>
      <c r="D1" s="94" t="s">
        <v>180</v>
      </c>
      <c r="E1" s="94" t="s">
        <v>464</v>
      </c>
      <c r="F1" s="95" t="s">
        <v>482</v>
      </c>
      <c r="G1" s="96" t="s">
        <v>124</v>
      </c>
      <c r="H1" s="97" t="s">
        <v>465</v>
      </c>
      <c r="I1" s="98" t="s">
        <v>466</v>
      </c>
      <c r="J1" s="98"/>
      <c r="K1" s="98" t="s">
        <v>467</v>
      </c>
      <c r="L1" s="94" t="s">
        <v>118</v>
      </c>
      <c r="M1" s="94" t="s">
        <v>468</v>
      </c>
      <c r="N1" s="99" t="s">
        <v>469</v>
      </c>
      <c r="O1" s="100" t="s">
        <v>470</v>
      </c>
      <c r="P1" s="100" t="s">
        <v>471</v>
      </c>
      <c r="Q1" s="100" t="s">
        <v>472</v>
      </c>
      <c r="R1" s="101" t="s">
        <v>473</v>
      </c>
      <c r="S1" s="102" t="s">
        <v>474</v>
      </c>
      <c r="T1" s="102"/>
      <c r="U1" s="103" t="s">
        <v>129</v>
      </c>
      <c r="V1" s="104" t="s">
        <v>498</v>
      </c>
      <c r="W1" s="104" t="s">
        <v>475</v>
      </c>
      <c r="X1" s="104"/>
      <c r="Y1" s="105" t="s">
        <v>114</v>
      </c>
      <c r="Z1" s="106"/>
      <c r="AA1" s="94" t="s">
        <v>476</v>
      </c>
      <c r="AB1" s="107" t="s">
        <v>147</v>
      </c>
      <c r="AC1" s="105" t="s">
        <v>477</v>
      </c>
      <c r="AD1" s="108" t="s">
        <v>478</v>
      </c>
      <c r="AE1" s="94" t="s">
        <v>479</v>
      </c>
      <c r="AF1" s="108" t="s">
        <v>480</v>
      </c>
      <c r="AG1" s="109" t="s">
        <v>481</v>
      </c>
      <c r="AH1" s="6" t="s">
        <v>181</v>
      </c>
      <c r="AI1" s="7" t="s">
        <v>182</v>
      </c>
      <c r="AJ1" s="8" t="s">
        <v>183</v>
      </c>
      <c r="AK1" s="9" t="s">
        <v>118</v>
      </c>
      <c r="AL1" s="5"/>
    </row>
    <row r="2" spans="1:44" ht="25.5" thickBot="1" x14ac:dyDescent="0.3">
      <c r="A2" s="11" t="s">
        <v>184</v>
      </c>
      <c r="B2" s="12"/>
      <c r="C2" s="12"/>
      <c r="D2" s="12"/>
      <c r="E2" s="12"/>
      <c r="F2" s="12"/>
      <c r="G2" s="12" t="s">
        <v>185</v>
      </c>
      <c r="H2" s="13"/>
      <c r="I2" s="13"/>
      <c r="J2" s="13"/>
      <c r="K2" s="13"/>
      <c r="L2" s="12" t="s">
        <v>186</v>
      </c>
      <c r="M2" s="12" t="s">
        <v>187</v>
      </c>
      <c r="N2" s="14"/>
      <c r="O2" s="12"/>
      <c r="P2" s="12"/>
      <c r="Q2" s="12"/>
      <c r="R2" s="15"/>
      <c r="S2" s="15" t="s">
        <v>188</v>
      </c>
      <c r="T2" s="15" t="s">
        <v>169</v>
      </c>
      <c r="U2" s="12" t="s">
        <v>189</v>
      </c>
      <c r="V2" s="16" t="s">
        <v>491</v>
      </c>
      <c r="W2" s="16" t="s">
        <v>497</v>
      </c>
      <c r="X2" s="16" t="s">
        <v>143</v>
      </c>
      <c r="Y2" s="17" t="s">
        <v>190</v>
      </c>
      <c r="Z2" s="3" t="s">
        <v>495</v>
      </c>
      <c r="AA2" s="12" t="s">
        <v>187</v>
      </c>
      <c r="AB2" s="18" t="s">
        <v>191</v>
      </c>
      <c r="AC2" s="19"/>
      <c r="AD2" s="20"/>
      <c r="AE2" s="12"/>
      <c r="AF2" s="20"/>
      <c r="AG2" s="12"/>
      <c r="AH2" s="21"/>
      <c r="AI2" s="21"/>
      <c r="AJ2" s="21"/>
      <c r="AK2" s="22" t="s">
        <v>186</v>
      </c>
      <c r="AL2" s="3" t="s">
        <v>489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192</v>
      </c>
      <c r="B3" s="26"/>
      <c r="C3" s="26"/>
      <c r="D3" s="26"/>
      <c r="E3" s="26"/>
      <c r="F3" s="26"/>
      <c r="G3" s="26" t="s">
        <v>193</v>
      </c>
      <c r="H3" s="27"/>
      <c r="I3" s="27"/>
      <c r="J3" s="27"/>
      <c r="K3" s="27"/>
      <c r="L3" s="17" t="s">
        <v>195</v>
      </c>
      <c r="M3" s="26" t="s">
        <v>187</v>
      </c>
      <c r="N3" s="17" t="s">
        <v>197</v>
      </c>
      <c r="O3" s="26"/>
      <c r="P3" s="26"/>
      <c r="Q3" s="26"/>
      <c r="R3" s="28"/>
      <c r="S3" s="28"/>
      <c r="T3" s="28"/>
      <c r="U3" s="17" t="s">
        <v>311</v>
      </c>
      <c r="V3" t="s">
        <v>492</v>
      </c>
      <c r="W3" s="112" t="s">
        <v>430</v>
      </c>
      <c r="X3" s="112" t="s">
        <v>496</v>
      </c>
      <c r="Y3" s="17" t="s">
        <v>207</v>
      </c>
      <c r="Z3" s="3" t="s">
        <v>495</v>
      </c>
      <c r="AA3" s="26" t="s">
        <v>187</v>
      </c>
      <c r="AB3" s="18" t="s">
        <v>191</v>
      </c>
      <c r="AC3" s="26"/>
      <c r="AD3" s="29"/>
      <c r="AE3" s="26"/>
      <c r="AF3" s="21"/>
      <c r="AG3" s="26"/>
      <c r="AH3" s="21"/>
      <c r="AI3" s="21"/>
      <c r="AJ3" s="21"/>
      <c r="AK3" s="113" t="s">
        <v>195</v>
      </c>
      <c r="AL3" s="3" t="s">
        <v>483</v>
      </c>
      <c r="AM3" s="24"/>
      <c r="AN3" s="24"/>
      <c r="AO3" s="24"/>
      <c r="AP3" s="24"/>
      <c r="AQ3" s="24"/>
      <c r="AR3" s="24"/>
    </row>
    <row r="4" spans="1:44" x14ac:dyDescent="0.25">
      <c r="A4" s="30" t="s">
        <v>194</v>
      </c>
      <c r="B4" s="17"/>
      <c r="C4" s="17"/>
      <c r="D4" s="17"/>
      <c r="E4" s="17"/>
      <c r="F4" s="26"/>
      <c r="G4" s="17"/>
      <c r="H4" s="27"/>
      <c r="I4" s="31"/>
      <c r="J4" s="27"/>
      <c r="K4" s="27"/>
      <c r="L4" s="17" t="s">
        <v>204</v>
      </c>
      <c r="M4" s="17" t="s">
        <v>196</v>
      </c>
      <c r="N4" s="39" t="s">
        <v>201</v>
      </c>
      <c r="O4" s="33"/>
      <c r="P4" s="33"/>
      <c r="Q4" s="33"/>
      <c r="R4" s="34"/>
      <c r="S4" s="34"/>
      <c r="T4" s="88"/>
      <c r="V4" t="s">
        <v>493</v>
      </c>
      <c r="Y4" s="17" t="s">
        <v>222</v>
      </c>
      <c r="Z4" s="3" t="s">
        <v>495</v>
      </c>
      <c r="AA4" s="17" t="s">
        <v>198</v>
      </c>
      <c r="AB4" s="35" t="s">
        <v>199</v>
      </c>
      <c r="AC4" s="17"/>
      <c r="AD4" s="36"/>
      <c r="AE4" s="17" t="s">
        <v>107</v>
      </c>
      <c r="AF4" s="36"/>
      <c r="AG4" s="17" t="s">
        <v>107</v>
      </c>
      <c r="AH4" s="17"/>
      <c r="AI4" s="17"/>
      <c r="AJ4" s="17"/>
      <c r="AK4" s="37" t="s">
        <v>204</v>
      </c>
      <c r="AL4" s="3" t="s">
        <v>484</v>
      </c>
      <c r="AM4" s="32"/>
      <c r="AN4" s="32"/>
      <c r="AO4" s="32"/>
      <c r="AP4" s="32"/>
      <c r="AQ4" s="32"/>
      <c r="AR4" s="32"/>
    </row>
    <row r="5" spans="1:44" x14ac:dyDescent="0.25">
      <c r="A5" s="30" t="s">
        <v>200</v>
      </c>
      <c r="B5" s="17"/>
      <c r="C5" s="17"/>
      <c r="D5" s="17"/>
      <c r="E5" s="17"/>
      <c r="F5" s="26"/>
      <c r="G5" s="17"/>
      <c r="H5" s="27"/>
      <c r="I5" s="31"/>
      <c r="J5" s="31"/>
      <c r="K5" s="38"/>
      <c r="L5" s="17" t="s">
        <v>219</v>
      </c>
      <c r="M5" s="17" t="s">
        <v>191</v>
      </c>
      <c r="N5" s="32" t="s">
        <v>206</v>
      </c>
      <c r="O5" s="33"/>
      <c r="P5" s="33"/>
      <c r="Q5" s="33"/>
      <c r="R5" s="34"/>
      <c r="S5" s="34"/>
      <c r="T5" s="88"/>
      <c r="Y5" s="17" t="s">
        <v>230</v>
      </c>
      <c r="Z5" s="3" t="s">
        <v>495</v>
      </c>
      <c r="AA5" s="17" t="s">
        <v>202</v>
      </c>
      <c r="AB5" s="17" t="s">
        <v>191</v>
      </c>
      <c r="AC5" s="17"/>
      <c r="AD5" s="36"/>
      <c r="AE5" s="17" t="s">
        <v>107</v>
      </c>
      <c r="AF5" s="36"/>
      <c r="AG5" s="17" t="s">
        <v>107</v>
      </c>
      <c r="AH5" s="17"/>
      <c r="AI5" s="17"/>
      <c r="AJ5" s="17"/>
      <c r="AK5" s="37" t="s">
        <v>219</v>
      </c>
      <c r="AL5" s="3" t="s">
        <v>488</v>
      </c>
      <c r="AM5" s="32"/>
      <c r="AN5" s="32"/>
      <c r="AO5" s="32"/>
      <c r="AP5" s="32"/>
      <c r="AQ5" s="32"/>
      <c r="AR5" s="32"/>
    </row>
    <row r="6" spans="1:44" x14ac:dyDescent="0.25">
      <c r="A6" s="30" t="s">
        <v>203</v>
      </c>
      <c r="B6" s="17"/>
      <c r="C6" s="17"/>
      <c r="D6" s="17"/>
      <c r="E6" s="17"/>
      <c r="F6" s="26"/>
      <c r="G6" s="17"/>
      <c r="H6" s="27"/>
      <c r="I6" s="31"/>
      <c r="J6" s="38"/>
      <c r="K6" s="38"/>
      <c r="L6" s="17" t="s">
        <v>228</v>
      </c>
      <c r="M6" s="17" t="s">
        <v>205</v>
      </c>
      <c r="N6" s="32" t="s">
        <v>214</v>
      </c>
      <c r="O6" s="33"/>
      <c r="P6" s="33"/>
      <c r="Q6" s="33"/>
      <c r="R6" s="34"/>
      <c r="S6" s="34"/>
      <c r="T6" s="88"/>
      <c r="Y6" s="71" t="s">
        <v>431</v>
      </c>
      <c r="Z6" s="3" t="s">
        <v>494</v>
      </c>
      <c r="AA6" s="40" t="s">
        <v>208</v>
      </c>
      <c r="AB6" s="35" t="s">
        <v>199</v>
      </c>
      <c r="AC6" s="17"/>
      <c r="AD6" s="36"/>
      <c r="AE6" s="17" t="s">
        <v>107</v>
      </c>
      <c r="AF6" s="36"/>
      <c r="AG6" s="17" t="s">
        <v>107</v>
      </c>
      <c r="AH6" s="17"/>
      <c r="AI6" s="17"/>
      <c r="AJ6" s="17"/>
      <c r="AK6" s="37" t="s">
        <v>228</v>
      </c>
      <c r="AL6" s="3" t="s">
        <v>485</v>
      </c>
      <c r="AM6" s="32"/>
      <c r="AN6" s="32"/>
      <c r="AO6" s="32"/>
      <c r="AP6" s="32"/>
      <c r="AQ6" s="32"/>
      <c r="AR6" s="32"/>
    </row>
    <row r="7" spans="1:44" x14ac:dyDescent="0.25">
      <c r="A7" s="30" t="s">
        <v>209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7" t="s">
        <v>240</v>
      </c>
      <c r="M7" s="41" t="s">
        <v>204</v>
      </c>
      <c r="N7" s="17" t="s">
        <v>221</v>
      </c>
      <c r="O7" s="44"/>
      <c r="P7" s="44"/>
      <c r="Q7" s="44"/>
      <c r="R7" s="45"/>
      <c r="S7" s="45"/>
      <c r="T7" s="116"/>
      <c r="Y7" s="130" t="s">
        <v>539</v>
      </c>
      <c r="Z7" t="s">
        <v>538</v>
      </c>
      <c r="AA7" s="41" t="s">
        <v>210</v>
      </c>
      <c r="AB7" s="41" t="s">
        <v>211</v>
      </c>
      <c r="AC7" s="41"/>
      <c r="AD7" s="46"/>
      <c r="AE7" s="41" t="s">
        <v>107</v>
      </c>
      <c r="AF7" s="46"/>
      <c r="AG7" s="41" t="s">
        <v>107</v>
      </c>
      <c r="AH7" s="41"/>
      <c r="AI7" s="41"/>
      <c r="AJ7" s="41"/>
      <c r="AK7" s="114" t="s">
        <v>432</v>
      </c>
      <c r="AL7" s="3" t="s">
        <v>486</v>
      </c>
      <c r="AM7" s="4"/>
      <c r="AN7" s="4"/>
      <c r="AO7" s="4"/>
      <c r="AP7" s="4"/>
      <c r="AQ7" s="4"/>
      <c r="AR7" s="4"/>
    </row>
    <row r="8" spans="1:44" x14ac:dyDescent="0.25">
      <c r="A8" s="30" t="s">
        <v>212</v>
      </c>
      <c r="B8" s="17"/>
      <c r="C8" s="17"/>
      <c r="D8" s="17"/>
      <c r="E8" s="17"/>
      <c r="F8" s="26"/>
      <c r="G8" s="17"/>
      <c r="H8" s="27"/>
      <c r="I8" s="27"/>
      <c r="J8" s="27"/>
      <c r="K8" s="27"/>
      <c r="L8" s="17" t="s">
        <v>364</v>
      </c>
      <c r="M8" s="17" t="s">
        <v>213</v>
      </c>
      <c r="N8" s="32" t="s">
        <v>229</v>
      </c>
      <c r="O8" s="33"/>
      <c r="P8" s="33"/>
      <c r="Q8" s="33"/>
      <c r="R8" s="34"/>
      <c r="S8" s="34"/>
      <c r="T8" s="88"/>
      <c r="AA8" s="17" t="s">
        <v>179</v>
      </c>
      <c r="AB8" s="35" t="s">
        <v>211</v>
      </c>
      <c r="AC8" s="17"/>
      <c r="AD8" s="36"/>
      <c r="AE8" s="17" t="s">
        <v>107</v>
      </c>
      <c r="AF8" s="36"/>
      <c r="AG8" s="17" t="s">
        <v>107</v>
      </c>
      <c r="AH8" s="17"/>
      <c r="AI8" s="17"/>
      <c r="AJ8" s="17"/>
      <c r="AK8" s="114" t="s">
        <v>449</v>
      </c>
      <c r="AL8" s="3" t="s">
        <v>487</v>
      </c>
      <c r="AM8" s="32"/>
      <c r="AN8" s="32"/>
      <c r="AO8" s="32"/>
      <c r="AP8" s="32"/>
      <c r="AQ8" s="32"/>
      <c r="AR8" s="32"/>
    </row>
    <row r="9" spans="1:44" x14ac:dyDescent="0.25">
      <c r="A9" s="30" t="s">
        <v>215</v>
      </c>
      <c r="B9" s="17"/>
      <c r="C9" s="17"/>
      <c r="D9" s="17"/>
      <c r="E9" s="17"/>
      <c r="F9" s="26"/>
      <c r="G9" s="17"/>
      <c r="H9" s="27"/>
      <c r="I9" s="27"/>
      <c r="J9" s="27"/>
      <c r="K9" s="27"/>
      <c r="L9" s="71" t="s">
        <v>427</v>
      </c>
      <c r="M9" s="17" t="s">
        <v>216</v>
      </c>
      <c r="N9" s="32" t="s">
        <v>242</v>
      </c>
      <c r="O9" s="33"/>
      <c r="P9" s="33"/>
      <c r="Q9" s="33"/>
      <c r="R9" s="34"/>
      <c r="S9" s="34"/>
      <c r="T9" s="88"/>
      <c r="Z9" s="3"/>
      <c r="AA9" s="17" t="s">
        <v>217</v>
      </c>
      <c r="AB9" s="35" t="s">
        <v>199</v>
      </c>
      <c r="AC9" s="17"/>
      <c r="AD9" s="36"/>
      <c r="AE9" s="17" t="s">
        <v>107</v>
      </c>
      <c r="AF9" s="36"/>
      <c r="AG9" s="17" t="s">
        <v>107</v>
      </c>
      <c r="AH9" s="17"/>
      <c r="AI9" s="17"/>
      <c r="AJ9" s="17"/>
      <c r="AK9" s="131" t="s">
        <v>542</v>
      </c>
      <c r="AL9" s="23" t="s">
        <v>543</v>
      </c>
      <c r="AM9" s="32"/>
      <c r="AN9" s="32"/>
      <c r="AO9" s="32"/>
      <c r="AP9" s="32"/>
      <c r="AQ9" s="32"/>
      <c r="AR9" s="32"/>
    </row>
    <row r="10" spans="1:44" x14ac:dyDescent="0.25">
      <c r="A10" s="30" t="s">
        <v>218</v>
      </c>
      <c r="B10" s="17"/>
      <c r="C10" s="17"/>
      <c r="D10" s="17"/>
      <c r="E10" s="17"/>
      <c r="F10" s="26"/>
      <c r="G10" s="17"/>
      <c r="H10" s="27"/>
      <c r="I10" s="27"/>
      <c r="J10" s="27"/>
      <c r="K10" s="27"/>
      <c r="L10" s="71" t="s">
        <v>446</v>
      </c>
      <c r="M10" s="17" t="s">
        <v>220</v>
      </c>
      <c r="N10" s="32" t="s">
        <v>257</v>
      </c>
      <c r="O10" s="33"/>
      <c r="P10" s="33"/>
      <c r="Q10" s="33"/>
      <c r="R10" s="34"/>
      <c r="S10" s="34"/>
      <c r="T10" s="88"/>
      <c r="AA10" s="40" t="s">
        <v>223</v>
      </c>
      <c r="AB10" s="35" t="s">
        <v>199</v>
      </c>
      <c r="AC10" s="17"/>
      <c r="AD10" s="36"/>
      <c r="AE10" s="17" t="s">
        <v>107</v>
      </c>
      <c r="AF10" s="48"/>
      <c r="AG10" s="17" t="s">
        <v>107</v>
      </c>
      <c r="AH10" s="17"/>
      <c r="AI10" s="17"/>
      <c r="AJ10" s="49"/>
      <c r="AL10" s="23"/>
      <c r="AM10" s="32"/>
      <c r="AN10" s="32"/>
      <c r="AO10" s="32"/>
      <c r="AP10" s="32"/>
      <c r="AQ10" s="32"/>
      <c r="AR10" s="32"/>
    </row>
    <row r="11" spans="1:44" x14ac:dyDescent="0.25">
      <c r="A11" s="30" t="s">
        <v>224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225</v>
      </c>
      <c r="N11" s="17" t="s">
        <v>275</v>
      </c>
      <c r="O11" s="44"/>
      <c r="P11" s="44"/>
      <c r="Q11" s="44"/>
      <c r="R11" s="45"/>
      <c r="S11" s="45"/>
      <c r="T11" s="116"/>
      <c r="AA11" s="41" t="s">
        <v>226</v>
      </c>
      <c r="AB11" s="50" t="s">
        <v>211</v>
      </c>
      <c r="AC11" s="41"/>
      <c r="AD11" s="46"/>
      <c r="AE11" s="41" t="s">
        <v>107</v>
      </c>
      <c r="AF11" s="46"/>
      <c r="AG11" s="41" t="s">
        <v>107</v>
      </c>
      <c r="AH11" s="41"/>
      <c r="AI11" s="41"/>
      <c r="AJ11" s="41"/>
      <c r="AL11" s="47"/>
      <c r="AM11" s="4"/>
      <c r="AN11" s="4"/>
      <c r="AO11" s="4"/>
      <c r="AP11" s="4"/>
      <c r="AQ11" s="4"/>
      <c r="AR11" s="4"/>
    </row>
    <row r="12" spans="1:44" x14ac:dyDescent="0.25">
      <c r="A12" s="30" t="s">
        <v>227</v>
      </c>
      <c r="B12" s="17"/>
      <c r="C12" s="17"/>
      <c r="D12" s="17"/>
      <c r="E12" s="17"/>
      <c r="F12" s="26"/>
      <c r="G12" s="17"/>
      <c r="H12" s="27"/>
      <c r="I12" s="27"/>
      <c r="J12" s="27"/>
      <c r="K12" s="27"/>
      <c r="M12" s="17" t="s">
        <v>228</v>
      </c>
      <c r="N12" s="32" t="s">
        <v>280</v>
      </c>
      <c r="O12" s="33"/>
      <c r="P12" s="33"/>
      <c r="Q12" s="33"/>
      <c r="R12" s="34"/>
      <c r="S12" s="34"/>
      <c r="T12" s="88"/>
      <c r="AA12" s="17" t="s">
        <v>231</v>
      </c>
      <c r="AB12" s="35" t="s">
        <v>211</v>
      </c>
      <c r="AC12" s="17"/>
      <c r="AD12" s="36"/>
      <c r="AE12" s="17" t="s">
        <v>107</v>
      </c>
      <c r="AF12" s="36"/>
      <c r="AG12" s="17" t="s">
        <v>107</v>
      </c>
      <c r="AH12" s="17"/>
      <c r="AI12" s="17"/>
      <c r="AJ12" s="17"/>
      <c r="AL12" s="23"/>
      <c r="AM12" s="32"/>
      <c r="AN12" s="32"/>
      <c r="AO12" s="32"/>
      <c r="AP12" s="32"/>
      <c r="AQ12" s="32"/>
      <c r="AR12" s="32"/>
    </row>
    <row r="13" spans="1:44" x14ac:dyDescent="0.25">
      <c r="A13" s="30" t="s">
        <v>232</v>
      </c>
      <c r="B13" s="17"/>
      <c r="C13" s="17"/>
      <c r="D13" s="17"/>
      <c r="E13" s="17"/>
      <c r="F13" s="26"/>
      <c r="G13" s="17"/>
      <c r="H13" s="27"/>
      <c r="I13" s="27"/>
      <c r="J13" s="27"/>
      <c r="K13" s="27"/>
      <c r="M13" s="17" t="s">
        <v>235</v>
      </c>
      <c r="N13" s="32" t="s">
        <v>303</v>
      </c>
      <c r="O13" s="33"/>
      <c r="P13" s="33"/>
      <c r="Q13" s="33"/>
      <c r="R13" s="34"/>
      <c r="S13" s="34"/>
      <c r="T13" s="88"/>
      <c r="AA13" s="17" t="s">
        <v>233</v>
      </c>
      <c r="AB13" s="17" t="s">
        <v>191</v>
      </c>
      <c r="AC13" s="17"/>
      <c r="AD13" s="36"/>
      <c r="AE13" s="17" t="s">
        <v>107</v>
      </c>
      <c r="AF13" s="36"/>
      <c r="AG13" s="17" t="s">
        <v>107</v>
      </c>
      <c r="AH13" s="17"/>
      <c r="AI13" s="17"/>
      <c r="AJ13" s="17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234</v>
      </c>
      <c r="B14" s="17"/>
      <c r="C14" s="17"/>
      <c r="D14" s="17"/>
      <c r="E14" s="17"/>
      <c r="F14" s="26"/>
      <c r="G14" s="17"/>
      <c r="H14" s="27"/>
      <c r="I14" s="27"/>
      <c r="J14" s="27"/>
      <c r="K14" s="27"/>
      <c r="M14" s="17" t="s">
        <v>241</v>
      </c>
      <c r="N14" s="32" t="s">
        <v>310</v>
      </c>
      <c r="O14" s="33"/>
      <c r="P14" s="33"/>
      <c r="Q14" s="33"/>
      <c r="R14" s="34"/>
      <c r="S14" s="34"/>
      <c r="T14" s="88"/>
      <c r="AA14" s="17" t="s">
        <v>236</v>
      </c>
      <c r="AB14" s="35" t="s">
        <v>211</v>
      </c>
      <c r="AC14" s="17"/>
      <c r="AD14" s="51"/>
      <c r="AE14" s="51" t="s">
        <v>107</v>
      </c>
      <c r="AF14" s="48"/>
      <c r="AG14" s="17" t="s">
        <v>107</v>
      </c>
      <c r="AH14" s="17"/>
      <c r="AI14" s="17"/>
      <c r="AJ14" s="17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237</v>
      </c>
      <c r="B15" s="17"/>
      <c r="C15" s="17"/>
      <c r="D15" s="17"/>
      <c r="E15" s="17"/>
      <c r="F15" s="26"/>
      <c r="G15" s="17"/>
      <c r="H15" s="27"/>
      <c r="I15" s="27"/>
      <c r="J15" s="27"/>
      <c r="K15" s="27"/>
      <c r="M15" s="17" t="s">
        <v>245</v>
      </c>
      <c r="N15" s="32" t="s">
        <v>325</v>
      </c>
      <c r="O15" s="33"/>
      <c r="P15" s="33"/>
      <c r="Q15" s="33"/>
      <c r="R15" s="34"/>
      <c r="S15" s="34"/>
      <c r="T15" s="88"/>
      <c r="AA15" s="17" t="s">
        <v>238</v>
      </c>
      <c r="AB15" s="35" t="s">
        <v>211</v>
      </c>
      <c r="AC15" s="17"/>
      <c r="AD15" s="51"/>
      <c r="AE15" s="51" t="s">
        <v>107</v>
      </c>
      <c r="AF15" s="48"/>
      <c r="AG15" s="17" t="s">
        <v>107</v>
      </c>
      <c r="AH15" s="17"/>
      <c r="AI15" s="17"/>
      <c r="AJ15" s="17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239</v>
      </c>
      <c r="B16" s="17"/>
      <c r="C16" s="17"/>
      <c r="D16" s="17"/>
      <c r="E16" s="17"/>
      <c r="F16" s="26"/>
      <c r="G16" s="17"/>
      <c r="H16" s="27"/>
      <c r="I16" s="27"/>
      <c r="J16" s="27"/>
      <c r="K16" s="27"/>
      <c r="M16" s="17" t="s">
        <v>250</v>
      </c>
      <c r="N16" s="32" t="s">
        <v>347</v>
      </c>
      <c r="O16" s="33"/>
      <c r="P16" s="33"/>
      <c r="Q16" s="33"/>
      <c r="R16" s="34"/>
      <c r="S16" s="34"/>
      <c r="T16" s="88"/>
      <c r="AA16" s="40" t="s">
        <v>243</v>
      </c>
      <c r="AB16" s="35" t="s">
        <v>199</v>
      </c>
      <c r="AC16" s="17"/>
      <c r="AD16" s="48"/>
      <c r="AE16" s="51" t="s">
        <v>107</v>
      </c>
      <c r="AF16" s="51"/>
      <c r="AG16" s="17" t="s">
        <v>107</v>
      </c>
      <c r="AH16" s="17"/>
      <c r="AI16" s="17"/>
      <c r="AJ16" s="17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244</v>
      </c>
      <c r="B17" s="17"/>
      <c r="C17" s="17"/>
      <c r="D17" s="17"/>
      <c r="E17" s="17"/>
      <c r="F17" s="26"/>
      <c r="G17" s="17"/>
      <c r="H17" s="27"/>
      <c r="I17" s="27"/>
      <c r="J17" s="27"/>
      <c r="K17" s="27"/>
      <c r="M17" s="17" t="s">
        <v>256</v>
      </c>
      <c r="N17" s="32" t="s">
        <v>366</v>
      </c>
      <c r="O17" s="33"/>
      <c r="P17" s="33"/>
      <c r="Q17" s="33"/>
      <c r="R17" s="34"/>
      <c r="S17" s="34"/>
      <c r="T17" s="88"/>
      <c r="AA17" s="17" t="s">
        <v>246</v>
      </c>
      <c r="AB17" s="18" t="s">
        <v>191</v>
      </c>
      <c r="AC17" s="17"/>
      <c r="AD17" s="36"/>
      <c r="AE17" s="17" t="s">
        <v>107</v>
      </c>
      <c r="AF17" s="36"/>
      <c r="AG17" s="17" t="s">
        <v>107</v>
      </c>
      <c r="AH17" s="17"/>
      <c r="AI17" s="17"/>
      <c r="AJ17" s="17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247</v>
      </c>
      <c r="B18" s="17"/>
      <c r="C18" s="17"/>
      <c r="D18" s="17"/>
      <c r="E18" s="17"/>
      <c r="F18" s="26"/>
      <c r="G18" s="17"/>
      <c r="H18" s="52"/>
      <c r="I18" s="52"/>
      <c r="J18" s="53"/>
      <c r="K18" s="53"/>
      <c r="M18" s="17" t="s">
        <v>264</v>
      </c>
      <c r="N18" s="32" t="s">
        <v>361</v>
      </c>
      <c r="O18" s="33"/>
      <c r="P18" s="33"/>
      <c r="Q18" s="33"/>
      <c r="R18" s="34"/>
      <c r="S18" s="34"/>
      <c r="T18" s="88"/>
      <c r="AA18" s="17" t="s">
        <v>248</v>
      </c>
      <c r="AB18" s="18" t="s">
        <v>191</v>
      </c>
      <c r="AC18" s="17"/>
      <c r="AD18" s="36"/>
      <c r="AE18" s="17" t="s">
        <v>107</v>
      </c>
      <c r="AF18" s="36"/>
      <c r="AG18" s="17" t="s">
        <v>107</v>
      </c>
      <c r="AH18" s="17"/>
      <c r="AI18" s="17"/>
      <c r="AJ18" s="17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249</v>
      </c>
      <c r="B19" s="17"/>
      <c r="C19" s="17"/>
      <c r="D19" s="17"/>
      <c r="E19" s="17"/>
      <c r="F19" s="26"/>
      <c r="G19" s="17"/>
      <c r="H19" s="27"/>
      <c r="I19" s="27"/>
      <c r="J19" s="27"/>
      <c r="K19" s="27"/>
      <c r="M19" s="17" t="s">
        <v>272</v>
      </c>
      <c r="N19" s="32" t="s">
        <v>380</v>
      </c>
      <c r="O19" s="33"/>
      <c r="P19" s="33"/>
      <c r="Q19" s="33"/>
      <c r="R19" s="34"/>
      <c r="S19" s="34"/>
      <c r="T19" s="88"/>
      <c r="AA19" s="17" t="s">
        <v>251</v>
      </c>
      <c r="AB19" s="18" t="s">
        <v>191</v>
      </c>
      <c r="AC19" s="17"/>
      <c r="AD19" s="36"/>
      <c r="AE19" s="17" t="s">
        <v>107</v>
      </c>
      <c r="AF19" s="36"/>
      <c r="AG19" s="17" t="s">
        <v>107</v>
      </c>
      <c r="AH19" s="17"/>
      <c r="AI19" s="17"/>
      <c r="AJ19" s="17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252</v>
      </c>
      <c r="B20" s="17"/>
      <c r="C20" s="17"/>
      <c r="D20" s="17"/>
      <c r="E20" s="17"/>
      <c r="F20" s="26"/>
      <c r="G20" s="17"/>
      <c r="H20" s="27"/>
      <c r="I20" s="27"/>
      <c r="J20" s="27"/>
      <c r="K20" s="27"/>
      <c r="M20" s="17" t="s">
        <v>240</v>
      </c>
      <c r="N20" s="111" t="s">
        <v>429</v>
      </c>
      <c r="O20" s="33"/>
      <c r="P20" s="33"/>
      <c r="Q20" s="33"/>
      <c r="R20" s="34"/>
      <c r="S20" s="34"/>
      <c r="T20" s="88"/>
      <c r="AA20" s="17" t="s">
        <v>179</v>
      </c>
      <c r="AB20" s="35" t="s">
        <v>211</v>
      </c>
      <c r="AC20" s="17"/>
      <c r="AD20" s="36"/>
      <c r="AE20" s="17" t="s">
        <v>107</v>
      </c>
      <c r="AF20" s="36"/>
      <c r="AG20" s="17" t="s">
        <v>107</v>
      </c>
      <c r="AH20" s="17"/>
      <c r="AI20" s="17"/>
      <c r="AJ20" s="17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253</v>
      </c>
      <c r="B21" s="17"/>
      <c r="C21" s="17"/>
      <c r="D21" s="17"/>
      <c r="E21" s="17"/>
      <c r="F21" s="26"/>
      <c r="G21" s="17"/>
      <c r="H21" s="27"/>
      <c r="I21" s="27"/>
      <c r="J21" s="27"/>
      <c r="K21" s="27"/>
      <c r="M21" s="17" t="s">
        <v>287</v>
      </c>
      <c r="N21" s="111" t="s">
        <v>448</v>
      </c>
      <c r="O21" s="33"/>
      <c r="P21" s="33"/>
      <c r="Q21" s="33"/>
      <c r="R21" s="34"/>
      <c r="S21" s="34"/>
      <c r="T21" s="88"/>
      <c r="AA21" s="17" t="s">
        <v>254</v>
      </c>
      <c r="AB21" s="35" t="s">
        <v>211</v>
      </c>
      <c r="AC21" s="17"/>
      <c r="AD21" s="36"/>
      <c r="AE21" s="17" t="s">
        <v>107</v>
      </c>
      <c r="AF21" s="36"/>
      <c r="AG21" s="17" t="s">
        <v>107</v>
      </c>
      <c r="AH21" s="17"/>
      <c r="AI21" s="17"/>
      <c r="AJ21" s="17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255</v>
      </c>
      <c r="B22" s="17"/>
      <c r="C22" s="17"/>
      <c r="D22" s="17"/>
      <c r="E22" s="17"/>
      <c r="F22" s="26"/>
      <c r="G22" s="17"/>
      <c r="H22" s="27"/>
      <c r="I22" s="27"/>
      <c r="J22" s="27"/>
      <c r="K22" s="27"/>
      <c r="M22" s="17" t="s">
        <v>302</v>
      </c>
      <c r="N22" s="111" t="s">
        <v>457</v>
      </c>
      <c r="O22" s="33"/>
      <c r="P22" s="33"/>
      <c r="Q22" s="33"/>
      <c r="R22" s="34"/>
      <c r="S22" s="34"/>
      <c r="T22" s="88"/>
      <c r="AA22" s="17" t="s">
        <v>258</v>
      </c>
      <c r="AB22" s="17" t="s">
        <v>259</v>
      </c>
      <c r="AC22" s="17"/>
      <c r="AD22" s="36"/>
      <c r="AE22" s="17" t="s">
        <v>107</v>
      </c>
      <c r="AF22" s="36"/>
      <c r="AG22" s="17" t="s">
        <v>107</v>
      </c>
      <c r="AH22" s="17"/>
      <c r="AI22" s="17"/>
      <c r="AJ22" s="17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260</v>
      </c>
      <c r="B23" s="17"/>
      <c r="C23" s="17"/>
      <c r="D23" s="17"/>
      <c r="E23" s="17"/>
      <c r="F23" s="26"/>
      <c r="G23" s="17"/>
      <c r="H23" s="27"/>
      <c r="I23" s="27"/>
      <c r="J23" s="27"/>
      <c r="K23" s="27"/>
      <c r="M23" s="17" t="s">
        <v>309</v>
      </c>
      <c r="N23" s="111" t="s">
        <v>459</v>
      </c>
      <c r="O23" s="33"/>
      <c r="P23" s="33"/>
      <c r="Q23" s="33"/>
      <c r="R23" s="34"/>
      <c r="S23" s="34"/>
      <c r="T23" s="88"/>
      <c r="AA23" s="17" t="s">
        <v>258</v>
      </c>
      <c r="AB23" s="17" t="s">
        <v>259</v>
      </c>
      <c r="AC23" s="17"/>
      <c r="AD23" s="36"/>
      <c r="AE23" s="17" t="s">
        <v>107</v>
      </c>
      <c r="AF23" s="36"/>
      <c r="AG23" s="17" t="s">
        <v>107</v>
      </c>
      <c r="AH23" s="17"/>
      <c r="AI23" s="17"/>
      <c r="AJ23" s="17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261</v>
      </c>
      <c r="B24" s="17"/>
      <c r="C24" s="17"/>
      <c r="D24" s="17"/>
      <c r="E24" s="17"/>
      <c r="F24" s="26"/>
      <c r="G24" s="17"/>
      <c r="H24" s="52"/>
      <c r="I24" s="52"/>
      <c r="J24" s="52"/>
      <c r="K24" s="27"/>
      <c r="M24" s="17" t="s">
        <v>346</v>
      </c>
      <c r="O24" s="33"/>
      <c r="P24" s="33"/>
      <c r="Q24" s="33"/>
      <c r="R24" s="34"/>
      <c r="S24" s="34"/>
      <c r="T24" s="88"/>
      <c r="AA24" s="17" t="s">
        <v>262</v>
      </c>
      <c r="AB24" s="35" t="s">
        <v>211</v>
      </c>
      <c r="AC24" s="17"/>
      <c r="AD24" s="36"/>
      <c r="AE24" s="17" t="s">
        <v>107</v>
      </c>
      <c r="AF24" s="36"/>
      <c r="AG24" s="17" t="s">
        <v>107</v>
      </c>
      <c r="AH24" s="17"/>
      <c r="AI24" s="17"/>
      <c r="AJ24" s="17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263</v>
      </c>
      <c r="B25" s="17"/>
      <c r="C25" s="17"/>
      <c r="D25" s="17"/>
      <c r="E25" s="17"/>
      <c r="F25" s="26"/>
      <c r="G25" s="17"/>
      <c r="H25" s="52"/>
      <c r="I25" s="52"/>
      <c r="J25" s="52"/>
      <c r="K25" s="52"/>
      <c r="M25" s="55" t="s">
        <v>219</v>
      </c>
      <c r="O25" s="33"/>
      <c r="P25" s="33"/>
      <c r="Q25" s="33"/>
      <c r="R25" s="34"/>
      <c r="S25" s="34"/>
      <c r="T25" s="88"/>
      <c r="AA25" s="17" t="s">
        <v>236</v>
      </c>
      <c r="AB25" s="35" t="s">
        <v>211</v>
      </c>
      <c r="AC25" s="17"/>
      <c r="AD25" s="36"/>
      <c r="AE25" s="17" t="s">
        <v>107</v>
      </c>
      <c r="AF25" s="36"/>
      <c r="AG25" s="17" t="s">
        <v>107</v>
      </c>
      <c r="AH25" s="17"/>
      <c r="AI25" s="17"/>
      <c r="AJ25" s="17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265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7" t="s">
        <v>365</v>
      </c>
      <c r="O26" s="44"/>
      <c r="P26" s="44"/>
      <c r="Q26" s="44"/>
      <c r="R26" s="45"/>
      <c r="S26" s="45"/>
      <c r="T26" s="116"/>
      <c r="AA26" s="41" t="s">
        <v>266</v>
      </c>
      <c r="AB26" s="50" t="s">
        <v>211</v>
      </c>
      <c r="AC26" s="41"/>
      <c r="AD26" s="46"/>
      <c r="AE26" s="41" t="s">
        <v>107</v>
      </c>
      <c r="AF26" s="46"/>
      <c r="AG26" s="41" t="s">
        <v>107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267</v>
      </c>
      <c r="B27" s="17"/>
      <c r="C27" s="17"/>
      <c r="D27" s="17"/>
      <c r="E27" s="17"/>
      <c r="F27" s="26"/>
      <c r="G27" s="17"/>
      <c r="H27" s="52"/>
      <c r="I27" s="52"/>
      <c r="J27" s="52"/>
      <c r="K27" s="27"/>
      <c r="M27" s="17" t="s">
        <v>379</v>
      </c>
      <c r="O27" s="33"/>
      <c r="P27" s="33"/>
      <c r="Q27" s="33"/>
      <c r="R27" s="34"/>
      <c r="S27" s="34"/>
      <c r="T27" s="88"/>
      <c r="AA27" s="17" t="s">
        <v>236</v>
      </c>
      <c r="AB27" s="18" t="s">
        <v>211</v>
      </c>
      <c r="AC27" s="54"/>
      <c r="AD27" s="36"/>
      <c r="AE27" s="17" t="s">
        <v>107</v>
      </c>
      <c r="AF27" s="36"/>
      <c r="AG27" s="17" t="s">
        <v>107</v>
      </c>
      <c r="AH27" s="17"/>
      <c r="AI27" s="17"/>
      <c r="AJ27" s="17"/>
      <c r="AL27" s="23"/>
      <c r="AM27" s="32"/>
      <c r="AN27" s="32"/>
      <c r="AO27" s="32"/>
      <c r="AP27" s="32"/>
      <c r="AQ27" s="32"/>
      <c r="AR27" s="32"/>
    </row>
    <row r="28" spans="1:44" ht="48" x14ac:dyDescent="0.25">
      <c r="A28" s="30" t="s">
        <v>268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428</v>
      </c>
      <c r="O28" s="44"/>
      <c r="P28" s="44"/>
      <c r="Q28" s="44"/>
      <c r="R28" s="45"/>
      <c r="S28" s="45"/>
      <c r="T28" s="116"/>
      <c r="AA28" s="41" t="s">
        <v>210</v>
      </c>
      <c r="AB28" s="50" t="s">
        <v>211</v>
      </c>
      <c r="AC28" s="41"/>
      <c r="AD28" s="46"/>
      <c r="AE28" s="41" t="s">
        <v>107</v>
      </c>
      <c r="AF28" s="46"/>
      <c r="AG28" s="41" t="s">
        <v>107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ht="48" x14ac:dyDescent="0.25">
      <c r="A29" s="30" t="s">
        <v>269</v>
      </c>
      <c r="B29" s="17"/>
      <c r="C29" s="17"/>
      <c r="D29" s="17"/>
      <c r="E29" s="17"/>
      <c r="F29" s="26"/>
      <c r="G29" s="17"/>
      <c r="H29" s="27"/>
      <c r="I29" s="27"/>
      <c r="J29" s="27"/>
      <c r="K29" s="27"/>
      <c r="M29" s="53" t="s">
        <v>447</v>
      </c>
      <c r="O29" s="33"/>
      <c r="P29" s="33"/>
      <c r="Q29" s="33"/>
      <c r="R29" s="34"/>
      <c r="S29" s="34"/>
      <c r="T29" s="88"/>
      <c r="AA29" s="17" t="s">
        <v>270</v>
      </c>
      <c r="AB29" s="18" t="s">
        <v>211</v>
      </c>
      <c r="AC29" s="17"/>
      <c r="AD29" s="36"/>
      <c r="AE29" s="17" t="s">
        <v>107</v>
      </c>
      <c r="AF29" s="36"/>
      <c r="AG29" s="17" t="s">
        <v>107</v>
      </c>
      <c r="AH29" s="17"/>
      <c r="AI29" s="17"/>
      <c r="AJ29" s="17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271</v>
      </c>
      <c r="B30" s="17"/>
      <c r="C30" s="17"/>
      <c r="D30" s="17"/>
      <c r="E30" s="17"/>
      <c r="F30" s="26"/>
      <c r="G30" s="17"/>
      <c r="H30" s="27"/>
      <c r="I30" s="27"/>
      <c r="J30" s="27"/>
      <c r="K30" s="27"/>
      <c r="O30" s="33"/>
      <c r="P30" s="33"/>
      <c r="Q30" s="33"/>
      <c r="R30" s="34"/>
      <c r="S30" s="34"/>
      <c r="T30" s="88"/>
      <c r="AA30" s="17" t="s">
        <v>273</v>
      </c>
      <c r="AB30" s="18" t="s">
        <v>191</v>
      </c>
      <c r="AC30" s="17"/>
      <c r="AD30" s="36"/>
      <c r="AE30" s="17" t="s">
        <v>107</v>
      </c>
      <c r="AF30" s="36"/>
      <c r="AG30" s="17" t="s">
        <v>107</v>
      </c>
      <c r="AH30" s="17"/>
      <c r="AI30" s="17"/>
      <c r="AJ30" s="17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274</v>
      </c>
      <c r="B31" s="17"/>
      <c r="C31" s="17"/>
      <c r="D31" s="17"/>
      <c r="E31" s="17"/>
      <c r="F31" s="26"/>
      <c r="G31" s="17"/>
      <c r="H31" s="27"/>
      <c r="I31" s="27"/>
      <c r="J31" s="27"/>
      <c r="K31" s="27"/>
      <c r="O31" s="33"/>
      <c r="P31" s="33"/>
      <c r="Q31" s="33"/>
      <c r="R31" s="34"/>
      <c r="S31" s="34"/>
      <c r="T31" s="88"/>
      <c r="AA31" s="17" t="s">
        <v>276</v>
      </c>
      <c r="AB31" s="18" t="s">
        <v>211</v>
      </c>
      <c r="AC31" s="17"/>
      <c r="AD31" s="36"/>
      <c r="AE31" s="17" t="s">
        <v>107</v>
      </c>
      <c r="AF31" s="36"/>
      <c r="AG31" s="17" t="s">
        <v>107</v>
      </c>
      <c r="AH31" s="17"/>
      <c r="AI31" s="17"/>
      <c r="AJ31" s="17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277</v>
      </c>
      <c r="B32" s="17"/>
      <c r="C32" s="17"/>
      <c r="D32" s="17"/>
      <c r="E32" s="17"/>
      <c r="F32" s="26"/>
      <c r="G32" s="17"/>
      <c r="H32" s="27"/>
      <c r="I32" s="27"/>
      <c r="J32" s="27"/>
      <c r="K32" s="27"/>
      <c r="O32" s="33"/>
      <c r="P32" s="33"/>
      <c r="Q32" s="33"/>
      <c r="R32" s="34"/>
      <c r="S32" s="34"/>
      <c r="T32" s="88"/>
      <c r="AA32" s="17" t="s">
        <v>278</v>
      </c>
      <c r="AB32" s="18" t="s">
        <v>211</v>
      </c>
      <c r="AC32" s="17"/>
      <c r="AD32" s="36"/>
      <c r="AE32" s="17" t="s">
        <v>107</v>
      </c>
      <c r="AF32" s="36"/>
      <c r="AG32" s="17" t="s">
        <v>107</v>
      </c>
      <c r="AH32" s="17"/>
      <c r="AI32" s="17"/>
      <c r="AJ32" s="17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279</v>
      </c>
      <c r="B33" s="17"/>
      <c r="C33" s="17"/>
      <c r="D33" s="17"/>
      <c r="E33" s="17"/>
      <c r="F33" s="26"/>
      <c r="G33" s="17"/>
      <c r="H33" s="27"/>
      <c r="I33" s="27"/>
      <c r="J33" s="27"/>
      <c r="K33" s="27"/>
      <c r="O33" s="33"/>
      <c r="P33" s="33"/>
      <c r="Q33" s="33"/>
      <c r="R33" s="34"/>
      <c r="S33" s="34"/>
      <c r="T33" s="88"/>
      <c r="AA33" s="17" t="s">
        <v>281</v>
      </c>
      <c r="AB33" s="18" t="s">
        <v>211</v>
      </c>
      <c r="AC33" s="17"/>
      <c r="AD33" s="36"/>
      <c r="AE33" s="17" t="s">
        <v>107</v>
      </c>
      <c r="AF33" s="48"/>
      <c r="AG33" s="17" t="s">
        <v>107</v>
      </c>
      <c r="AH33" s="17"/>
      <c r="AI33" s="17"/>
      <c r="AJ33" s="17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282</v>
      </c>
      <c r="B34" s="17"/>
      <c r="C34" s="17"/>
      <c r="D34" s="17"/>
      <c r="E34" s="17"/>
      <c r="F34" s="26"/>
      <c r="G34" s="17"/>
      <c r="H34" s="27"/>
      <c r="I34" s="27"/>
      <c r="J34" s="27"/>
      <c r="K34" s="27"/>
      <c r="O34" s="33"/>
      <c r="P34" s="33"/>
      <c r="Q34" s="33"/>
      <c r="R34" s="34"/>
      <c r="S34" s="34"/>
      <c r="T34" s="88"/>
      <c r="AA34" s="17" t="s">
        <v>283</v>
      </c>
      <c r="AB34" s="35" t="s">
        <v>199</v>
      </c>
      <c r="AC34" s="17"/>
      <c r="AD34" s="36"/>
      <c r="AE34" s="17" t="s">
        <v>107</v>
      </c>
      <c r="AF34" s="36"/>
      <c r="AG34" s="17" t="s">
        <v>107</v>
      </c>
      <c r="AH34" s="17"/>
      <c r="AI34" s="17"/>
      <c r="AJ34" s="17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284</v>
      </c>
      <c r="B35" s="17"/>
      <c r="C35" s="17"/>
      <c r="D35" s="17"/>
      <c r="E35" s="17"/>
      <c r="F35" s="26"/>
      <c r="G35" s="17"/>
      <c r="H35" s="27"/>
      <c r="I35" s="27"/>
      <c r="J35" s="27"/>
      <c r="K35" s="27"/>
      <c r="O35" s="33"/>
      <c r="P35" s="33"/>
      <c r="Q35" s="33"/>
      <c r="R35" s="34"/>
      <c r="S35" s="34"/>
      <c r="T35" s="88"/>
      <c r="AA35" s="17" t="s">
        <v>285</v>
      </c>
      <c r="AB35" s="18" t="s">
        <v>211</v>
      </c>
      <c r="AC35" s="17"/>
      <c r="AD35" s="36"/>
      <c r="AE35" s="17" t="s">
        <v>107</v>
      </c>
      <c r="AF35" s="36"/>
      <c r="AG35" s="17" t="s">
        <v>107</v>
      </c>
      <c r="AH35" s="17"/>
      <c r="AI35" s="17"/>
      <c r="AJ35" s="17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286</v>
      </c>
      <c r="B36" s="17"/>
      <c r="C36" s="17"/>
      <c r="D36" s="17"/>
      <c r="E36" s="17"/>
      <c r="F36" s="26"/>
      <c r="G36" s="17"/>
      <c r="H36" s="27"/>
      <c r="I36" s="27"/>
      <c r="J36" s="27"/>
      <c r="K36" s="27"/>
      <c r="O36" s="33"/>
      <c r="P36" s="33"/>
      <c r="Q36" s="33"/>
      <c r="R36" s="34"/>
      <c r="S36" s="34"/>
      <c r="T36" s="88"/>
      <c r="AA36" s="17" t="s">
        <v>288</v>
      </c>
      <c r="AB36" s="18" t="s">
        <v>211</v>
      </c>
      <c r="AC36" s="17"/>
      <c r="AD36" s="36"/>
      <c r="AE36" s="17" t="s">
        <v>107</v>
      </c>
      <c r="AF36" s="36"/>
      <c r="AG36" s="17" t="s">
        <v>107</v>
      </c>
      <c r="AH36" s="17"/>
      <c r="AI36" s="17"/>
      <c r="AJ36" s="17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289</v>
      </c>
      <c r="B37" s="17"/>
      <c r="C37" s="17"/>
      <c r="D37" s="17"/>
      <c r="E37" s="17"/>
      <c r="F37" s="26"/>
      <c r="G37" s="17"/>
      <c r="H37" s="27"/>
      <c r="I37" s="27"/>
      <c r="J37" s="27"/>
      <c r="K37" s="27"/>
      <c r="O37" s="33"/>
      <c r="P37" s="33"/>
      <c r="Q37" s="33"/>
      <c r="R37" s="34"/>
      <c r="S37" s="34"/>
      <c r="T37" s="88"/>
      <c r="AA37" s="17" t="s">
        <v>290</v>
      </c>
      <c r="AB37" s="18" t="s">
        <v>211</v>
      </c>
      <c r="AC37" s="17"/>
      <c r="AD37" s="36"/>
      <c r="AE37" s="17" t="s">
        <v>107</v>
      </c>
      <c r="AF37" s="36"/>
      <c r="AG37" s="17" t="s">
        <v>107</v>
      </c>
      <c r="AH37" s="17"/>
      <c r="AI37" s="17"/>
      <c r="AJ37" s="17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291</v>
      </c>
      <c r="B38" s="17"/>
      <c r="C38" s="17"/>
      <c r="D38" s="17"/>
      <c r="E38" s="17"/>
      <c r="F38" s="26"/>
      <c r="G38" s="17"/>
      <c r="H38" s="52"/>
      <c r="I38" s="52"/>
      <c r="J38" s="52"/>
      <c r="K38" s="27"/>
      <c r="O38" s="33"/>
      <c r="P38" s="33"/>
      <c r="Q38" s="33"/>
      <c r="R38" s="34"/>
      <c r="S38" s="34"/>
      <c r="T38" s="88"/>
      <c r="AA38" s="17" t="s">
        <v>292</v>
      </c>
      <c r="AB38" s="18" t="s">
        <v>191</v>
      </c>
      <c r="AC38" s="54"/>
      <c r="AD38" s="36"/>
      <c r="AE38" s="17" t="s">
        <v>107</v>
      </c>
      <c r="AF38" s="36"/>
      <c r="AG38" s="17" t="s">
        <v>107</v>
      </c>
      <c r="AH38" s="17"/>
      <c r="AI38" s="17"/>
      <c r="AJ38" s="17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293</v>
      </c>
      <c r="B39" s="17"/>
      <c r="C39" s="17"/>
      <c r="D39" s="17"/>
      <c r="E39" s="17"/>
      <c r="F39" s="26"/>
      <c r="G39" s="17"/>
      <c r="H39" s="27"/>
      <c r="I39" s="27"/>
      <c r="J39" s="27"/>
      <c r="K39" s="27"/>
      <c r="O39" s="33"/>
      <c r="P39" s="33"/>
      <c r="Q39" s="33"/>
      <c r="R39" s="34"/>
      <c r="S39" s="34"/>
      <c r="T39" s="88"/>
      <c r="AA39" s="17" t="s">
        <v>294</v>
      </c>
      <c r="AB39" s="18" t="s">
        <v>211</v>
      </c>
      <c r="AC39" s="17"/>
      <c r="AD39" s="36"/>
      <c r="AE39" s="17" t="s">
        <v>107</v>
      </c>
      <c r="AF39" s="36"/>
      <c r="AG39" s="17" t="s">
        <v>107</v>
      </c>
      <c r="AH39" s="17"/>
      <c r="AI39" s="17"/>
      <c r="AJ39" s="17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295</v>
      </c>
      <c r="B40" s="17"/>
      <c r="C40" s="17"/>
      <c r="D40" s="17"/>
      <c r="E40" s="17"/>
      <c r="F40" s="26"/>
      <c r="G40" s="17"/>
      <c r="H40" s="27"/>
      <c r="I40" s="27"/>
      <c r="J40" s="27"/>
      <c r="K40" s="27"/>
      <c r="O40" s="33"/>
      <c r="P40" s="33"/>
      <c r="Q40" s="33"/>
      <c r="R40" s="34"/>
      <c r="S40" s="34"/>
      <c r="T40" s="88"/>
      <c r="AA40" s="17" t="s">
        <v>296</v>
      </c>
      <c r="AB40" s="18" t="s">
        <v>259</v>
      </c>
      <c r="AC40" s="17"/>
      <c r="AD40" s="36"/>
      <c r="AE40" s="17" t="s">
        <v>107</v>
      </c>
      <c r="AF40" s="36"/>
      <c r="AG40" s="17" t="s">
        <v>107</v>
      </c>
      <c r="AH40" s="17"/>
      <c r="AI40" s="17"/>
      <c r="AJ40" s="17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297</v>
      </c>
      <c r="B41" s="17"/>
      <c r="C41" s="17"/>
      <c r="D41" s="17"/>
      <c r="E41" s="17"/>
      <c r="F41" s="26"/>
      <c r="G41" s="17"/>
      <c r="H41" s="27"/>
      <c r="I41" s="27"/>
      <c r="J41" s="27"/>
      <c r="K41" s="27"/>
      <c r="O41" s="33"/>
      <c r="P41" s="33"/>
      <c r="Q41" s="33"/>
      <c r="R41" s="34"/>
      <c r="S41" s="34"/>
      <c r="T41" s="88"/>
      <c r="AA41" s="17" t="s">
        <v>298</v>
      </c>
      <c r="AB41" s="18" t="s">
        <v>191</v>
      </c>
      <c r="AC41" s="17"/>
      <c r="AD41" s="36"/>
      <c r="AE41" s="17" t="s">
        <v>107</v>
      </c>
      <c r="AF41" s="36"/>
      <c r="AG41" s="17" t="s">
        <v>107</v>
      </c>
      <c r="AH41" s="17"/>
      <c r="AI41" s="17"/>
      <c r="AJ41" s="17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299</v>
      </c>
      <c r="B42" s="17"/>
      <c r="C42" s="17"/>
      <c r="D42" s="17"/>
      <c r="E42" s="17"/>
      <c r="F42" s="26"/>
      <c r="G42" s="17"/>
      <c r="H42" s="27"/>
      <c r="I42" s="27"/>
      <c r="J42" s="27"/>
      <c r="K42" s="27"/>
      <c r="O42" s="33"/>
      <c r="P42" s="33"/>
      <c r="Q42" s="33"/>
      <c r="R42" s="34"/>
      <c r="S42" s="34"/>
      <c r="T42" s="88"/>
      <c r="AA42" s="17" t="s">
        <v>300</v>
      </c>
      <c r="AB42" s="17" t="s">
        <v>191</v>
      </c>
      <c r="AC42" s="17"/>
      <c r="AD42" s="36"/>
      <c r="AE42" s="17" t="s">
        <v>107</v>
      </c>
      <c r="AF42" s="36"/>
      <c r="AG42" s="17" t="s">
        <v>107</v>
      </c>
      <c r="AH42" s="17"/>
      <c r="AI42" s="17"/>
      <c r="AJ42" s="17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301</v>
      </c>
      <c r="B43" s="17"/>
      <c r="C43" s="17"/>
      <c r="D43" s="17"/>
      <c r="E43" s="17"/>
      <c r="F43" s="26"/>
      <c r="G43" s="17"/>
      <c r="H43" s="27"/>
      <c r="I43" s="27"/>
      <c r="J43" s="27"/>
      <c r="K43" s="27"/>
      <c r="O43" s="33"/>
      <c r="P43" s="33"/>
      <c r="Q43" s="33"/>
      <c r="R43" s="34"/>
      <c r="S43" s="34"/>
      <c r="T43" s="88"/>
      <c r="AA43" s="17" t="s">
        <v>304</v>
      </c>
      <c r="AB43" s="18" t="s">
        <v>191</v>
      </c>
      <c r="AC43" s="17"/>
      <c r="AD43" s="36"/>
      <c r="AE43" s="17" t="s">
        <v>107</v>
      </c>
      <c r="AF43" s="36"/>
      <c r="AG43" s="17" t="s">
        <v>107</v>
      </c>
      <c r="AH43" s="17"/>
      <c r="AI43" s="17"/>
      <c r="AJ43" s="17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305</v>
      </c>
      <c r="B44" s="17"/>
      <c r="C44" s="17"/>
      <c r="D44" s="17"/>
      <c r="E44" s="17"/>
      <c r="F44" s="26"/>
      <c r="G44" s="17"/>
      <c r="H44" s="27"/>
      <c r="I44" s="27"/>
      <c r="J44" s="27"/>
      <c r="K44" s="27"/>
      <c r="O44" s="33"/>
      <c r="P44" s="33"/>
      <c r="Q44" s="33"/>
      <c r="R44" s="34"/>
      <c r="S44" s="34"/>
      <c r="T44" s="88"/>
      <c r="AA44" s="17" t="s">
        <v>306</v>
      </c>
      <c r="AB44" s="18" t="s">
        <v>211</v>
      </c>
      <c r="AC44" s="17"/>
      <c r="AD44" s="36"/>
      <c r="AE44" s="17" t="s">
        <v>107</v>
      </c>
      <c r="AF44" s="36"/>
      <c r="AG44" s="17" t="s">
        <v>107</v>
      </c>
      <c r="AH44" s="17"/>
      <c r="AI44" s="17"/>
      <c r="AJ44" s="17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307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6"/>
      <c r="AA45" s="41" t="s">
        <v>210</v>
      </c>
      <c r="AB45" s="50" t="s">
        <v>211</v>
      </c>
      <c r="AC45" s="41"/>
      <c r="AD45" s="46"/>
      <c r="AE45" s="41" t="s">
        <v>107</v>
      </c>
      <c r="AF45" s="46"/>
      <c r="AG45" s="41" t="s">
        <v>107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308</v>
      </c>
      <c r="B46" s="17"/>
      <c r="C46" s="17"/>
      <c r="D46" s="17"/>
      <c r="E46" s="17"/>
      <c r="F46" s="26"/>
      <c r="G46" s="17"/>
      <c r="H46" s="27"/>
      <c r="I46" s="27"/>
      <c r="J46" s="27"/>
      <c r="K46" s="27"/>
      <c r="O46" s="33"/>
      <c r="P46" s="33"/>
      <c r="Q46" s="33"/>
      <c r="R46" s="34"/>
      <c r="S46" s="34"/>
      <c r="T46" s="88"/>
      <c r="AA46" s="17" t="s">
        <v>312</v>
      </c>
      <c r="AB46" s="17" t="s">
        <v>199</v>
      </c>
      <c r="AC46" s="17"/>
      <c r="AD46" s="36"/>
      <c r="AE46" s="17" t="s">
        <v>107</v>
      </c>
      <c r="AF46" s="36"/>
      <c r="AG46" s="17" t="s">
        <v>107</v>
      </c>
      <c r="AH46" s="17"/>
      <c r="AI46" s="17"/>
      <c r="AJ46" s="17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313</v>
      </c>
      <c r="B47" s="17"/>
      <c r="C47" s="17"/>
      <c r="D47" s="17"/>
      <c r="E47" s="17"/>
      <c r="F47" s="26"/>
      <c r="G47" s="17"/>
      <c r="H47" s="27"/>
      <c r="I47" s="27"/>
      <c r="J47" s="27"/>
      <c r="K47" s="27"/>
      <c r="O47" s="33"/>
      <c r="P47" s="33"/>
      <c r="Q47" s="33"/>
      <c r="R47" s="34"/>
      <c r="S47" s="34"/>
      <c r="T47" s="88"/>
      <c r="AA47" s="17" t="s">
        <v>314</v>
      </c>
      <c r="AB47" s="18" t="s">
        <v>191</v>
      </c>
      <c r="AC47" s="17"/>
      <c r="AD47" s="36"/>
      <c r="AE47" s="17" t="s">
        <v>107</v>
      </c>
      <c r="AF47" s="36"/>
      <c r="AG47" s="17" t="s">
        <v>107</v>
      </c>
      <c r="AH47" s="17"/>
      <c r="AI47" s="17"/>
      <c r="AJ47" s="17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315</v>
      </c>
      <c r="B48" s="17"/>
      <c r="C48" s="17"/>
      <c r="D48" s="17"/>
      <c r="E48" s="17"/>
      <c r="F48" s="26"/>
      <c r="G48" s="17"/>
      <c r="H48" s="27"/>
      <c r="I48" s="27"/>
      <c r="J48" s="27"/>
      <c r="K48" s="27"/>
      <c r="O48" s="33"/>
      <c r="P48" s="33"/>
      <c r="Q48" s="33"/>
      <c r="R48" s="34"/>
      <c r="S48" s="34"/>
      <c r="T48" s="88"/>
      <c r="AA48" s="17" t="s">
        <v>236</v>
      </c>
      <c r="AB48" s="17" t="s">
        <v>211</v>
      </c>
      <c r="AC48" s="17"/>
      <c r="AD48" s="36"/>
      <c r="AE48" s="17" t="s">
        <v>107</v>
      </c>
      <c r="AF48" s="36"/>
      <c r="AG48" s="17" t="s">
        <v>107</v>
      </c>
      <c r="AH48" s="17"/>
      <c r="AI48" s="17"/>
      <c r="AJ48" s="17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316</v>
      </c>
      <c r="B49" s="17"/>
      <c r="C49" s="17"/>
      <c r="D49" s="17"/>
      <c r="E49" s="17"/>
      <c r="F49" s="26"/>
      <c r="G49" s="17"/>
      <c r="H49" s="27"/>
      <c r="I49" s="27"/>
      <c r="J49" s="27"/>
      <c r="K49" s="27"/>
      <c r="O49" s="33"/>
      <c r="P49" s="33"/>
      <c r="Q49" s="33"/>
      <c r="R49" s="34"/>
      <c r="S49" s="34"/>
      <c r="T49" s="88"/>
      <c r="AA49" s="17" t="s">
        <v>236</v>
      </c>
      <c r="AB49" s="17" t="s">
        <v>211</v>
      </c>
      <c r="AC49" s="17"/>
      <c r="AD49" s="36"/>
      <c r="AE49" s="17" t="s">
        <v>107</v>
      </c>
      <c r="AF49" s="36"/>
      <c r="AG49" s="17" t="s">
        <v>107</v>
      </c>
      <c r="AH49" s="17"/>
      <c r="AI49" s="17"/>
      <c r="AJ49" s="17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317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6"/>
      <c r="AA50" s="41" t="s">
        <v>278</v>
      </c>
      <c r="AB50" s="50" t="s">
        <v>211</v>
      </c>
      <c r="AC50" s="41"/>
      <c r="AD50" s="46"/>
      <c r="AE50" s="41" t="s">
        <v>107</v>
      </c>
      <c r="AF50" s="46"/>
      <c r="AG50" s="41" t="s">
        <v>107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318</v>
      </c>
      <c r="B51" s="17"/>
      <c r="C51" s="17"/>
      <c r="D51" s="17"/>
      <c r="E51" s="17"/>
      <c r="F51" s="26"/>
      <c r="G51" s="17"/>
      <c r="H51" s="27"/>
      <c r="I51" s="27"/>
      <c r="J51" s="27"/>
      <c r="K51" s="27"/>
      <c r="O51" s="33"/>
      <c r="P51" s="33"/>
      <c r="Q51" s="33"/>
      <c r="R51" s="34"/>
      <c r="S51" s="34"/>
      <c r="T51" s="88"/>
      <c r="AA51" s="17" t="s">
        <v>319</v>
      </c>
      <c r="AB51" s="18" t="s">
        <v>191</v>
      </c>
      <c r="AC51" s="17"/>
      <c r="AD51" s="36"/>
      <c r="AE51" s="17" t="s">
        <v>107</v>
      </c>
      <c r="AF51" s="36"/>
      <c r="AG51" s="17" t="s">
        <v>107</v>
      </c>
      <c r="AH51" s="17"/>
      <c r="AI51" s="17"/>
      <c r="AJ51" s="17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320</v>
      </c>
      <c r="B52" s="17"/>
      <c r="C52" s="17"/>
      <c r="D52" s="17"/>
      <c r="E52" s="17"/>
      <c r="F52" s="26"/>
      <c r="G52" s="17"/>
      <c r="H52" s="52"/>
      <c r="I52" s="52"/>
      <c r="J52" s="52"/>
      <c r="K52" s="27"/>
      <c r="O52" s="33"/>
      <c r="P52" s="33"/>
      <c r="Q52" s="33"/>
      <c r="R52" s="34"/>
      <c r="S52" s="34"/>
      <c r="T52" s="88"/>
      <c r="AA52" s="17" t="s">
        <v>321</v>
      </c>
      <c r="AB52" s="17" t="s">
        <v>211</v>
      </c>
      <c r="AC52" s="17"/>
      <c r="AD52" s="36"/>
      <c r="AE52" s="17" t="s">
        <v>107</v>
      </c>
      <c r="AF52" s="36"/>
      <c r="AG52" s="17" t="s">
        <v>107</v>
      </c>
      <c r="AH52" s="17"/>
      <c r="AI52" s="17"/>
      <c r="AJ52" s="17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322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6"/>
      <c r="AA53" s="41" t="s">
        <v>323</v>
      </c>
      <c r="AB53" s="50" t="s">
        <v>211</v>
      </c>
      <c r="AC53" s="41"/>
      <c r="AD53" s="46"/>
      <c r="AE53" s="41" t="s">
        <v>107</v>
      </c>
      <c r="AF53" s="46"/>
      <c r="AG53" s="41" t="s">
        <v>107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324</v>
      </c>
      <c r="B54" s="17"/>
      <c r="C54" s="17"/>
      <c r="D54" s="17"/>
      <c r="E54" s="17"/>
      <c r="F54" s="26"/>
      <c r="G54" s="17"/>
      <c r="H54" s="27"/>
      <c r="I54" s="27"/>
      <c r="J54" s="27"/>
      <c r="K54" s="27"/>
      <c r="O54" s="33"/>
      <c r="P54" s="33"/>
      <c r="Q54" s="33"/>
      <c r="R54" s="34"/>
      <c r="S54" s="34"/>
      <c r="T54" s="88"/>
      <c r="AA54" s="17" t="s">
        <v>326</v>
      </c>
      <c r="AB54" s="17" t="s">
        <v>211</v>
      </c>
      <c r="AC54" s="17"/>
      <c r="AD54" s="36"/>
      <c r="AE54" s="17" t="s">
        <v>107</v>
      </c>
      <c r="AF54" s="36"/>
      <c r="AG54" s="17" t="s">
        <v>107</v>
      </c>
      <c r="AH54" s="17"/>
      <c r="AI54" s="17"/>
      <c r="AJ54" s="17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327</v>
      </c>
      <c r="B55" s="17"/>
      <c r="C55" s="17"/>
      <c r="D55" s="17"/>
      <c r="E55" s="17"/>
      <c r="F55" s="26"/>
      <c r="G55" s="17"/>
      <c r="H55" s="27"/>
      <c r="I55" s="27"/>
      <c r="J55" s="27"/>
      <c r="K55" s="27"/>
      <c r="O55" s="33"/>
      <c r="P55" s="33"/>
      <c r="Q55" s="33"/>
      <c r="R55" s="34"/>
      <c r="S55" s="34"/>
      <c r="T55" s="88"/>
      <c r="AA55" s="17" t="s">
        <v>179</v>
      </c>
      <c r="AB55" s="17" t="s">
        <v>211</v>
      </c>
      <c r="AC55" s="17"/>
      <c r="AD55" s="36"/>
      <c r="AE55" s="17" t="s">
        <v>107</v>
      </c>
      <c r="AF55" s="36"/>
      <c r="AG55" s="17" t="s">
        <v>107</v>
      </c>
      <c r="AH55" s="17"/>
      <c r="AI55" s="17"/>
      <c r="AJ55" s="17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328</v>
      </c>
      <c r="B56" s="17"/>
      <c r="C56" s="17"/>
      <c r="D56" s="17"/>
      <c r="E56" s="17"/>
      <c r="F56" s="26"/>
      <c r="G56" s="17"/>
      <c r="H56" s="27"/>
      <c r="I56" s="27"/>
      <c r="J56" s="27"/>
      <c r="K56" s="27"/>
      <c r="O56" s="33"/>
      <c r="P56" s="33"/>
      <c r="Q56" s="33"/>
      <c r="R56" s="34"/>
      <c r="S56" s="34"/>
      <c r="T56" s="88"/>
      <c r="AA56" s="17" t="s">
        <v>231</v>
      </c>
      <c r="AB56" s="18" t="s">
        <v>259</v>
      </c>
      <c r="AC56" s="17"/>
      <c r="AD56" s="36"/>
      <c r="AE56" s="17" t="s">
        <v>107</v>
      </c>
      <c r="AF56" s="36"/>
      <c r="AG56" s="17" t="s">
        <v>107</v>
      </c>
      <c r="AH56" s="17"/>
      <c r="AI56" s="17"/>
      <c r="AJ56" s="17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329</v>
      </c>
      <c r="B57" s="17"/>
      <c r="C57" s="17"/>
      <c r="D57" s="17"/>
      <c r="E57" s="17"/>
      <c r="F57" s="26"/>
      <c r="G57" s="17"/>
      <c r="H57" s="27"/>
      <c r="I57" s="27"/>
      <c r="J57" s="27"/>
      <c r="K57" s="27"/>
      <c r="O57" s="33"/>
      <c r="P57" s="33"/>
      <c r="Q57" s="33"/>
      <c r="R57" s="34"/>
      <c r="S57" s="34"/>
      <c r="T57" s="88"/>
      <c r="AA57" s="17" t="s">
        <v>330</v>
      </c>
      <c r="AB57" s="18" t="s">
        <v>211</v>
      </c>
      <c r="AC57" s="17"/>
      <c r="AD57" s="36"/>
      <c r="AE57" s="17" t="s">
        <v>107</v>
      </c>
      <c r="AF57" s="36"/>
      <c r="AG57" s="17" t="s">
        <v>107</v>
      </c>
      <c r="AH57" s="17"/>
      <c r="AI57" s="17"/>
      <c r="AJ57" s="17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331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6"/>
      <c r="AA58" s="41" t="s">
        <v>332</v>
      </c>
      <c r="AB58" s="50" t="s">
        <v>211</v>
      </c>
      <c r="AC58" s="41"/>
      <c r="AD58" s="46"/>
      <c r="AE58" s="41" t="s">
        <v>107</v>
      </c>
      <c r="AF58" s="46"/>
      <c r="AG58" s="41" t="s">
        <v>107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333</v>
      </c>
      <c r="B59" s="17"/>
      <c r="C59" s="17"/>
      <c r="D59" s="17"/>
      <c r="E59" s="17"/>
      <c r="F59" s="26"/>
      <c r="G59" s="17"/>
      <c r="H59" s="27"/>
      <c r="I59" s="27"/>
      <c r="J59" s="27"/>
      <c r="K59" s="27"/>
      <c r="O59" s="33"/>
      <c r="P59" s="33"/>
      <c r="Q59" s="33"/>
      <c r="R59" s="34"/>
      <c r="S59" s="34"/>
      <c r="T59" s="88"/>
      <c r="AA59" s="17" t="s">
        <v>236</v>
      </c>
      <c r="AB59" s="17" t="s">
        <v>211</v>
      </c>
      <c r="AC59" s="17"/>
      <c r="AD59" s="36"/>
      <c r="AE59" s="17" t="s">
        <v>107</v>
      </c>
      <c r="AF59" s="36"/>
      <c r="AG59" s="17" t="s">
        <v>107</v>
      </c>
      <c r="AH59" s="17"/>
      <c r="AI59" s="17"/>
      <c r="AJ59" s="17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334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17"/>
      <c r="AA60" s="55" t="s">
        <v>262</v>
      </c>
      <c r="AB60" s="55"/>
      <c r="AC60" s="55"/>
      <c r="AD60" s="60"/>
      <c r="AE60" s="55" t="s">
        <v>107</v>
      </c>
      <c r="AF60" s="60"/>
      <c r="AG60" s="55" t="s">
        <v>107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335</v>
      </c>
      <c r="B61" s="17"/>
      <c r="C61" s="17"/>
      <c r="D61" s="17"/>
      <c r="E61" s="17"/>
      <c r="F61" s="26"/>
      <c r="G61" s="17"/>
      <c r="H61" s="27"/>
      <c r="I61" s="27"/>
      <c r="J61" s="27"/>
      <c r="K61" s="27"/>
      <c r="O61" s="33"/>
      <c r="P61" s="33"/>
      <c r="Q61" s="33"/>
      <c r="R61" s="34"/>
      <c r="S61" s="34"/>
      <c r="T61" s="88"/>
      <c r="AA61" s="17" t="s">
        <v>336</v>
      </c>
      <c r="AB61" s="17" t="s">
        <v>211</v>
      </c>
      <c r="AC61" s="17"/>
      <c r="AD61" s="36"/>
      <c r="AE61" s="17" t="s">
        <v>107</v>
      </c>
      <c r="AF61" s="51"/>
      <c r="AG61" s="17" t="s">
        <v>107</v>
      </c>
      <c r="AH61" s="17"/>
      <c r="AI61" s="17"/>
      <c r="AJ61" s="17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337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6"/>
      <c r="AA62" s="41" t="s">
        <v>278</v>
      </c>
      <c r="AB62" s="50" t="s">
        <v>211</v>
      </c>
      <c r="AC62" s="41"/>
      <c r="AD62" s="46"/>
      <c r="AE62" s="41" t="s">
        <v>107</v>
      </c>
      <c r="AF62" s="46"/>
      <c r="AG62" s="41" t="s">
        <v>107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338</v>
      </c>
      <c r="B63" s="17"/>
      <c r="C63" s="17"/>
      <c r="D63" s="17"/>
      <c r="E63" s="17"/>
      <c r="F63" s="26"/>
      <c r="G63" s="17"/>
      <c r="H63" s="27"/>
      <c r="I63" s="27"/>
      <c r="J63" s="27"/>
      <c r="K63" s="27"/>
      <c r="O63" s="33"/>
      <c r="P63" s="33"/>
      <c r="Q63" s="33"/>
      <c r="R63" s="34"/>
      <c r="S63" s="34"/>
      <c r="T63" s="88"/>
      <c r="AA63" s="17" t="s">
        <v>236</v>
      </c>
      <c r="AB63" s="18" t="s">
        <v>211</v>
      </c>
      <c r="AC63" s="17"/>
      <c r="AD63" s="36"/>
      <c r="AE63" s="17" t="s">
        <v>107</v>
      </c>
      <c r="AF63" s="36"/>
      <c r="AG63" s="17" t="s">
        <v>107</v>
      </c>
      <c r="AH63" s="17"/>
      <c r="AI63" s="17"/>
      <c r="AJ63" s="17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339</v>
      </c>
      <c r="B64" s="17"/>
      <c r="C64" s="17"/>
      <c r="D64" s="17"/>
      <c r="E64" s="17"/>
      <c r="F64" s="26"/>
      <c r="G64" s="17"/>
      <c r="H64" s="27"/>
      <c r="I64" s="27"/>
      <c r="J64" s="27"/>
      <c r="K64" s="27"/>
      <c r="O64" s="33"/>
      <c r="P64" s="33"/>
      <c r="Q64" s="33"/>
      <c r="R64" s="34"/>
      <c r="S64" s="34"/>
      <c r="T64" s="88"/>
      <c r="AA64" s="17" t="s">
        <v>340</v>
      </c>
      <c r="AB64" s="18" t="s">
        <v>211</v>
      </c>
      <c r="AC64" s="17"/>
      <c r="AD64" s="36"/>
      <c r="AE64" s="17" t="s">
        <v>107</v>
      </c>
      <c r="AF64" s="36"/>
      <c r="AG64" s="17" t="s">
        <v>107</v>
      </c>
      <c r="AH64" s="17"/>
      <c r="AI64" s="17"/>
      <c r="AJ64" s="17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341</v>
      </c>
      <c r="B65" s="17"/>
      <c r="C65" s="17"/>
      <c r="D65" s="17"/>
      <c r="E65" s="17"/>
      <c r="F65" s="26"/>
      <c r="G65" s="17"/>
      <c r="H65" s="27"/>
      <c r="I65" s="27"/>
      <c r="J65" s="27"/>
      <c r="K65" s="27"/>
      <c r="O65" s="33"/>
      <c r="P65" s="33"/>
      <c r="Q65" s="33"/>
      <c r="R65" s="34"/>
      <c r="S65" s="34"/>
      <c r="T65" s="88"/>
      <c r="AA65" s="17" t="s">
        <v>342</v>
      </c>
      <c r="AB65" s="18" t="s">
        <v>211</v>
      </c>
      <c r="AC65" s="17"/>
      <c r="AD65" s="36"/>
      <c r="AE65" s="17" t="s">
        <v>107</v>
      </c>
      <c r="AF65" s="36"/>
      <c r="AG65" s="17" t="s">
        <v>107</v>
      </c>
      <c r="AH65" s="17"/>
      <c r="AI65" s="17"/>
      <c r="AJ65" s="17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343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6"/>
      <c r="AA66" s="41" t="s">
        <v>344</v>
      </c>
      <c r="AB66" s="50" t="s">
        <v>211</v>
      </c>
      <c r="AC66" s="41"/>
      <c r="AD66" s="46"/>
      <c r="AE66" s="41" t="s">
        <v>107</v>
      </c>
      <c r="AF66" s="46"/>
      <c r="AG66" s="41" t="s">
        <v>107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345</v>
      </c>
      <c r="B67" s="17"/>
      <c r="C67" s="17"/>
      <c r="D67" s="17"/>
      <c r="E67" s="17"/>
      <c r="F67" s="26"/>
      <c r="G67" s="17"/>
      <c r="H67" s="27"/>
      <c r="I67" s="27"/>
      <c r="J67" s="27"/>
      <c r="K67" s="27"/>
      <c r="O67" s="33"/>
      <c r="P67" s="33"/>
      <c r="Q67" s="33"/>
      <c r="R67" s="34"/>
      <c r="S67" s="34"/>
      <c r="T67" s="88"/>
      <c r="AA67" s="17" t="s">
        <v>348</v>
      </c>
      <c r="AB67" s="17" t="s">
        <v>199</v>
      </c>
      <c r="AC67" s="17"/>
      <c r="AD67" s="51"/>
      <c r="AE67" s="51" t="s">
        <v>107</v>
      </c>
      <c r="AF67" s="51"/>
      <c r="AG67" s="17" t="s">
        <v>107</v>
      </c>
      <c r="AH67" s="17"/>
      <c r="AI67" s="17"/>
      <c r="AJ67" s="17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349</v>
      </c>
      <c r="B68" s="17"/>
      <c r="C68" s="17"/>
      <c r="D68" s="17"/>
      <c r="E68" s="17"/>
      <c r="F68" s="26"/>
      <c r="G68" s="17"/>
      <c r="H68" s="27"/>
      <c r="I68" s="27"/>
      <c r="J68" s="27"/>
      <c r="K68" s="27"/>
      <c r="O68" s="33"/>
      <c r="P68" s="33"/>
      <c r="Q68" s="33"/>
      <c r="R68" s="34"/>
      <c r="S68" s="34"/>
      <c r="T68" s="88"/>
      <c r="AA68" s="17" t="s">
        <v>350</v>
      </c>
      <c r="AB68" s="18" t="s">
        <v>211</v>
      </c>
      <c r="AC68" s="17"/>
      <c r="AD68" s="36"/>
      <c r="AE68" s="17" t="s">
        <v>107</v>
      </c>
      <c r="AF68" s="36"/>
      <c r="AG68" s="17" t="s">
        <v>107</v>
      </c>
      <c r="AH68" s="17"/>
      <c r="AI68" s="17"/>
      <c r="AJ68" s="17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351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6"/>
      <c r="AA69" s="41" t="s">
        <v>254</v>
      </c>
      <c r="AB69" s="50" t="s">
        <v>211</v>
      </c>
      <c r="AC69" s="41"/>
      <c r="AD69" s="46"/>
      <c r="AE69" s="41" t="s">
        <v>107</v>
      </c>
      <c r="AF69" s="64"/>
      <c r="AG69" s="41" t="s">
        <v>107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352</v>
      </c>
      <c r="B70" s="17"/>
      <c r="C70" s="17"/>
      <c r="D70" s="17"/>
      <c r="E70" s="17"/>
      <c r="F70" s="26"/>
      <c r="G70" s="17"/>
      <c r="H70" s="27"/>
      <c r="I70" s="27"/>
      <c r="J70" s="27"/>
      <c r="K70" s="27"/>
      <c r="O70" s="33"/>
      <c r="P70" s="33"/>
      <c r="Q70" s="33"/>
      <c r="R70" s="34"/>
      <c r="S70" s="34"/>
      <c r="T70" s="88"/>
      <c r="AA70" s="17" t="s">
        <v>262</v>
      </c>
      <c r="AB70" s="18" t="s">
        <v>211</v>
      </c>
      <c r="AC70" s="17"/>
      <c r="AD70" s="36"/>
      <c r="AE70" s="17" t="s">
        <v>107</v>
      </c>
      <c r="AF70" s="36"/>
      <c r="AG70" s="17" t="s">
        <v>107</v>
      </c>
      <c r="AH70" s="17"/>
      <c r="AI70" s="17"/>
      <c r="AJ70" s="17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353</v>
      </c>
      <c r="B71" s="17"/>
      <c r="C71" s="17"/>
      <c r="D71" s="17"/>
      <c r="E71" s="17"/>
      <c r="F71" s="26"/>
      <c r="G71" s="17"/>
      <c r="H71" s="27"/>
      <c r="I71" s="27"/>
      <c r="J71" s="27"/>
      <c r="K71" s="27"/>
      <c r="O71" s="33"/>
      <c r="P71" s="33"/>
      <c r="Q71" s="33"/>
      <c r="R71" s="34"/>
      <c r="S71" s="34"/>
      <c r="T71" s="88"/>
      <c r="AA71" s="17" t="s">
        <v>354</v>
      </c>
      <c r="AB71" s="18" t="s">
        <v>199</v>
      </c>
      <c r="AC71" s="17"/>
      <c r="AD71" s="36"/>
      <c r="AE71" s="17" t="s">
        <v>107</v>
      </c>
      <c r="AF71" s="36"/>
      <c r="AG71" s="17" t="s">
        <v>107</v>
      </c>
      <c r="AH71" s="17"/>
      <c r="AI71" s="17"/>
      <c r="AJ71" s="17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355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6"/>
      <c r="AA72" s="41" t="s">
        <v>344</v>
      </c>
      <c r="AB72" s="50" t="s">
        <v>211</v>
      </c>
      <c r="AC72" s="41"/>
      <c r="AD72" s="46"/>
      <c r="AE72" s="41" t="s">
        <v>107</v>
      </c>
      <c r="AF72" s="46"/>
      <c r="AG72" s="41" t="s">
        <v>107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356</v>
      </c>
      <c r="B73" s="17"/>
      <c r="C73" s="17"/>
      <c r="D73" s="17"/>
      <c r="E73" s="17"/>
      <c r="F73" s="26"/>
      <c r="G73" s="17"/>
      <c r="H73" s="27"/>
      <c r="I73" s="27"/>
      <c r="J73" s="27"/>
      <c r="K73" s="27"/>
      <c r="O73" s="33"/>
      <c r="P73" s="33"/>
      <c r="Q73" s="33"/>
      <c r="R73" s="34"/>
      <c r="S73" s="34"/>
      <c r="T73" s="88"/>
      <c r="AA73" s="17" t="s">
        <v>357</v>
      </c>
      <c r="AB73" s="18" t="s">
        <v>211</v>
      </c>
      <c r="AC73" s="17"/>
      <c r="AD73" s="36"/>
      <c r="AE73" s="17" t="s">
        <v>107</v>
      </c>
      <c r="AF73" s="36"/>
      <c r="AG73" s="17" t="s">
        <v>107</v>
      </c>
      <c r="AH73" s="17"/>
      <c r="AI73" s="17"/>
      <c r="AJ73" s="17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358</v>
      </c>
      <c r="B74" s="17"/>
      <c r="C74" s="17"/>
      <c r="D74" s="17"/>
      <c r="E74" s="17"/>
      <c r="F74" s="26"/>
      <c r="G74" s="17"/>
      <c r="H74" s="27"/>
      <c r="I74" s="27"/>
      <c r="J74" s="27"/>
      <c r="K74" s="27"/>
      <c r="O74" s="33"/>
      <c r="P74" s="33"/>
      <c r="Q74" s="33"/>
      <c r="R74" s="34"/>
      <c r="S74" s="34"/>
      <c r="T74" s="88"/>
      <c r="AA74" s="17" t="s">
        <v>359</v>
      </c>
      <c r="AB74" s="18" t="s">
        <v>191</v>
      </c>
      <c r="AC74" s="17"/>
      <c r="AD74" s="36"/>
      <c r="AE74" s="17" t="s">
        <v>107</v>
      </c>
      <c r="AF74" s="36"/>
      <c r="AG74" s="17" t="s">
        <v>107</v>
      </c>
      <c r="AH74" s="17"/>
      <c r="AI74" s="17"/>
      <c r="AJ74" s="17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360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17"/>
      <c r="AA75" s="55" t="s">
        <v>262</v>
      </c>
      <c r="AB75" s="55" t="s">
        <v>361</v>
      </c>
      <c r="AC75" s="55"/>
      <c r="AD75" s="60"/>
      <c r="AE75" s="55" t="s">
        <v>107</v>
      </c>
      <c r="AF75" s="65"/>
      <c r="AG75" s="55" t="s">
        <v>107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362</v>
      </c>
      <c r="B76" s="17"/>
      <c r="C76" s="17"/>
      <c r="D76" s="17"/>
      <c r="E76" s="17"/>
      <c r="F76" s="26"/>
      <c r="G76" s="17"/>
      <c r="H76" s="52"/>
      <c r="I76" s="52"/>
      <c r="J76" s="52"/>
      <c r="K76" s="27"/>
      <c r="O76" s="33"/>
      <c r="P76" s="33"/>
      <c r="Q76" s="33"/>
      <c r="R76" s="34"/>
      <c r="S76" s="34"/>
      <c r="T76" s="88"/>
      <c r="AA76" s="17" t="s">
        <v>262</v>
      </c>
      <c r="AB76" s="18" t="s">
        <v>211</v>
      </c>
      <c r="AC76" s="17"/>
      <c r="AD76" s="36"/>
      <c r="AE76" s="17" t="s">
        <v>107</v>
      </c>
      <c r="AF76" s="36"/>
      <c r="AG76" s="17" t="s">
        <v>107</v>
      </c>
      <c r="AH76" s="17"/>
      <c r="AI76" s="17"/>
      <c r="AJ76" s="17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363</v>
      </c>
      <c r="B77" s="17"/>
      <c r="C77" s="17"/>
      <c r="D77" s="17"/>
      <c r="E77" s="17"/>
      <c r="F77" s="26"/>
      <c r="G77" s="17"/>
      <c r="H77" s="27"/>
      <c r="I77" s="27"/>
      <c r="J77" s="27"/>
      <c r="K77" s="27"/>
      <c r="O77" s="33"/>
      <c r="P77" s="33"/>
      <c r="Q77" s="33"/>
      <c r="R77" s="34"/>
      <c r="S77" s="34"/>
      <c r="T77" s="88"/>
      <c r="AA77" s="17" t="s">
        <v>367</v>
      </c>
      <c r="AB77" s="18" t="s">
        <v>211</v>
      </c>
      <c r="AC77" s="17"/>
      <c r="AD77" s="36"/>
      <c r="AE77" s="17" t="s">
        <v>107</v>
      </c>
      <c r="AF77" s="36"/>
      <c r="AG77" s="17" t="s">
        <v>107</v>
      </c>
      <c r="AH77" s="17"/>
      <c r="AI77" s="17"/>
      <c r="AJ77" s="17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368</v>
      </c>
      <c r="B78" s="17"/>
      <c r="C78" s="17"/>
      <c r="D78" s="17"/>
      <c r="E78" s="17"/>
      <c r="F78" s="26"/>
      <c r="G78" s="17"/>
      <c r="H78" s="27"/>
      <c r="I78" s="27"/>
      <c r="J78" s="27"/>
      <c r="K78" s="27"/>
      <c r="O78" s="33"/>
      <c r="P78" s="33"/>
      <c r="Q78" s="33"/>
      <c r="R78" s="34"/>
      <c r="S78" s="34"/>
      <c r="T78" s="88"/>
      <c r="AA78" s="17" t="s">
        <v>369</v>
      </c>
      <c r="AB78" s="18" t="s">
        <v>211</v>
      </c>
      <c r="AC78" s="17"/>
      <c r="AD78" s="36"/>
      <c r="AE78" s="17" t="s">
        <v>107</v>
      </c>
      <c r="AF78" s="36"/>
      <c r="AG78" s="17" t="s">
        <v>107</v>
      </c>
      <c r="AH78" s="17"/>
      <c r="AI78" s="17"/>
      <c r="AJ78" s="17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370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6"/>
      <c r="AA79" s="41" t="s">
        <v>371</v>
      </c>
      <c r="AB79" s="50" t="s">
        <v>211</v>
      </c>
      <c r="AC79" s="41"/>
      <c r="AD79" s="64"/>
      <c r="AE79" s="64" t="s">
        <v>107</v>
      </c>
      <c r="AF79" s="64"/>
      <c r="AG79" s="41" t="s">
        <v>107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372</v>
      </c>
      <c r="B80" s="17"/>
      <c r="C80" s="17"/>
      <c r="D80" s="17"/>
      <c r="E80" s="17"/>
      <c r="F80" s="26"/>
      <c r="G80" s="17"/>
      <c r="H80" s="27"/>
      <c r="I80" s="27"/>
      <c r="J80" s="27"/>
      <c r="K80" s="27"/>
      <c r="O80" s="33"/>
      <c r="P80" s="33"/>
      <c r="Q80" s="33"/>
      <c r="R80" s="34"/>
      <c r="S80" s="34"/>
      <c r="T80" s="88"/>
      <c r="AA80" s="17" t="s">
        <v>296</v>
      </c>
      <c r="AB80" s="17" t="s">
        <v>259</v>
      </c>
      <c r="AC80" s="17"/>
      <c r="AD80" s="51"/>
      <c r="AE80" s="51" t="s">
        <v>107</v>
      </c>
      <c r="AF80" s="51"/>
      <c r="AG80" s="17" t="s">
        <v>107</v>
      </c>
      <c r="AH80" s="17"/>
      <c r="AI80" s="17"/>
      <c r="AJ80" s="17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373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6"/>
      <c r="AA81" s="41" t="s">
        <v>374</v>
      </c>
      <c r="AB81" s="50" t="s">
        <v>211</v>
      </c>
      <c r="AC81" s="41"/>
      <c r="AD81" s="46"/>
      <c r="AE81" s="41" t="s">
        <v>107</v>
      </c>
      <c r="AF81" s="46"/>
      <c r="AG81" s="41" t="s">
        <v>107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375</v>
      </c>
      <c r="B82" s="17"/>
      <c r="C82" s="17"/>
      <c r="D82" s="17"/>
      <c r="E82" s="17"/>
      <c r="F82" s="26"/>
      <c r="G82" s="17"/>
      <c r="H82" s="27"/>
      <c r="I82" s="27"/>
      <c r="J82" s="27"/>
      <c r="K82" s="27"/>
      <c r="O82" s="33"/>
      <c r="P82" s="33"/>
      <c r="Q82" s="33"/>
      <c r="R82" s="34"/>
      <c r="S82" s="34"/>
      <c r="T82" s="88"/>
      <c r="AA82" s="17" t="s">
        <v>236</v>
      </c>
      <c r="AB82" s="18" t="s">
        <v>211</v>
      </c>
      <c r="AC82" s="17"/>
      <c r="AD82" s="36"/>
      <c r="AE82" s="17" t="s">
        <v>107</v>
      </c>
      <c r="AF82" s="36"/>
      <c r="AG82" s="17" t="s">
        <v>107</v>
      </c>
      <c r="AH82" s="17"/>
      <c r="AI82" s="17"/>
      <c r="AJ82" s="17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376</v>
      </c>
      <c r="B83" s="17"/>
      <c r="C83" s="17"/>
      <c r="D83" s="17"/>
      <c r="E83" s="17"/>
      <c r="F83" s="26"/>
      <c r="G83" s="17"/>
      <c r="H83" s="27"/>
      <c r="I83" s="27"/>
      <c r="J83" s="27"/>
      <c r="K83" s="27"/>
      <c r="O83" s="33"/>
      <c r="P83" s="33"/>
      <c r="Q83" s="33"/>
      <c r="R83" s="34"/>
      <c r="S83" s="34"/>
      <c r="T83" s="88"/>
      <c r="AA83" s="17" t="s">
        <v>377</v>
      </c>
      <c r="AB83" s="17" t="s">
        <v>199</v>
      </c>
      <c r="AC83" s="17"/>
      <c r="AD83" s="36"/>
      <c r="AE83" s="17" t="s">
        <v>107</v>
      </c>
      <c r="AF83" s="36"/>
      <c r="AG83" s="17" t="s">
        <v>107</v>
      </c>
      <c r="AH83" s="17"/>
      <c r="AI83" s="17"/>
      <c r="AJ83" s="17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378</v>
      </c>
      <c r="B84" s="17"/>
      <c r="C84" s="17"/>
      <c r="D84" s="17"/>
      <c r="E84" s="17"/>
      <c r="F84" s="26"/>
      <c r="G84" s="17"/>
      <c r="H84" s="27"/>
      <c r="I84" s="27"/>
      <c r="J84" s="27"/>
      <c r="K84" s="27"/>
      <c r="O84" s="33"/>
      <c r="P84" s="33"/>
      <c r="Q84" s="33"/>
      <c r="R84" s="34"/>
      <c r="S84" s="34"/>
      <c r="T84" s="88"/>
      <c r="AA84" s="17" t="s">
        <v>381</v>
      </c>
      <c r="AB84" s="18" t="s">
        <v>211</v>
      </c>
      <c r="AC84" s="17"/>
      <c r="AD84" s="36"/>
      <c r="AE84" s="17" t="s">
        <v>107</v>
      </c>
      <c r="AF84" s="36"/>
      <c r="AG84" s="17" t="s">
        <v>107</v>
      </c>
      <c r="AH84" s="17"/>
      <c r="AI84" s="17"/>
      <c r="AJ84" s="17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382</v>
      </c>
      <c r="B85" s="17"/>
      <c r="C85" s="17"/>
      <c r="D85" s="17"/>
      <c r="E85" s="17"/>
      <c r="F85" s="26"/>
      <c r="G85" s="17"/>
      <c r="H85" s="27"/>
      <c r="I85" s="27"/>
      <c r="J85" s="27"/>
      <c r="K85" s="27"/>
      <c r="O85" s="33"/>
      <c r="P85" s="33"/>
      <c r="Q85" s="33"/>
      <c r="R85" s="34"/>
      <c r="S85" s="34"/>
      <c r="T85" s="88"/>
      <c r="AA85" s="17" t="s">
        <v>236</v>
      </c>
      <c r="AB85" s="18" t="s">
        <v>211</v>
      </c>
      <c r="AC85" s="17"/>
      <c r="AD85" s="36"/>
      <c r="AE85" s="17" t="s">
        <v>107</v>
      </c>
      <c r="AF85" s="36"/>
      <c r="AG85" s="17" t="s">
        <v>107</v>
      </c>
      <c r="AH85" s="17"/>
      <c r="AI85" s="17"/>
      <c r="AJ85" s="17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383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6"/>
      <c r="AA86" s="41" t="s">
        <v>384</v>
      </c>
      <c r="AB86" s="50" t="s">
        <v>211</v>
      </c>
      <c r="AC86" s="41"/>
      <c r="AD86" s="64"/>
      <c r="AE86" s="64" t="s">
        <v>107</v>
      </c>
      <c r="AF86" s="64"/>
      <c r="AG86" s="41" t="s">
        <v>107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385</v>
      </c>
      <c r="B87" s="17"/>
      <c r="C87" s="17"/>
      <c r="D87" s="17"/>
      <c r="E87" s="17"/>
      <c r="F87" s="26"/>
      <c r="G87" s="17"/>
      <c r="H87" s="27"/>
      <c r="I87" s="27"/>
      <c r="J87" s="27"/>
      <c r="K87" s="27"/>
      <c r="O87" s="33"/>
      <c r="P87" s="33"/>
      <c r="Q87" s="33"/>
      <c r="R87" s="34"/>
      <c r="S87" s="34"/>
      <c r="T87" s="88"/>
      <c r="AA87" s="17" t="s">
        <v>386</v>
      </c>
      <c r="AB87" s="18" t="s">
        <v>211</v>
      </c>
      <c r="AC87" s="17"/>
      <c r="AD87" s="51"/>
      <c r="AE87" s="51" t="s">
        <v>107</v>
      </c>
      <c r="AF87" s="51"/>
      <c r="AG87" s="17" t="s">
        <v>107</v>
      </c>
      <c r="AH87" s="17"/>
      <c r="AI87" s="17"/>
      <c r="AJ87" s="17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387</v>
      </c>
      <c r="B88" s="17"/>
      <c r="C88" s="17"/>
      <c r="D88" s="17"/>
      <c r="E88" s="17"/>
      <c r="F88" s="26"/>
      <c r="G88" s="17"/>
      <c r="H88" s="27"/>
      <c r="I88" s="27"/>
      <c r="J88" s="27"/>
      <c r="K88" s="27"/>
      <c r="O88" s="33"/>
      <c r="P88" s="33"/>
      <c r="Q88" s="33"/>
      <c r="R88" s="34"/>
      <c r="S88" s="34"/>
      <c r="T88" s="88"/>
      <c r="AA88" s="17" t="s">
        <v>296</v>
      </c>
      <c r="AB88" s="18" t="s">
        <v>259</v>
      </c>
      <c r="AC88" s="54"/>
      <c r="AD88" s="51"/>
      <c r="AE88" s="51" t="s">
        <v>107</v>
      </c>
      <c r="AF88" s="51"/>
      <c r="AG88" s="17" t="s">
        <v>107</v>
      </c>
      <c r="AH88" s="17"/>
      <c r="AI88" s="17"/>
      <c r="AJ88" s="17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388</v>
      </c>
      <c r="B89" s="17"/>
      <c r="C89" s="17"/>
      <c r="D89" s="17"/>
      <c r="E89" s="17"/>
      <c r="F89" s="26"/>
      <c r="G89" s="17"/>
      <c r="H89" s="27"/>
      <c r="I89" s="27"/>
      <c r="J89" s="27"/>
      <c r="K89" s="27"/>
      <c r="O89" s="33"/>
      <c r="P89" s="33"/>
      <c r="Q89" s="33"/>
      <c r="R89" s="34"/>
      <c r="S89" s="34"/>
      <c r="T89" s="88"/>
      <c r="AA89" s="17" t="s">
        <v>389</v>
      </c>
      <c r="AB89" s="35" t="s">
        <v>199</v>
      </c>
      <c r="AC89" s="17"/>
      <c r="AD89" s="36"/>
      <c r="AE89" s="17" t="s">
        <v>107</v>
      </c>
      <c r="AF89" s="36"/>
      <c r="AG89" s="17" t="s">
        <v>107</v>
      </c>
      <c r="AH89" s="17"/>
      <c r="AI89" s="17"/>
      <c r="AJ89" s="17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390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6"/>
      <c r="AA90" s="41" t="s">
        <v>344</v>
      </c>
      <c r="AB90" s="50" t="s">
        <v>211</v>
      </c>
      <c r="AC90" s="41"/>
      <c r="AD90" s="46"/>
      <c r="AE90" s="41" t="s">
        <v>107</v>
      </c>
      <c r="AF90" s="46"/>
      <c r="AG90" s="41" t="s">
        <v>107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391</v>
      </c>
      <c r="B91" s="17"/>
      <c r="C91" s="17"/>
      <c r="D91" s="17"/>
      <c r="E91" s="17"/>
      <c r="F91" s="26"/>
      <c r="G91" s="17"/>
      <c r="H91" s="27"/>
      <c r="I91" s="27"/>
      <c r="J91" s="27"/>
      <c r="K91" s="27"/>
      <c r="O91" s="33"/>
      <c r="P91" s="33"/>
      <c r="Q91" s="33"/>
      <c r="R91" s="34"/>
      <c r="S91" s="34"/>
      <c r="T91" s="88"/>
      <c r="AA91" s="17" t="s">
        <v>392</v>
      </c>
      <c r="AB91" s="18" t="s">
        <v>211</v>
      </c>
      <c r="AC91" s="17"/>
      <c r="AD91" s="36"/>
      <c r="AE91" s="17" t="s">
        <v>107</v>
      </c>
      <c r="AF91" s="36"/>
      <c r="AG91" s="17" t="s">
        <v>107</v>
      </c>
      <c r="AH91" s="17"/>
      <c r="AI91" s="17"/>
      <c r="AJ91" s="17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393</v>
      </c>
      <c r="B92" s="17"/>
      <c r="C92" s="17"/>
      <c r="D92" s="17"/>
      <c r="E92" s="17"/>
      <c r="F92" s="26"/>
      <c r="G92" s="17"/>
      <c r="H92" s="52"/>
      <c r="I92" s="52"/>
      <c r="J92" s="52"/>
      <c r="K92" s="27"/>
      <c r="O92" s="33"/>
      <c r="P92" s="33"/>
      <c r="Q92" s="33"/>
      <c r="R92" s="34"/>
      <c r="S92" s="34"/>
      <c r="T92" s="88"/>
      <c r="AA92" s="17" t="s">
        <v>236</v>
      </c>
      <c r="AB92" s="18" t="s">
        <v>211</v>
      </c>
      <c r="AC92" s="17"/>
      <c r="AD92" s="36"/>
      <c r="AE92" s="17" t="s">
        <v>107</v>
      </c>
      <c r="AF92" s="36"/>
      <c r="AG92" s="17" t="s">
        <v>107</v>
      </c>
      <c r="AH92" s="17"/>
      <c r="AI92" s="17"/>
      <c r="AJ92" s="17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394</v>
      </c>
      <c r="B93" s="17"/>
      <c r="C93" s="17"/>
      <c r="D93" s="17"/>
      <c r="E93" s="17"/>
      <c r="F93" s="26"/>
      <c r="G93" s="17"/>
      <c r="H93" s="27"/>
      <c r="I93" s="27"/>
      <c r="J93" s="27"/>
      <c r="K93" s="27"/>
      <c r="O93" s="33"/>
      <c r="P93" s="33"/>
      <c r="Q93" s="33"/>
      <c r="R93" s="34"/>
      <c r="S93" s="34"/>
      <c r="T93" s="88"/>
      <c r="AA93" s="17" t="s">
        <v>395</v>
      </c>
      <c r="AB93" s="17" t="s">
        <v>191</v>
      </c>
      <c r="AC93" s="17"/>
      <c r="AD93" s="36"/>
      <c r="AE93" s="17" t="s">
        <v>107</v>
      </c>
      <c r="AF93" s="36"/>
      <c r="AG93" s="17" t="s">
        <v>107</v>
      </c>
      <c r="AH93" s="17"/>
      <c r="AI93" s="17"/>
      <c r="AJ93" s="17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396</v>
      </c>
      <c r="B94" s="17"/>
      <c r="C94" s="17"/>
      <c r="D94" s="17"/>
      <c r="E94" s="17"/>
      <c r="F94" s="26"/>
      <c r="G94" s="17"/>
      <c r="H94" s="27"/>
      <c r="I94" s="27"/>
      <c r="J94" s="27"/>
      <c r="K94" s="27"/>
      <c r="O94" s="33"/>
      <c r="P94" s="33"/>
      <c r="Q94" s="33"/>
      <c r="R94" s="34"/>
      <c r="S94" s="34"/>
      <c r="T94" s="88"/>
      <c r="AA94" s="17" t="s">
        <v>397</v>
      </c>
      <c r="AB94" s="18" t="s">
        <v>211</v>
      </c>
      <c r="AC94" s="17"/>
      <c r="AD94" s="36"/>
      <c r="AE94" s="17" t="s">
        <v>107</v>
      </c>
      <c r="AF94" s="36"/>
      <c r="AG94" s="17" t="s">
        <v>107</v>
      </c>
      <c r="AH94" s="17"/>
      <c r="AI94" s="17"/>
      <c r="AJ94" s="17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398</v>
      </c>
      <c r="B95" s="17"/>
      <c r="C95" s="17"/>
      <c r="D95" s="17"/>
      <c r="E95" s="17"/>
      <c r="F95" s="26"/>
      <c r="G95" s="17"/>
      <c r="H95" s="27"/>
      <c r="I95" s="27"/>
      <c r="J95" s="27"/>
      <c r="K95" s="27"/>
      <c r="O95" s="33"/>
      <c r="P95" s="33"/>
      <c r="Q95" s="33"/>
      <c r="R95" s="34"/>
      <c r="S95" s="34"/>
      <c r="T95" s="88"/>
      <c r="AA95" s="17" t="s">
        <v>399</v>
      </c>
      <c r="AB95" s="18" t="s">
        <v>211</v>
      </c>
      <c r="AC95" s="17"/>
      <c r="AD95" s="36"/>
      <c r="AE95" s="17" t="s">
        <v>107</v>
      </c>
      <c r="AF95" s="36"/>
      <c r="AG95" s="17" t="s">
        <v>107</v>
      </c>
      <c r="AH95" s="17"/>
      <c r="AI95" s="17"/>
      <c r="AJ95" s="17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400</v>
      </c>
      <c r="B96" s="17"/>
      <c r="C96" s="17"/>
      <c r="D96" s="17"/>
      <c r="E96" s="17"/>
      <c r="F96" s="26"/>
      <c r="G96" s="17"/>
      <c r="H96" s="27"/>
      <c r="I96" s="27"/>
      <c r="J96" s="27"/>
      <c r="K96" s="27"/>
      <c r="O96" s="33"/>
      <c r="P96" s="33"/>
      <c r="Q96" s="33"/>
      <c r="R96" s="34"/>
      <c r="S96" s="34"/>
      <c r="T96" s="88"/>
      <c r="AA96" s="17" t="s">
        <v>292</v>
      </c>
      <c r="AB96" s="18" t="s">
        <v>191</v>
      </c>
      <c r="AC96" s="17"/>
      <c r="AD96" s="36"/>
      <c r="AE96" s="17" t="s">
        <v>107</v>
      </c>
      <c r="AF96" s="36"/>
      <c r="AG96" s="17" t="s">
        <v>107</v>
      </c>
      <c r="AH96" s="17"/>
      <c r="AI96" s="17"/>
      <c r="AJ96" s="17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401</v>
      </c>
      <c r="B97" s="17"/>
      <c r="C97" s="17"/>
      <c r="D97" s="17"/>
      <c r="E97" s="17"/>
      <c r="F97" s="26"/>
      <c r="G97" s="17"/>
      <c r="H97" s="27"/>
      <c r="I97" s="66"/>
      <c r="J97" s="27"/>
      <c r="K97" s="27"/>
      <c r="O97" s="33"/>
      <c r="P97" s="33"/>
      <c r="Q97" s="33"/>
      <c r="R97" s="34"/>
      <c r="S97" s="34"/>
      <c r="T97" s="88"/>
      <c r="AA97" s="17" t="s">
        <v>236</v>
      </c>
      <c r="AB97" s="17" t="s">
        <v>211</v>
      </c>
      <c r="AC97" s="17"/>
      <c r="AD97" s="36"/>
      <c r="AE97" s="17" t="s">
        <v>107</v>
      </c>
      <c r="AF97" s="36"/>
      <c r="AG97" s="17" t="s">
        <v>107</v>
      </c>
      <c r="AH97" s="17"/>
      <c r="AI97" s="17"/>
      <c r="AJ97" s="17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402</v>
      </c>
      <c r="B98" s="17"/>
      <c r="C98" s="17"/>
      <c r="D98" s="17"/>
      <c r="E98" s="17"/>
      <c r="F98" s="26"/>
      <c r="G98" s="17"/>
      <c r="H98" s="27"/>
      <c r="I98" s="66"/>
      <c r="J98" s="27"/>
      <c r="K98" s="67"/>
      <c r="O98" s="33"/>
      <c r="P98" s="33"/>
      <c r="Q98" s="33"/>
      <c r="R98" s="34"/>
      <c r="S98" s="34"/>
      <c r="T98" s="88"/>
      <c r="AA98" s="17" t="s">
        <v>403</v>
      </c>
      <c r="AB98" s="17" t="s">
        <v>211</v>
      </c>
      <c r="AC98" s="17"/>
      <c r="AD98" s="36"/>
      <c r="AE98" s="17" t="s">
        <v>107</v>
      </c>
      <c r="AF98" s="36"/>
      <c r="AG98" s="17" t="s">
        <v>107</v>
      </c>
      <c r="AH98" s="17"/>
      <c r="AI98" s="17"/>
      <c r="AJ98" s="17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404</v>
      </c>
      <c r="B99" s="17"/>
      <c r="C99" s="17"/>
      <c r="D99" s="17"/>
      <c r="E99" s="17"/>
      <c r="F99" s="26"/>
      <c r="G99" s="17"/>
      <c r="H99" s="27"/>
      <c r="I99" s="27"/>
      <c r="J99" s="27"/>
      <c r="K99" s="67"/>
      <c r="O99" s="33"/>
      <c r="P99" s="33"/>
      <c r="Q99" s="33"/>
      <c r="R99" s="34"/>
      <c r="S99" s="34"/>
      <c r="T99" s="88"/>
      <c r="AA99" s="17" t="s">
        <v>236</v>
      </c>
      <c r="AB99" s="17" t="s">
        <v>211</v>
      </c>
      <c r="AC99" s="68"/>
      <c r="AD99" s="69"/>
      <c r="AE99" s="70" t="s">
        <v>107</v>
      </c>
      <c r="AF99" s="69"/>
      <c r="AG99" s="70" t="s">
        <v>107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ht="48" x14ac:dyDescent="0.25">
      <c r="A100" s="30" t="s">
        <v>405</v>
      </c>
      <c r="B100" s="71"/>
      <c r="C100" s="71"/>
      <c r="D100" s="53"/>
      <c r="E100" s="53"/>
      <c r="F100" s="26"/>
      <c r="G100" s="17"/>
      <c r="H100" s="72"/>
      <c r="I100" s="73"/>
      <c r="J100" s="74"/>
      <c r="K100" s="74"/>
      <c r="O100" s="33"/>
      <c r="P100" s="33"/>
      <c r="Q100" s="33"/>
      <c r="R100" s="34"/>
      <c r="S100" s="34"/>
      <c r="T100" s="88"/>
      <c r="AA100" s="53" t="s">
        <v>406</v>
      </c>
      <c r="AB100" s="17" t="s">
        <v>211</v>
      </c>
      <c r="AC100" s="75"/>
      <c r="AD100" s="36"/>
      <c r="AE100" s="17" t="s">
        <v>107</v>
      </c>
      <c r="AF100" s="36"/>
      <c r="AG100" s="17" t="s">
        <v>107</v>
      </c>
      <c r="AH100" s="17"/>
      <c r="AI100" s="17"/>
      <c r="AJ100" s="17"/>
      <c r="AL100" s="23"/>
      <c r="AM100" s="32"/>
      <c r="AN100" s="32"/>
      <c r="AO100" s="32"/>
      <c r="AP100" s="32"/>
      <c r="AQ100" s="32"/>
      <c r="AR100" s="32"/>
    </row>
    <row r="101" spans="1:44" ht="24" x14ac:dyDescent="0.25">
      <c r="A101" s="30" t="s">
        <v>407</v>
      </c>
      <c r="B101" s="71"/>
      <c r="C101" s="71"/>
      <c r="D101" s="53"/>
      <c r="E101" s="53"/>
      <c r="F101" s="26"/>
      <c r="G101" s="17"/>
      <c r="H101" s="72"/>
      <c r="I101" s="73"/>
      <c r="J101" s="74"/>
      <c r="K101" s="74"/>
      <c r="O101" s="33"/>
      <c r="P101" s="33"/>
      <c r="Q101" s="33"/>
      <c r="R101" s="34"/>
      <c r="S101" s="34"/>
      <c r="T101" s="88"/>
      <c r="AA101" s="53" t="s">
        <v>262</v>
      </c>
      <c r="AB101" s="17" t="s">
        <v>211</v>
      </c>
      <c r="AC101" s="75"/>
      <c r="AD101" s="36"/>
      <c r="AE101" s="17" t="s">
        <v>107</v>
      </c>
      <c r="AF101" s="36"/>
      <c r="AG101" s="17" t="s">
        <v>107</v>
      </c>
      <c r="AH101" s="17"/>
      <c r="AI101" s="17"/>
      <c r="AJ101" s="17"/>
      <c r="AL101" s="23"/>
      <c r="AM101" s="32"/>
      <c r="AN101" s="32"/>
      <c r="AO101" s="32"/>
      <c r="AP101" s="32"/>
      <c r="AQ101" s="32"/>
      <c r="AR101" s="32"/>
    </row>
    <row r="102" spans="1:44" ht="24" x14ac:dyDescent="0.25">
      <c r="A102" s="30" t="s">
        <v>408</v>
      </c>
      <c r="B102" s="71"/>
      <c r="C102" s="71"/>
      <c r="D102" s="53"/>
      <c r="E102" s="53"/>
      <c r="F102" s="26"/>
      <c r="G102" s="17"/>
      <c r="H102" s="72"/>
      <c r="I102" s="73"/>
      <c r="J102" s="74"/>
      <c r="K102" s="74"/>
      <c r="O102" s="33"/>
      <c r="P102" s="33"/>
      <c r="Q102" s="33"/>
      <c r="R102" s="34"/>
      <c r="S102" s="34"/>
      <c r="T102" s="88"/>
      <c r="AA102" s="53" t="s">
        <v>262</v>
      </c>
      <c r="AB102" s="17" t="s">
        <v>211</v>
      </c>
      <c r="AC102" s="75"/>
      <c r="AD102" s="17"/>
      <c r="AE102" s="17" t="s">
        <v>107</v>
      </c>
      <c r="AF102" s="36"/>
      <c r="AG102" s="17" t="s">
        <v>107</v>
      </c>
      <c r="AH102" s="17"/>
      <c r="AI102" s="17"/>
      <c r="AJ102" s="17"/>
      <c r="AL102" s="23"/>
      <c r="AM102" s="32"/>
      <c r="AN102" s="32"/>
      <c r="AO102" s="32"/>
      <c r="AP102" s="32"/>
      <c r="AQ102" s="32"/>
      <c r="AR102" s="32"/>
    </row>
    <row r="103" spans="1:44" ht="24" x14ac:dyDescent="0.25">
      <c r="A103" s="30" t="s">
        <v>409</v>
      </c>
      <c r="B103" s="71"/>
      <c r="C103" s="71"/>
      <c r="D103" s="53"/>
      <c r="E103" s="53"/>
      <c r="F103" s="26"/>
      <c r="G103" s="17"/>
      <c r="H103" s="72"/>
      <c r="I103" s="73"/>
      <c r="J103" s="74"/>
      <c r="K103" s="74"/>
      <c r="O103" s="33"/>
      <c r="P103" s="33"/>
      <c r="Q103" s="33"/>
      <c r="R103" s="34"/>
      <c r="S103" s="34"/>
      <c r="T103" s="88"/>
      <c r="AA103" s="53" t="s">
        <v>259</v>
      </c>
      <c r="AB103" s="76" t="s">
        <v>259</v>
      </c>
      <c r="AC103" s="75"/>
      <c r="AD103" s="17"/>
      <c r="AE103" s="17" t="s">
        <v>107</v>
      </c>
      <c r="AF103" s="36"/>
      <c r="AG103" s="17" t="s">
        <v>107</v>
      </c>
      <c r="AH103" s="17"/>
      <c r="AI103" s="17"/>
      <c r="AJ103" s="17"/>
      <c r="AL103" s="23"/>
      <c r="AM103" s="32"/>
      <c r="AN103" s="32"/>
      <c r="AO103" s="32"/>
      <c r="AP103" s="32"/>
      <c r="AQ103" s="32"/>
      <c r="AR103" s="32"/>
    </row>
    <row r="104" spans="1:44" ht="24" x14ac:dyDescent="0.25">
      <c r="A104" s="30" t="s">
        <v>410</v>
      </c>
      <c r="B104" s="71"/>
      <c r="C104" s="71"/>
      <c r="D104" s="53"/>
      <c r="E104" s="53"/>
      <c r="F104" s="26"/>
      <c r="G104" s="17"/>
      <c r="H104" s="72"/>
      <c r="I104" s="73"/>
      <c r="J104" s="74"/>
      <c r="K104" s="74"/>
      <c r="O104" s="33"/>
      <c r="P104" s="33"/>
      <c r="Q104" s="33"/>
      <c r="R104" s="34"/>
      <c r="S104" s="34"/>
      <c r="T104" s="88"/>
      <c r="AA104" s="53" t="s">
        <v>262</v>
      </c>
      <c r="AB104" s="17" t="s">
        <v>211</v>
      </c>
      <c r="AC104" s="75"/>
      <c r="AD104" s="36"/>
      <c r="AE104" s="17" t="s">
        <v>107</v>
      </c>
      <c r="AF104" s="36"/>
      <c r="AG104" s="17" t="s">
        <v>107</v>
      </c>
      <c r="AH104" s="17"/>
      <c r="AI104" s="17"/>
      <c r="AJ104" s="17"/>
      <c r="AL104" s="23"/>
      <c r="AM104" s="32"/>
      <c r="AN104" s="32"/>
      <c r="AO104" s="32"/>
      <c r="AP104" s="32"/>
      <c r="AQ104" s="32"/>
      <c r="AR104" s="32"/>
    </row>
    <row r="105" spans="1:44" ht="36" x14ac:dyDescent="0.25">
      <c r="A105" s="30" t="s">
        <v>411</v>
      </c>
      <c r="B105" s="71"/>
      <c r="C105" s="71"/>
      <c r="D105" s="53"/>
      <c r="E105" s="53"/>
      <c r="F105" s="26"/>
      <c r="G105" s="17"/>
      <c r="H105" s="72"/>
      <c r="I105" s="73"/>
      <c r="J105" s="74"/>
      <c r="K105" s="74"/>
      <c r="O105" s="33"/>
      <c r="P105" s="33"/>
      <c r="Q105" s="33"/>
      <c r="R105" s="34"/>
      <c r="S105" s="34"/>
      <c r="T105" s="88"/>
      <c r="AA105" s="53" t="s">
        <v>412</v>
      </c>
      <c r="AB105" s="17" t="s">
        <v>211</v>
      </c>
      <c r="AC105" s="75"/>
      <c r="AD105" s="17"/>
      <c r="AE105" s="17" t="s">
        <v>107</v>
      </c>
      <c r="AF105" s="77"/>
      <c r="AG105" s="17" t="s">
        <v>107</v>
      </c>
      <c r="AH105" s="17"/>
      <c r="AI105" s="17"/>
      <c r="AJ105" s="17"/>
      <c r="AL105" s="23"/>
      <c r="AM105" s="32"/>
      <c r="AN105" s="32"/>
      <c r="AO105" s="32"/>
      <c r="AP105" s="32"/>
      <c r="AQ105" s="32"/>
      <c r="AR105" s="32"/>
    </row>
    <row r="106" spans="1:44" ht="24" x14ac:dyDescent="0.25">
      <c r="A106" s="30" t="s">
        <v>413</v>
      </c>
      <c r="B106" s="71"/>
      <c r="C106" s="71"/>
      <c r="D106" s="53"/>
      <c r="E106" s="53"/>
      <c r="F106" s="26"/>
      <c r="G106" s="17"/>
      <c r="H106" s="72"/>
      <c r="I106" s="73"/>
      <c r="J106" s="74"/>
      <c r="K106" s="74"/>
      <c r="O106" s="33"/>
      <c r="P106" s="33"/>
      <c r="Q106" s="33"/>
      <c r="R106" s="34"/>
      <c r="S106" s="34"/>
      <c r="T106" s="88"/>
      <c r="AA106" s="53" t="s">
        <v>262</v>
      </c>
      <c r="AB106" s="17" t="s">
        <v>211</v>
      </c>
      <c r="AC106" s="75"/>
      <c r="AD106" s="36"/>
      <c r="AE106" s="17" t="s">
        <v>107</v>
      </c>
      <c r="AF106" s="77"/>
      <c r="AG106" s="17" t="s">
        <v>107</v>
      </c>
      <c r="AH106" s="17"/>
      <c r="AI106" s="17"/>
      <c r="AJ106" s="17"/>
      <c r="AL106" s="23"/>
      <c r="AM106" s="32"/>
      <c r="AN106" s="32"/>
      <c r="AO106" s="32"/>
      <c r="AP106" s="32"/>
      <c r="AQ106" s="32"/>
      <c r="AR106" s="32"/>
    </row>
    <row r="107" spans="1:44" ht="36" x14ac:dyDescent="0.25">
      <c r="A107" s="30" t="s">
        <v>414</v>
      </c>
      <c r="B107" s="71"/>
      <c r="C107" s="71"/>
      <c r="D107" s="53"/>
      <c r="E107" s="53"/>
      <c r="F107" s="26"/>
      <c r="G107" s="17"/>
      <c r="H107" s="72"/>
      <c r="I107" s="73"/>
      <c r="J107" s="74"/>
      <c r="K107" s="74"/>
      <c r="O107" s="33"/>
      <c r="P107" s="33"/>
      <c r="Q107" s="33"/>
      <c r="R107" s="34"/>
      <c r="S107" s="34"/>
      <c r="T107" s="88"/>
      <c r="AA107" s="53" t="s">
        <v>415</v>
      </c>
      <c r="AB107" s="17" t="s">
        <v>211</v>
      </c>
      <c r="AC107" s="75"/>
      <c r="AD107" s="36"/>
      <c r="AE107" s="17" t="s">
        <v>107</v>
      </c>
      <c r="AF107" s="77"/>
      <c r="AG107" s="17" t="s">
        <v>107</v>
      </c>
      <c r="AH107" s="17"/>
      <c r="AI107" s="17"/>
      <c r="AJ107" s="17"/>
      <c r="AL107" s="23"/>
      <c r="AM107" s="32"/>
      <c r="AN107" s="32"/>
      <c r="AO107" s="32"/>
      <c r="AP107" s="32"/>
      <c r="AQ107" s="32"/>
      <c r="AR107" s="32"/>
    </row>
    <row r="108" spans="1:44" ht="24" x14ac:dyDescent="0.25">
      <c r="A108" s="30" t="s">
        <v>416</v>
      </c>
      <c r="B108" s="71"/>
      <c r="C108" s="71"/>
      <c r="D108" s="53"/>
      <c r="E108" s="53"/>
      <c r="F108" s="26"/>
      <c r="G108" s="17"/>
      <c r="H108" s="72"/>
      <c r="I108" s="73"/>
      <c r="J108" s="74"/>
      <c r="K108" s="74"/>
      <c r="O108" s="33"/>
      <c r="P108" s="33"/>
      <c r="Q108" s="33"/>
      <c r="R108" s="34"/>
      <c r="S108" s="34"/>
      <c r="T108" s="88"/>
      <c r="AA108" s="53" t="s">
        <v>417</v>
      </c>
      <c r="AB108" s="17" t="s">
        <v>211</v>
      </c>
      <c r="AC108" s="75"/>
      <c r="AD108" s="36"/>
      <c r="AE108" s="17" t="s">
        <v>107</v>
      </c>
      <c r="AF108" s="77"/>
      <c r="AG108" s="17" t="s">
        <v>107</v>
      </c>
      <c r="AH108" s="17"/>
      <c r="AI108" s="17"/>
      <c r="AJ108" s="17"/>
      <c r="AL108" s="23"/>
      <c r="AM108" s="32"/>
      <c r="AN108" s="32"/>
      <c r="AO108" s="32"/>
      <c r="AP108" s="32"/>
      <c r="AQ108" s="32"/>
      <c r="AR108" s="32"/>
    </row>
    <row r="109" spans="1:44" ht="36" x14ac:dyDescent="0.25">
      <c r="A109" s="30" t="s">
        <v>418</v>
      </c>
      <c r="B109" s="71"/>
      <c r="C109" s="71"/>
      <c r="D109" s="53"/>
      <c r="E109" s="53"/>
      <c r="F109" s="26"/>
      <c r="G109" s="17"/>
      <c r="H109" s="72"/>
      <c r="I109" s="73"/>
      <c r="J109" s="74"/>
      <c r="K109" s="74"/>
      <c r="O109" s="33"/>
      <c r="P109" s="33"/>
      <c r="Q109" s="33"/>
      <c r="R109" s="34"/>
      <c r="S109" s="34"/>
      <c r="T109" s="88"/>
      <c r="AA109" s="53" t="s">
        <v>419</v>
      </c>
      <c r="AB109" s="17" t="s">
        <v>211</v>
      </c>
      <c r="AC109" s="75"/>
      <c r="AD109" s="36"/>
      <c r="AE109" s="17" t="s">
        <v>107</v>
      </c>
      <c r="AF109" s="77"/>
      <c r="AG109" s="17" t="s">
        <v>107</v>
      </c>
      <c r="AH109" s="17"/>
      <c r="AI109" s="17"/>
      <c r="AJ109" s="17"/>
      <c r="AL109" s="23"/>
      <c r="AM109" s="32"/>
      <c r="AN109" s="32"/>
      <c r="AO109" s="32"/>
      <c r="AP109" s="32"/>
      <c r="AQ109" s="32"/>
      <c r="AR109" s="32"/>
    </row>
    <row r="110" spans="1:44" ht="24" x14ac:dyDescent="0.25">
      <c r="A110" s="30" t="s">
        <v>420</v>
      </c>
      <c r="B110" s="71"/>
      <c r="C110" s="71"/>
      <c r="D110" s="53"/>
      <c r="E110" s="53"/>
      <c r="F110" s="26"/>
      <c r="G110" s="17"/>
      <c r="H110" s="72"/>
      <c r="I110" s="73"/>
      <c r="J110" s="74"/>
      <c r="K110" s="74"/>
      <c r="O110" s="33"/>
      <c r="P110" s="33"/>
      <c r="Q110" s="33"/>
      <c r="R110" s="34"/>
      <c r="S110" s="34"/>
      <c r="T110" s="88"/>
      <c r="AA110" s="53" t="s">
        <v>262</v>
      </c>
      <c r="AB110" s="17" t="s">
        <v>211</v>
      </c>
      <c r="AC110" s="75"/>
      <c r="AD110" s="17"/>
      <c r="AE110" s="17" t="s">
        <v>107</v>
      </c>
      <c r="AF110" s="77"/>
      <c r="AG110" s="17" t="s">
        <v>107</v>
      </c>
      <c r="AH110" s="17"/>
      <c r="AI110" s="17"/>
      <c r="AJ110" s="17"/>
      <c r="AL110" s="23"/>
      <c r="AM110" s="32"/>
      <c r="AN110" s="32"/>
      <c r="AO110" s="32"/>
      <c r="AP110" s="32"/>
      <c r="AQ110" s="32"/>
      <c r="AR110" s="32"/>
    </row>
    <row r="111" spans="1:44" ht="36" x14ac:dyDescent="0.25">
      <c r="A111" s="30" t="s">
        <v>421</v>
      </c>
      <c r="B111" s="71"/>
      <c r="C111" s="71"/>
      <c r="D111" s="53"/>
      <c r="E111" s="53"/>
      <c r="F111" s="26"/>
      <c r="G111" s="17"/>
      <c r="H111" s="72"/>
      <c r="I111" s="73"/>
      <c r="J111" s="74"/>
      <c r="K111" s="74"/>
      <c r="O111" s="33"/>
      <c r="P111" s="33"/>
      <c r="Q111" s="33"/>
      <c r="R111" s="34"/>
      <c r="S111" s="34"/>
      <c r="T111" s="88"/>
      <c r="AA111" s="53" t="s">
        <v>422</v>
      </c>
      <c r="AB111" s="17" t="s">
        <v>211</v>
      </c>
      <c r="AC111" s="75"/>
      <c r="AD111" s="36"/>
      <c r="AE111" s="17" t="s">
        <v>107</v>
      </c>
      <c r="AF111" s="77"/>
      <c r="AG111" s="17" t="s">
        <v>107</v>
      </c>
      <c r="AH111" s="17"/>
      <c r="AI111" s="17"/>
      <c r="AJ111" s="17"/>
      <c r="AL111" s="23"/>
      <c r="AM111" s="32"/>
      <c r="AN111" s="32"/>
      <c r="AO111" s="32"/>
      <c r="AP111" s="32"/>
      <c r="AQ111" s="32"/>
      <c r="AR111" s="32"/>
    </row>
    <row r="112" spans="1:44" ht="24" x14ac:dyDescent="0.25">
      <c r="A112" s="30" t="s">
        <v>423</v>
      </c>
      <c r="B112" s="71"/>
      <c r="C112" s="71"/>
      <c r="D112" s="53"/>
      <c r="E112" s="53"/>
      <c r="F112" s="26"/>
      <c r="G112" s="17"/>
      <c r="H112" s="78"/>
      <c r="I112" s="79"/>
      <c r="J112" s="80"/>
      <c r="K112" s="80"/>
      <c r="O112" s="81"/>
      <c r="P112" s="81"/>
      <c r="Q112" s="81"/>
      <c r="R112" s="82"/>
      <c r="S112" s="82"/>
      <c r="T112" s="88"/>
      <c r="AA112" s="83" t="s">
        <v>262</v>
      </c>
      <c r="AB112" s="17" t="s">
        <v>211</v>
      </c>
      <c r="AC112" s="84"/>
      <c r="AD112" s="70"/>
      <c r="AE112" s="70" t="s">
        <v>107</v>
      </c>
      <c r="AF112" s="85"/>
      <c r="AG112" s="70" t="s">
        <v>107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424</v>
      </c>
      <c r="B113" s="17"/>
      <c r="C113" s="17"/>
      <c r="D113" s="86"/>
      <c r="E113" s="86"/>
      <c r="F113" s="26"/>
      <c r="G113" s="17"/>
      <c r="H113" s="27"/>
      <c r="I113" s="73"/>
      <c r="J113" s="27"/>
      <c r="K113" s="27"/>
      <c r="O113" s="33"/>
      <c r="P113" s="33"/>
      <c r="Q113" s="33"/>
      <c r="R113" s="34"/>
      <c r="S113" s="34"/>
      <c r="T113" s="88"/>
      <c r="AA113" s="17" t="s">
        <v>425</v>
      </c>
      <c r="AB113" s="17"/>
      <c r="AC113" s="54"/>
      <c r="AD113" s="36"/>
      <c r="AE113" s="17" t="s">
        <v>107</v>
      </c>
      <c r="AF113" s="87"/>
      <c r="AG113" s="17" t="s">
        <v>107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8" t="s">
        <v>426</v>
      </c>
      <c r="B114" s="53"/>
      <c r="C114" s="53"/>
      <c r="D114" s="53"/>
      <c r="E114" s="53"/>
      <c r="F114" s="53"/>
      <c r="G114" s="86"/>
      <c r="H114" s="86"/>
      <c r="I114" s="53"/>
      <c r="J114" s="53"/>
      <c r="K114" s="53"/>
      <c r="O114" s="32"/>
      <c r="P114" s="32"/>
      <c r="Q114" s="32"/>
      <c r="R114" s="86"/>
      <c r="S114" s="86"/>
      <c r="T114" s="118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8" t="s">
        <v>433</v>
      </c>
      <c r="B115" s="71"/>
      <c r="C115" s="71"/>
      <c r="D115" s="53"/>
      <c r="E115" s="53"/>
      <c r="F115" s="53"/>
      <c r="G115" s="86"/>
      <c r="H115" s="86"/>
      <c r="I115" s="53"/>
      <c r="J115" s="53"/>
      <c r="K115" s="53"/>
      <c r="O115" s="32"/>
      <c r="P115" s="32"/>
      <c r="Q115" s="32"/>
      <c r="R115" s="86"/>
      <c r="S115" s="86"/>
      <c r="T115" s="118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8" t="s">
        <v>434</v>
      </c>
      <c r="B116" s="71"/>
      <c r="C116" s="71"/>
      <c r="D116" s="53"/>
      <c r="E116" s="53"/>
      <c r="F116" s="53"/>
      <c r="G116" s="86"/>
      <c r="H116" s="86"/>
      <c r="I116" s="53"/>
      <c r="J116" s="53"/>
      <c r="K116" s="53"/>
      <c r="O116" s="32"/>
      <c r="P116" s="32"/>
      <c r="Q116" s="32"/>
      <c r="R116" s="86"/>
      <c r="S116" s="86"/>
      <c r="T116" s="118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8" t="s">
        <v>436</v>
      </c>
      <c r="B117" s="71"/>
      <c r="C117" s="71"/>
      <c r="D117" s="53"/>
      <c r="E117" s="53"/>
      <c r="F117" s="53"/>
      <c r="G117" s="86"/>
      <c r="H117" s="86"/>
      <c r="I117" s="53"/>
      <c r="J117" s="53"/>
      <c r="K117" s="53"/>
      <c r="O117" s="89"/>
      <c r="P117" s="89"/>
      <c r="Q117" s="89"/>
      <c r="R117" s="86"/>
      <c r="S117" s="86"/>
      <c r="T117" s="118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8" t="s">
        <v>437</v>
      </c>
      <c r="B118" s="71"/>
      <c r="C118" s="71"/>
      <c r="D118" s="53"/>
      <c r="E118" s="53"/>
      <c r="F118" s="53"/>
      <c r="G118" s="86"/>
      <c r="H118" s="86"/>
      <c r="I118" s="53"/>
      <c r="J118" s="53"/>
      <c r="K118" s="53"/>
      <c r="O118" s="89"/>
      <c r="P118" s="89"/>
      <c r="Q118" s="89"/>
      <c r="R118" s="86"/>
      <c r="S118" s="86"/>
      <c r="T118" s="118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8" t="s">
        <v>438</v>
      </c>
      <c r="B119" s="71"/>
      <c r="C119" s="71"/>
      <c r="D119" s="53"/>
      <c r="E119" s="53"/>
      <c r="F119" s="53"/>
      <c r="G119" s="86"/>
      <c r="H119" s="86"/>
      <c r="I119" s="53"/>
      <c r="J119" s="53"/>
      <c r="K119" s="53"/>
      <c r="O119" s="89"/>
      <c r="P119" s="89"/>
      <c r="Q119" s="89"/>
      <c r="R119" s="86"/>
      <c r="S119" s="86"/>
      <c r="T119" s="118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8" t="s">
        <v>439</v>
      </c>
      <c r="B120" s="71"/>
      <c r="C120" s="71"/>
      <c r="D120" s="53"/>
      <c r="E120" s="53"/>
      <c r="F120" s="53"/>
      <c r="G120" s="86"/>
      <c r="H120" s="86"/>
      <c r="I120" s="53"/>
      <c r="J120" s="53"/>
      <c r="K120" s="53"/>
      <c r="O120" s="89"/>
      <c r="P120" s="89"/>
      <c r="Q120" s="89"/>
      <c r="R120" s="86"/>
      <c r="S120" s="86"/>
      <c r="T120" s="118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8" t="s">
        <v>440</v>
      </c>
      <c r="B121" s="71"/>
      <c r="C121" s="71"/>
      <c r="D121" s="53"/>
      <c r="E121" s="53"/>
      <c r="F121" s="53"/>
      <c r="G121" s="86"/>
      <c r="H121" s="86"/>
      <c r="I121" s="53"/>
      <c r="J121" s="53"/>
      <c r="K121" s="53"/>
      <c r="O121" s="89"/>
      <c r="P121" s="89"/>
      <c r="Q121" s="89"/>
      <c r="R121" s="86"/>
      <c r="S121" s="86"/>
      <c r="T121" s="118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8" t="s">
        <v>441</v>
      </c>
      <c r="B122" s="71"/>
      <c r="C122" s="71"/>
      <c r="D122" s="53"/>
      <c r="E122" s="53"/>
      <c r="F122" s="53"/>
      <c r="G122" s="86"/>
      <c r="H122" s="86"/>
      <c r="I122" s="53"/>
      <c r="J122" s="53"/>
      <c r="K122" s="53"/>
      <c r="O122" s="89"/>
      <c r="P122" s="89"/>
      <c r="Q122" s="89"/>
      <c r="R122" s="86"/>
      <c r="S122" s="86"/>
      <c r="T122" s="118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8" t="s">
        <v>442</v>
      </c>
      <c r="B123" s="71"/>
      <c r="C123" s="71"/>
      <c r="D123" s="53"/>
      <c r="E123" s="53"/>
      <c r="F123" s="53"/>
      <c r="G123" s="86"/>
      <c r="H123" s="86"/>
      <c r="I123" s="53"/>
      <c r="J123" s="53"/>
      <c r="K123" s="53"/>
      <c r="O123" s="89"/>
      <c r="P123" s="89"/>
      <c r="Q123" s="89"/>
      <c r="R123" s="86"/>
      <c r="S123" s="86"/>
      <c r="T123" s="118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8" t="s">
        <v>443</v>
      </c>
      <c r="B124" s="71"/>
      <c r="C124" s="71"/>
      <c r="D124" s="53"/>
      <c r="E124" s="53"/>
      <c r="F124" s="53"/>
      <c r="G124" s="86"/>
      <c r="H124" s="86"/>
      <c r="I124" s="53"/>
      <c r="J124" s="53"/>
      <c r="K124" s="53"/>
      <c r="O124" s="89"/>
      <c r="P124" s="89"/>
      <c r="Q124" s="89"/>
      <c r="R124" s="86"/>
      <c r="S124" s="86"/>
      <c r="T124" s="118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8" t="s">
        <v>444</v>
      </c>
      <c r="B125" s="71"/>
      <c r="C125" s="71"/>
      <c r="D125" s="53"/>
      <c r="E125" s="53"/>
      <c r="F125" s="53"/>
      <c r="G125" s="86"/>
      <c r="H125" s="86"/>
      <c r="I125" s="53"/>
      <c r="J125" s="53"/>
      <c r="K125" s="53"/>
      <c r="O125" s="89"/>
      <c r="P125" s="89"/>
      <c r="Q125" s="89"/>
      <c r="R125" s="86"/>
      <c r="S125" s="86"/>
      <c r="T125" s="118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8" t="s">
        <v>445</v>
      </c>
      <c r="B126" s="71"/>
      <c r="C126" s="71"/>
      <c r="D126" s="53"/>
      <c r="E126" s="53"/>
      <c r="F126" s="53"/>
      <c r="G126" s="86"/>
      <c r="H126" s="86"/>
      <c r="I126" s="53"/>
      <c r="J126" s="53"/>
      <c r="K126" s="53"/>
      <c r="O126" s="89"/>
      <c r="P126" s="89"/>
      <c r="Q126" s="89"/>
      <c r="R126" s="86"/>
      <c r="S126" s="86"/>
      <c r="T126" s="118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8" t="s">
        <v>450</v>
      </c>
      <c r="B127" s="71"/>
      <c r="C127" s="71"/>
      <c r="D127" s="53"/>
      <c r="E127" s="53"/>
      <c r="F127" s="53"/>
      <c r="G127" s="86"/>
      <c r="H127" s="86"/>
      <c r="I127" s="53"/>
      <c r="J127" s="53"/>
      <c r="K127" s="53"/>
      <c r="O127" s="89"/>
      <c r="P127" s="89"/>
      <c r="Q127" s="89"/>
      <c r="R127" s="86"/>
      <c r="S127" s="86"/>
      <c r="T127" s="118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8" t="s">
        <v>451</v>
      </c>
      <c r="B128" s="71"/>
      <c r="C128" s="71"/>
      <c r="D128" s="53"/>
      <c r="E128" s="53"/>
      <c r="F128" s="53"/>
      <c r="G128" s="86"/>
      <c r="H128" s="86"/>
      <c r="I128" s="53"/>
      <c r="J128" s="53"/>
      <c r="K128" s="53"/>
      <c r="O128" s="89"/>
      <c r="P128" s="89"/>
      <c r="Q128" s="89"/>
      <c r="R128" s="86"/>
      <c r="S128" s="86"/>
      <c r="T128" s="118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8" t="s">
        <v>452</v>
      </c>
      <c r="B129" s="71"/>
      <c r="C129" s="71"/>
      <c r="D129" s="53"/>
      <c r="E129" s="53"/>
      <c r="F129" s="53"/>
      <c r="G129" s="86"/>
      <c r="H129" s="86"/>
      <c r="I129" s="53"/>
      <c r="J129" s="53"/>
      <c r="K129" s="53"/>
      <c r="O129" s="89"/>
      <c r="P129" s="89"/>
      <c r="Q129" s="89"/>
      <c r="R129" s="86"/>
      <c r="S129" s="86"/>
      <c r="T129" s="118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8" t="s">
        <v>453</v>
      </c>
      <c r="B130" s="71"/>
      <c r="C130" s="71"/>
      <c r="D130" s="53"/>
      <c r="E130" s="53"/>
      <c r="F130" s="53"/>
      <c r="G130" s="86"/>
      <c r="H130" s="86"/>
      <c r="I130" s="53"/>
      <c r="J130" s="53"/>
      <c r="K130" s="53"/>
      <c r="O130" s="89"/>
      <c r="P130" s="89"/>
      <c r="Q130" s="89"/>
      <c r="R130" s="86"/>
      <c r="S130" s="86"/>
      <c r="T130" s="118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8" t="s">
        <v>454</v>
      </c>
      <c r="B131" s="71"/>
      <c r="C131" s="71"/>
      <c r="D131" s="53"/>
      <c r="E131" s="53"/>
      <c r="F131" s="53"/>
      <c r="G131" s="86"/>
      <c r="H131" s="86"/>
      <c r="I131" s="53"/>
      <c r="J131" s="53"/>
      <c r="K131" s="53"/>
      <c r="O131" s="89"/>
      <c r="P131" s="89"/>
      <c r="Q131" s="89"/>
      <c r="R131" s="86"/>
      <c r="S131" s="86"/>
      <c r="T131" s="118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8" t="s">
        <v>455</v>
      </c>
      <c r="B132" s="71"/>
      <c r="C132" s="71"/>
      <c r="D132" s="53"/>
      <c r="E132" s="53"/>
      <c r="F132" s="53"/>
      <c r="G132" s="86"/>
      <c r="H132" s="86"/>
      <c r="I132" s="53"/>
      <c r="J132" s="53"/>
      <c r="K132" s="53"/>
      <c r="O132" s="89"/>
      <c r="P132" s="89"/>
      <c r="Q132" s="89"/>
      <c r="R132" s="86"/>
      <c r="S132" s="86"/>
      <c r="T132" s="118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8" t="s">
        <v>456</v>
      </c>
      <c r="B133" s="71"/>
      <c r="C133" s="71"/>
      <c r="D133" s="86"/>
      <c r="E133" s="86"/>
      <c r="F133" s="86"/>
      <c r="G133" s="86"/>
      <c r="H133" s="86"/>
      <c r="I133" s="53"/>
      <c r="J133" s="53"/>
      <c r="K133" s="53"/>
      <c r="O133" s="89"/>
      <c r="P133" s="89"/>
      <c r="Q133" s="89"/>
      <c r="R133" s="86"/>
      <c r="S133" s="86"/>
      <c r="T133" s="118"/>
      <c r="V133" s="3"/>
      <c r="AA133" s="3"/>
      <c r="AB133" s="71"/>
      <c r="AC133" s="71"/>
      <c r="AD133" s="90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8" t="s">
        <v>458</v>
      </c>
      <c r="B134" s="71"/>
      <c r="C134" s="71"/>
      <c r="D134" s="86"/>
      <c r="E134" s="86"/>
      <c r="F134" s="86"/>
      <c r="G134" s="86"/>
      <c r="H134" s="86"/>
      <c r="I134" s="91"/>
      <c r="J134" s="91"/>
      <c r="K134" s="53"/>
      <c r="O134" s="89"/>
      <c r="P134" s="89"/>
      <c r="Q134" s="89"/>
      <c r="R134" s="86"/>
      <c r="S134" s="86"/>
      <c r="T134" s="118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8" t="s">
        <v>460</v>
      </c>
      <c r="B135" s="71"/>
      <c r="C135" s="71"/>
      <c r="D135" s="86"/>
      <c r="E135" s="86"/>
      <c r="F135" s="86"/>
      <c r="G135" s="86"/>
      <c r="H135" s="86"/>
      <c r="I135" s="71"/>
      <c r="J135" s="71"/>
      <c r="K135" s="53"/>
      <c r="O135" s="89"/>
      <c r="P135" s="89"/>
      <c r="Q135" s="89"/>
      <c r="R135" s="86"/>
      <c r="S135" s="86"/>
      <c r="T135" s="118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F1" zoomScale="70" zoomScaleNormal="70" workbookViewId="0">
      <selection activeCell="F2" sqref="F2:F9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53.28515625" customWidth="1"/>
    <col min="7" max="7" width="18.5703125" bestFit="1" customWidth="1"/>
    <col min="8" max="8" width="27.7109375" bestFit="1" customWidth="1"/>
    <col min="9" max="9" width="27.42578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10" bestFit="1" customWidth="1"/>
    <col min="17" max="17" width="22" bestFit="1" customWidth="1"/>
    <col min="18" max="18" width="17.42578125" bestFit="1" customWidth="1"/>
  </cols>
  <sheetData>
    <row r="1" spans="1:18" x14ac:dyDescent="0.25">
      <c r="A1" t="s">
        <v>98</v>
      </c>
      <c r="B1" t="s">
        <v>87</v>
      </c>
      <c r="C1" t="s">
        <v>163</v>
      </c>
      <c r="D1" t="s">
        <v>164</v>
      </c>
      <c r="E1" t="s">
        <v>165</v>
      </c>
      <c r="F1" t="s">
        <v>110</v>
      </c>
      <c r="G1" t="s">
        <v>166</v>
      </c>
      <c r="H1" t="s">
        <v>167</v>
      </c>
      <c r="I1" t="s">
        <v>168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18" x14ac:dyDescent="0.25">
      <c r="A2" s="3" t="str">
        <f>CONCATENATE("&amp;ai;",B2)</f>
        <v>&amp;ai;jimmy.xu@cn.interpex.com</v>
      </c>
      <c r="B2" s="3" t="str">
        <f>Person!O2</f>
        <v>jimmy.xu@cn.interpex.com</v>
      </c>
      <c r="C2" s="3" t="str">
        <f>VLOOKUP(_Input!W2,_MasterData!$Y$2:$Z$15,2,FALSE)</f>
        <v>&amp;ai;InterplexISZ</v>
      </c>
      <c r="D2" s="2"/>
      <c r="E2" s="3" t="str">
        <f>VLOOKUP(_Input!T2,_MasterData!$U$2:$V$14,2,FALSE)</f>
        <v>&amp;ai;English</v>
      </c>
      <c r="F2" s="3" t="str">
        <f>CONCATENATE("",_Input!N2)</f>
        <v>&amp;sec;ROLE_PROJECT_MGR_ISZ</v>
      </c>
      <c r="G2" s="2" t="str">
        <f>VLOOKUP(_Input!S2,_MasterData!$S$2:$T$3,2,FALSE)</f>
        <v>&amp;as;USERACTIVE</v>
      </c>
      <c r="H2" s="2" t="str">
        <f>CONCATENATE(A2,"-Person")</f>
        <v>&amp;ai;jimmy.xu@cn.interpex.com-Person</v>
      </c>
      <c r="I2" s="2" t="str">
        <f>UserPassword!A2</f>
        <v>&amp;ai;jimmy.xu@cn.interpex.com_Password</v>
      </c>
      <c r="J2" s="3" t="s">
        <v>108</v>
      </c>
      <c r="K2" s="3" t="s">
        <v>108</v>
      </c>
      <c r="L2" s="3" t="s">
        <v>108</v>
      </c>
      <c r="M2" s="3" t="s">
        <v>108</v>
      </c>
      <c r="N2" s="3">
        <f>_Input!J2</f>
        <v>0</v>
      </c>
      <c r="O2" s="3">
        <f>_Input!I2</f>
        <v>0</v>
      </c>
      <c r="P2" s="3" t="s">
        <v>170</v>
      </c>
      <c r="Q2" s="3" t="s">
        <v>100</v>
      </c>
      <c r="R2" s="3" t="str">
        <f>CONCATENATE(B2,"@en")</f>
        <v>jimmy.xu@cn.interpex.com@en</v>
      </c>
    </row>
    <row r="3" spans="1:18" s="3" customFormat="1" x14ac:dyDescent="0.25">
      <c r="A3" s="3" t="str">
        <f t="shared" ref="A3:A9" si="0">CONCATENATE("&amp;ai;",B3)</f>
        <v>&amp;ai;mandy.yang@cn.interplex.com</v>
      </c>
      <c r="B3" s="3" t="str">
        <f>Person!O3</f>
        <v>mandy.yang@cn.interplex.com</v>
      </c>
      <c r="C3" s="3" t="str">
        <f>VLOOKUP(_Input!W3,_MasterData!$Y$2:$Z$15,2,FALSE)</f>
        <v>&amp;ai;InterplexISZ</v>
      </c>
      <c r="D3" s="2"/>
      <c r="E3" s="3" t="str">
        <f>VLOOKUP(_Input!T3,_MasterData!$U$2:$V$14,2,FALSE)</f>
        <v>&amp;ai;English</v>
      </c>
      <c r="F3" s="3" t="str">
        <f>CONCATENATE("",_Input!N3)</f>
        <v>&amp;sec;ROLE_PROGRAM_SALES_ISZ</v>
      </c>
      <c r="G3" s="2" t="str">
        <f>VLOOKUP(_Input!S3,_MasterData!$S$2:$T$3,2,FALSE)</f>
        <v>&amp;as;USERACTIVE</v>
      </c>
      <c r="H3" s="2" t="str">
        <f t="shared" ref="H3:H9" si="1">CONCATENATE(A3,"-Person")</f>
        <v>&amp;ai;mandy.yang@cn.interplex.com-Person</v>
      </c>
      <c r="I3" s="2" t="str">
        <f>UserPassword!A3</f>
        <v>&amp;ai;mandy.yang@cn.interplex.com_Password</v>
      </c>
      <c r="J3" s="3" t="s">
        <v>108</v>
      </c>
      <c r="K3" s="3" t="s">
        <v>108</v>
      </c>
      <c r="L3" s="3" t="s">
        <v>108</v>
      </c>
      <c r="M3" s="3" t="s">
        <v>108</v>
      </c>
      <c r="N3" s="3">
        <f>_Input!J3</f>
        <v>0</v>
      </c>
      <c r="O3" s="3">
        <f>_Input!I3</f>
        <v>0</v>
      </c>
      <c r="P3" s="3" t="s">
        <v>170</v>
      </c>
      <c r="Q3" s="3" t="s">
        <v>100</v>
      </c>
      <c r="R3" s="3" t="str">
        <f t="shared" ref="R3:R9" si="2">CONCATENATE(B3,"@en")</f>
        <v>mandy.yang@cn.interplex.com@en</v>
      </c>
    </row>
    <row r="4" spans="1:18" s="3" customFormat="1" x14ac:dyDescent="0.25">
      <c r="A4" s="3" t="str">
        <f t="shared" si="0"/>
        <v>&amp;ai;Dam.song@cn.interplex.com</v>
      </c>
      <c r="B4" s="3" t="str">
        <f>Person!O4</f>
        <v>Dam.song@cn.interplex.com</v>
      </c>
      <c r="C4" s="3" t="str">
        <f>VLOOKUP(_Input!W4,_MasterData!$Y$2:$Z$15,2,FALSE)</f>
        <v>&amp;ai;InterplexISZ</v>
      </c>
      <c r="D4" s="2"/>
      <c r="E4" s="3" t="str">
        <f>VLOOKUP(_Input!T4,_MasterData!$U$2:$V$14,2,FALSE)</f>
        <v>&amp;ai;English</v>
      </c>
      <c r="F4" s="3" t="str">
        <f>CONCATENATE("",_Input!N4)</f>
        <v>&amp;sec;ROLE_PROGRAM_SALES_ISZ</v>
      </c>
      <c r="G4" s="2" t="str">
        <f>VLOOKUP(_Input!S4,_MasterData!$S$2:$T$3,2,FALSE)</f>
        <v>&amp;as;USERACTIVE</v>
      </c>
      <c r="H4" s="2" t="str">
        <f t="shared" si="1"/>
        <v>&amp;ai;Dam.song@cn.interplex.com-Person</v>
      </c>
      <c r="I4" s="2" t="str">
        <f>UserPassword!A4</f>
        <v>&amp;ai;Dam.song@cn.interplex.com_Password</v>
      </c>
      <c r="J4" s="3" t="s">
        <v>108</v>
      </c>
      <c r="K4" s="3" t="s">
        <v>108</v>
      </c>
      <c r="L4" s="3" t="s">
        <v>108</v>
      </c>
      <c r="M4" s="3" t="s">
        <v>108</v>
      </c>
      <c r="N4" s="3">
        <f>_Input!J4</f>
        <v>0</v>
      </c>
      <c r="O4" s="3">
        <f>_Input!I4</f>
        <v>0</v>
      </c>
      <c r="P4" s="3" t="s">
        <v>170</v>
      </c>
      <c r="Q4" s="3" t="s">
        <v>100</v>
      </c>
      <c r="R4" s="3" t="str">
        <f t="shared" si="2"/>
        <v>Dam.song@cn.interplex.com@en</v>
      </c>
    </row>
    <row r="5" spans="1:18" s="3" customFormat="1" x14ac:dyDescent="0.25">
      <c r="A5" s="3" t="str">
        <f t="shared" si="0"/>
        <v>&amp;ai;jackson.deng@cn.interplex.com</v>
      </c>
      <c r="B5" s="3" t="str">
        <f>Person!O5</f>
        <v>jackson.deng@cn.interplex.com</v>
      </c>
      <c r="C5" s="3" t="str">
        <f>VLOOKUP(_Input!W5,_MasterData!$Y$2:$Z$15,2,FALSE)</f>
        <v>&amp;ai;InterplexISZ</v>
      </c>
      <c r="D5" s="2"/>
      <c r="E5" s="3" t="str">
        <f>VLOOKUP(_Input!T5,_MasterData!$U$2:$V$14,2,FALSE)</f>
        <v>&amp;ai;English</v>
      </c>
      <c r="F5" s="3" t="str">
        <f>CONCATENATE("",_Input!N5)</f>
        <v>&amp;sec;ROLE_COSTING_REP_ISZ</v>
      </c>
      <c r="G5" s="2" t="str">
        <f>VLOOKUP(_Input!S5,_MasterData!$S$2:$T$3,2,FALSE)</f>
        <v>&amp;as;USERACTIVE</v>
      </c>
      <c r="H5" s="2" t="str">
        <f t="shared" si="1"/>
        <v>&amp;ai;jackson.deng@cn.interplex.com-Person</v>
      </c>
      <c r="I5" s="2" t="str">
        <f>UserPassword!A5</f>
        <v>&amp;ai;jackson.deng@cn.interplex.com_Password</v>
      </c>
      <c r="J5" s="3" t="s">
        <v>108</v>
      </c>
      <c r="K5" s="3" t="s">
        <v>108</v>
      </c>
      <c r="L5" s="3" t="s">
        <v>108</v>
      </c>
      <c r="M5" s="3" t="s">
        <v>108</v>
      </c>
      <c r="N5" s="3">
        <f>_Input!J5</f>
        <v>0</v>
      </c>
      <c r="O5" s="3">
        <f>_Input!I5</f>
        <v>0</v>
      </c>
      <c r="P5" s="3" t="s">
        <v>170</v>
      </c>
      <c r="Q5" s="3" t="s">
        <v>100</v>
      </c>
      <c r="R5" s="3" t="str">
        <f t="shared" si="2"/>
        <v>jackson.deng@cn.interplex.com@en</v>
      </c>
    </row>
    <row r="6" spans="1:18" s="3" customFormat="1" x14ac:dyDescent="0.25">
      <c r="A6" s="3" t="str">
        <f t="shared" si="0"/>
        <v>&amp;ai;sunny.sun@cn.interplex.com</v>
      </c>
      <c r="B6" s="3" t="str">
        <f>Person!O6</f>
        <v>sunny.sun@cn.interplex.com</v>
      </c>
      <c r="C6" s="3" t="str">
        <f>VLOOKUP(_Input!W6,_MasterData!$Y$2:$Z$15,2,FALSE)</f>
        <v>&amp;ai;InterplexISZ</v>
      </c>
      <c r="D6" s="2"/>
      <c r="E6" s="3" t="str">
        <f>VLOOKUP(_Input!T6,_MasterData!$U$2:$V$14,2,FALSE)</f>
        <v>&amp;ai;English</v>
      </c>
      <c r="F6" s="3" t="str">
        <f>CONCATENATE("",_Input!N6)</f>
        <v>&amp;sec;ROLE_COSTING_REP_ISZ</v>
      </c>
      <c r="G6" s="2" t="str">
        <f>VLOOKUP(_Input!S6,_MasterData!$S$2:$T$3,2,FALSE)</f>
        <v>&amp;as;USERACTIVE</v>
      </c>
      <c r="H6" s="2" t="str">
        <f t="shared" si="1"/>
        <v>&amp;ai;sunny.sun@cn.interplex.com-Person</v>
      </c>
      <c r="I6" s="2" t="str">
        <f>UserPassword!A6</f>
        <v>&amp;ai;sunny.sun@cn.interplex.com_Password</v>
      </c>
      <c r="J6" s="3" t="s">
        <v>108</v>
      </c>
      <c r="K6" s="3" t="s">
        <v>108</v>
      </c>
      <c r="L6" s="3" t="s">
        <v>108</v>
      </c>
      <c r="M6" s="3" t="s">
        <v>108</v>
      </c>
      <c r="N6" s="3">
        <f>_Input!J6</f>
        <v>0</v>
      </c>
      <c r="O6" s="3">
        <f>_Input!I6</f>
        <v>0</v>
      </c>
      <c r="P6" s="3" t="s">
        <v>170</v>
      </c>
      <c r="Q6" s="3" t="s">
        <v>100</v>
      </c>
      <c r="R6" s="3" t="str">
        <f t="shared" si="2"/>
        <v>sunny.sun@cn.interplex.com@en</v>
      </c>
    </row>
    <row r="7" spans="1:18" s="3" customFormat="1" x14ac:dyDescent="0.25">
      <c r="A7" s="3" t="str">
        <f t="shared" si="0"/>
        <v>&amp;ai;hongyan.huang@cn.interplex.com</v>
      </c>
      <c r="B7" s="3" t="str">
        <f>Person!O7</f>
        <v>hongyan.huang@cn.interplex.com</v>
      </c>
      <c r="C7" s="3" t="str">
        <f>VLOOKUP(_Input!W7,_MasterData!$Y$2:$Z$15,2,FALSE)</f>
        <v>&amp;ai;InterplexISZ</v>
      </c>
      <c r="D7" s="2"/>
      <c r="E7" s="3" t="str">
        <f>VLOOKUP(_Input!T7,_MasterData!$U$2:$V$14,2,FALSE)</f>
        <v>&amp;ai;English</v>
      </c>
      <c r="F7" s="3" t="str">
        <f>CONCATENATE("",_Input!N7)</f>
        <v>&amp;sec;ROLE_IE_REP_ISZ</v>
      </c>
      <c r="G7" s="2" t="str">
        <f>VLOOKUP(_Input!S7,_MasterData!$S$2:$T$3,2,FALSE)</f>
        <v>&amp;as;USERACTIVE</v>
      </c>
      <c r="H7" s="2" t="str">
        <f t="shared" si="1"/>
        <v>&amp;ai;hongyan.huang@cn.interplex.com-Person</v>
      </c>
      <c r="I7" s="2" t="str">
        <f>UserPassword!A7</f>
        <v>&amp;ai;hongyan.huang@cn.interplex.com_Password</v>
      </c>
      <c r="J7" s="3" t="s">
        <v>108</v>
      </c>
      <c r="K7" s="3" t="s">
        <v>108</v>
      </c>
      <c r="L7" s="3" t="s">
        <v>108</v>
      </c>
      <c r="M7" s="3" t="s">
        <v>108</v>
      </c>
      <c r="N7" s="3">
        <f>_Input!J7</f>
        <v>0</v>
      </c>
      <c r="O7" s="3">
        <f>_Input!I7</f>
        <v>0</v>
      </c>
      <c r="P7" s="3" t="s">
        <v>170</v>
      </c>
      <c r="Q7" s="3" t="s">
        <v>100</v>
      </c>
      <c r="R7" s="3" t="str">
        <f t="shared" si="2"/>
        <v>hongyan.huang@cn.interplex.com@en</v>
      </c>
    </row>
    <row r="8" spans="1:18" s="3" customFormat="1" x14ac:dyDescent="0.25">
      <c r="A8" s="3" t="str">
        <f t="shared" si="0"/>
        <v>&amp;ai;vincent.chia@cn.interplex.com</v>
      </c>
      <c r="B8" s="3" t="str">
        <f>Person!O8</f>
        <v>vincent.chia@cn.interplex.com</v>
      </c>
      <c r="C8" s="3" t="str">
        <f>VLOOKUP(_Input!W8,_MasterData!$Y$2:$Z$15,2,FALSE)</f>
        <v>&amp;ai;InterplexISZ</v>
      </c>
      <c r="D8" s="2"/>
      <c r="E8" s="3" t="str">
        <f>VLOOKUP(_Input!T8,_MasterData!$U$2:$V$14,2,FALSE)</f>
        <v>&amp;ai;English</v>
      </c>
      <c r="F8" s="3" t="str">
        <f>CONCATENATE("",_Input!N8)</f>
        <v>&amp;sec;ROLE_PROJECT_MGR_ISZ</v>
      </c>
      <c r="G8" s="2" t="str">
        <f>VLOOKUP(_Input!S8,_MasterData!$S$2:$T$3,2,FALSE)</f>
        <v>&amp;as;USERACTIVE</v>
      </c>
      <c r="H8" s="2" t="str">
        <f t="shared" si="1"/>
        <v>&amp;ai;vincent.chia@cn.interplex.com-Person</v>
      </c>
      <c r="I8" s="2" t="str">
        <f>UserPassword!A8</f>
        <v>&amp;ai;vincent.chia@cn.interplex.com_Password</v>
      </c>
      <c r="J8" s="3" t="s">
        <v>108</v>
      </c>
      <c r="K8" s="3" t="s">
        <v>108</v>
      </c>
      <c r="L8" s="3" t="s">
        <v>108</v>
      </c>
      <c r="M8" s="3" t="s">
        <v>108</v>
      </c>
      <c r="N8" s="3">
        <f>_Input!J8</f>
        <v>0</v>
      </c>
      <c r="O8" s="3">
        <f>_Input!I8</f>
        <v>0</v>
      </c>
      <c r="P8" s="3" t="s">
        <v>170</v>
      </c>
      <c r="Q8" s="3" t="s">
        <v>100</v>
      </c>
      <c r="R8" s="3" t="str">
        <f t="shared" si="2"/>
        <v>vincent.chia@cn.interplex.com@en</v>
      </c>
    </row>
    <row r="9" spans="1:18" s="3" customFormat="1" x14ac:dyDescent="0.25">
      <c r="A9" s="3" t="str">
        <f t="shared" si="0"/>
        <v>&amp;ai;nick.cai@cn.interplex.com</v>
      </c>
      <c r="B9" s="3" t="str">
        <f>Person!O9</f>
        <v>nick.cai@cn.interplex.com</v>
      </c>
      <c r="C9" s="3" t="str">
        <f>VLOOKUP(_Input!W9,_MasterData!$Y$2:$Z$15,2,FALSE)</f>
        <v>&amp;ai;InterplexISZ</v>
      </c>
      <c r="D9" s="2"/>
      <c r="E9" s="3" t="str">
        <f>VLOOKUP(_Input!T9,_MasterData!$U$2:$V$14,2,FALSE)</f>
        <v>&amp;ai;English</v>
      </c>
      <c r="F9" s="3" t="str">
        <f>CONCATENATE("",_Input!N9)</f>
        <v>&amp;sec;ROLE_PROJECT_MGR_ISZ</v>
      </c>
      <c r="G9" s="2" t="str">
        <f>VLOOKUP(_Input!S9,_MasterData!$S$2:$T$3,2,FALSE)</f>
        <v>&amp;as;USERACTIVE</v>
      </c>
      <c r="H9" s="2" t="str">
        <f t="shared" si="1"/>
        <v>&amp;ai;nick.cai@cn.interplex.com-Person</v>
      </c>
      <c r="I9" s="2" t="str">
        <f>UserPassword!A9</f>
        <v>&amp;ai;nick.cai@cn.interplex.com_Password</v>
      </c>
      <c r="J9" s="3" t="s">
        <v>108</v>
      </c>
      <c r="K9" s="3" t="s">
        <v>108</v>
      </c>
      <c r="L9" s="3" t="s">
        <v>108</v>
      </c>
      <c r="M9" s="3" t="s">
        <v>108</v>
      </c>
      <c r="N9" s="3">
        <f>_Input!J9</f>
        <v>0</v>
      </c>
      <c r="O9" s="3">
        <f>_Input!I9</f>
        <v>0</v>
      </c>
      <c r="P9" s="3" t="s">
        <v>170</v>
      </c>
      <c r="Q9" s="3" t="s">
        <v>100</v>
      </c>
      <c r="R9" s="3" t="str">
        <f t="shared" si="2"/>
        <v>nick.cai@cn.interplex.com@en</v>
      </c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55" zoomScaleNormal="55" workbookViewId="0">
      <selection activeCell="A4" sqref="A4:XFD4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17.85546875" style="3" bestFit="1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163</v>
      </c>
      <c r="D1" s="3" t="s">
        <v>164</v>
      </c>
      <c r="E1" s="3" t="s">
        <v>165</v>
      </c>
      <c r="F1" s="3" t="s">
        <v>110</v>
      </c>
      <c r="G1" s="3" t="s">
        <v>166</v>
      </c>
      <c r="H1" s="3" t="s">
        <v>167</v>
      </c>
      <c r="I1" s="3" t="s">
        <v>168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&amp;ai;User_jimmy.xu@cn.interpex.com</v>
      </c>
      <c r="B2" s="3" t="str">
        <f>Person!O2</f>
        <v>jimmy.xu@cn.interpex.com</v>
      </c>
      <c r="C2" s="3" t="str">
        <f>VLOOKUP(_Input!W2,_MasterData!$Y$2:$Z$15,2,FALSE)</f>
        <v>&amp;ai;InterplexISZ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CONCATENATE("&amp;ai;",_Input!N2)</f>
        <v>&amp;ai;&amp;sec;ROLE_PROJECT_MGR_ISZ</v>
      </c>
      <c r="G2" s="2" t="str">
        <f>VLOOKUP(_Input!S2,_MasterData!$S$2:$T$3,2,FALSE)</f>
        <v>&amp;as;USERACTIVE</v>
      </c>
      <c r="H2" s="2" t="str">
        <f>CONCATENATE(A2,"-Person")</f>
        <v>&amp;ai;User_jimmy.xu@cn.interpex.com-Person</v>
      </c>
      <c r="I2" s="2" t="str">
        <f>UserPassword!A2</f>
        <v>&amp;ai;jimmy.xu@cn.interpex.com_Password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0</v>
      </c>
      <c r="P2" s="3" t="s">
        <v>170</v>
      </c>
      <c r="Q2" s="3" t="s">
        <v>100</v>
      </c>
      <c r="R2" s="3" t="str">
        <f>CONCATENATE(B2,"@en")</f>
        <v>jimmy.xu@cn.interpex.com@en</v>
      </c>
    </row>
    <row r="3" spans="1:18" x14ac:dyDescent="0.25">
      <c r="A3" s="3" t="str">
        <f t="shared" ref="A3" si="0">CONCATENATE("&amp;ai;User_",B3)</f>
        <v>&amp;ai;User_mandy.yang@cn.interplex.com</v>
      </c>
      <c r="B3" s="3" t="str">
        <f>Person!O3</f>
        <v>mandy.yang@cn.interplex.com</v>
      </c>
      <c r="C3" s="3" t="str">
        <f>VLOOKUP(_Input!W3,_MasterData!$Y$2:$Z$15,2,FALSE)</f>
        <v>&amp;ai;InterplexISZ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CONCATENATE("&amp;ai;",_Input!N3)</f>
        <v>&amp;ai;&amp;sec;ROLE_PROGRAM_SALES_ISZ</v>
      </c>
      <c r="G3" s="2" t="str">
        <f>VLOOKUP(_Input!S3,_MasterData!$S$2:$T$3,2,FALSE)</f>
        <v>&amp;as;USERACTIVE</v>
      </c>
      <c r="H3" s="2" t="str">
        <f t="shared" ref="H3" si="1">CONCATENATE(A3,"-Person")</f>
        <v>&amp;ai;User_mandy.yang@cn.interplex.com-Person</v>
      </c>
      <c r="I3" s="2" t="str">
        <f>UserPassword!A3</f>
        <v>&amp;ai;mandy.yang@cn.interplex.com_Password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0</v>
      </c>
      <c r="P3" s="3" t="s">
        <v>170</v>
      </c>
      <c r="Q3" s="3" t="s">
        <v>100</v>
      </c>
      <c r="R3" s="3" t="str">
        <f t="shared" ref="R3" si="2">CONCATENATE(B3,"@en")</f>
        <v>mandy.yang@cn.interplex.com@en</v>
      </c>
    </row>
    <row r="4" spans="1:18" x14ac:dyDescent="0.25">
      <c r="D4" s="2"/>
      <c r="G4" s="2"/>
      <c r="H4" s="2"/>
      <c r="I4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H3" location="'Person'!A5" display="&amp;ai;VTRAVERS-Person"/>
    <hyperlink ref="I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D1" zoomScale="80" zoomScaleNormal="80" workbookViewId="0">
      <selection activeCell="N2" sqref="N2:N10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8" bestFit="1" customWidth="1"/>
    <col min="9" max="9" width="17" bestFit="1" customWidth="1"/>
    <col min="10" max="10" width="38.5703125" bestFit="1" customWidth="1"/>
    <col min="11" max="11" width="17.5703125" customWidth="1"/>
    <col min="12" max="12" width="11" customWidth="1"/>
    <col min="13" max="13" width="24.28515625" bestFit="1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115</v>
      </c>
      <c r="C1" t="s">
        <v>136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&amp;ai;jimmy.xu@cn.interpex.com-Person</v>
      </c>
      <c r="B2" t="str">
        <f>Address!A2</f>
        <v>&amp;ai;jimmy.xu@cn.interpex.com_Address</v>
      </c>
      <c r="C2" t="str">
        <f>CONCATENATE("&amp;ai;",_Input!G2)</f>
        <v>&amp;ai;MALE</v>
      </c>
      <c r="D2" t="str">
        <f>_Input!AA2</f>
        <v>jimmy.xu@cn.interpex.com</v>
      </c>
      <c r="E2" t="s">
        <v>107</v>
      </c>
      <c r="F2" t="str">
        <f>_Input!E2</f>
        <v>Jimmy</v>
      </c>
      <c r="G2" t="str">
        <f>_Input!D2</f>
        <v>Xu</v>
      </c>
      <c r="H2" s="110">
        <f>_Input!AD2</f>
        <v>0</v>
      </c>
      <c r="I2" s="110">
        <f>_Input!AB2</f>
        <v>0</v>
      </c>
      <c r="J2" s="3">
        <f>_Input!Y2</f>
        <v>0</v>
      </c>
      <c r="K2" t="str">
        <f>O2</f>
        <v>jimmy.xu@cn.interpex.com</v>
      </c>
      <c r="L2" t="s">
        <v>137</v>
      </c>
      <c r="M2" t="s">
        <v>100</v>
      </c>
      <c r="O2" t="str">
        <f>_Input!C2</f>
        <v>jimmy.xu@cn.interpex.com</v>
      </c>
      <c r="P2" t="str">
        <f>CONCATENATE(O2,"@tv")</f>
        <v>jimmy.xu@cn.interpex.com@tv</v>
      </c>
    </row>
    <row r="3" spans="1:16" s="3" customFormat="1" x14ac:dyDescent="0.25">
      <c r="A3" s="3" t="str">
        <f>User!H3</f>
        <v>&amp;ai;mandy.yang@cn.interplex.com-Person</v>
      </c>
      <c r="B3" s="3" t="str">
        <f>Address!A3</f>
        <v>&amp;ai;mandy.yang@cn.interplex.com_Address</v>
      </c>
      <c r="C3" s="3" t="str">
        <f>CONCATENATE("&amp;ai;",_Input!G3)</f>
        <v>&amp;ai;FEMALE</v>
      </c>
      <c r="D3" s="3" t="str">
        <f>_Input!AA3</f>
        <v>mandy.yang@cn.interplex.com</v>
      </c>
      <c r="E3" s="3" t="s">
        <v>107</v>
      </c>
      <c r="F3" s="3" t="str">
        <f>_Input!E3</f>
        <v>Mandy</v>
      </c>
      <c r="G3" s="3" t="str">
        <f>_Input!D3</f>
        <v>Yang</v>
      </c>
      <c r="H3" s="110">
        <f>_Input!AD3</f>
        <v>0</v>
      </c>
      <c r="I3" s="110">
        <f>_Input!AB3</f>
        <v>0</v>
      </c>
      <c r="J3" s="3">
        <f>_Input!Y3</f>
        <v>0</v>
      </c>
      <c r="K3" s="3" t="str">
        <f t="shared" ref="K3:K9" si="0">O3</f>
        <v>mandy.yang@cn.interplex.com</v>
      </c>
      <c r="L3" s="3" t="s">
        <v>137</v>
      </c>
      <c r="M3" s="3" t="s">
        <v>100</v>
      </c>
      <c r="O3" s="3" t="str">
        <f>_Input!C3</f>
        <v>mandy.yang@cn.interplex.com</v>
      </c>
      <c r="P3" s="3" t="str">
        <f t="shared" ref="P3:P9" si="1">CONCATENATE(O3,"@tv")</f>
        <v>mandy.yang@cn.interplex.com@tv</v>
      </c>
    </row>
    <row r="4" spans="1:16" s="3" customFormat="1" x14ac:dyDescent="0.25">
      <c r="A4" s="3" t="str">
        <f>User!H4</f>
        <v>&amp;ai;Dam.song@cn.interplex.com-Person</v>
      </c>
      <c r="B4" s="3" t="str">
        <f>Address!A4</f>
        <v>&amp;ai;Dam.song@cn.interplex.com_Address</v>
      </c>
      <c r="C4" s="3" t="str">
        <f>CONCATENATE("&amp;ai;",_Input!G4)</f>
        <v>&amp;ai;MALE</v>
      </c>
      <c r="D4" s="3" t="str">
        <f>_Input!AA4</f>
        <v>Dam.song@cn.interplex.com</v>
      </c>
      <c r="E4" s="3" t="s">
        <v>107</v>
      </c>
      <c r="F4" s="3" t="str">
        <f>_Input!E4</f>
        <v>Dam</v>
      </c>
      <c r="G4" s="3" t="str">
        <f>_Input!D4</f>
        <v>Song</v>
      </c>
      <c r="H4" s="110">
        <f>_Input!AD4</f>
        <v>0</v>
      </c>
      <c r="I4" s="110">
        <f>_Input!AB4</f>
        <v>0</v>
      </c>
      <c r="J4" s="3">
        <f>_Input!Y4</f>
        <v>0</v>
      </c>
      <c r="K4" s="3" t="str">
        <f t="shared" si="0"/>
        <v>Dam.song@cn.interplex.com</v>
      </c>
      <c r="L4" s="3" t="s">
        <v>137</v>
      </c>
      <c r="M4" s="3" t="s">
        <v>100</v>
      </c>
      <c r="O4" s="3" t="str">
        <f>_Input!C4</f>
        <v>Dam.song@cn.interplex.com</v>
      </c>
      <c r="P4" s="3" t="str">
        <f t="shared" si="1"/>
        <v>Dam.song@cn.interplex.com@tv</v>
      </c>
    </row>
    <row r="5" spans="1:16" s="3" customFormat="1" x14ac:dyDescent="0.25">
      <c r="A5" s="3" t="str">
        <f>User!H5</f>
        <v>&amp;ai;jackson.deng@cn.interplex.com-Person</v>
      </c>
      <c r="B5" s="3" t="str">
        <f>Address!A5</f>
        <v>&amp;ai;jackson.deng@cn.interplex.com_Address</v>
      </c>
      <c r="C5" s="3" t="str">
        <f>CONCATENATE("&amp;ai;",_Input!G5)</f>
        <v>&amp;ai;MALE</v>
      </c>
      <c r="D5" s="3" t="str">
        <f>_Input!AA5</f>
        <v>jackson.deng@cn.interplex.com</v>
      </c>
      <c r="E5" s="3" t="s">
        <v>107</v>
      </c>
      <c r="F5" s="3" t="str">
        <f>_Input!E5</f>
        <v>Jackson</v>
      </c>
      <c r="G5" s="3" t="str">
        <f>_Input!D5</f>
        <v>Deng</v>
      </c>
      <c r="H5" s="110">
        <f>_Input!AD5</f>
        <v>0</v>
      </c>
      <c r="I5" s="110">
        <f>_Input!AB5</f>
        <v>0</v>
      </c>
      <c r="J5" s="3">
        <f>_Input!Y5</f>
        <v>0</v>
      </c>
      <c r="K5" s="3" t="str">
        <f t="shared" si="0"/>
        <v>jackson.deng@cn.interplex.com</v>
      </c>
      <c r="L5" s="3" t="s">
        <v>137</v>
      </c>
      <c r="M5" s="3" t="s">
        <v>100</v>
      </c>
      <c r="O5" s="3" t="str">
        <f>_Input!C5</f>
        <v>jackson.deng@cn.interplex.com</v>
      </c>
      <c r="P5" s="3" t="str">
        <f t="shared" si="1"/>
        <v>jackson.deng@cn.interplex.com@tv</v>
      </c>
    </row>
    <row r="6" spans="1:16" s="3" customFormat="1" x14ac:dyDescent="0.25">
      <c r="A6" s="3" t="str">
        <f>User!H6</f>
        <v>&amp;ai;sunny.sun@cn.interplex.com-Person</v>
      </c>
      <c r="B6" s="3" t="str">
        <f>Address!A6</f>
        <v>&amp;ai;sunny.sun@cn.interplex.com_Address</v>
      </c>
      <c r="C6" s="3" t="str">
        <f>CONCATENATE("&amp;ai;",_Input!G6)</f>
        <v>&amp;ai;FEMALE</v>
      </c>
      <c r="D6" s="3" t="str">
        <f>_Input!AA6</f>
        <v>sunny.sun@cn.interplex.com</v>
      </c>
      <c r="E6" s="3" t="s">
        <v>107</v>
      </c>
      <c r="F6" s="3" t="str">
        <f>_Input!E6</f>
        <v>Sunny</v>
      </c>
      <c r="G6" s="3" t="str">
        <f>_Input!D6</f>
        <v>Sun</v>
      </c>
      <c r="H6" s="110">
        <f>_Input!AD6</f>
        <v>0</v>
      </c>
      <c r="I6" s="110">
        <f>_Input!AB6</f>
        <v>0</v>
      </c>
      <c r="J6" s="3">
        <f>_Input!Y6</f>
        <v>0</v>
      </c>
      <c r="K6" s="3" t="str">
        <f t="shared" si="0"/>
        <v>sunny.sun@cn.interplex.com</v>
      </c>
      <c r="L6" s="3" t="s">
        <v>137</v>
      </c>
      <c r="M6" s="3" t="s">
        <v>100</v>
      </c>
      <c r="O6" s="3" t="str">
        <f>_Input!C6</f>
        <v>sunny.sun@cn.interplex.com</v>
      </c>
      <c r="P6" s="3" t="str">
        <f t="shared" si="1"/>
        <v>sunny.sun@cn.interplex.com@tv</v>
      </c>
    </row>
    <row r="7" spans="1:16" s="3" customFormat="1" x14ac:dyDescent="0.25">
      <c r="A7" s="3" t="str">
        <f>User!H7</f>
        <v>&amp;ai;hongyan.huang@cn.interplex.com-Person</v>
      </c>
      <c r="B7" s="3" t="str">
        <f>Address!A7</f>
        <v>&amp;ai;hongyan.huang@cn.interplex.com_Address</v>
      </c>
      <c r="C7" s="3" t="str">
        <f>CONCATENATE("&amp;ai;",_Input!G7)</f>
        <v>&amp;ai;MALE</v>
      </c>
      <c r="D7" s="3" t="str">
        <f>_Input!AA7</f>
        <v>hongyan.huang@cn.interplex.com</v>
      </c>
      <c r="E7" s="3" t="s">
        <v>107</v>
      </c>
      <c r="F7" s="3" t="str">
        <f>_Input!E7</f>
        <v>Hongyan</v>
      </c>
      <c r="G7" s="3" t="str">
        <f>_Input!D7</f>
        <v>Huang</v>
      </c>
      <c r="H7" s="110">
        <f>_Input!AD7</f>
        <v>0</v>
      </c>
      <c r="I7" s="110">
        <f>_Input!AB7</f>
        <v>0</v>
      </c>
      <c r="J7" s="3">
        <f>_Input!Y7</f>
        <v>0</v>
      </c>
      <c r="K7" s="3" t="str">
        <f t="shared" si="0"/>
        <v>hongyan.huang@cn.interplex.com</v>
      </c>
      <c r="L7" s="3" t="s">
        <v>137</v>
      </c>
      <c r="M7" s="3" t="s">
        <v>100</v>
      </c>
      <c r="O7" s="3" t="str">
        <f>_Input!C7</f>
        <v>hongyan.huang@cn.interplex.com</v>
      </c>
      <c r="P7" s="3" t="str">
        <f t="shared" si="1"/>
        <v>hongyan.huang@cn.interplex.com@tv</v>
      </c>
    </row>
    <row r="8" spans="1:16" s="3" customFormat="1" x14ac:dyDescent="0.25">
      <c r="A8" s="3" t="str">
        <f>User!H8</f>
        <v>&amp;ai;vincent.chia@cn.interplex.com-Person</v>
      </c>
      <c r="B8" s="3" t="str">
        <f>Address!A8</f>
        <v>&amp;ai;vincent.chia@cn.interplex.com_Address</v>
      </c>
      <c r="C8" s="3" t="str">
        <f>CONCATENATE("&amp;ai;",_Input!G8)</f>
        <v>&amp;ai;MALE</v>
      </c>
      <c r="D8" s="3" t="str">
        <f>_Input!AA8</f>
        <v>vincent.chia@cn.interplex.com</v>
      </c>
      <c r="E8" s="3" t="s">
        <v>107</v>
      </c>
      <c r="F8" s="3" t="str">
        <f>_Input!E8</f>
        <v>Vincent</v>
      </c>
      <c r="G8" s="3" t="str">
        <f>_Input!D8</f>
        <v>Chia</v>
      </c>
      <c r="H8" s="110">
        <f>_Input!AD8</f>
        <v>0</v>
      </c>
      <c r="I8" s="110">
        <f>_Input!AB8</f>
        <v>0</v>
      </c>
      <c r="J8" s="3">
        <f>_Input!Y8</f>
        <v>0</v>
      </c>
      <c r="K8" s="3" t="str">
        <f t="shared" si="0"/>
        <v>vincent.chia@cn.interplex.com</v>
      </c>
      <c r="L8" s="3" t="s">
        <v>137</v>
      </c>
      <c r="M8" s="3" t="s">
        <v>100</v>
      </c>
      <c r="O8" s="3" t="str">
        <f>_Input!C8</f>
        <v>vincent.chia@cn.interplex.com</v>
      </c>
      <c r="P8" s="3" t="str">
        <f t="shared" si="1"/>
        <v>vincent.chia@cn.interplex.com@tv</v>
      </c>
    </row>
    <row r="9" spans="1:16" s="3" customFormat="1" x14ac:dyDescent="0.25">
      <c r="A9" s="3" t="str">
        <f>User!H9</f>
        <v>&amp;ai;nick.cai@cn.interplex.com-Person</v>
      </c>
      <c r="B9" s="3" t="str">
        <f>Address!A9</f>
        <v>&amp;ai;nick.cai@cn.interplex.com_Address</v>
      </c>
      <c r="C9" s="3" t="str">
        <f>CONCATENATE("&amp;ai;",_Input!G9)</f>
        <v>&amp;ai;MALE</v>
      </c>
      <c r="D9" s="3" t="str">
        <f>_Input!AA9</f>
        <v>nick.cai@cn.interplex.com</v>
      </c>
      <c r="E9" s="3" t="s">
        <v>107</v>
      </c>
      <c r="F9" s="3" t="str">
        <f>_Input!E9</f>
        <v>Nick</v>
      </c>
      <c r="G9" s="3" t="str">
        <f>_Input!D9</f>
        <v>Cai</v>
      </c>
      <c r="H9" s="110">
        <f>_Input!AD9</f>
        <v>0</v>
      </c>
      <c r="I9" s="110">
        <f>_Input!AB9</f>
        <v>0</v>
      </c>
      <c r="J9" s="3">
        <f>_Input!Y9</f>
        <v>0</v>
      </c>
      <c r="K9" s="3" t="str">
        <f t="shared" si="0"/>
        <v>nick.cai@cn.interplex.com</v>
      </c>
      <c r="L9" s="3" t="s">
        <v>137</v>
      </c>
      <c r="M9" s="3" t="s">
        <v>100</v>
      </c>
      <c r="O9" s="3" t="str">
        <f>_Input!C9</f>
        <v>nick.cai@cn.interplex.com</v>
      </c>
      <c r="P9" s="3" t="str">
        <f t="shared" si="1"/>
        <v>nick.cai@cn.interplex.com@tv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Peukert</cp:lastModifiedBy>
  <dcterms:created xsi:type="dcterms:W3CDTF">2017-02-01T02:23:18Z</dcterms:created>
  <dcterms:modified xsi:type="dcterms:W3CDTF">2017-06-21T03:12:58Z</dcterms:modified>
</cp:coreProperties>
</file>