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msuRateUpdate\"/>
    </mc:Choice>
  </mc:AlternateContent>
  <bookViews>
    <workbookView xWindow="0" yWindow="0" windowWidth="38400" windowHeight="17175" firstSheet="1" activeTab="1" xr2:uid="{00000000-000D-0000-FFFF-FFFF00000000}"/>
  </bookViews>
  <sheets>
    <sheet name="MSURate" sheetId="5" state="hidden" r:id="rId1"/>
    <sheet name="MSUCostsPerHour" sheetId="1" r:id="rId2"/>
    <sheet name="_Mappings" sheetId="2" state="hidden" r:id="rId3"/>
    <sheet name="_NameSpaces" sheetId="3" state="hidden" r:id="rId4"/>
    <sheet name="_Settings" sheetId="4" state="hidden" r:id="rId5"/>
  </sheets>
  <externalReferences>
    <externalReference r:id="rId6"/>
    <externalReference r:id="rId7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9" i="1" l="1"/>
  <c r="B97" i="2"/>
  <c r="S100" i="1"/>
  <c r="B98" i="2"/>
  <c r="S101" i="1"/>
  <c r="B99" i="2"/>
  <c r="S102" i="1"/>
  <c r="B100" i="2"/>
  <c r="R21" i="1"/>
  <c r="R20" i="1"/>
  <c r="R19" i="1"/>
  <c r="R18" i="1"/>
  <c r="R17" i="1"/>
  <c r="R16" i="1"/>
  <c r="R15" i="1"/>
  <c r="R14" i="1"/>
  <c r="R13" i="1"/>
  <c r="S234" i="1"/>
  <c r="B232" i="2"/>
  <c r="F232" i="2"/>
  <c r="S202" i="1"/>
  <c r="B200" i="2"/>
  <c r="J2" i="2"/>
  <c r="I2" i="2"/>
  <c r="J3" i="2"/>
  <c r="I3" i="2"/>
  <c r="J4" i="2"/>
  <c r="I4" i="2"/>
  <c r="J5" i="2"/>
  <c r="I5" i="2"/>
  <c r="J6" i="2"/>
  <c r="I6" i="2"/>
  <c r="J7" i="2"/>
  <c r="I7" i="2"/>
  <c r="J8" i="2"/>
  <c r="I8" i="2"/>
  <c r="J9" i="2"/>
  <c r="I9" i="2"/>
  <c r="J10" i="2"/>
  <c r="I10" i="2"/>
  <c r="J11" i="2"/>
  <c r="I11" i="2"/>
  <c r="J12" i="2"/>
  <c r="I12" i="2"/>
  <c r="J13" i="2"/>
  <c r="I13" i="2"/>
  <c r="J14" i="2"/>
  <c r="I14" i="2"/>
  <c r="J15" i="2"/>
  <c r="I15" i="2"/>
  <c r="J16" i="2"/>
  <c r="I16" i="2"/>
  <c r="J17" i="2"/>
  <c r="I17" i="2"/>
  <c r="J18" i="2"/>
  <c r="I18" i="2"/>
  <c r="J19" i="2"/>
  <c r="I19" i="2"/>
  <c r="J20" i="2"/>
  <c r="I20" i="2"/>
  <c r="J21" i="2"/>
  <c r="I21" i="2"/>
  <c r="J22" i="2"/>
  <c r="I22" i="2"/>
  <c r="J23" i="2"/>
  <c r="I23" i="2"/>
  <c r="J24" i="2"/>
  <c r="I24" i="2"/>
  <c r="J25" i="2"/>
  <c r="I25" i="2"/>
  <c r="J26" i="2"/>
  <c r="I26" i="2"/>
  <c r="J27" i="2"/>
  <c r="I27" i="2"/>
  <c r="J28" i="2"/>
  <c r="I28" i="2"/>
  <c r="J29" i="2"/>
  <c r="I29" i="2"/>
  <c r="J30" i="2"/>
  <c r="I30" i="2"/>
  <c r="J31" i="2"/>
  <c r="I31" i="2"/>
  <c r="J32" i="2"/>
  <c r="I32" i="2"/>
  <c r="J33" i="2"/>
  <c r="I33" i="2"/>
  <c r="J34" i="2"/>
  <c r="I34" i="2"/>
  <c r="J35" i="2"/>
  <c r="I35" i="2"/>
  <c r="J36" i="2"/>
  <c r="I36" i="2"/>
  <c r="J37" i="2"/>
  <c r="I37" i="2"/>
  <c r="J38" i="2"/>
  <c r="I38" i="2"/>
  <c r="J39" i="2"/>
  <c r="I39" i="2"/>
  <c r="J40" i="2"/>
  <c r="I40" i="2"/>
  <c r="J41" i="2"/>
  <c r="I41" i="2"/>
  <c r="J42" i="2"/>
  <c r="I42" i="2"/>
  <c r="J43" i="2"/>
  <c r="I43" i="2"/>
  <c r="J44" i="2"/>
  <c r="I44" i="2"/>
  <c r="J45" i="2"/>
  <c r="I45" i="2"/>
  <c r="J46" i="2"/>
  <c r="I46" i="2"/>
  <c r="J47" i="2"/>
  <c r="I47" i="2"/>
  <c r="J48" i="2"/>
  <c r="I48" i="2"/>
  <c r="J49" i="2"/>
  <c r="I49" i="2"/>
  <c r="J50" i="2"/>
  <c r="I50" i="2"/>
  <c r="J51" i="2"/>
  <c r="I51" i="2"/>
  <c r="J52" i="2"/>
  <c r="I52" i="2"/>
  <c r="J53" i="2"/>
  <c r="I53" i="2"/>
  <c r="J54" i="2"/>
  <c r="I54" i="2"/>
  <c r="J55" i="2"/>
  <c r="I55" i="2"/>
  <c r="J56" i="2"/>
  <c r="I56" i="2"/>
  <c r="J57" i="2"/>
  <c r="I57" i="2"/>
  <c r="J58" i="2"/>
  <c r="I58" i="2"/>
  <c r="J59" i="2"/>
  <c r="I59" i="2"/>
  <c r="J60" i="2"/>
  <c r="I60" i="2"/>
  <c r="J61" i="2"/>
  <c r="I61" i="2"/>
  <c r="J62" i="2"/>
  <c r="I62" i="2"/>
  <c r="J63" i="2"/>
  <c r="I63" i="2"/>
  <c r="J64" i="2"/>
  <c r="I64" i="2"/>
  <c r="J65" i="2"/>
  <c r="I65" i="2"/>
  <c r="J66" i="2"/>
  <c r="I66" i="2"/>
  <c r="J67" i="2"/>
  <c r="I67" i="2"/>
  <c r="J68" i="2"/>
  <c r="I68" i="2"/>
  <c r="J69" i="2"/>
  <c r="I69" i="2"/>
  <c r="J70" i="2"/>
  <c r="I70" i="2"/>
  <c r="J71" i="2"/>
  <c r="I71" i="2"/>
  <c r="J72" i="2"/>
  <c r="I72" i="2"/>
  <c r="J73" i="2"/>
  <c r="I73" i="2"/>
  <c r="J74" i="2"/>
  <c r="I74" i="2"/>
  <c r="J75" i="2"/>
  <c r="I75" i="2"/>
  <c r="J76" i="2"/>
  <c r="I76" i="2"/>
  <c r="J77" i="2"/>
  <c r="I77" i="2"/>
  <c r="J78" i="2"/>
  <c r="I78" i="2"/>
  <c r="J79" i="2"/>
  <c r="I79" i="2"/>
  <c r="J80" i="2"/>
  <c r="I80" i="2"/>
  <c r="J81" i="2"/>
  <c r="I81" i="2"/>
  <c r="J82" i="2"/>
  <c r="I82" i="2"/>
  <c r="J83" i="2"/>
  <c r="I83" i="2"/>
  <c r="J84" i="2"/>
  <c r="I84" i="2"/>
  <c r="J85" i="2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4" i="2"/>
  <c r="I94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4" i="2"/>
  <c r="I104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4" i="2"/>
  <c r="I114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4" i="2"/>
  <c r="I124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4" i="2"/>
  <c r="I134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4" i="2"/>
  <c r="I144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4" i="2"/>
  <c r="I154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164" i="2"/>
  <c r="I164" i="2"/>
  <c r="J165" i="2"/>
  <c r="I165" i="2"/>
  <c r="J166" i="2"/>
  <c r="I166" i="2"/>
  <c r="J167" i="2"/>
  <c r="I167" i="2"/>
  <c r="J168" i="2"/>
  <c r="I168" i="2"/>
  <c r="J169" i="2"/>
  <c r="I169" i="2"/>
  <c r="J170" i="2"/>
  <c r="I170" i="2"/>
  <c r="J171" i="2"/>
  <c r="I171" i="2"/>
  <c r="J172" i="2"/>
  <c r="I172" i="2"/>
  <c r="J173" i="2"/>
  <c r="I173" i="2"/>
  <c r="J174" i="2"/>
  <c r="I174" i="2"/>
  <c r="J175" i="2"/>
  <c r="I175" i="2"/>
  <c r="J176" i="2"/>
  <c r="I176" i="2"/>
  <c r="J177" i="2"/>
  <c r="I177" i="2"/>
  <c r="J178" i="2"/>
  <c r="I178" i="2"/>
  <c r="J179" i="2"/>
  <c r="I179" i="2"/>
  <c r="J180" i="2"/>
  <c r="I180" i="2"/>
  <c r="J181" i="2"/>
  <c r="I181" i="2"/>
  <c r="J182" i="2"/>
  <c r="I182" i="2"/>
  <c r="J183" i="2"/>
  <c r="I183" i="2"/>
  <c r="J184" i="2"/>
  <c r="I184" i="2"/>
  <c r="J185" i="2"/>
  <c r="I185" i="2"/>
  <c r="J186" i="2"/>
  <c r="I186" i="2"/>
  <c r="J187" i="2"/>
  <c r="I187" i="2"/>
  <c r="J188" i="2"/>
  <c r="I188" i="2"/>
  <c r="J189" i="2"/>
  <c r="I189" i="2"/>
  <c r="J190" i="2"/>
  <c r="I190" i="2"/>
  <c r="J191" i="2"/>
  <c r="I191" i="2"/>
  <c r="J192" i="2"/>
  <c r="I192" i="2"/>
  <c r="J193" i="2"/>
  <c r="I193" i="2"/>
  <c r="J194" i="2"/>
  <c r="I194" i="2"/>
  <c r="J195" i="2"/>
  <c r="I195" i="2"/>
  <c r="J196" i="2"/>
  <c r="I196" i="2"/>
  <c r="J197" i="2"/>
  <c r="I197" i="2"/>
  <c r="J198" i="2"/>
  <c r="I198" i="2"/>
  <c r="J199" i="2"/>
  <c r="I199" i="2"/>
  <c r="J200" i="2"/>
  <c r="I200" i="2"/>
  <c r="J201" i="2"/>
  <c r="I201" i="2"/>
  <c r="J202" i="2"/>
  <c r="I202" i="2"/>
  <c r="J203" i="2"/>
  <c r="I203" i="2"/>
  <c r="J204" i="2"/>
  <c r="I204" i="2"/>
  <c r="J205" i="2"/>
  <c r="I205" i="2"/>
  <c r="J206" i="2"/>
  <c r="I206" i="2"/>
  <c r="J207" i="2"/>
  <c r="I207" i="2"/>
  <c r="J208" i="2"/>
  <c r="I208" i="2"/>
  <c r="J209" i="2"/>
  <c r="I209" i="2"/>
  <c r="J210" i="2"/>
  <c r="I210" i="2"/>
  <c r="J211" i="2"/>
  <c r="I211" i="2"/>
  <c r="J212" i="2"/>
  <c r="I212" i="2"/>
  <c r="J213" i="2"/>
  <c r="I213" i="2"/>
  <c r="J214" i="2"/>
  <c r="I214" i="2"/>
  <c r="J215" i="2"/>
  <c r="I215" i="2"/>
  <c r="J216" i="2"/>
  <c r="I216" i="2"/>
  <c r="J217" i="2"/>
  <c r="I217" i="2"/>
  <c r="J218" i="2"/>
  <c r="I218" i="2"/>
  <c r="J219" i="2"/>
  <c r="I219" i="2"/>
  <c r="J220" i="2"/>
  <c r="I220" i="2"/>
  <c r="J221" i="2"/>
  <c r="I221" i="2"/>
  <c r="J222" i="2"/>
  <c r="I222" i="2"/>
  <c r="J223" i="2"/>
  <c r="I223" i="2"/>
  <c r="J224" i="2"/>
  <c r="I224" i="2"/>
  <c r="J225" i="2"/>
  <c r="I225" i="2"/>
  <c r="J226" i="2"/>
  <c r="I226" i="2"/>
  <c r="J227" i="2"/>
  <c r="I227" i="2"/>
  <c r="J228" i="2"/>
  <c r="I228" i="2"/>
  <c r="J229" i="2"/>
  <c r="I229" i="2"/>
  <c r="J230" i="2"/>
  <c r="I230" i="2"/>
  <c r="J231" i="2"/>
  <c r="I231" i="2"/>
  <c r="J232" i="2"/>
  <c r="I232" i="2"/>
  <c r="J233" i="2"/>
  <c r="I233" i="2"/>
  <c r="J234" i="2"/>
  <c r="I234" i="2"/>
  <c r="J235" i="2"/>
  <c r="I235" i="2"/>
  <c r="J236" i="2"/>
  <c r="I236" i="2"/>
  <c r="J237" i="2"/>
  <c r="I237" i="2"/>
  <c r="J238" i="2"/>
  <c r="I238" i="2"/>
  <c r="J239" i="2"/>
  <c r="I239" i="2"/>
  <c r="J240" i="2"/>
  <c r="I240" i="2"/>
  <c r="J241" i="2"/>
  <c r="I241" i="2"/>
  <c r="J242" i="2"/>
  <c r="I242" i="2"/>
  <c r="J243" i="2"/>
  <c r="I243" i="2"/>
  <c r="J244" i="2"/>
  <c r="I244" i="2"/>
  <c r="J245" i="2"/>
  <c r="I245" i="2"/>
  <c r="J246" i="2"/>
  <c r="I246" i="2"/>
  <c r="J247" i="2"/>
  <c r="I247" i="2"/>
  <c r="J248" i="2"/>
  <c r="I248" i="2"/>
  <c r="J249" i="2"/>
  <c r="I249" i="2"/>
  <c r="J250" i="2"/>
  <c r="I250" i="2"/>
  <c r="J251" i="2"/>
  <c r="I251" i="2"/>
  <c r="J252" i="2"/>
  <c r="I252" i="2"/>
  <c r="J253" i="2"/>
  <c r="I253" i="2"/>
  <c r="J254" i="2"/>
  <c r="I254" i="2"/>
  <c r="J255" i="2"/>
  <c r="I255" i="2"/>
  <c r="J256" i="2"/>
  <c r="I256" i="2"/>
  <c r="J257" i="2"/>
  <c r="I257" i="2"/>
  <c r="J258" i="2"/>
  <c r="I258" i="2"/>
  <c r="J259" i="2"/>
  <c r="I259" i="2"/>
  <c r="J260" i="2"/>
  <c r="I260" i="2"/>
  <c r="J261" i="2"/>
  <c r="I261" i="2"/>
  <c r="J262" i="2"/>
  <c r="I262" i="2"/>
  <c r="J263" i="2"/>
  <c r="I263" i="2"/>
  <c r="J264" i="2"/>
  <c r="I264" i="2"/>
  <c r="J265" i="2"/>
  <c r="I265" i="2"/>
  <c r="J266" i="2"/>
  <c r="I266" i="2"/>
  <c r="J267" i="2"/>
  <c r="I267" i="2"/>
  <c r="J268" i="2"/>
  <c r="I268" i="2"/>
  <c r="J269" i="2"/>
  <c r="I269" i="2"/>
  <c r="J270" i="2"/>
  <c r="I270" i="2"/>
  <c r="J271" i="2"/>
  <c r="I271" i="2"/>
  <c r="J272" i="2"/>
  <c r="I272" i="2"/>
  <c r="J273" i="2"/>
  <c r="I273" i="2"/>
  <c r="J274" i="2"/>
  <c r="I274" i="2"/>
  <c r="J275" i="2"/>
  <c r="I275" i="2"/>
  <c r="J276" i="2"/>
  <c r="I276" i="2"/>
  <c r="J277" i="2"/>
  <c r="I277" i="2"/>
  <c r="J278" i="2"/>
  <c r="I278" i="2"/>
  <c r="J279" i="2"/>
  <c r="I279" i="2"/>
  <c r="J280" i="2"/>
  <c r="I280" i="2"/>
  <c r="J281" i="2"/>
  <c r="I281" i="2"/>
  <c r="J282" i="2"/>
  <c r="I282" i="2"/>
  <c r="J283" i="2"/>
  <c r="I283" i="2"/>
  <c r="J284" i="2"/>
  <c r="I284" i="2"/>
  <c r="J285" i="2"/>
  <c r="I285" i="2"/>
  <c r="J286" i="2"/>
  <c r="I286" i="2"/>
  <c r="J287" i="2"/>
  <c r="I287" i="2"/>
  <c r="J288" i="2"/>
  <c r="I288" i="2"/>
  <c r="J289" i="2"/>
  <c r="I289" i="2"/>
  <c r="J290" i="2"/>
  <c r="I290" i="2"/>
  <c r="J291" i="2"/>
  <c r="I291" i="2"/>
  <c r="J292" i="2"/>
  <c r="I292" i="2"/>
  <c r="J293" i="2"/>
  <c r="I293" i="2"/>
  <c r="J294" i="2"/>
  <c r="I294" i="2"/>
  <c r="J295" i="2"/>
  <c r="I295" i="2"/>
  <c r="J296" i="2"/>
  <c r="I296" i="2"/>
  <c r="J297" i="2"/>
  <c r="I297" i="2"/>
  <c r="J298" i="2"/>
  <c r="I298" i="2"/>
  <c r="J299" i="2"/>
  <c r="I299" i="2"/>
  <c r="J300" i="2"/>
  <c r="I300" i="2"/>
  <c r="J301" i="2"/>
  <c r="I301" i="2"/>
  <c r="J302" i="2"/>
  <c r="I302" i="2"/>
  <c r="J303" i="2"/>
  <c r="I303" i="2"/>
  <c r="J304" i="2"/>
  <c r="I304" i="2"/>
  <c r="J305" i="2"/>
  <c r="I305" i="2"/>
  <c r="J306" i="2"/>
  <c r="I306" i="2"/>
  <c r="J307" i="2"/>
  <c r="I307" i="2"/>
  <c r="J308" i="2"/>
  <c r="I308" i="2"/>
  <c r="J309" i="2"/>
  <c r="I309" i="2"/>
  <c r="J310" i="2"/>
  <c r="I310" i="2"/>
  <c r="J311" i="2"/>
  <c r="I311" i="2"/>
  <c r="J312" i="2"/>
  <c r="I312" i="2"/>
  <c r="J313" i="2"/>
  <c r="I313" i="2"/>
  <c r="J314" i="2"/>
  <c r="I314" i="2"/>
  <c r="J315" i="2"/>
  <c r="I315" i="2"/>
  <c r="J316" i="2"/>
  <c r="I316" i="2"/>
  <c r="J317" i="2"/>
  <c r="I317" i="2"/>
  <c r="J318" i="2"/>
  <c r="I318" i="2"/>
  <c r="J319" i="2"/>
  <c r="I319" i="2"/>
  <c r="J320" i="2"/>
  <c r="I320" i="2"/>
  <c r="J321" i="2"/>
  <c r="I321" i="2"/>
  <c r="J322" i="2"/>
  <c r="I322" i="2"/>
  <c r="J323" i="2"/>
  <c r="I323" i="2"/>
  <c r="J324" i="2"/>
  <c r="I324" i="2"/>
  <c r="J325" i="2"/>
  <c r="I325" i="2"/>
  <c r="J326" i="2"/>
  <c r="I326" i="2"/>
  <c r="J327" i="2"/>
  <c r="I327" i="2"/>
  <c r="J328" i="2"/>
  <c r="I328" i="2"/>
  <c r="J329" i="2"/>
  <c r="I329" i="2"/>
  <c r="J330" i="2"/>
  <c r="I330" i="2"/>
  <c r="J331" i="2"/>
  <c r="I331" i="2"/>
  <c r="J332" i="2"/>
  <c r="I332" i="2"/>
  <c r="J333" i="2"/>
  <c r="I333" i="2"/>
  <c r="J334" i="2"/>
  <c r="I334" i="2"/>
  <c r="J335" i="2"/>
  <c r="I335" i="2"/>
  <c r="J336" i="2"/>
  <c r="I336" i="2"/>
  <c r="J337" i="2"/>
  <c r="I337" i="2"/>
  <c r="J338" i="2"/>
  <c r="I338" i="2"/>
  <c r="J339" i="2"/>
  <c r="I339" i="2"/>
  <c r="J340" i="2"/>
  <c r="I340" i="2"/>
  <c r="J341" i="2"/>
  <c r="I341" i="2"/>
  <c r="J342" i="2"/>
  <c r="I342" i="2"/>
  <c r="D200" i="2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B22" i="2"/>
  <c r="S25" i="1"/>
  <c r="S26" i="1"/>
  <c r="S27" i="1"/>
  <c r="B25" i="2"/>
  <c r="F25" i="2"/>
  <c r="S28" i="1"/>
  <c r="S29" i="1"/>
  <c r="S30" i="1"/>
  <c r="B28" i="2"/>
  <c r="S31" i="1"/>
  <c r="S32" i="1"/>
  <c r="S33" i="1"/>
  <c r="S34" i="1"/>
  <c r="B32" i="2"/>
  <c r="S35" i="1"/>
  <c r="B33" i="2"/>
  <c r="F33" i="2"/>
  <c r="S36" i="1"/>
  <c r="S37" i="1"/>
  <c r="S38" i="1"/>
  <c r="B36" i="2"/>
  <c r="S39" i="1"/>
  <c r="B37" i="2"/>
  <c r="F37" i="2"/>
  <c r="S40" i="1"/>
  <c r="B38" i="2"/>
  <c r="S41" i="1"/>
  <c r="S42" i="1"/>
  <c r="S43" i="1"/>
  <c r="B41" i="2"/>
  <c r="F41" i="2"/>
  <c r="S44" i="1"/>
  <c r="B42" i="2"/>
  <c r="D42" i="2"/>
  <c r="S45" i="1"/>
  <c r="S46" i="1"/>
  <c r="S47" i="1"/>
  <c r="B45" i="2"/>
  <c r="S48" i="1"/>
  <c r="S49" i="1"/>
  <c r="S50" i="1"/>
  <c r="S51" i="1"/>
  <c r="B49" i="2"/>
  <c r="F49" i="2"/>
  <c r="S52" i="1"/>
  <c r="S53" i="1"/>
  <c r="S54" i="1"/>
  <c r="S55" i="1"/>
  <c r="B53" i="2"/>
  <c r="F53" i="2"/>
  <c r="S56" i="1"/>
  <c r="S57" i="1"/>
  <c r="S58" i="1"/>
  <c r="B56" i="2"/>
  <c r="F56" i="2"/>
  <c r="S59" i="1"/>
  <c r="B57" i="2"/>
  <c r="F57" i="2"/>
  <c r="S60" i="1"/>
  <c r="S61" i="1"/>
  <c r="S62" i="1"/>
  <c r="S63" i="1"/>
  <c r="B61" i="2"/>
  <c r="D61" i="2"/>
  <c r="C61" i="2"/>
  <c r="S64" i="1"/>
  <c r="S65" i="1"/>
  <c r="S66" i="1"/>
  <c r="S67" i="1"/>
  <c r="B65" i="2"/>
  <c r="F65" i="2"/>
  <c r="S68" i="1"/>
  <c r="S69" i="1"/>
  <c r="S70" i="1"/>
  <c r="B68" i="2"/>
  <c r="F68" i="2"/>
  <c r="S71" i="1"/>
  <c r="B69" i="2"/>
  <c r="S72" i="1"/>
  <c r="S73" i="1"/>
  <c r="S74" i="1"/>
  <c r="B72" i="2"/>
  <c r="F72" i="2"/>
  <c r="S75" i="1"/>
  <c r="S76" i="1"/>
  <c r="S77" i="1"/>
  <c r="S78" i="1"/>
  <c r="B76" i="2"/>
  <c r="F76" i="2"/>
  <c r="S79" i="1"/>
  <c r="B77" i="2"/>
  <c r="D77" i="2"/>
  <c r="C77" i="2"/>
  <c r="S80" i="1"/>
  <c r="S81" i="1"/>
  <c r="S82" i="1"/>
  <c r="S83" i="1"/>
  <c r="B81" i="2"/>
  <c r="S84" i="1"/>
  <c r="S85" i="1"/>
  <c r="S86" i="1"/>
  <c r="S87" i="1"/>
  <c r="B85" i="2"/>
  <c r="S88" i="1"/>
  <c r="B86" i="2"/>
  <c r="D86" i="2"/>
  <c r="S89" i="1"/>
  <c r="S90" i="1"/>
  <c r="B88" i="2"/>
  <c r="F88" i="2"/>
  <c r="S91" i="1"/>
  <c r="B89" i="2"/>
  <c r="F89" i="2"/>
  <c r="S92" i="1"/>
  <c r="S93" i="1"/>
  <c r="S94" i="1"/>
  <c r="S95" i="1"/>
  <c r="B93" i="2"/>
  <c r="F93" i="2"/>
  <c r="S96" i="1"/>
  <c r="B94" i="2"/>
  <c r="S97" i="1"/>
  <c r="S98" i="1"/>
  <c r="B96" i="2"/>
  <c r="F96" i="2"/>
  <c r="F97" i="2"/>
  <c r="S103" i="1"/>
  <c r="B101" i="2"/>
  <c r="F101" i="2"/>
  <c r="S104" i="1"/>
  <c r="B102" i="2"/>
  <c r="S105" i="1"/>
  <c r="S106" i="1"/>
  <c r="B104" i="2"/>
  <c r="F104" i="2"/>
  <c r="S107" i="1"/>
  <c r="B105" i="2"/>
  <c r="F105" i="2"/>
  <c r="S108" i="1"/>
  <c r="B106" i="2"/>
  <c r="D106" i="2"/>
  <c r="S109" i="1"/>
  <c r="S110" i="1"/>
  <c r="S111" i="1"/>
  <c r="B109" i="2"/>
  <c r="D109" i="2"/>
  <c r="S112" i="1"/>
  <c r="S113" i="1"/>
  <c r="S114" i="1"/>
  <c r="S115" i="1"/>
  <c r="B113" i="2"/>
  <c r="S116" i="1"/>
  <c r="S117" i="1"/>
  <c r="S118" i="1"/>
  <c r="S119" i="1"/>
  <c r="B117" i="2"/>
  <c r="S120" i="1"/>
  <c r="S121" i="1"/>
  <c r="S122" i="1"/>
  <c r="S123" i="1"/>
  <c r="B121" i="2"/>
  <c r="S124" i="1"/>
  <c r="S125" i="1"/>
  <c r="S126" i="1"/>
  <c r="S127" i="1"/>
  <c r="B125" i="2"/>
  <c r="D125" i="2"/>
  <c r="S128" i="1"/>
  <c r="S129" i="1"/>
  <c r="S130" i="1"/>
  <c r="B128" i="2"/>
  <c r="S131" i="1"/>
  <c r="B129" i="2"/>
  <c r="S132" i="1"/>
  <c r="B130" i="2"/>
  <c r="F130" i="2"/>
  <c r="S133" i="1"/>
  <c r="S134" i="1"/>
  <c r="B132" i="2"/>
  <c r="S135" i="1"/>
  <c r="S136" i="1"/>
  <c r="S137" i="1"/>
  <c r="S138" i="1"/>
  <c r="S139" i="1"/>
  <c r="B137" i="2"/>
  <c r="F137" i="2"/>
  <c r="S140" i="1"/>
  <c r="S141" i="1"/>
  <c r="S142" i="1"/>
  <c r="S143" i="1"/>
  <c r="B141" i="2"/>
  <c r="D141" i="2"/>
  <c r="S144" i="1"/>
  <c r="S145" i="1"/>
  <c r="S146" i="1"/>
  <c r="B144" i="2"/>
  <c r="S147" i="1"/>
  <c r="B145" i="2"/>
  <c r="S148" i="1"/>
  <c r="B146" i="2"/>
  <c r="S149" i="1"/>
  <c r="S150" i="1"/>
  <c r="B148" i="2"/>
  <c r="S151" i="1"/>
  <c r="B149" i="2"/>
  <c r="F149" i="2"/>
  <c r="S152" i="1"/>
  <c r="S153" i="1"/>
  <c r="S154" i="1"/>
  <c r="S155" i="1"/>
  <c r="B153" i="2"/>
  <c r="S156" i="1"/>
  <c r="S157" i="1"/>
  <c r="S158" i="1"/>
  <c r="S159" i="1"/>
  <c r="B157" i="2"/>
  <c r="D157" i="2"/>
  <c r="C157" i="2"/>
  <c r="S160" i="1"/>
  <c r="S161" i="1"/>
  <c r="S162" i="1"/>
  <c r="B160" i="2"/>
  <c r="S163" i="1"/>
  <c r="B161" i="2"/>
  <c r="S164" i="1"/>
  <c r="S165" i="1"/>
  <c r="S166" i="1"/>
  <c r="S167" i="1"/>
  <c r="B165" i="2"/>
  <c r="S168" i="1"/>
  <c r="B166" i="2"/>
  <c r="S169" i="1"/>
  <c r="S170" i="1"/>
  <c r="S171" i="1"/>
  <c r="S172" i="1"/>
  <c r="S173" i="1"/>
  <c r="S174" i="1"/>
  <c r="B172" i="2"/>
  <c r="S175" i="1"/>
  <c r="S176" i="1"/>
  <c r="S177" i="1"/>
  <c r="S178" i="1"/>
  <c r="S179" i="1"/>
  <c r="B177" i="2"/>
  <c r="S180" i="1"/>
  <c r="S181" i="1"/>
  <c r="S182" i="1"/>
  <c r="B180" i="2"/>
  <c r="S183" i="1"/>
  <c r="S184" i="1"/>
  <c r="B182" i="2"/>
  <c r="S185" i="1"/>
  <c r="S186" i="1"/>
  <c r="S187" i="1"/>
  <c r="S188" i="1"/>
  <c r="S189" i="1"/>
  <c r="S190" i="1"/>
  <c r="S191" i="1"/>
  <c r="S192" i="1"/>
  <c r="B190" i="2"/>
  <c r="S193" i="1"/>
  <c r="S194" i="1"/>
  <c r="B192" i="2"/>
  <c r="S195" i="1"/>
  <c r="B193" i="2"/>
  <c r="S196" i="1"/>
  <c r="S197" i="1"/>
  <c r="S198" i="1"/>
  <c r="S199" i="1"/>
  <c r="B197" i="2"/>
  <c r="S200" i="1"/>
  <c r="S201" i="1"/>
  <c r="S203" i="1"/>
  <c r="B201" i="2"/>
  <c r="D201" i="2"/>
  <c r="S204" i="1"/>
  <c r="S205" i="1"/>
  <c r="S206" i="1"/>
  <c r="S207" i="1"/>
  <c r="B205" i="2"/>
  <c r="D205" i="2"/>
  <c r="S208" i="1"/>
  <c r="S209" i="1"/>
  <c r="S210" i="1"/>
  <c r="S211" i="1"/>
  <c r="B209" i="2"/>
  <c r="D209" i="2"/>
  <c r="S212" i="1"/>
  <c r="S213" i="1"/>
  <c r="S214" i="1"/>
  <c r="B212" i="2"/>
  <c r="F212" i="2"/>
  <c r="E212" i="2"/>
  <c r="S215" i="1"/>
  <c r="B213" i="2"/>
  <c r="S216" i="1"/>
  <c r="S217" i="1"/>
  <c r="S218" i="1"/>
  <c r="S219" i="1"/>
  <c r="B217" i="2"/>
  <c r="S220" i="1"/>
  <c r="S221" i="1"/>
  <c r="S222" i="1"/>
  <c r="S223" i="1"/>
  <c r="B221" i="2"/>
  <c r="S224" i="1"/>
  <c r="S225" i="1"/>
  <c r="S226" i="1"/>
  <c r="S227" i="1"/>
  <c r="B225" i="2"/>
  <c r="S228" i="1"/>
  <c r="S229" i="1"/>
  <c r="S230" i="1"/>
  <c r="S231" i="1"/>
  <c r="B229" i="2"/>
  <c r="S232" i="1"/>
  <c r="S233" i="1"/>
  <c r="S235" i="1"/>
  <c r="B233" i="2"/>
  <c r="D233" i="2"/>
  <c r="S236" i="1"/>
  <c r="S237" i="1"/>
  <c r="S238" i="1"/>
  <c r="S239" i="1"/>
  <c r="B237" i="2"/>
  <c r="S10" i="1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R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R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R191" i="1"/>
  <c r="B189" i="2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R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R193" i="1"/>
  <c r="B191" i="2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R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R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R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R197" i="1"/>
  <c r="B195" i="2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R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R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R200" i="1"/>
  <c r="B198" i="2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R201" i="1"/>
  <c r="B199" i="2"/>
  <c r="D199" i="2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R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R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R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R205" i="1"/>
  <c r="B203" i="2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R206" i="1"/>
  <c r="B204" i="2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R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R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R209" i="1"/>
  <c r="B207" i="2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R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R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R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R213" i="1"/>
  <c r="B211" i="2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R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R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R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R217" i="1"/>
  <c r="B215" i="2"/>
  <c r="D215" i="2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R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R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R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R221" i="1"/>
  <c r="B219" i="2"/>
  <c r="D219" i="2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R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R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R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R225" i="1"/>
  <c r="B223" i="2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R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R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R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R229" i="1"/>
  <c r="B227" i="2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R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R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R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R233" i="1"/>
  <c r="B231" i="2"/>
  <c r="D231" i="2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R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R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R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R237" i="1"/>
  <c r="B235" i="2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R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B31" i="3"/>
  <c r="B362" i="2"/>
  <c r="F362" i="2"/>
  <c r="B361" i="2"/>
  <c r="F361" i="2"/>
  <c r="E361" i="2"/>
  <c r="B360" i="2"/>
  <c r="F360" i="2"/>
  <c r="E360" i="2"/>
  <c r="D360" i="2"/>
  <c r="C360" i="2"/>
  <c r="B359" i="2"/>
  <c r="F359" i="2"/>
  <c r="B358" i="2"/>
  <c r="F358" i="2"/>
  <c r="B357" i="2"/>
  <c r="F357" i="2"/>
  <c r="B356" i="2"/>
  <c r="F356" i="2"/>
  <c r="B355" i="2"/>
  <c r="F355" i="2"/>
  <c r="B354" i="2"/>
  <c r="F354" i="2"/>
  <c r="B353" i="2"/>
  <c r="F353" i="2"/>
  <c r="E353" i="2"/>
  <c r="B352" i="2"/>
  <c r="F352" i="2"/>
  <c r="E352" i="2"/>
  <c r="D352" i="2"/>
  <c r="C352" i="2"/>
  <c r="B351" i="2"/>
  <c r="F351" i="2"/>
  <c r="B350" i="2"/>
  <c r="F350" i="2"/>
  <c r="B349" i="2"/>
  <c r="F349" i="2"/>
  <c r="B348" i="2"/>
  <c r="F348" i="2"/>
  <c r="B347" i="2"/>
  <c r="F347" i="2"/>
  <c r="B346" i="2"/>
  <c r="F346" i="2"/>
  <c r="B345" i="2"/>
  <c r="F345" i="2"/>
  <c r="E345" i="2"/>
  <c r="B344" i="2"/>
  <c r="F344" i="2"/>
  <c r="E344" i="2"/>
  <c r="D344" i="2"/>
  <c r="C344" i="2"/>
  <c r="B343" i="2"/>
  <c r="F343" i="2"/>
  <c r="B342" i="2"/>
  <c r="F342" i="2"/>
  <c r="B341" i="2"/>
  <c r="F341" i="2"/>
  <c r="B340" i="2"/>
  <c r="F340" i="2"/>
  <c r="B339" i="2"/>
  <c r="F339" i="2"/>
  <c r="B338" i="2"/>
  <c r="F338" i="2"/>
  <c r="B337" i="2"/>
  <c r="F337" i="2"/>
  <c r="E337" i="2"/>
  <c r="B336" i="2"/>
  <c r="F336" i="2"/>
  <c r="E336" i="2"/>
  <c r="D336" i="2"/>
  <c r="C336" i="2"/>
  <c r="B335" i="2"/>
  <c r="F335" i="2"/>
  <c r="B334" i="2"/>
  <c r="F334" i="2"/>
  <c r="B333" i="2"/>
  <c r="F333" i="2"/>
  <c r="B332" i="2"/>
  <c r="F332" i="2"/>
  <c r="B331" i="2"/>
  <c r="F331" i="2"/>
  <c r="B330" i="2"/>
  <c r="F330" i="2"/>
  <c r="B329" i="2"/>
  <c r="F329" i="2"/>
  <c r="E329" i="2"/>
  <c r="B328" i="2"/>
  <c r="F328" i="2"/>
  <c r="E328" i="2"/>
  <c r="D328" i="2"/>
  <c r="C328" i="2"/>
  <c r="B327" i="2"/>
  <c r="F327" i="2"/>
  <c r="B326" i="2"/>
  <c r="F326" i="2"/>
  <c r="B325" i="2"/>
  <c r="F325" i="2"/>
  <c r="B324" i="2"/>
  <c r="F324" i="2"/>
  <c r="B323" i="2"/>
  <c r="F323" i="2"/>
  <c r="B322" i="2"/>
  <c r="F322" i="2"/>
  <c r="B321" i="2"/>
  <c r="F321" i="2"/>
  <c r="E321" i="2"/>
  <c r="B320" i="2"/>
  <c r="F320" i="2"/>
  <c r="E320" i="2"/>
  <c r="D320" i="2"/>
  <c r="C320" i="2"/>
  <c r="B319" i="2"/>
  <c r="F319" i="2"/>
  <c r="B318" i="2"/>
  <c r="F318" i="2"/>
  <c r="B317" i="2"/>
  <c r="F317" i="2"/>
  <c r="B316" i="2"/>
  <c r="F316" i="2"/>
  <c r="B315" i="2"/>
  <c r="F315" i="2"/>
  <c r="B314" i="2"/>
  <c r="F314" i="2"/>
  <c r="B313" i="2"/>
  <c r="F313" i="2"/>
  <c r="E313" i="2"/>
  <c r="B312" i="2"/>
  <c r="F312" i="2"/>
  <c r="E312" i="2"/>
  <c r="D312" i="2"/>
  <c r="C312" i="2"/>
  <c r="B311" i="2"/>
  <c r="F311" i="2"/>
  <c r="B310" i="2"/>
  <c r="F310" i="2"/>
  <c r="B309" i="2"/>
  <c r="F309" i="2"/>
  <c r="B308" i="2"/>
  <c r="F308" i="2"/>
  <c r="B307" i="2"/>
  <c r="F307" i="2"/>
  <c r="B306" i="2"/>
  <c r="F306" i="2"/>
  <c r="B305" i="2"/>
  <c r="F305" i="2"/>
  <c r="E305" i="2"/>
  <c r="B304" i="2"/>
  <c r="F304" i="2"/>
  <c r="E304" i="2"/>
  <c r="D304" i="2"/>
  <c r="C304" i="2"/>
  <c r="B303" i="2"/>
  <c r="F303" i="2"/>
  <c r="B302" i="2"/>
  <c r="F302" i="2"/>
  <c r="B301" i="2"/>
  <c r="F301" i="2"/>
  <c r="B300" i="2"/>
  <c r="F300" i="2"/>
  <c r="B299" i="2"/>
  <c r="F299" i="2"/>
  <c r="B298" i="2"/>
  <c r="F298" i="2"/>
  <c r="B297" i="2"/>
  <c r="F297" i="2"/>
  <c r="E297" i="2"/>
  <c r="B296" i="2"/>
  <c r="F296" i="2"/>
  <c r="E296" i="2"/>
  <c r="B295" i="2"/>
  <c r="F295" i="2"/>
  <c r="B294" i="2"/>
  <c r="F294" i="2"/>
  <c r="B293" i="2"/>
  <c r="F293" i="2"/>
  <c r="E293" i="2"/>
  <c r="B292" i="2"/>
  <c r="F292" i="2"/>
  <c r="E292" i="2"/>
  <c r="B291" i="2"/>
  <c r="F291" i="2"/>
  <c r="B290" i="2"/>
  <c r="F290" i="2"/>
  <c r="B289" i="2"/>
  <c r="F289" i="2"/>
  <c r="E289" i="2"/>
  <c r="B288" i="2"/>
  <c r="F288" i="2"/>
  <c r="E288" i="2"/>
  <c r="B287" i="2"/>
  <c r="F287" i="2"/>
  <c r="B286" i="2"/>
  <c r="F286" i="2"/>
  <c r="B285" i="2"/>
  <c r="F285" i="2"/>
  <c r="E285" i="2"/>
  <c r="B284" i="2"/>
  <c r="F284" i="2"/>
  <c r="E284" i="2"/>
  <c r="B283" i="2"/>
  <c r="F283" i="2"/>
  <c r="B282" i="2"/>
  <c r="F282" i="2"/>
  <c r="B281" i="2"/>
  <c r="F281" i="2"/>
  <c r="E281" i="2"/>
  <c r="B280" i="2"/>
  <c r="F280" i="2"/>
  <c r="E280" i="2"/>
  <c r="B279" i="2"/>
  <c r="F279" i="2"/>
  <c r="B278" i="2"/>
  <c r="F278" i="2"/>
  <c r="B277" i="2"/>
  <c r="F277" i="2"/>
  <c r="E277" i="2"/>
  <c r="B276" i="2"/>
  <c r="F276" i="2"/>
  <c r="E276" i="2"/>
  <c r="B275" i="2"/>
  <c r="F275" i="2"/>
  <c r="B274" i="2"/>
  <c r="F274" i="2"/>
  <c r="B273" i="2"/>
  <c r="F273" i="2"/>
  <c r="E273" i="2"/>
  <c r="B272" i="2"/>
  <c r="F272" i="2"/>
  <c r="E272" i="2"/>
  <c r="B271" i="2"/>
  <c r="F271" i="2"/>
  <c r="B270" i="2"/>
  <c r="F270" i="2"/>
  <c r="B269" i="2"/>
  <c r="F269" i="2"/>
  <c r="E269" i="2"/>
  <c r="B268" i="2"/>
  <c r="F268" i="2"/>
  <c r="E268" i="2"/>
  <c r="B267" i="2"/>
  <c r="F267" i="2"/>
  <c r="B266" i="2"/>
  <c r="F266" i="2"/>
  <c r="B265" i="2"/>
  <c r="F265" i="2"/>
  <c r="E265" i="2"/>
  <c r="B264" i="2"/>
  <c r="F264" i="2"/>
  <c r="E264" i="2"/>
  <c r="B263" i="2"/>
  <c r="F263" i="2"/>
  <c r="B262" i="2"/>
  <c r="F262" i="2"/>
  <c r="B261" i="2"/>
  <c r="F261" i="2"/>
  <c r="E261" i="2"/>
  <c r="B260" i="2"/>
  <c r="F260" i="2"/>
  <c r="E260" i="2"/>
  <c r="B259" i="2"/>
  <c r="F259" i="2"/>
  <c r="B258" i="2"/>
  <c r="F258" i="2"/>
  <c r="B257" i="2"/>
  <c r="F257" i="2"/>
  <c r="E257" i="2"/>
  <c r="B256" i="2"/>
  <c r="F256" i="2"/>
  <c r="E256" i="2"/>
  <c r="B255" i="2"/>
  <c r="F255" i="2"/>
  <c r="B254" i="2"/>
  <c r="F254" i="2"/>
  <c r="B253" i="2"/>
  <c r="F253" i="2"/>
  <c r="E253" i="2"/>
  <c r="B252" i="2"/>
  <c r="F252" i="2"/>
  <c r="E252" i="2"/>
  <c r="B251" i="2"/>
  <c r="F251" i="2"/>
  <c r="B250" i="2"/>
  <c r="F250" i="2"/>
  <c r="B249" i="2"/>
  <c r="F249" i="2"/>
  <c r="B248" i="2"/>
  <c r="F248" i="2"/>
  <c r="E248" i="2"/>
  <c r="B247" i="2"/>
  <c r="F247" i="2"/>
  <c r="B246" i="2"/>
  <c r="F246" i="2"/>
  <c r="B245" i="2"/>
  <c r="F245" i="2"/>
  <c r="B244" i="2"/>
  <c r="F244" i="2"/>
  <c r="B243" i="2"/>
  <c r="F243" i="2"/>
  <c r="B242" i="2"/>
  <c r="F242" i="2"/>
  <c r="B241" i="2"/>
  <c r="F241" i="2"/>
  <c r="B240" i="2"/>
  <c r="F240" i="2"/>
  <c r="E240" i="2"/>
  <c r="B239" i="2"/>
  <c r="F239" i="2"/>
  <c r="B238" i="2"/>
  <c r="F238" i="2"/>
  <c r="F205" i="2"/>
  <c r="E205" i="2"/>
  <c r="C205" i="2"/>
  <c r="F182" i="2"/>
  <c r="B178" i="2"/>
  <c r="F178" i="2"/>
  <c r="B162" i="2"/>
  <c r="F162" i="2"/>
  <c r="B158" i="2"/>
  <c r="F158" i="2"/>
  <c r="F157" i="2"/>
  <c r="B155" i="2"/>
  <c r="F155" i="2"/>
  <c r="F146" i="2"/>
  <c r="B142" i="2"/>
  <c r="F142" i="2"/>
  <c r="F141" i="2"/>
  <c r="E141" i="2"/>
  <c r="B135" i="2"/>
  <c r="F135" i="2"/>
  <c r="E135" i="2"/>
  <c r="B131" i="2"/>
  <c r="F131" i="2"/>
  <c r="E131" i="2"/>
  <c r="B126" i="2"/>
  <c r="F126" i="2"/>
  <c r="F125" i="2"/>
  <c r="E125" i="2"/>
  <c r="B119" i="2"/>
  <c r="F119" i="2"/>
  <c r="B114" i="2"/>
  <c r="F114" i="2"/>
  <c r="B110" i="2"/>
  <c r="F110" i="2"/>
  <c r="F109" i="2"/>
  <c r="E109" i="2"/>
  <c r="B103" i="2"/>
  <c r="F103" i="2"/>
  <c r="E103" i="2"/>
  <c r="F102" i="2"/>
  <c r="F98" i="2"/>
  <c r="B95" i="2"/>
  <c r="F95" i="2"/>
  <c r="B87" i="2"/>
  <c r="F87" i="2"/>
  <c r="F86" i="2"/>
  <c r="B83" i="2"/>
  <c r="F83" i="2"/>
  <c r="B78" i="2"/>
  <c r="F78" i="2"/>
  <c r="E78" i="2"/>
  <c r="F77" i="2"/>
  <c r="E77" i="2"/>
  <c r="B71" i="2"/>
  <c r="F71" i="2"/>
  <c r="B67" i="2"/>
  <c r="F67" i="2"/>
  <c r="B66" i="2"/>
  <c r="F66" i="2"/>
  <c r="B63" i="2"/>
  <c r="F63" i="2"/>
  <c r="F61" i="2"/>
  <c r="B59" i="2"/>
  <c r="F59" i="2"/>
  <c r="B55" i="2"/>
  <c r="F55" i="2"/>
  <c r="B51" i="2"/>
  <c r="F51" i="2"/>
  <c r="B50" i="2"/>
  <c r="F50" i="2"/>
  <c r="B47" i="2"/>
  <c r="F47" i="2"/>
  <c r="F45" i="2"/>
  <c r="F42" i="2"/>
  <c r="B39" i="2"/>
  <c r="F39" i="2"/>
  <c r="F38" i="2"/>
  <c r="B35" i="2"/>
  <c r="F35" i="2"/>
  <c r="E35" i="2"/>
  <c r="B34" i="2"/>
  <c r="F34" i="2"/>
  <c r="B31" i="2"/>
  <c r="F31" i="2"/>
  <c r="B30" i="2"/>
  <c r="F30" i="2"/>
  <c r="B27" i="2"/>
  <c r="F27" i="2"/>
  <c r="B23" i="2"/>
  <c r="F23" i="2"/>
  <c r="F22" i="2"/>
  <c r="AI189" i="1"/>
  <c r="AH189" i="1"/>
  <c r="AF189" i="1"/>
  <c r="AE189" i="1"/>
  <c r="AC189" i="1"/>
  <c r="AB189" i="1"/>
  <c r="Z189" i="1"/>
  <c r="Y189" i="1"/>
  <c r="W189" i="1"/>
  <c r="V189" i="1"/>
  <c r="R189" i="1"/>
  <c r="AI188" i="1"/>
  <c r="AH188" i="1"/>
  <c r="AF188" i="1"/>
  <c r="AE188" i="1"/>
  <c r="AC188" i="1"/>
  <c r="AB188" i="1"/>
  <c r="Z188" i="1"/>
  <c r="Y188" i="1"/>
  <c r="W188" i="1"/>
  <c r="V188" i="1"/>
  <c r="R188" i="1"/>
  <c r="AI187" i="1"/>
  <c r="AH187" i="1"/>
  <c r="AF187" i="1"/>
  <c r="AE187" i="1"/>
  <c r="AC187" i="1"/>
  <c r="AB187" i="1"/>
  <c r="Z187" i="1"/>
  <c r="Y187" i="1"/>
  <c r="W187" i="1"/>
  <c r="V187" i="1"/>
  <c r="R187" i="1"/>
  <c r="AI186" i="1"/>
  <c r="AH186" i="1"/>
  <c r="AF186" i="1"/>
  <c r="AE186" i="1"/>
  <c r="AC186" i="1"/>
  <c r="AB186" i="1"/>
  <c r="Z186" i="1"/>
  <c r="Y186" i="1"/>
  <c r="W186" i="1"/>
  <c r="V186" i="1"/>
  <c r="R186" i="1"/>
  <c r="AI185" i="1"/>
  <c r="AH185" i="1"/>
  <c r="AF185" i="1"/>
  <c r="AE185" i="1"/>
  <c r="AC185" i="1"/>
  <c r="AB185" i="1"/>
  <c r="Z185" i="1"/>
  <c r="Y185" i="1"/>
  <c r="W185" i="1"/>
  <c r="V185" i="1"/>
  <c r="R185" i="1"/>
  <c r="AI184" i="1"/>
  <c r="AH184" i="1"/>
  <c r="AF184" i="1"/>
  <c r="AE184" i="1"/>
  <c r="AC184" i="1"/>
  <c r="AB184" i="1"/>
  <c r="Z184" i="1"/>
  <c r="Y184" i="1"/>
  <c r="W184" i="1"/>
  <c r="V184" i="1"/>
  <c r="R184" i="1"/>
  <c r="AI183" i="1"/>
  <c r="AH183" i="1"/>
  <c r="AF183" i="1"/>
  <c r="AE183" i="1"/>
  <c r="AC183" i="1"/>
  <c r="AB183" i="1"/>
  <c r="Z183" i="1"/>
  <c r="Y183" i="1"/>
  <c r="W183" i="1"/>
  <c r="V183" i="1"/>
  <c r="R183" i="1"/>
  <c r="AI182" i="1"/>
  <c r="AH182" i="1"/>
  <c r="AF182" i="1"/>
  <c r="AE182" i="1"/>
  <c r="AC182" i="1"/>
  <c r="AB182" i="1"/>
  <c r="Z182" i="1"/>
  <c r="Y182" i="1"/>
  <c r="W182" i="1"/>
  <c r="V182" i="1"/>
  <c r="R182" i="1"/>
  <c r="AI181" i="1"/>
  <c r="AH181" i="1"/>
  <c r="AF181" i="1"/>
  <c r="AE181" i="1"/>
  <c r="AC181" i="1"/>
  <c r="AB181" i="1"/>
  <c r="Z181" i="1"/>
  <c r="Y181" i="1"/>
  <c r="W181" i="1"/>
  <c r="V181" i="1"/>
  <c r="R181" i="1"/>
  <c r="AI180" i="1"/>
  <c r="AH180" i="1"/>
  <c r="AF180" i="1"/>
  <c r="AE180" i="1"/>
  <c r="AC180" i="1"/>
  <c r="AB180" i="1"/>
  <c r="Z180" i="1"/>
  <c r="Y180" i="1"/>
  <c r="W180" i="1"/>
  <c r="V180" i="1"/>
  <c r="R180" i="1"/>
  <c r="AI179" i="1"/>
  <c r="AH179" i="1"/>
  <c r="AF179" i="1"/>
  <c r="AE179" i="1"/>
  <c r="AC179" i="1"/>
  <c r="AB179" i="1"/>
  <c r="Z179" i="1"/>
  <c r="Y179" i="1"/>
  <c r="W179" i="1"/>
  <c r="V179" i="1"/>
  <c r="R179" i="1"/>
  <c r="AI178" i="1"/>
  <c r="AH178" i="1"/>
  <c r="AF178" i="1"/>
  <c r="AE178" i="1"/>
  <c r="AC178" i="1"/>
  <c r="AB178" i="1"/>
  <c r="Z178" i="1"/>
  <c r="Y178" i="1"/>
  <c r="W178" i="1"/>
  <c r="V178" i="1"/>
  <c r="R178" i="1"/>
  <c r="AI177" i="1"/>
  <c r="AH177" i="1"/>
  <c r="AF177" i="1"/>
  <c r="AE177" i="1"/>
  <c r="AC177" i="1"/>
  <c r="AB177" i="1"/>
  <c r="Z177" i="1"/>
  <c r="Y177" i="1"/>
  <c r="W177" i="1"/>
  <c r="V177" i="1"/>
  <c r="R177" i="1"/>
  <c r="AI176" i="1"/>
  <c r="AH176" i="1"/>
  <c r="AF176" i="1"/>
  <c r="AE176" i="1"/>
  <c r="AC176" i="1"/>
  <c r="AB176" i="1"/>
  <c r="Z176" i="1"/>
  <c r="Y176" i="1"/>
  <c r="W176" i="1"/>
  <c r="V176" i="1"/>
  <c r="R176" i="1"/>
  <c r="AI175" i="1"/>
  <c r="AH175" i="1"/>
  <c r="AF175" i="1"/>
  <c r="AE175" i="1"/>
  <c r="AC175" i="1"/>
  <c r="AB175" i="1"/>
  <c r="Z175" i="1"/>
  <c r="Y175" i="1"/>
  <c r="W175" i="1"/>
  <c r="V175" i="1"/>
  <c r="R175" i="1"/>
  <c r="AI174" i="1"/>
  <c r="AH174" i="1"/>
  <c r="AF174" i="1"/>
  <c r="AE174" i="1"/>
  <c r="AC174" i="1"/>
  <c r="AB174" i="1"/>
  <c r="Z174" i="1"/>
  <c r="Y174" i="1"/>
  <c r="W174" i="1"/>
  <c r="V174" i="1"/>
  <c r="R174" i="1"/>
  <c r="AI173" i="1"/>
  <c r="AH173" i="1"/>
  <c r="AF173" i="1"/>
  <c r="AE173" i="1"/>
  <c r="AC173" i="1"/>
  <c r="AB173" i="1"/>
  <c r="Z173" i="1"/>
  <c r="Y173" i="1"/>
  <c r="W173" i="1"/>
  <c r="V173" i="1"/>
  <c r="R173" i="1"/>
  <c r="AI172" i="1"/>
  <c r="AH172" i="1"/>
  <c r="AF172" i="1"/>
  <c r="AE172" i="1"/>
  <c r="AC172" i="1"/>
  <c r="AB172" i="1"/>
  <c r="Z172" i="1"/>
  <c r="Y172" i="1"/>
  <c r="W172" i="1"/>
  <c r="V172" i="1"/>
  <c r="R172" i="1"/>
  <c r="AI171" i="1"/>
  <c r="AH171" i="1"/>
  <c r="AF171" i="1"/>
  <c r="AE171" i="1"/>
  <c r="AC171" i="1"/>
  <c r="AB171" i="1"/>
  <c r="Z171" i="1"/>
  <c r="Y171" i="1"/>
  <c r="W171" i="1"/>
  <c r="V171" i="1"/>
  <c r="R171" i="1"/>
  <c r="AI170" i="1"/>
  <c r="AH170" i="1"/>
  <c r="AF170" i="1"/>
  <c r="AE170" i="1"/>
  <c r="AC170" i="1"/>
  <c r="AB170" i="1"/>
  <c r="Z170" i="1"/>
  <c r="Y170" i="1"/>
  <c r="W170" i="1"/>
  <c r="V170" i="1"/>
  <c r="R170" i="1"/>
  <c r="AI169" i="1"/>
  <c r="AH169" i="1"/>
  <c r="AF169" i="1"/>
  <c r="AE169" i="1"/>
  <c r="AC169" i="1"/>
  <c r="AB169" i="1"/>
  <c r="Z169" i="1"/>
  <c r="Y169" i="1"/>
  <c r="W169" i="1"/>
  <c r="V169" i="1"/>
  <c r="R169" i="1"/>
  <c r="AI168" i="1"/>
  <c r="AH168" i="1"/>
  <c r="AF168" i="1"/>
  <c r="AE168" i="1"/>
  <c r="AC168" i="1"/>
  <c r="AB168" i="1"/>
  <c r="Z168" i="1"/>
  <c r="Y168" i="1"/>
  <c r="W168" i="1"/>
  <c r="V168" i="1"/>
  <c r="R168" i="1"/>
  <c r="AI167" i="1"/>
  <c r="AH167" i="1"/>
  <c r="AF167" i="1"/>
  <c r="AE167" i="1"/>
  <c r="AC167" i="1"/>
  <c r="AB167" i="1"/>
  <c r="Z167" i="1"/>
  <c r="Y167" i="1"/>
  <c r="W167" i="1"/>
  <c r="V167" i="1"/>
  <c r="R167" i="1"/>
  <c r="AI166" i="1"/>
  <c r="AH166" i="1"/>
  <c r="AF166" i="1"/>
  <c r="AE166" i="1"/>
  <c r="AC166" i="1"/>
  <c r="AB166" i="1"/>
  <c r="Z166" i="1"/>
  <c r="Y166" i="1"/>
  <c r="W166" i="1"/>
  <c r="V166" i="1"/>
  <c r="R166" i="1"/>
  <c r="AI165" i="1"/>
  <c r="AH165" i="1"/>
  <c r="AF165" i="1"/>
  <c r="AE165" i="1"/>
  <c r="AC165" i="1"/>
  <c r="AB165" i="1"/>
  <c r="Z165" i="1"/>
  <c r="Y165" i="1"/>
  <c r="W165" i="1"/>
  <c r="V165" i="1"/>
  <c r="R165" i="1"/>
  <c r="AI164" i="1"/>
  <c r="AH164" i="1"/>
  <c r="AF164" i="1"/>
  <c r="AE164" i="1"/>
  <c r="AC164" i="1"/>
  <c r="AB164" i="1"/>
  <c r="Z164" i="1"/>
  <c r="Y164" i="1"/>
  <c r="W164" i="1"/>
  <c r="V164" i="1"/>
  <c r="R164" i="1"/>
  <c r="AI163" i="1"/>
  <c r="AH163" i="1"/>
  <c r="AF163" i="1"/>
  <c r="AE163" i="1"/>
  <c r="AC163" i="1"/>
  <c r="AB163" i="1"/>
  <c r="Z163" i="1"/>
  <c r="Y163" i="1"/>
  <c r="W163" i="1"/>
  <c r="V163" i="1"/>
  <c r="R163" i="1"/>
  <c r="AI162" i="1"/>
  <c r="AH162" i="1"/>
  <c r="AF162" i="1"/>
  <c r="AE162" i="1"/>
  <c r="AC162" i="1"/>
  <c r="AB162" i="1"/>
  <c r="Z162" i="1"/>
  <c r="Y162" i="1"/>
  <c r="W162" i="1"/>
  <c r="V162" i="1"/>
  <c r="R162" i="1"/>
  <c r="AI161" i="1"/>
  <c r="AH161" i="1"/>
  <c r="AF161" i="1"/>
  <c r="AE161" i="1"/>
  <c r="AC161" i="1"/>
  <c r="AB161" i="1"/>
  <c r="Z161" i="1"/>
  <c r="Y161" i="1"/>
  <c r="W161" i="1"/>
  <c r="V161" i="1"/>
  <c r="R161" i="1"/>
  <c r="AI160" i="1"/>
  <c r="AH160" i="1"/>
  <c r="AF160" i="1"/>
  <c r="AE160" i="1"/>
  <c r="AC160" i="1"/>
  <c r="AB160" i="1"/>
  <c r="Z160" i="1"/>
  <c r="Y160" i="1"/>
  <c r="W160" i="1"/>
  <c r="V160" i="1"/>
  <c r="R160" i="1"/>
  <c r="AI159" i="1"/>
  <c r="AH159" i="1"/>
  <c r="AF159" i="1"/>
  <c r="AE159" i="1"/>
  <c r="AC159" i="1"/>
  <c r="AB159" i="1"/>
  <c r="Z159" i="1"/>
  <c r="Y159" i="1"/>
  <c r="W159" i="1"/>
  <c r="V159" i="1"/>
  <c r="R159" i="1"/>
  <c r="AI158" i="1"/>
  <c r="AH158" i="1"/>
  <c r="AF158" i="1"/>
  <c r="AE158" i="1"/>
  <c r="AC158" i="1"/>
  <c r="AB158" i="1"/>
  <c r="Z158" i="1"/>
  <c r="Y158" i="1"/>
  <c r="W158" i="1"/>
  <c r="V158" i="1"/>
  <c r="R158" i="1"/>
  <c r="AI157" i="1"/>
  <c r="AH157" i="1"/>
  <c r="AF157" i="1"/>
  <c r="AE157" i="1"/>
  <c r="AC157" i="1"/>
  <c r="AB157" i="1"/>
  <c r="Z157" i="1"/>
  <c r="Y157" i="1"/>
  <c r="W157" i="1"/>
  <c r="V157" i="1"/>
  <c r="R157" i="1"/>
  <c r="AI156" i="1"/>
  <c r="AH156" i="1"/>
  <c r="AF156" i="1"/>
  <c r="AE156" i="1"/>
  <c r="AC156" i="1"/>
  <c r="AB156" i="1"/>
  <c r="Z156" i="1"/>
  <c r="Y156" i="1"/>
  <c r="W156" i="1"/>
  <c r="V156" i="1"/>
  <c r="R156" i="1"/>
  <c r="AI155" i="1"/>
  <c r="AH155" i="1"/>
  <c r="AF155" i="1"/>
  <c r="AE155" i="1"/>
  <c r="AC155" i="1"/>
  <c r="AB155" i="1"/>
  <c r="Z155" i="1"/>
  <c r="Y155" i="1"/>
  <c r="W155" i="1"/>
  <c r="V155" i="1"/>
  <c r="R155" i="1"/>
  <c r="AI154" i="1"/>
  <c r="AH154" i="1"/>
  <c r="AF154" i="1"/>
  <c r="AE154" i="1"/>
  <c r="AC154" i="1"/>
  <c r="AB154" i="1"/>
  <c r="Z154" i="1"/>
  <c r="Y154" i="1"/>
  <c r="W154" i="1"/>
  <c r="V154" i="1"/>
  <c r="R154" i="1"/>
  <c r="AI153" i="1"/>
  <c r="AH153" i="1"/>
  <c r="AF153" i="1"/>
  <c r="AE153" i="1"/>
  <c r="AC153" i="1"/>
  <c r="AB153" i="1"/>
  <c r="Z153" i="1"/>
  <c r="Y153" i="1"/>
  <c r="W153" i="1"/>
  <c r="V153" i="1"/>
  <c r="R153" i="1"/>
  <c r="AI152" i="1"/>
  <c r="AH152" i="1"/>
  <c r="AF152" i="1"/>
  <c r="AE152" i="1"/>
  <c r="AC152" i="1"/>
  <c r="AB152" i="1"/>
  <c r="Z152" i="1"/>
  <c r="Y152" i="1"/>
  <c r="W152" i="1"/>
  <c r="V152" i="1"/>
  <c r="R152" i="1"/>
  <c r="AI151" i="1"/>
  <c r="AH151" i="1"/>
  <c r="AF151" i="1"/>
  <c r="AE151" i="1"/>
  <c r="AC151" i="1"/>
  <c r="AB151" i="1"/>
  <c r="Z151" i="1"/>
  <c r="Y151" i="1"/>
  <c r="W151" i="1"/>
  <c r="V151" i="1"/>
  <c r="R151" i="1"/>
  <c r="AI150" i="1"/>
  <c r="AH150" i="1"/>
  <c r="AF150" i="1"/>
  <c r="AE150" i="1"/>
  <c r="AC150" i="1"/>
  <c r="AB150" i="1"/>
  <c r="Z150" i="1"/>
  <c r="Y150" i="1"/>
  <c r="W150" i="1"/>
  <c r="V150" i="1"/>
  <c r="R150" i="1"/>
  <c r="AI149" i="1"/>
  <c r="AH149" i="1"/>
  <c r="AF149" i="1"/>
  <c r="AE149" i="1"/>
  <c r="AC149" i="1"/>
  <c r="AB149" i="1"/>
  <c r="Z149" i="1"/>
  <c r="Y149" i="1"/>
  <c r="W149" i="1"/>
  <c r="V149" i="1"/>
  <c r="R149" i="1"/>
  <c r="AI148" i="1"/>
  <c r="AH148" i="1"/>
  <c r="AF148" i="1"/>
  <c r="AE148" i="1"/>
  <c r="AC148" i="1"/>
  <c r="AB148" i="1"/>
  <c r="Z148" i="1"/>
  <c r="Y148" i="1"/>
  <c r="W148" i="1"/>
  <c r="V148" i="1"/>
  <c r="R148" i="1"/>
  <c r="AI147" i="1"/>
  <c r="AH147" i="1"/>
  <c r="AF147" i="1"/>
  <c r="AE147" i="1"/>
  <c r="AC147" i="1"/>
  <c r="AB147" i="1"/>
  <c r="Z147" i="1"/>
  <c r="Y147" i="1"/>
  <c r="W147" i="1"/>
  <c r="V147" i="1"/>
  <c r="R147" i="1"/>
  <c r="AI146" i="1"/>
  <c r="AH146" i="1"/>
  <c r="AF146" i="1"/>
  <c r="AE146" i="1"/>
  <c r="AC146" i="1"/>
  <c r="AB146" i="1"/>
  <c r="Z146" i="1"/>
  <c r="Y146" i="1"/>
  <c r="W146" i="1"/>
  <c r="V146" i="1"/>
  <c r="R146" i="1"/>
  <c r="AI145" i="1"/>
  <c r="AH145" i="1"/>
  <c r="AF145" i="1"/>
  <c r="AE145" i="1"/>
  <c r="AC145" i="1"/>
  <c r="AB145" i="1"/>
  <c r="Z145" i="1"/>
  <c r="Y145" i="1"/>
  <c r="W145" i="1"/>
  <c r="V145" i="1"/>
  <c r="R145" i="1"/>
  <c r="AI144" i="1"/>
  <c r="AH144" i="1"/>
  <c r="AF144" i="1"/>
  <c r="AE144" i="1"/>
  <c r="AC144" i="1"/>
  <c r="AB144" i="1"/>
  <c r="Z144" i="1"/>
  <c r="Y144" i="1"/>
  <c r="W144" i="1"/>
  <c r="V144" i="1"/>
  <c r="R144" i="1"/>
  <c r="AI143" i="1"/>
  <c r="AH143" i="1"/>
  <c r="AF143" i="1"/>
  <c r="AE143" i="1"/>
  <c r="AC143" i="1"/>
  <c r="AB143" i="1"/>
  <c r="Z143" i="1"/>
  <c r="Y143" i="1"/>
  <c r="W143" i="1"/>
  <c r="V143" i="1"/>
  <c r="R143" i="1"/>
  <c r="AI142" i="1"/>
  <c r="AH142" i="1"/>
  <c r="AF142" i="1"/>
  <c r="AE142" i="1"/>
  <c r="AC142" i="1"/>
  <c r="AB142" i="1"/>
  <c r="Z142" i="1"/>
  <c r="Y142" i="1"/>
  <c r="W142" i="1"/>
  <c r="V142" i="1"/>
  <c r="R142" i="1"/>
  <c r="AI141" i="1"/>
  <c r="AH141" i="1"/>
  <c r="AF141" i="1"/>
  <c r="AE141" i="1"/>
  <c r="AC141" i="1"/>
  <c r="AB141" i="1"/>
  <c r="Z141" i="1"/>
  <c r="Y141" i="1"/>
  <c r="W141" i="1"/>
  <c r="V141" i="1"/>
  <c r="R141" i="1"/>
  <c r="AI140" i="1"/>
  <c r="AH140" i="1"/>
  <c r="AF140" i="1"/>
  <c r="AE140" i="1"/>
  <c r="AC140" i="1"/>
  <c r="AB140" i="1"/>
  <c r="Z140" i="1"/>
  <c r="Y140" i="1"/>
  <c r="W140" i="1"/>
  <c r="V140" i="1"/>
  <c r="R140" i="1"/>
  <c r="AI139" i="1"/>
  <c r="AH139" i="1"/>
  <c r="AF139" i="1"/>
  <c r="AE139" i="1"/>
  <c r="AC139" i="1"/>
  <c r="AB139" i="1"/>
  <c r="Z139" i="1"/>
  <c r="Y139" i="1"/>
  <c r="W139" i="1"/>
  <c r="V139" i="1"/>
  <c r="R139" i="1"/>
  <c r="AI138" i="1"/>
  <c r="AH138" i="1"/>
  <c r="AF138" i="1"/>
  <c r="AE138" i="1"/>
  <c r="AC138" i="1"/>
  <c r="AB138" i="1"/>
  <c r="Z138" i="1"/>
  <c r="Y138" i="1"/>
  <c r="W138" i="1"/>
  <c r="V138" i="1"/>
  <c r="R138" i="1"/>
  <c r="AI137" i="1"/>
  <c r="AH137" i="1"/>
  <c r="AF137" i="1"/>
  <c r="AE137" i="1"/>
  <c r="AC137" i="1"/>
  <c r="AB137" i="1"/>
  <c r="Z137" i="1"/>
  <c r="Y137" i="1"/>
  <c r="W137" i="1"/>
  <c r="V137" i="1"/>
  <c r="R137" i="1"/>
  <c r="AI136" i="1"/>
  <c r="AH136" i="1"/>
  <c r="AF136" i="1"/>
  <c r="AE136" i="1"/>
  <c r="AC136" i="1"/>
  <c r="AB136" i="1"/>
  <c r="Z136" i="1"/>
  <c r="Y136" i="1"/>
  <c r="W136" i="1"/>
  <c r="V136" i="1"/>
  <c r="R136" i="1"/>
  <c r="AI135" i="1"/>
  <c r="AH135" i="1"/>
  <c r="AF135" i="1"/>
  <c r="AE135" i="1"/>
  <c r="AC135" i="1"/>
  <c r="AB135" i="1"/>
  <c r="Z135" i="1"/>
  <c r="Y135" i="1"/>
  <c r="W135" i="1"/>
  <c r="V135" i="1"/>
  <c r="R135" i="1"/>
  <c r="AI134" i="1"/>
  <c r="AH134" i="1"/>
  <c r="AF134" i="1"/>
  <c r="AE134" i="1"/>
  <c r="AC134" i="1"/>
  <c r="AB134" i="1"/>
  <c r="Z134" i="1"/>
  <c r="Y134" i="1"/>
  <c r="W134" i="1"/>
  <c r="V134" i="1"/>
  <c r="R134" i="1"/>
  <c r="AI133" i="1"/>
  <c r="AH133" i="1"/>
  <c r="AF133" i="1"/>
  <c r="AE133" i="1"/>
  <c r="AC133" i="1"/>
  <c r="AB133" i="1"/>
  <c r="Z133" i="1"/>
  <c r="Y133" i="1"/>
  <c r="W133" i="1"/>
  <c r="V133" i="1"/>
  <c r="R133" i="1"/>
  <c r="AI132" i="1"/>
  <c r="AH132" i="1"/>
  <c r="AF132" i="1"/>
  <c r="AE132" i="1"/>
  <c r="AC132" i="1"/>
  <c r="AB132" i="1"/>
  <c r="Z132" i="1"/>
  <c r="Y132" i="1"/>
  <c r="W132" i="1"/>
  <c r="V132" i="1"/>
  <c r="R132" i="1"/>
  <c r="AI131" i="1"/>
  <c r="AH131" i="1"/>
  <c r="AF131" i="1"/>
  <c r="AE131" i="1"/>
  <c r="AC131" i="1"/>
  <c r="AB131" i="1"/>
  <c r="Z131" i="1"/>
  <c r="Y131" i="1"/>
  <c r="W131" i="1"/>
  <c r="V131" i="1"/>
  <c r="R131" i="1"/>
  <c r="AI130" i="1"/>
  <c r="AH130" i="1"/>
  <c r="AF130" i="1"/>
  <c r="AE130" i="1"/>
  <c r="AC130" i="1"/>
  <c r="AB130" i="1"/>
  <c r="Z130" i="1"/>
  <c r="Y130" i="1"/>
  <c r="W130" i="1"/>
  <c r="V130" i="1"/>
  <c r="R130" i="1"/>
  <c r="AI129" i="1"/>
  <c r="AH129" i="1"/>
  <c r="AF129" i="1"/>
  <c r="AE129" i="1"/>
  <c r="AC129" i="1"/>
  <c r="AB129" i="1"/>
  <c r="Z129" i="1"/>
  <c r="Y129" i="1"/>
  <c r="W129" i="1"/>
  <c r="V129" i="1"/>
  <c r="R129" i="1"/>
  <c r="AI128" i="1"/>
  <c r="AH128" i="1"/>
  <c r="AF128" i="1"/>
  <c r="AE128" i="1"/>
  <c r="AC128" i="1"/>
  <c r="AB128" i="1"/>
  <c r="Z128" i="1"/>
  <c r="Y128" i="1"/>
  <c r="W128" i="1"/>
  <c r="V128" i="1"/>
  <c r="R128" i="1"/>
  <c r="AI127" i="1"/>
  <c r="AH127" i="1"/>
  <c r="AF127" i="1"/>
  <c r="AE127" i="1"/>
  <c r="AC127" i="1"/>
  <c r="AB127" i="1"/>
  <c r="Z127" i="1"/>
  <c r="Y127" i="1"/>
  <c r="W127" i="1"/>
  <c r="V127" i="1"/>
  <c r="R127" i="1"/>
  <c r="AI126" i="1"/>
  <c r="AH126" i="1"/>
  <c r="AF126" i="1"/>
  <c r="AE126" i="1"/>
  <c r="AC126" i="1"/>
  <c r="AB126" i="1"/>
  <c r="Z126" i="1"/>
  <c r="Y126" i="1"/>
  <c r="W126" i="1"/>
  <c r="V126" i="1"/>
  <c r="R126" i="1"/>
  <c r="AI125" i="1"/>
  <c r="AH125" i="1"/>
  <c r="AF125" i="1"/>
  <c r="AE125" i="1"/>
  <c r="AC125" i="1"/>
  <c r="AB125" i="1"/>
  <c r="Z125" i="1"/>
  <c r="Y125" i="1"/>
  <c r="W125" i="1"/>
  <c r="V125" i="1"/>
  <c r="R125" i="1"/>
  <c r="AI124" i="1"/>
  <c r="AH124" i="1"/>
  <c r="AF124" i="1"/>
  <c r="AE124" i="1"/>
  <c r="AC124" i="1"/>
  <c r="AB124" i="1"/>
  <c r="Z124" i="1"/>
  <c r="Y124" i="1"/>
  <c r="W124" i="1"/>
  <c r="V124" i="1"/>
  <c r="R124" i="1"/>
  <c r="AI123" i="1"/>
  <c r="AH123" i="1"/>
  <c r="AF123" i="1"/>
  <c r="AE123" i="1"/>
  <c r="AC123" i="1"/>
  <c r="AB123" i="1"/>
  <c r="Z123" i="1"/>
  <c r="Y123" i="1"/>
  <c r="W123" i="1"/>
  <c r="V123" i="1"/>
  <c r="R123" i="1"/>
  <c r="AI122" i="1"/>
  <c r="AH122" i="1"/>
  <c r="AF122" i="1"/>
  <c r="AE122" i="1"/>
  <c r="AC122" i="1"/>
  <c r="AB122" i="1"/>
  <c r="Z122" i="1"/>
  <c r="Y122" i="1"/>
  <c r="W122" i="1"/>
  <c r="V122" i="1"/>
  <c r="R122" i="1"/>
  <c r="AI121" i="1"/>
  <c r="AH121" i="1"/>
  <c r="AF121" i="1"/>
  <c r="AE121" i="1"/>
  <c r="AC121" i="1"/>
  <c r="AB121" i="1"/>
  <c r="Z121" i="1"/>
  <c r="Y121" i="1"/>
  <c r="W121" i="1"/>
  <c r="V121" i="1"/>
  <c r="R121" i="1"/>
  <c r="AI120" i="1"/>
  <c r="AH120" i="1"/>
  <c r="AF120" i="1"/>
  <c r="AE120" i="1"/>
  <c r="AC120" i="1"/>
  <c r="AB120" i="1"/>
  <c r="Z120" i="1"/>
  <c r="Y120" i="1"/>
  <c r="W120" i="1"/>
  <c r="V120" i="1"/>
  <c r="R120" i="1"/>
  <c r="AI119" i="1"/>
  <c r="AH119" i="1"/>
  <c r="AF119" i="1"/>
  <c r="AE119" i="1"/>
  <c r="AC119" i="1"/>
  <c r="AB119" i="1"/>
  <c r="Z119" i="1"/>
  <c r="Y119" i="1"/>
  <c r="W119" i="1"/>
  <c r="V119" i="1"/>
  <c r="R119" i="1"/>
  <c r="AI118" i="1"/>
  <c r="AH118" i="1"/>
  <c r="AF118" i="1"/>
  <c r="AE118" i="1"/>
  <c r="AC118" i="1"/>
  <c r="AB118" i="1"/>
  <c r="Z118" i="1"/>
  <c r="Y118" i="1"/>
  <c r="W118" i="1"/>
  <c r="V118" i="1"/>
  <c r="R118" i="1"/>
  <c r="AI117" i="1"/>
  <c r="AH117" i="1"/>
  <c r="AF117" i="1"/>
  <c r="AE117" i="1"/>
  <c r="AC117" i="1"/>
  <c r="AB117" i="1"/>
  <c r="Z117" i="1"/>
  <c r="Y117" i="1"/>
  <c r="W117" i="1"/>
  <c r="V117" i="1"/>
  <c r="R117" i="1"/>
  <c r="AI116" i="1"/>
  <c r="AH116" i="1"/>
  <c r="AF116" i="1"/>
  <c r="AE116" i="1"/>
  <c r="AC116" i="1"/>
  <c r="AB116" i="1"/>
  <c r="Z116" i="1"/>
  <c r="Y116" i="1"/>
  <c r="W116" i="1"/>
  <c r="V116" i="1"/>
  <c r="R116" i="1"/>
  <c r="AI115" i="1"/>
  <c r="AH115" i="1"/>
  <c r="AF115" i="1"/>
  <c r="AE115" i="1"/>
  <c r="AC115" i="1"/>
  <c r="AB115" i="1"/>
  <c r="Z115" i="1"/>
  <c r="Y115" i="1"/>
  <c r="W115" i="1"/>
  <c r="V115" i="1"/>
  <c r="R115" i="1"/>
  <c r="AI114" i="1"/>
  <c r="AH114" i="1"/>
  <c r="AF114" i="1"/>
  <c r="AE114" i="1"/>
  <c r="AC114" i="1"/>
  <c r="AB114" i="1"/>
  <c r="Z114" i="1"/>
  <c r="Y114" i="1"/>
  <c r="W114" i="1"/>
  <c r="V114" i="1"/>
  <c r="R114" i="1"/>
  <c r="AI113" i="1"/>
  <c r="AH113" i="1"/>
  <c r="AF113" i="1"/>
  <c r="AE113" i="1"/>
  <c r="AC113" i="1"/>
  <c r="AB113" i="1"/>
  <c r="Z113" i="1"/>
  <c r="Y113" i="1"/>
  <c r="W113" i="1"/>
  <c r="V113" i="1"/>
  <c r="R113" i="1"/>
  <c r="AI112" i="1"/>
  <c r="AH112" i="1"/>
  <c r="AF112" i="1"/>
  <c r="AE112" i="1"/>
  <c r="AC112" i="1"/>
  <c r="AB112" i="1"/>
  <c r="Z112" i="1"/>
  <c r="Y112" i="1"/>
  <c r="W112" i="1"/>
  <c r="V112" i="1"/>
  <c r="R112" i="1"/>
  <c r="AI111" i="1"/>
  <c r="AH111" i="1"/>
  <c r="AF111" i="1"/>
  <c r="AE111" i="1"/>
  <c r="AC111" i="1"/>
  <c r="AB111" i="1"/>
  <c r="Z111" i="1"/>
  <c r="Y111" i="1"/>
  <c r="W111" i="1"/>
  <c r="V111" i="1"/>
  <c r="R111" i="1"/>
  <c r="AI110" i="1"/>
  <c r="AH110" i="1"/>
  <c r="AF110" i="1"/>
  <c r="AE110" i="1"/>
  <c r="AC110" i="1"/>
  <c r="AB110" i="1"/>
  <c r="Z110" i="1"/>
  <c r="Y110" i="1"/>
  <c r="W110" i="1"/>
  <c r="V110" i="1"/>
  <c r="R110" i="1"/>
  <c r="AI109" i="1"/>
  <c r="AH109" i="1"/>
  <c r="AF109" i="1"/>
  <c r="AE109" i="1"/>
  <c r="AC109" i="1"/>
  <c r="AB109" i="1"/>
  <c r="Z109" i="1"/>
  <c r="Y109" i="1"/>
  <c r="W109" i="1"/>
  <c r="V109" i="1"/>
  <c r="R109" i="1"/>
  <c r="AI108" i="1"/>
  <c r="AH108" i="1"/>
  <c r="AF108" i="1"/>
  <c r="AE108" i="1"/>
  <c r="AC108" i="1"/>
  <c r="AB108" i="1"/>
  <c r="Z108" i="1"/>
  <c r="Y108" i="1"/>
  <c r="W108" i="1"/>
  <c r="V108" i="1"/>
  <c r="R108" i="1"/>
  <c r="AI107" i="1"/>
  <c r="AH107" i="1"/>
  <c r="AF107" i="1"/>
  <c r="AE107" i="1"/>
  <c r="AC107" i="1"/>
  <c r="AB107" i="1"/>
  <c r="Z107" i="1"/>
  <c r="Y107" i="1"/>
  <c r="W107" i="1"/>
  <c r="V107" i="1"/>
  <c r="R107" i="1"/>
  <c r="AI106" i="1"/>
  <c r="AH106" i="1"/>
  <c r="AF106" i="1"/>
  <c r="AE106" i="1"/>
  <c r="AC106" i="1"/>
  <c r="AB106" i="1"/>
  <c r="Z106" i="1"/>
  <c r="Y106" i="1"/>
  <c r="W106" i="1"/>
  <c r="V106" i="1"/>
  <c r="R106" i="1"/>
  <c r="AI105" i="1"/>
  <c r="AH105" i="1"/>
  <c r="AF105" i="1"/>
  <c r="AE105" i="1"/>
  <c r="AC105" i="1"/>
  <c r="AB105" i="1"/>
  <c r="Z105" i="1"/>
  <c r="Y105" i="1"/>
  <c r="W105" i="1"/>
  <c r="V105" i="1"/>
  <c r="R105" i="1"/>
  <c r="AI104" i="1"/>
  <c r="AH104" i="1"/>
  <c r="AF104" i="1"/>
  <c r="AE104" i="1"/>
  <c r="AC104" i="1"/>
  <c r="AB104" i="1"/>
  <c r="Z104" i="1"/>
  <c r="Y104" i="1"/>
  <c r="W104" i="1"/>
  <c r="V104" i="1"/>
  <c r="R104" i="1"/>
  <c r="AI103" i="1"/>
  <c r="AH103" i="1"/>
  <c r="AF103" i="1"/>
  <c r="AE103" i="1"/>
  <c r="AC103" i="1"/>
  <c r="AB103" i="1"/>
  <c r="Z103" i="1"/>
  <c r="Y103" i="1"/>
  <c r="W103" i="1"/>
  <c r="V103" i="1"/>
  <c r="R103" i="1"/>
  <c r="AI102" i="1"/>
  <c r="AH102" i="1"/>
  <c r="AF102" i="1"/>
  <c r="AE102" i="1"/>
  <c r="AC102" i="1"/>
  <c r="AB102" i="1"/>
  <c r="Z102" i="1"/>
  <c r="Y102" i="1"/>
  <c r="W102" i="1"/>
  <c r="V102" i="1"/>
  <c r="R102" i="1"/>
  <c r="AI101" i="1"/>
  <c r="AH101" i="1"/>
  <c r="AF101" i="1"/>
  <c r="AE101" i="1"/>
  <c r="AC101" i="1"/>
  <c r="AB101" i="1"/>
  <c r="Z101" i="1"/>
  <c r="Y101" i="1"/>
  <c r="W101" i="1"/>
  <c r="V101" i="1"/>
  <c r="R101" i="1"/>
  <c r="AI100" i="1"/>
  <c r="AH100" i="1"/>
  <c r="AF100" i="1"/>
  <c r="AE100" i="1"/>
  <c r="AC100" i="1"/>
  <c r="AB100" i="1"/>
  <c r="Z100" i="1"/>
  <c r="Y100" i="1"/>
  <c r="W100" i="1"/>
  <c r="V100" i="1"/>
  <c r="R100" i="1"/>
  <c r="AI99" i="1"/>
  <c r="AH99" i="1"/>
  <c r="AF99" i="1"/>
  <c r="AE99" i="1"/>
  <c r="AC99" i="1"/>
  <c r="AB99" i="1"/>
  <c r="Z99" i="1"/>
  <c r="Y99" i="1"/>
  <c r="W99" i="1"/>
  <c r="V99" i="1"/>
  <c r="R99" i="1"/>
  <c r="AI98" i="1"/>
  <c r="AH98" i="1"/>
  <c r="AF98" i="1"/>
  <c r="AE98" i="1"/>
  <c r="AC98" i="1"/>
  <c r="AB98" i="1"/>
  <c r="Z98" i="1"/>
  <c r="Y98" i="1"/>
  <c r="W98" i="1"/>
  <c r="V98" i="1"/>
  <c r="R98" i="1"/>
  <c r="AI97" i="1"/>
  <c r="AH97" i="1"/>
  <c r="AF97" i="1"/>
  <c r="AE97" i="1"/>
  <c r="AC97" i="1"/>
  <c r="AB97" i="1"/>
  <c r="Z97" i="1"/>
  <c r="Y97" i="1"/>
  <c r="W97" i="1"/>
  <c r="V97" i="1"/>
  <c r="R97" i="1"/>
  <c r="AI96" i="1"/>
  <c r="AH96" i="1"/>
  <c r="AF96" i="1"/>
  <c r="AE96" i="1"/>
  <c r="AC96" i="1"/>
  <c r="AB96" i="1"/>
  <c r="Z96" i="1"/>
  <c r="Y96" i="1"/>
  <c r="W96" i="1"/>
  <c r="V96" i="1"/>
  <c r="R96" i="1"/>
  <c r="AI95" i="1"/>
  <c r="AH95" i="1"/>
  <c r="AF95" i="1"/>
  <c r="AE95" i="1"/>
  <c r="AC95" i="1"/>
  <c r="AB95" i="1"/>
  <c r="Z95" i="1"/>
  <c r="Y95" i="1"/>
  <c r="W95" i="1"/>
  <c r="V95" i="1"/>
  <c r="R95" i="1"/>
  <c r="AI94" i="1"/>
  <c r="AH94" i="1"/>
  <c r="AF94" i="1"/>
  <c r="AE94" i="1"/>
  <c r="AC94" i="1"/>
  <c r="AB94" i="1"/>
  <c r="Z94" i="1"/>
  <c r="Y94" i="1"/>
  <c r="W94" i="1"/>
  <c r="V94" i="1"/>
  <c r="R94" i="1"/>
  <c r="AI93" i="1"/>
  <c r="AH93" i="1"/>
  <c r="AF93" i="1"/>
  <c r="AE93" i="1"/>
  <c r="AC93" i="1"/>
  <c r="AB93" i="1"/>
  <c r="Z93" i="1"/>
  <c r="Y93" i="1"/>
  <c r="W93" i="1"/>
  <c r="V93" i="1"/>
  <c r="R93" i="1"/>
  <c r="AI92" i="1"/>
  <c r="AH92" i="1"/>
  <c r="AF92" i="1"/>
  <c r="AE92" i="1"/>
  <c r="AC92" i="1"/>
  <c r="AB92" i="1"/>
  <c r="Z92" i="1"/>
  <c r="Y92" i="1"/>
  <c r="W92" i="1"/>
  <c r="V92" i="1"/>
  <c r="R92" i="1"/>
  <c r="AI91" i="1"/>
  <c r="AH91" i="1"/>
  <c r="AF91" i="1"/>
  <c r="AE91" i="1"/>
  <c r="AC91" i="1"/>
  <c r="AB91" i="1"/>
  <c r="Z91" i="1"/>
  <c r="Y91" i="1"/>
  <c r="W91" i="1"/>
  <c r="V91" i="1"/>
  <c r="R91" i="1"/>
  <c r="AI90" i="1"/>
  <c r="AH90" i="1"/>
  <c r="AF90" i="1"/>
  <c r="AE90" i="1"/>
  <c r="AC90" i="1"/>
  <c r="AB90" i="1"/>
  <c r="Z90" i="1"/>
  <c r="Y90" i="1"/>
  <c r="W90" i="1"/>
  <c r="V90" i="1"/>
  <c r="R90" i="1"/>
  <c r="AI89" i="1"/>
  <c r="AH89" i="1"/>
  <c r="AF89" i="1"/>
  <c r="AE89" i="1"/>
  <c r="AC89" i="1"/>
  <c r="AB89" i="1"/>
  <c r="Z89" i="1"/>
  <c r="Y89" i="1"/>
  <c r="W89" i="1"/>
  <c r="V89" i="1"/>
  <c r="R89" i="1"/>
  <c r="AI88" i="1"/>
  <c r="AH88" i="1"/>
  <c r="AF88" i="1"/>
  <c r="AE88" i="1"/>
  <c r="AC88" i="1"/>
  <c r="AB88" i="1"/>
  <c r="Z88" i="1"/>
  <c r="Y88" i="1"/>
  <c r="W88" i="1"/>
  <c r="V88" i="1"/>
  <c r="R88" i="1"/>
  <c r="AI87" i="1"/>
  <c r="AH87" i="1"/>
  <c r="AF87" i="1"/>
  <c r="AE87" i="1"/>
  <c r="AC87" i="1"/>
  <c r="AB87" i="1"/>
  <c r="Z87" i="1"/>
  <c r="Y87" i="1"/>
  <c r="W87" i="1"/>
  <c r="V87" i="1"/>
  <c r="R87" i="1"/>
  <c r="AI86" i="1"/>
  <c r="AH86" i="1"/>
  <c r="AF86" i="1"/>
  <c r="AE86" i="1"/>
  <c r="AC86" i="1"/>
  <c r="AB86" i="1"/>
  <c r="Z86" i="1"/>
  <c r="Y86" i="1"/>
  <c r="W86" i="1"/>
  <c r="V86" i="1"/>
  <c r="R86" i="1"/>
  <c r="AI85" i="1"/>
  <c r="AH85" i="1"/>
  <c r="AF85" i="1"/>
  <c r="AE85" i="1"/>
  <c r="AC85" i="1"/>
  <c r="AB85" i="1"/>
  <c r="Z85" i="1"/>
  <c r="Y85" i="1"/>
  <c r="W85" i="1"/>
  <c r="V85" i="1"/>
  <c r="R85" i="1"/>
  <c r="AI84" i="1"/>
  <c r="AH84" i="1"/>
  <c r="AF84" i="1"/>
  <c r="AE84" i="1"/>
  <c r="AC84" i="1"/>
  <c r="AB84" i="1"/>
  <c r="Z84" i="1"/>
  <c r="Y84" i="1"/>
  <c r="W84" i="1"/>
  <c r="V84" i="1"/>
  <c r="R84" i="1"/>
  <c r="AI83" i="1"/>
  <c r="AH83" i="1"/>
  <c r="AF83" i="1"/>
  <c r="AE83" i="1"/>
  <c r="AC83" i="1"/>
  <c r="AB83" i="1"/>
  <c r="Z83" i="1"/>
  <c r="Y83" i="1"/>
  <c r="W83" i="1"/>
  <c r="V83" i="1"/>
  <c r="R83" i="1"/>
  <c r="AI82" i="1"/>
  <c r="AH82" i="1"/>
  <c r="AF82" i="1"/>
  <c r="AE82" i="1"/>
  <c r="AC82" i="1"/>
  <c r="AB82" i="1"/>
  <c r="Z82" i="1"/>
  <c r="Y82" i="1"/>
  <c r="W82" i="1"/>
  <c r="V82" i="1"/>
  <c r="R82" i="1"/>
  <c r="AI81" i="1"/>
  <c r="AH81" i="1"/>
  <c r="AF81" i="1"/>
  <c r="AE81" i="1"/>
  <c r="AC81" i="1"/>
  <c r="AB81" i="1"/>
  <c r="Z81" i="1"/>
  <c r="Y81" i="1"/>
  <c r="W81" i="1"/>
  <c r="V81" i="1"/>
  <c r="R81" i="1"/>
  <c r="AI80" i="1"/>
  <c r="AH80" i="1"/>
  <c r="AF80" i="1"/>
  <c r="AE80" i="1"/>
  <c r="AC80" i="1"/>
  <c r="AB80" i="1"/>
  <c r="Z80" i="1"/>
  <c r="Y80" i="1"/>
  <c r="W80" i="1"/>
  <c r="V80" i="1"/>
  <c r="R80" i="1"/>
  <c r="AI79" i="1"/>
  <c r="AH79" i="1"/>
  <c r="AF79" i="1"/>
  <c r="AE79" i="1"/>
  <c r="AC79" i="1"/>
  <c r="AB79" i="1"/>
  <c r="Z79" i="1"/>
  <c r="Y79" i="1"/>
  <c r="W79" i="1"/>
  <c r="V79" i="1"/>
  <c r="R79" i="1"/>
  <c r="AI78" i="1"/>
  <c r="AH78" i="1"/>
  <c r="AF78" i="1"/>
  <c r="AE78" i="1"/>
  <c r="AC78" i="1"/>
  <c r="AB78" i="1"/>
  <c r="Z78" i="1"/>
  <c r="Y78" i="1"/>
  <c r="W78" i="1"/>
  <c r="V78" i="1"/>
  <c r="R78" i="1"/>
  <c r="AI77" i="1"/>
  <c r="AH77" i="1"/>
  <c r="AF77" i="1"/>
  <c r="AE77" i="1"/>
  <c r="AC77" i="1"/>
  <c r="AB77" i="1"/>
  <c r="Z77" i="1"/>
  <c r="Y77" i="1"/>
  <c r="W77" i="1"/>
  <c r="V77" i="1"/>
  <c r="R77" i="1"/>
  <c r="AI76" i="1"/>
  <c r="AH76" i="1"/>
  <c r="AF76" i="1"/>
  <c r="AE76" i="1"/>
  <c r="AC76" i="1"/>
  <c r="AB76" i="1"/>
  <c r="Z76" i="1"/>
  <c r="Y76" i="1"/>
  <c r="W76" i="1"/>
  <c r="V76" i="1"/>
  <c r="R76" i="1"/>
  <c r="AI75" i="1"/>
  <c r="AH75" i="1"/>
  <c r="AF75" i="1"/>
  <c r="AE75" i="1"/>
  <c r="AC75" i="1"/>
  <c r="AB75" i="1"/>
  <c r="Z75" i="1"/>
  <c r="Y75" i="1"/>
  <c r="W75" i="1"/>
  <c r="V75" i="1"/>
  <c r="R75" i="1"/>
  <c r="AI74" i="1"/>
  <c r="AH74" i="1"/>
  <c r="AF74" i="1"/>
  <c r="AE74" i="1"/>
  <c r="AC74" i="1"/>
  <c r="AB74" i="1"/>
  <c r="Z74" i="1"/>
  <c r="Y74" i="1"/>
  <c r="W74" i="1"/>
  <c r="V74" i="1"/>
  <c r="R74" i="1"/>
  <c r="AI73" i="1"/>
  <c r="AH73" i="1"/>
  <c r="AF73" i="1"/>
  <c r="AE73" i="1"/>
  <c r="AC73" i="1"/>
  <c r="AB73" i="1"/>
  <c r="Z73" i="1"/>
  <c r="Y73" i="1"/>
  <c r="W73" i="1"/>
  <c r="V73" i="1"/>
  <c r="R73" i="1"/>
  <c r="AI72" i="1"/>
  <c r="AH72" i="1"/>
  <c r="AF72" i="1"/>
  <c r="AE72" i="1"/>
  <c r="AC72" i="1"/>
  <c r="AB72" i="1"/>
  <c r="Z72" i="1"/>
  <c r="Y72" i="1"/>
  <c r="W72" i="1"/>
  <c r="V72" i="1"/>
  <c r="R72" i="1"/>
  <c r="AI71" i="1"/>
  <c r="AH71" i="1"/>
  <c r="AF71" i="1"/>
  <c r="AE71" i="1"/>
  <c r="AC71" i="1"/>
  <c r="AB71" i="1"/>
  <c r="Z71" i="1"/>
  <c r="Y71" i="1"/>
  <c r="W71" i="1"/>
  <c r="V71" i="1"/>
  <c r="R71" i="1"/>
  <c r="AI70" i="1"/>
  <c r="AH70" i="1"/>
  <c r="AF70" i="1"/>
  <c r="AE70" i="1"/>
  <c r="AC70" i="1"/>
  <c r="AB70" i="1"/>
  <c r="Z70" i="1"/>
  <c r="Y70" i="1"/>
  <c r="W70" i="1"/>
  <c r="V70" i="1"/>
  <c r="R70" i="1"/>
  <c r="AI69" i="1"/>
  <c r="AH69" i="1"/>
  <c r="AF69" i="1"/>
  <c r="AE69" i="1"/>
  <c r="AC69" i="1"/>
  <c r="AB69" i="1"/>
  <c r="Z69" i="1"/>
  <c r="Y69" i="1"/>
  <c r="W69" i="1"/>
  <c r="V69" i="1"/>
  <c r="R69" i="1"/>
  <c r="AI68" i="1"/>
  <c r="AH68" i="1"/>
  <c r="AF68" i="1"/>
  <c r="AE68" i="1"/>
  <c r="AC68" i="1"/>
  <c r="AB68" i="1"/>
  <c r="Z68" i="1"/>
  <c r="Y68" i="1"/>
  <c r="W68" i="1"/>
  <c r="V68" i="1"/>
  <c r="R68" i="1"/>
  <c r="AI67" i="1"/>
  <c r="AH67" i="1"/>
  <c r="AF67" i="1"/>
  <c r="AE67" i="1"/>
  <c r="AC67" i="1"/>
  <c r="AB67" i="1"/>
  <c r="Z67" i="1"/>
  <c r="Y67" i="1"/>
  <c r="W67" i="1"/>
  <c r="V67" i="1"/>
  <c r="R67" i="1"/>
  <c r="AI66" i="1"/>
  <c r="AH66" i="1"/>
  <c r="AF66" i="1"/>
  <c r="AE66" i="1"/>
  <c r="AC66" i="1"/>
  <c r="AB66" i="1"/>
  <c r="Z66" i="1"/>
  <c r="Y66" i="1"/>
  <c r="W66" i="1"/>
  <c r="V66" i="1"/>
  <c r="R66" i="1"/>
  <c r="AI65" i="1"/>
  <c r="AH65" i="1"/>
  <c r="AF65" i="1"/>
  <c r="AE65" i="1"/>
  <c r="AC65" i="1"/>
  <c r="AB65" i="1"/>
  <c r="Z65" i="1"/>
  <c r="Y65" i="1"/>
  <c r="W65" i="1"/>
  <c r="V65" i="1"/>
  <c r="R65" i="1"/>
  <c r="AI64" i="1"/>
  <c r="AH64" i="1"/>
  <c r="AF64" i="1"/>
  <c r="AE64" i="1"/>
  <c r="AC64" i="1"/>
  <c r="AB64" i="1"/>
  <c r="Z64" i="1"/>
  <c r="Y64" i="1"/>
  <c r="W64" i="1"/>
  <c r="V64" i="1"/>
  <c r="R64" i="1"/>
  <c r="AI63" i="1"/>
  <c r="AH63" i="1"/>
  <c r="AF63" i="1"/>
  <c r="AE63" i="1"/>
  <c r="AC63" i="1"/>
  <c r="AB63" i="1"/>
  <c r="Z63" i="1"/>
  <c r="Y63" i="1"/>
  <c r="W63" i="1"/>
  <c r="V63" i="1"/>
  <c r="R63" i="1"/>
  <c r="AI62" i="1"/>
  <c r="AH62" i="1"/>
  <c r="AF62" i="1"/>
  <c r="AE62" i="1"/>
  <c r="AC62" i="1"/>
  <c r="AB62" i="1"/>
  <c r="Z62" i="1"/>
  <c r="Y62" i="1"/>
  <c r="W62" i="1"/>
  <c r="V62" i="1"/>
  <c r="R62" i="1"/>
  <c r="AI61" i="1"/>
  <c r="AH61" i="1"/>
  <c r="AF61" i="1"/>
  <c r="AE61" i="1"/>
  <c r="AC61" i="1"/>
  <c r="AB61" i="1"/>
  <c r="Z61" i="1"/>
  <c r="Y61" i="1"/>
  <c r="W61" i="1"/>
  <c r="V61" i="1"/>
  <c r="R61" i="1"/>
  <c r="AI60" i="1"/>
  <c r="AH60" i="1"/>
  <c r="AF60" i="1"/>
  <c r="AE60" i="1"/>
  <c r="AC60" i="1"/>
  <c r="AB60" i="1"/>
  <c r="Z60" i="1"/>
  <c r="Y60" i="1"/>
  <c r="W60" i="1"/>
  <c r="V60" i="1"/>
  <c r="R60" i="1"/>
  <c r="AI59" i="1"/>
  <c r="AH59" i="1"/>
  <c r="AF59" i="1"/>
  <c r="AE59" i="1"/>
  <c r="AC59" i="1"/>
  <c r="AB59" i="1"/>
  <c r="Z59" i="1"/>
  <c r="Y59" i="1"/>
  <c r="W59" i="1"/>
  <c r="V59" i="1"/>
  <c r="R59" i="1"/>
  <c r="AI58" i="1"/>
  <c r="AH58" i="1"/>
  <c r="AF58" i="1"/>
  <c r="AE58" i="1"/>
  <c r="AC58" i="1"/>
  <c r="AB58" i="1"/>
  <c r="Z58" i="1"/>
  <c r="Y58" i="1"/>
  <c r="W58" i="1"/>
  <c r="V58" i="1"/>
  <c r="R58" i="1"/>
  <c r="AI57" i="1"/>
  <c r="AH57" i="1"/>
  <c r="AF57" i="1"/>
  <c r="AE57" i="1"/>
  <c r="AC57" i="1"/>
  <c r="AB57" i="1"/>
  <c r="Z57" i="1"/>
  <c r="Y57" i="1"/>
  <c r="W57" i="1"/>
  <c r="V57" i="1"/>
  <c r="R57" i="1"/>
  <c r="AI56" i="1"/>
  <c r="AH56" i="1"/>
  <c r="AF56" i="1"/>
  <c r="AE56" i="1"/>
  <c r="AC56" i="1"/>
  <c r="AB56" i="1"/>
  <c r="Z56" i="1"/>
  <c r="Y56" i="1"/>
  <c r="W56" i="1"/>
  <c r="V56" i="1"/>
  <c r="R56" i="1"/>
  <c r="AI55" i="1"/>
  <c r="AH55" i="1"/>
  <c r="AF55" i="1"/>
  <c r="AE55" i="1"/>
  <c r="AC55" i="1"/>
  <c r="AB55" i="1"/>
  <c r="Z55" i="1"/>
  <c r="Y55" i="1"/>
  <c r="W55" i="1"/>
  <c r="V55" i="1"/>
  <c r="R55" i="1"/>
  <c r="AI54" i="1"/>
  <c r="AH54" i="1"/>
  <c r="AF54" i="1"/>
  <c r="AE54" i="1"/>
  <c r="AC54" i="1"/>
  <c r="AB54" i="1"/>
  <c r="Z54" i="1"/>
  <c r="Y54" i="1"/>
  <c r="W54" i="1"/>
  <c r="V54" i="1"/>
  <c r="R54" i="1"/>
  <c r="AI53" i="1"/>
  <c r="AH53" i="1"/>
  <c r="AF53" i="1"/>
  <c r="AE53" i="1"/>
  <c r="AC53" i="1"/>
  <c r="AB53" i="1"/>
  <c r="Z53" i="1"/>
  <c r="Y53" i="1"/>
  <c r="W53" i="1"/>
  <c r="V53" i="1"/>
  <c r="R53" i="1"/>
  <c r="AI52" i="1"/>
  <c r="AH52" i="1"/>
  <c r="AF52" i="1"/>
  <c r="AE52" i="1"/>
  <c r="AC52" i="1"/>
  <c r="AB52" i="1"/>
  <c r="Z52" i="1"/>
  <c r="Y52" i="1"/>
  <c r="W52" i="1"/>
  <c r="V52" i="1"/>
  <c r="R52" i="1"/>
  <c r="AI51" i="1"/>
  <c r="AH51" i="1"/>
  <c r="AF51" i="1"/>
  <c r="AE51" i="1"/>
  <c r="AC51" i="1"/>
  <c r="AB51" i="1"/>
  <c r="Z51" i="1"/>
  <c r="Y51" i="1"/>
  <c r="W51" i="1"/>
  <c r="V51" i="1"/>
  <c r="R51" i="1"/>
  <c r="AI50" i="1"/>
  <c r="AH50" i="1"/>
  <c r="AF50" i="1"/>
  <c r="AE50" i="1"/>
  <c r="AC50" i="1"/>
  <c r="AB50" i="1"/>
  <c r="Z50" i="1"/>
  <c r="Y50" i="1"/>
  <c r="W50" i="1"/>
  <c r="V50" i="1"/>
  <c r="R50" i="1"/>
  <c r="AI49" i="1"/>
  <c r="AH49" i="1"/>
  <c r="AF49" i="1"/>
  <c r="AE49" i="1"/>
  <c r="AC49" i="1"/>
  <c r="AB49" i="1"/>
  <c r="Z49" i="1"/>
  <c r="Y49" i="1"/>
  <c r="W49" i="1"/>
  <c r="V49" i="1"/>
  <c r="R49" i="1"/>
  <c r="AI48" i="1"/>
  <c r="AH48" i="1"/>
  <c r="AF48" i="1"/>
  <c r="AE48" i="1"/>
  <c r="AC48" i="1"/>
  <c r="AB48" i="1"/>
  <c r="Z48" i="1"/>
  <c r="Y48" i="1"/>
  <c r="W48" i="1"/>
  <c r="V48" i="1"/>
  <c r="R48" i="1"/>
  <c r="AI47" i="1"/>
  <c r="AH47" i="1"/>
  <c r="AF47" i="1"/>
  <c r="AE47" i="1"/>
  <c r="AC47" i="1"/>
  <c r="AB47" i="1"/>
  <c r="Z47" i="1"/>
  <c r="Y47" i="1"/>
  <c r="W47" i="1"/>
  <c r="V47" i="1"/>
  <c r="R47" i="1"/>
  <c r="AI46" i="1"/>
  <c r="AH46" i="1"/>
  <c r="AF46" i="1"/>
  <c r="AE46" i="1"/>
  <c r="AC46" i="1"/>
  <c r="AB46" i="1"/>
  <c r="Z46" i="1"/>
  <c r="Y46" i="1"/>
  <c r="W46" i="1"/>
  <c r="V46" i="1"/>
  <c r="R46" i="1"/>
  <c r="AI45" i="1"/>
  <c r="AH45" i="1"/>
  <c r="AF45" i="1"/>
  <c r="AE45" i="1"/>
  <c r="AC45" i="1"/>
  <c r="AB45" i="1"/>
  <c r="Z45" i="1"/>
  <c r="Y45" i="1"/>
  <c r="W45" i="1"/>
  <c r="V45" i="1"/>
  <c r="R45" i="1"/>
  <c r="AI44" i="1"/>
  <c r="AH44" i="1"/>
  <c r="AF44" i="1"/>
  <c r="AE44" i="1"/>
  <c r="AC44" i="1"/>
  <c r="AB44" i="1"/>
  <c r="Z44" i="1"/>
  <c r="Y44" i="1"/>
  <c r="W44" i="1"/>
  <c r="V44" i="1"/>
  <c r="R44" i="1"/>
  <c r="AI43" i="1"/>
  <c r="AH43" i="1"/>
  <c r="AF43" i="1"/>
  <c r="AE43" i="1"/>
  <c r="AC43" i="1"/>
  <c r="AB43" i="1"/>
  <c r="Z43" i="1"/>
  <c r="Y43" i="1"/>
  <c r="W43" i="1"/>
  <c r="V43" i="1"/>
  <c r="R43" i="1"/>
  <c r="AI42" i="1"/>
  <c r="AH42" i="1"/>
  <c r="AF42" i="1"/>
  <c r="AE42" i="1"/>
  <c r="AC42" i="1"/>
  <c r="AB42" i="1"/>
  <c r="Z42" i="1"/>
  <c r="Y42" i="1"/>
  <c r="W42" i="1"/>
  <c r="V42" i="1"/>
  <c r="R42" i="1"/>
  <c r="AI41" i="1"/>
  <c r="AH41" i="1"/>
  <c r="AF41" i="1"/>
  <c r="AE41" i="1"/>
  <c r="AC41" i="1"/>
  <c r="AB41" i="1"/>
  <c r="Z41" i="1"/>
  <c r="Y41" i="1"/>
  <c r="W41" i="1"/>
  <c r="V41" i="1"/>
  <c r="R41" i="1"/>
  <c r="AI40" i="1"/>
  <c r="AH40" i="1"/>
  <c r="AF40" i="1"/>
  <c r="AE40" i="1"/>
  <c r="AC40" i="1"/>
  <c r="AB40" i="1"/>
  <c r="Z40" i="1"/>
  <c r="Y40" i="1"/>
  <c r="W40" i="1"/>
  <c r="V40" i="1"/>
  <c r="R40" i="1"/>
  <c r="AI39" i="1"/>
  <c r="AH39" i="1"/>
  <c r="AF39" i="1"/>
  <c r="AE39" i="1"/>
  <c r="AC39" i="1"/>
  <c r="AB39" i="1"/>
  <c r="Z39" i="1"/>
  <c r="Y39" i="1"/>
  <c r="W39" i="1"/>
  <c r="V39" i="1"/>
  <c r="R39" i="1"/>
  <c r="AI38" i="1"/>
  <c r="AH38" i="1"/>
  <c r="AF38" i="1"/>
  <c r="AE38" i="1"/>
  <c r="AC38" i="1"/>
  <c r="AB38" i="1"/>
  <c r="Z38" i="1"/>
  <c r="Y38" i="1"/>
  <c r="W38" i="1"/>
  <c r="V38" i="1"/>
  <c r="R38" i="1"/>
  <c r="AI37" i="1"/>
  <c r="AH37" i="1"/>
  <c r="AF37" i="1"/>
  <c r="AE37" i="1"/>
  <c r="AC37" i="1"/>
  <c r="AB37" i="1"/>
  <c r="Z37" i="1"/>
  <c r="Y37" i="1"/>
  <c r="W37" i="1"/>
  <c r="V37" i="1"/>
  <c r="R37" i="1"/>
  <c r="AI36" i="1"/>
  <c r="AH36" i="1"/>
  <c r="AF36" i="1"/>
  <c r="AE36" i="1"/>
  <c r="AC36" i="1"/>
  <c r="AB36" i="1"/>
  <c r="Z36" i="1"/>
  <c r="Y36" i="1"/>
  <c r="W36" i="1"/>
  <c r="V36" i="1"/>
  <c r="R36" i="1"/>
  <c r="AI35" i="1"/>
  <c r="AH35" i="1"/>
  <c r="AF35" i="1"/>
  <c r="AE35" i="1"/>
  <c r="AC35" i="1"/>
  <c r="AB35" i="1"/>
  <c r="Z35" i="1"/>
  <c r="Y35" i="1"/>
  <c r="W35" i="1"/>
  <c r="V35" i="1"/>
  <c r="R35" i="1"/>
  <c r="AI34" i="1"/>
  <c r="AH34" i="1"/>
  <c r="AF34" i="1"/>
  <c r="AE34" i="1"/>
  <c r="AC34" i="1"/>
  <c r="AB34" i="1"/>
  <c r="Z34" i="1"/>
  <c r="Y34" i="1"/>
  <c r="W34" i="1"/>
  <c r="V34" i="1"/>
  <c r="R34" i="1"/>
  <c r="AI33" i="1"/>
  <c r="AH33" i="1"/>
  <c r="AF33" i="1"/>
  <c r="AE33" i="1"/>
  <c r="AC33" i="1"/>
  <c r="AB33" i="1"/>
  <c r="Z33" i="1"/>
  <c r="Y33" i="1"/>
  <c r="W33" i="1"/>
  <c r="V33" i="1"/>
  <c r="R33" i="1"/>
  <c r="AI32" i="1"/>
  <c r="AH32" i="1"/>
  <c r="AF32" i="1"/>
  <c r="AE32" i="1"/>
  <c r="AC32" i="1"/>
  <c r="AB32" i="1"/>
  <c r="Z32" i="1"/>
  <c r="Y32" i="1"/>
  <c r="W32" i="1"/>
  <c r="V32" i="1"/>
  <c r="R32" i="1"/>
  <c r="AI31" i="1"/>
  <c r="AH31" i="1"/>
  <c r="AF31" i="1"/>
  <c r="AE31" i="1"/>
  <c r="AC31" i="1"/>
  <c r="AB31" i="1"/>
  <c r="Z31" i="1"/>
  <c r="Y31" i="1"/>
  <c r="W31" i="1"/>
  <c r="V31" i="1"/>
  <c r="R31" i="1"/>
  <c r="AI30" i="1"/>
  <c r="AH30" i="1"/>
  <c r="AF30" i="1"/>
  <c r="AE30" i="1"/>
  <c r="AC30" i="1"/>
  <c r="AB30" i="1"/>
  <c r="Z30" i="1"/>
  <c r="Y30" i="1"/>
  <c r="W30" i="1"/>
  <c r="V30" i="1"/>
  <c r="R30" i="1"/>
  <c r="AI29" i="1"/>
  <c r="AH29" i="1"/>
  <c r="AF29" i="1"/>
  <c r="AE29" i="1"/>
  <c r="AC29" i="1"/>
  <c r="AB29" i="1"/>
  <c r="Z29" i="1"/>
  <c r="Y29" i="1"/>
  <c r="W29" i="1"/>
  <c r="V29" i="1"/>
  <c r="R29" i="1"/>
  <c r="AI28" i="1"/>
  <c r="AH28" i="1"/>
  <c r="AF28" i="1"/>
  <c r="AE28" i="1"/>
  <c r="AC28" i="1"/>
  <c r="AB28" i="1"/>
  <c r="Z28" i="1"/>
  <c r="Y28" i="1"/>
  <c r="W28" i="1"/>
  <c r="V28" i="1"/>
  <c r="R28" i="1"/>
  <c r="AI27" i="1"/>
  <c r="AH27" i="1"/>
  <c r="AF27" i="1"/>
  <c r="AE27" i="1"/>
  <c r="AC27" i="1"/>
  <c r="AB27" i="1"/>
  <c r="Z27" i="1"/>
  <c r="Y27" i="1"/>
  <c r="W27" i="1"/>
  <c r="V27" i="1"/>
  <c r="R27" i="1"/>
  <c r="AI26" i="1"/>
  <c r="AH26" i="1"/>
  <c r="AF26" i="1"/>
  <c r="AE26" i="1"/>
  <c r="AC26" i="1"/>
  <c r="AB26" i="1"/>
  <c r="Z26" i="1"/>
  <c r="Y26" i="1"/>
  <c r="W26" i="1"/>
  <c r="V26" i="1"/>
  <c r="R26" i="1"/>
  <c r="AI25" i="1"/>
  <c r="AH25" i="1"/>
  <c r="AF25" i="1"/>
  <c r="AE25" i="1"/>
  <c r="AC25" i="1"/>
  <c r="AB25" i="1"/>
  <c r="Z25" i="1"/>
  <c r="Y25" i="1"/>
  <c r="W25" i="1"/>
  <c r="V25" i="1"/>
  <c r="R25" i="1"/>
  <c r="AI24" i="1"/>
  <c r="AH24" i="1"/>
  <c r="AF24" i="1"/>
  <c r="AE24" i="1"/>
  <c r="AC24" i="1"/>
  <c r="AB24" i="1"/>
  <c r="Z24" i="1"/>
  <c r="Y24" i="1"/>
  <c r="W24" i="1"/>
  <c r="V24" i="1"/>
  <c r="R24" i="1"/>
  <c r="AI23" i="1"/>
  <c r="AH23" i="1"/>
  <c r="AF23" i="1"/>
  <c r="AE23" i="1"/>
  <c r="AC23" i="1"/>
  <c r="AB23" i="1"/>
  <c r="Z23" i="1"/>
  <c r="Y23" i="1"/>
  <c r="W23" i="1"/>
  <c r="V23" i="1"/>
  <c r="R23" i="1"/>
  <c r="AI22" i="1"/>
  <c r="AH22" i="1"/>
  <c r="AF22" i="1"/>
  <c r="AE22" i="1"/>
  <c r="AC22" i="1"/>
  <c r="AB22" i="1"/>
  <c r="Z22" i="1"/>
  <c r="Y22" i="1"/>
  <c r="W22" i="1"/>
  <c r="V22" i="1"/>
  <c r="R22" i="1"/>
  <c r="AI21" i="1"/>
  <c r="AH21" i="1"/>
  <c r="AF21" i="1"/>
  <c r="AE21" i="1"/>
  <c r="AC21" i="1"/>
  <c r="AB21" i="1"/>
  <c r="Z21" i="1"/>
  <c r="Y21" i="1"/>
  <c r="W21" i="1"/>
  <c r="V21" i="1"/>
  <c r="AI20" i="1"/>
  <c r="AH20" i="1"/>
  <c r="AF20" i="1"/>
  <c r="AE20" i="1"/>
  <c r="AC20" i="1"/>
  <c r="AB20" i="1"/>
  <c r="Z20" i="1"/>
  <c r="Y20" i="1"/>
  <c r="W20" i="1"/>
  <c r="V20" i="1"/>
  <c r="AI19" i="1"/>
  <c r="AH19" i="1"/>
  <c r="AF19" i="1"/>
  <c r="AE19" i="1"/>
  <c r="AC19" i="1"/>
  <c r="AB19" i="1"/>
  <c r="Z19" i="1"/>
  <c r="Y19" i="1"/>
  <c r="W19" i="1"/>
  <c r="V19" i="1"/>
  <c r="AI18" i="1"/>
  <c r="AH18" i="1"/>
  <c r="AF18" i="1"/>
  <c r="AE18" i="1"/>
  <c r="AC18" i="1"/>
  <c r="AB18" i="1"/>
  <c r="Z18" i="1"/>
  <c r="Y18" i="1"/>
  <c r="W18" i="1"/>
  <c r="V18" i="1"/>
  <c r="AI17" i="1"/>
  <c r="AH17" i="1"/>
  <c r="AF17" i="1"/>
  <c r="AE17" i="1"/>
  <c r="AC17" i="1"/>
  <c r="AB17" i="1"/>
  <c r="Z17" i="1"/>
  <c r="Y17" i="1"/>
  <c r="W17" i="1"/>
  <c r="V17" i="1"/>
  <c r="AI16" i="1"/>
  <c r="AH16" i="1"/>
  <c r="AF16" i="1"/>
  <c r="AE16" i="1"/>
  <c r="AC16" i="1"/>
  <c r="AB16" i="1"/>
  <c r="Z16" i="1"/>
  <c r="Y16" i="1"/>
  <c r="W16" i="1"/>
  <c r="V16" i="1"/>
  <c r="AI15" i="1"/>
  <c r="AH15" i="1"/>
  <c r="AF15" i="1"/>
  <c r="AE15" i="1"/>
  <c r="AC15" i="1"/>
  <c r="AB15" i="1"/>
  <c r="Z15" i="1"/>
  <c r="Y15" i="1"/>
  <c r="W15" i="1"/>
  <c r="V15" i="1"/>
  <c r="AI14" i="1"/>
  <c r="AH14" i="1"/>
  <c r="AF14" i="1"/>
  <c r="AE14" i="1"/>
  <c r="AC14" i="1"/>
  <c r="AB14" i="1"/>
  <c r="Z14" i="1"/>
  <c r="Y14" i="1"/>
  <c r="W14" i="1"/>
  <c r="V14" i="1"/>
  <c r="AI13" i="1"/>
  <c r="AH13" i="1"/>
  <c r="AF13" i="1"/>
  <c r="AE13" i="1"/>
  <c r="AC13" i="1"/>
  <c r="AB13" i="1"/>
  <c r="Z13" i="1"/>
  <c r="Y13" i="1"/>
  <c r="W13" i="1"/>
  <c r="V13" i="1"/>
  <c r="AI12" i="1"/>
  <c r="AH12" i="1"/>
  <c r="AF12" i="1"/>
  <c r="AE12" i="1"/>
  <c r="AC12" i="1"/>
  <c r="AB12" i="1"/>
  <c r="Z12" i="1"/>
  <c r="Y12" i="1"/>
  <c r="W12" i="1"/>
  <c r="V12" i="1"/>
  <c r="R12" i="1"/>
  <c r="AI11" i="1"/>
  <c r="AH11" i="1"/>
  <c r="AF11" i="1"/>
  <c r="AE11" i="1"/>
  <c r="AC11" i="1"/>
  <c r="AB11" i="1"/>
  <c r="Z11" i="1"/>
  <c r="Y11" i="1"/>
  <c r="W11" i="1"/>
  <c r="V11" i="1"/>
  <c r="R11" i="1"/>
  <c r="AI10" i="1"/>
  <c r="AH10" i="1"/>
  <c r="AF10" i="1"/>
  <c r="AE10" i="1"/>
  <c r="AC10" i="1"/>
  <c r="AB10" i="1"/>
  <c r="Z10" i="1"/>
  <c r="Y10" i="1"/>
  <c r="W10" i="1"/>
  <c r="V10" i="1"/>
  <c r="R10" i="1"/>
  <c r="B24" i="2"/>
  <c r="F24" i="2"/>
  <c r="B40" i="2"/>
  <c r="B52" i="2"/>
  <c r="B54" i="2"/>
  <c r="B80" i="2"/>
  <c r="F80" i="2"/>
  <c r="B84" i="2"/>
  <c r="F84" i="2"/>
  <c r="B90" i="2"/>
  <c r="F90" i="2"/>
  <c r="B120" i="2"/>
  <c r="B134" i="2"/>
  <c r="F134" i="2"/>
  <c r="B138" i="2"/>
  <c r="B150" i="2"/>
  <c r="F150" i="2"/>
  <c r="B154" i="2"/>
  <c r="B170" i="2"/>
  <c r="B174" i="2"/>
  <c r="B186" i="2"/>
  <c r="A22" i="2"/>
  <c r="A23" i="2"/>
  <c r="D23" i="2"/>
  <c r="A24" i="2"/>
  <c r="A25" i="2"/>
  <c r="A26" i="2"/>
  <c r="B26" i="2"/>
  <c r="D26" i="2"/>
  <c r="A27" i="2"/>
  <c r="A28" i="2"/>
  <c r="A29" i="2"/>
  <c r="B29" i="2"/>
  <c r="D29" i="2"/>
  <c r="A30" i="2"/>
  <c r="D30" i="2"/>
  <c r="A31" i="2"/>
  <c r="D31" i="2"/>
  <c r="A32" i="2"/>
  <c r="A33" i="2"/>
  <c r="A34" i="2"/>
  <c r="D34" i="2"/>
  <c r="A35" i="2"/>
  <c r="D35" i="2"/>
  <c r="A36" i="2"/>
  <c r="A37" i="2"/>
  <c r="A38" i="2"/>
  <c r="D38" i="2"/>
  <c r="A39" i="2"/>
  <c r="D39" i="2"/>
  <c r="A40" i="2"/>
  <c r="A41" i="2"/>
  <c r="A42" i="2"/>
  <c r="E42" i="2"/>
  <c r="A43" i="2"/>
  <c r="B43" i="2"/>
  <c r="F43" i="2"/>
  <c r="A44" i="2"/>
  <c r="B44" i="2"/>
  <c r="A45" i="2"/>
  <c r="A46" i="2"/>
  <c r="B46" i="2"/>
  <c r="D46" i="2"/>
  <c r="A47" i="2"/>
  <c r="A48" i="2"/>
  <c r="B48" i="2"/>
  <c r="A49" i="2"/>
  <c r="A50" i="2"/>
  <c r="D50" i="2"/>
  <c r="E50" i="2"/>
  <c r="A51" i="2"/>
  <c r="A52" i="2"/>
  <c r="A53" i="2"/>
  <c r="A54" i="2"/>
  <c r="A55" i="2"/>
  <c r="A56" i="2"/>
  <c r="A57" i="2"/>
  <c r="A58" i="2"/>
  <c r="B58" i="2"/>
  <c r="A59" i="2"/>
  <c r="A60" i="2"/>
  <c r="B60" i="2"/>
  <c r="F60" i="2"/>
  <c r="A61" i="2"/>
  <c r="A62" i="2"/>
  <c r="B62" i="2"/>
  <c r="D62" i="2"/>
  <c r="C62" i="2"/>
  <c r="A63" i="2"/>
  <c r="A64" i="2"/>
  <c r="B64" i="2"/>
  <c r="F64" i="2"/>
  <c r="A65" i="2"/>
  <c r="A66" i="2"/>
  <c r="D66" i="2"/>
  <c r="A67" i="2"/>
  <c r="A68" i="2"/>
  <c r="A69" i="2"/>
  <c r="A70" i="2"/>
  <c r="B70" i="2"/>
  <c r="D70" i="2"/>
  <c r="C70" i="2"/>
  <c r="A71" i="2"/>
  <c r="A72" i="2"/>
  <c r="A73" i="2"/>
  <c r="B73" i="2"/>
  <c r="F73" i="2"/>
  <c r="A74" i="2"/>
  <c r="B74" i="2"/>
  <c r="D74" i="2"/>
  <c r="A75" i="2"/>
  <c r="B75" i="2"/>
  <c r="F75" i="2"/>
  <c r="A76" i="2"/>
  <c r="A77" i="2"/>
  <c r="A78" i="2"/>
  <c r="D78" i="2"/>
  <c r="C78" i="2"/>
  <c r="A79" i="2"/>
  <c r="B79" i="2"/>
  <c r="F79" i="2"/>
  <c r="A80" i="2"/>
  <c r="A81" i="2"/>
  <c r="A82" i="2"/>
  <c r="B82" i="2"/>
  <c r="D82" i="2"/>
  <c r="A83" i="2"/>
  <c r="A84" i="2"/>
  <c r="A85" i="2"/>
  <c r="A86" i="2"/>
  <c r="E86" i="2"/>
  <c r="A87" i="2"/>
  <c r="A88" i="2"/>
  <c r="A89" i="2"/>
  <c r="A90" i="2"/>
  <c r="A91" i="2"/>
  <c r="B91" i="2"/>
  <c r="A92" i="2"/>
  <c r="B92" i="2"/>
  <c r="F92" i="2"/>
  <c r="A93" i="2"/>
  <c r="A94" i="2"/>
  <c r="A95" i="2"/>
  <c r="D95" i="2"/>
  <c r="E95" i="2"/>
  <c r="A96" i="2"/>
  <c r="A97" i="2"/>
  <c r="A98" i="2"/>
  <c r="A99" i="2"/>
  <c r="A100" i="2"/>
  <c r="F100" i="2"/>
  <c r="A101" i="2"/>
  <c r="A102" i="2"/>
  <c r="D102" i="2"/>
  <c r="A103" i="2"/>
  <c r="D103" i="2"/>
  <c r="A104" i="2"/>
  <c r="A105" i="2"/>
  <c r="A106" i="2"/>
  <c r="A107" i="2"/>
  <c r="B107" i="2"/>
  <c r="A108" i="2"/>
  <c r="B108" i="2"/>
  <c r="F108" i="2"/>
  <c r="A109" i="2"/>
  <c r="A110" i="2"/>
  <c r="D110" i="2"/>
  <c r="A111" i="2"/>
  <c r="B111" i="2"/>
  <c r="F111" i="2"/>
  <c r="E111" i="2"/>
  <c r="D111" i="2"/>
  <c r="A112" i="2"/>
  <c r="B112" i="2"/>
  <c r="F112" i="2"/>
  <c r="A113" i="2"/>
  <c r="A114" i="2"/>
  <c r="D114" i="2"/>
  <c r="A115" i="2"/>
  <c r="B115" i="2"/>
  <c r="F115" i="2"/>
  <c r="E115" i="2"/>
  <c r="D115" i="2"/>
  <c r="A116" i="2"/>
  <c r="B116" i="2"/>
  <c r="F116" i="2"/>
  <c r="A117" i="2"/>
  <c r="A118" i="2"/>
  <c r="B118" i="2"/>
  <c r="F118" i="2"/>
  <c r="A119" i="2"/>
  <c r="A120" i="2"/>
  <c r="A121" i="2"/>
  <c r="A122" i="2"/>
  <c r="B122" i="2"/>
  <c r="D122" i="2"/>
  <c r="A123" i="2"/>
  <c r="B123" i="2"/>
  <c r="D123" i="2"/>
  <c r="C123" i="2"/>
  <c r="A124" i="2"/>
  <c r="B124" i="2"/>
  <c r="F124" i="2"/>
  <c r="A125" i="2"/>
  <c r="A126" i="2"/>
  <c r="A127" i="2"/>
  <c r="B127" i="2"/>
  <c r="F127" i="2"/>
  <c r="A128" i="2"/>
  <c r="A129" i="2"/>
  <c r="A130" i="2"/>
  <c r="A131" i="2"/>
  <c r="D131" i="2"/>
  <c r="C131" i="2"/>
  <c r="A132" i="2"/>
  <c r="A133" i="2"/>
  <c r="B133" i="2"/>
  <c r="F133" i="2"/>
  <c r="A134" i="2"/>
  <c r="A135" i="2"/>
  <c r="D135" i="2"/>
  <c r="A136" i="2"/>
  <c r="B136" i="2"/>
  <c r="A137" i="2"/>
  <c r="A138" i="2"/>
  <c r="A139" i="2"/>
  <c r="B139" i="2"/>
  <c r="D139" i="2"/>
  <c r="C139" i="2"/>
  <c r="A140" i="2"/>
  <c r="B140" i="2"/>
  <c r="F140" i="2"/>
  <c r="A141" i="2"/>
  <c r="A142" i="2"/>
  <c r="A143" i="2"/>
  <c r="B143" i="2"/>
  <c r="F143" i="2"/>
  <c r="A144" i="2"/>
  <c r="A145" i="2"/>
  <c r="A146" i="2"/>
  <c r="A147" i="2"/>
  <c r="B147" i="2"/>
  <c r="A148" i="2"/>
  <c r="A149" i="2"/>
  <c r="A150" i="2"/>
  <c r="A151" i="2"/>
  <c r="B151" i="2"/>
  <c r="D151" i="2"/>
  <c r="C151" i="2"/>
  <c r="A152" i="2"/>
  <c r="B152" i="2"/>
  <c r="A153" i="2"/>
  <c r="A154" i="2"/>
  <c r="A155" i="2"/>
  <c r="D155" i="2"/>
  <c r="C155" i="2"/>
  <c r="A156" i="2"/>
  <c r="B156" i="2"/>
  <c r="F156" i="2"/>
  <c r="A157" i="2"/>
  <c r="E157" i="2"/>
  <c r="A158" i="2"/>
  <c r="A159" i="2"/>
  <c r="B159" i="2"/>
  <c r="F159" i="2"/>
  <c r="A160" i="2"/>
  <c r="A161" i="2"/>
  <c r="A162" i="2"/>
  <c r="D162" i="2"/>
  <c r="A163" i="2"/>
  <c r="B163" i="2"/>
  <c r="D163" i="2"/>
  <c r="A164" i="2"/>
  <c r="B164" i="2"/>
  <c r="F164" i="2"/>
  <c r="A165" i="2"/>
  <c r="A166" i="2"/>
  <c r="A167" i="2"/>
  <c r="B167" i="2"/>
  <c r="D167" i="2"/>
  <c r="A168" i="2"/>
  <c r="B168" i="2"/>
  <c r="F168" i="2"/>
  <c r="A169" i="2"/>
  <c r="B169" i="2"/>
  <c r="A170" i="2"/>
  <c r="A171" i="2"/>
  <c r="B171" i="2"/>
  <c r="F171" i="2"/>
  <c r="A172" i="2"/>
  <c r="A173" i="2"/>
  <c r="B173" i="2"/>
  <c r="F173" i="2"/>
  <c r="A174" i="2"/>
  <c r="A175" i="2"/>
  <c r="B175" i="2"/>
  <c r="A176" i="2"/>
  <c r="B176" i="2"/>
  <c r="F176" i="2"/>
  <c r="A177" i="2"/>
  <c r="A178" i="2"/>
  <c r="D178" i="2"/>
  <c r="A179" i="2"/>
  <c r="B179" i="2"/>
  <c r="F179" i="2"/>
  <c r="A180" i="2"/>
  <c r="A181" i="2"/>
  <c r="B181" i="2"/>
  <c r="F181" i="2"/>
  <c r="A182" i="2"/>
  <c r="D182" i="2"/>
  <c r="A183" i="2"/>
  <c r="B183" i="2"/>
  <c r="D183" i="2"/>
  <c r="A184" i="2"/>
  <c r="B184" i="2"/>
  <c r="F184" i="2"/>
  <c r="A185" i="2"/>
  <c r="B185" i="2"/>
  <c r="A186" i="2"/>
  <c r="A187" i="2"/>
  <c r="B187" i="2"/>
  <c r="F187" i="2"/>
  <c r="A188" i="2"/>
  <c r="B188" i="2"/>
  <c r="F188" i="2"/>
  <c r="E188" i="2"/>
  <c r="B194" i="2"/>
  <c r="B196" i="2"/>
  <c r="D196" i="2"/>
  <c r="B202" i="2"/>
  <c r="B206" i="2"/>
  <c r="B208" i="2"/>
  <c r="B210" i="2"/>
  <c r="D212" i="2"/>
  <c r="B214" i="2"/>
  <c r="D214" i="2"/>
  <c r="B216" i="2"/>
  <c r="B218" i="2"/>
  <c r="F218" i="2"/>
  <c r="E218" i="2"/>
  <c r="D218" i="2"/>
  <c r="B220" i="2"/>
  <c r="B222" i="2"/>
  <c r="F222" i="2"/>
  <c r="E222" i="2"/>
  <c r="B224" i="2"/>
  <c r="F224" i="2"/>
  <c r="E224" i="2"/>
  <c r="D224" i="2"/>
  <c r="B226" i="2"/>
  <c r="F226" i="2"/>
  <c r="E226" i="2"/>
  <c r="B228" i="2"/>
  <c r="F228" i="2"/>
  <c r="E228" i="2"/>
  <c r="B230" i="2"/>
  <c r="F230" i="2"/>
  <c r="E230" i="2"/>
  <c r="E232" i="2"/>
  <c r="D232" i="2"/>
  <c r="B234" i="2"/>
  <c r="F234" i="2"/>
  <c r="E234" i="2"/>
  <c r="B236" i="2"/>
  <c r="D238" i="2"/>
  <c r="E238" i="2"/>
  <c r="D239" i="2"/>
  <c r="D240" i="2"/>
  <c r="D241" i="2"/>
  <c r="D242" i="2"/>
  <c r="E242" i="2"/>
  <c r="C242" i="2"/>
  <c r="D243" i="2"/>
  <c r="E243" i="2"/>
  <c r="D244" i="2"/>
  <c r="E244" i="2"/>
  <c r="D245" i="2"/>
  <c r="E245" i="2"/>
  <c r="C245" i="2"/>
  <c r="D246" i="2"/>
  <c r="E246" i="2"/>
  <c r="D247" i="2"/>
  <c r="D248" i="2"/>
  <c r="D249" i="2"/>
  <c r="D250" i="2"/>
  <c r="E250" i="2"/>
  <c r="D251" i="2"/>
  <c r="E251" i="2"/>
  <c r="C251" i="2"/>
  <c r="D252" i="2"/>
  <c r="D253" i="2"/>
  <c r="E254" i="2"/>
  <c r="D254" i="2"/>
  <c r="D255" i="2"/>
  <c r="D256" i="2"/>
  <c r="D257" i="2"/>
  <c r="E258" i="2"/>
  <c r="D258" i="2"/>
  <c r="D259" i="2"/>
  <c r="D260" i="2"/>
  <c r="D261" i="2"/>
  <c r="E262" i="2"/>
  <c r="D262" i="2"/>
  <c r="D263" i="2"/>
  <c r="D264" i="2"/>
  <c r="D265" i="2"/>
  <c r="E266" i="2"/>
  <c r="D266" i="2"/>
  <c r="D267" i="2"/>
  <c r="D268" i="2"/>
  <c r="D269" i="2"/>
  <c r="E270" i="2"/>
  <c r="D270" i="2"/>
  <c r="D271" i="2"/>
  <c r="D272" i="2"/>
  <c r="D273" i="2"/>
  <c r="E274" i="2"/>
  <c r="D274" i="2"/>
  <c r="D275" i="2"/>
  <c r="D276" i="2"/>
  <c r="D277" i="2"/>
  <c r="E278" i="2"/>
  <c r="D278" i="2"/>
  <c r="D279" i="2"/>
  <c r="D280" i="2"/>
  <c r="D281" i="2"/>
  <c r="E282" i="2"/>
  <c r="D282" i="2"/>
  <c r="D283" i="2"/>
  <c r="D284" i="2"/>
  <c r="D285" i="2"/>
  <c r="E286" i="2"/>
  <c r="D286" i="2"/>
  <c r="D287" i="2"/>
  <c r="D288" i="2"/>
  <c r="D289" i="2"/>
  <c r="E290" i="2"/>
  <c r="D290" i="2"/>
  <c r="D291" i="2"/>
  <c r="D292" i="2"/>
  <c r="D293" i="2"/>
  <c r="E294" i="2"/>
  <c r="D294" i="2"/>
  <c r="D295" i="2"/>
  <c r="D296" i="2"/>
  <c r="D297" i="2"/>
  <c r="D298" i="2"/>
  <c r="E298" i="2"/>
  <c r="C298" i="2"/>
  <c r="D299" i="2"/>
  <c r="E299" i="2"/>
  <c r="D300" i="2"/>
  <c r="E300" i="2"/>
  <c r="C300" i="2"/>
  <c r="D301" i="2"/>
  <c r="E301" i="2"/>
  <c r="D302" i="2"/>
  <c r="E302" i="2"/>
  <c r="C302" i="2"/>
  <c r="D303" i="2"/>
  <c r="E303" i="2"/>
  <c r="C303" i="2"/>
  <c r="D305" i="2"/>
  <c r="D306" i="2"/>
  <c r="E306" i="2"/>
  <c r="C306" i="2"/>
  <c r="D307" i="2"/>
  <c r="E307" i="2"/>
  <c r="D308" i="2"/>
  <c r="E308" i="2"/>
  <c r="C308" i="2"/>
  <c r="D309" i="2"/>
  <c r="E309" i="2"/>
  <c r="D310" i="2"/>
  <c r="E310" i="2"/>
  <c r="C310" i="2"/>
  <c r="D311" i="2"/>
  <c r="E311" i="2"/>
  <c r="C311" i="2"/>
  <c r="D313" i="2"/>
  <c r="D314" i="2"/>
  <c r="E314" i="2"/>
  <c r="C314" i="2"/>
  <c r="D315" i="2"/>
  <c r="E315" i="2"/>
  <c r="D316" i="2"/>
  <c r="E316" i="2"/>
  <c r="C316" i="2"/>
  <c r="D317" i="2"/>
  <c r="E317" i="2"/>
  <c r="D318" i="2"/>
  <c r="E318" i="2"/>
  <c r="C318" i="2"/>
  <c r="D319" i="2"/>
  <c r="E319" i="2"/>
  <c r="C319" i="2"/>
  <c r="D321" i="2"/>
  <c r="D322" i="2"/>
  <c r="E322" i="2"/>
  <c r="C322" i="2"/>
  <c r="D323" i="2"/>
  <c r="E323" i="2"/>
  <c r="D324" i="2"/>
  <c r="E324" i="2"/>
  <c r="C324" i="2"/>
  <c r="D325" i="2"/>
  <c r="E325" i="2"/>
  <c r="D326" i="2"/>
  <c r="E326" i="2"/>
  <c r="C326" i="2"/>
  <c r="D327" i="2"/>
  <c r="E327" i="2"/>
  <c r="C327" i="2"/>
  <c r="D329" i="2"/>
  <c r="D330" i="2"/>
  <c r="E330" i="2"/>
  <c r="C330" i="2"/>
  <c r="D331" i="2"/>
  <c r="E331" i="2"/>
  <c r="D332" i="2"/>
  <c r="E332" i="2"/>
  <c r="C332" i="2"/>
  <c r="D333" i="2"/>
  <c r="E333" i="2"/>
  <c r="D334" i="2"/>
  <c r="E334" i="2"/>
  <c r="C334" i="2"/>
  <c r="D335" i="2"/>
  <c r="E335" i="2"/>
  <c r="C335" i="2"/>
  <c r="D337" i="2"/>
  <c r="D338" i="2"/>
  <c r="E338" i="2"/>
  <c r="C338" i="2"/>
  <c r="D339" i="2"/>
  <c r="E339" i="2"/>
  <c r="D340" i="2"/>
  <c r="E340" i="2"/>
  <c r="C340" i="2"/>
  <c r="D341" i="2"/>
  <c r="E341" i="2"/>
  <c r="D342" i="2"/>
  <c r="E342" i="2"/>
  <c r="C342" i="2"/>
  <c r="D343" i="2"/>
  <c r="E343" i="2"/>
  <c r="C343" i="2"/>
  <c r="D345" i="2"/>
  <c r="D346" i="2"/>
  <c r="E346" i="2"/>
  <c r="C346" i="2"/>
  <c r="D347" i="2"/>
  <c r="E347" i="2"/>
  <c r="D348" i="2"/>
  <c r="E348" i="2"/>
  <c r="C348" i="2"/>
  <c r="D349" i="2"/>
  <c r="E349" i="2"/>
  <c r="D350" i="2"/>
  <c r="E350" i="2"/>
  <c r="C350" i="2"/>
  <c r="D351" i="2"/>
  <c r="E351" i="2"/>
  <c r="C351" i="2"/>
  <c r="D353" i="2"/>
  <c r="D354" i="2"/>
  <c r="E354" i="2"/>
  <c r="C354" i="2"/>
  <c r="D355" i="2"/>
  <c r="E355" i="2"/>
  <c r="D356" i="2"/>
  <c r="E356" i="2"/>
  <c r="C356" i="2"/>
  <c r="D357" i="2"/>
  <c r="E357" i="2"/>
  <c r="D358" i="2"/>
  <c r="E358" i="2"/>
  <c r="C358" i="2"/>
  <c r="D359" i="2"/>
  <c r="E359" i="2"/>
  <c r="C359" i="2"/>
  <c r="D361" i="2"/>
  <c r="D362" i="2"/>
  <c r="E362" i="2"/>
  <c r="C362" i="2"/>
  <c r="AA24" i="1"/>
  <c r="AD24" i="1"/>
  <c r="AG24" i="1"/>
  <c r="AJ24" i="1"/>
  <c r="E25" i="1"/>
  <c r="U25" i="1"/>
  <c r="AA25" i="1"/>
  <c r="AD25" i="1"/>
  <c r="AG25" i="1"/>
  <c r="AJ25" i="1"/>
  <c r="AA26" i="1"/>
  <c r="AD26" i="1"/>
  <c r="AG26" i="1"/>
  <c r="AJ26" i="1"/>
  <c r="E27" i="1"/>
  <c r="U27" i="1"/>
  <c r="AA27" i="1"/>
  <c r="AD27" i="1"/>
  <c r="AG27" i="1"/>
  <c r="AJ27" i="1"/>
  <c r="AA28" i="1"/>
  <c r="AD28" i="1"/>
  <c r="AG28" i="1"/>
  <c r="AJ28" i="1"/>
  <c r="E29" i="1"/>
  <c r="U29" i="1"/>
  <c r="AA29" i="1"/>
  <c r="AD29" i="1"/>
  <c r="AG29" i="1"/>
  <c r="AJ29" i="1"/>
  <c r="AA30" i="1"/>
  <c r="AD30" i="1"/>
  <c r="AG30" i="1"/>
  <c r="AJ30" i="1"/>
  <c r="E31" i="1"/>
  <c r="U31" i="1"/>
  <c r="AA31" i="1"/>
  <c r="AD31" i="1"/>
  <c r="AG31" i="1"/>
  <c r="AJ31" i="1"/>
  <c r="AA32" i="1"/>
  <c r="AD32" i="1"/>
  <c r="AG32" i="1"/>
  <c r="AJ32" i="1"/>
  <c r="U33" i="1"/>
  <c r="X33" i="1"/>
  <c r="AA33" i="1"/>
  <c r="AD33" i="1"/>
  <c r="AG33" i="1"/>
  <c r="AJ33" i="1"/>
  <c r="U34" i="1"/>
  <c r="X34" i="1"/>
  <c r="AA34" i="1"/>
  <c r="AD34" i="1"/>
  <c r="AG34" i="1"/>
  <c r="AJ34" i="1"/>
  <c r="U35" i="1"/>
  <c r="X35" i="1"/>
  <c r="AA35" i="1"/>
  <c r="AD35" i="1"/>
  <c r="AG35" i="1"/>
  <c r="AJ35" i="1"/>
  <c r="U36" i="1"/>
  <c r="X36" i="1"/>
  <c r="AA36" i="1"/>
  <c r="AD36" i="1"/>
  <c r="AG36" i="1"/>
  <c r="AJ36" i="1"/>
  <c r="U37" i="1"/>
  <c r="X37" i="1"/>
  <c r="AA37" i="1"/>
  <c r="AD37" i="1"/>
  <c r="AG37" i="1"/>
  <c r="AJ37" i="1"/>
  <c r="U38" i="1"/>
  <c r="X38" i="1"/>
  <c r="AA38" i="1"/>
  <c r="AD38" i="1"/>
  <c r="AG38" i="1"/>
  <c r="AJ38" i="1"/>
  <c r="U39" i="1"/>
  <c r="X39" i="1"/>
  <c r="AA39" i="1"/>
  <c r="AD39" i="1"/>
  <c r="AG39" i="1"/>
  <c r="AJ39" i="1"/>
  <c r="U40" i="1"/>
  <c r="X40" i="1"/>
  <c r="AA40" i="1"/>
  <c r="AD40" i="1"/>
  <c r="AG40" i="1"/>
  <c r="AJ40" i="1"/>
  <c r="U41" i="1"/>
  <c r="X41" i="1"/>
  <c r="AA41" i="1"/>
  <c r="AD41" i="1"/>
  <c r="AG41" i="1"/>
  <c r="AJ41" i="1"/>
  <c r="U42" i="1"/>
  <c r="X42" i="1"/>
  <c r="AA42" i="1"/>
  <c r="AD42" i="1"/>
  <c r="AG42" i="1"/>
  <c r="AJ42" i="1"/>
  <c r="U43" i="1"/>
  <c r="X43" i="1"/>
  <c r="AA43" i="1"/>
  <c r="AD43" i="1"/>
  <c r="AG43" i="1"/>
  <c r="AJ43" i="1"/>
  <c r="U44" i="1"/>
  <c r="X44" i="1"/>
  <c r="AA44" i="1"/>
  <c r="AD44" i="1"/>
  <c r="AG44" i="1"/>
  <c r="AJ44" i="1"/>
  <c r="U45" i="1"/>
  <c r="X45" i="1"/>
  <c r="AA45" i="1"/>
  <c r="AD45" i="1"/>
  <c r="AG45" i="1"/>
  <c r="AJ45" i="1"/>
  <c r="U46" i="1"/>
  <c r="X46" i="1"/>
  <c r="AA46" i="1"/>
  <c r="AD46" i="1"/>
  <c r="AG46" i="1"/>
  <c r="AJ46" i="1"/>
  <c r="U47" i="1"/>
  <c r="X47" i="1"/>
  <c r="AA47" i="1"/>
  <c r="AD47" i="1"/>
  <c r="AG47" i="1"/>
  <c r="AJ47" i="1"/>
  <c r="U48" i="1"/>
  <c r="X48" i="1"/>
  <c r="AA48" i="1"/>
  <c r="AD48" i="1"/>
  <c r="AG48" i="1"/>
  <c r="AJ48" i="1"/>
  <c r="U49" i="1"/>
  <c r="X49" i="1"/>
  <c r="AA49" i="1"/>
  <c r="AD49" i="1"/>
  <c r="AG49" i="1"/>
  <c r="AJ49" i="1"/>
  <c r="U50" i="1"/>
  <c r="X50" i="1"/>
  <c r="AA50" i="1"/>
  <c r="AD50" i="1"/>
  <c r="AG50" i="1"/>
  <c r="AJ50" i="1"/>
  <c r="E51" i="1"/>
  <c r="U51" i="1"/>
  <c r="AA51" i="1"/>
  <c r="AD51" i="1"/>
  <c r="AG51" i="1"/>
  <c r="AJ51" i="1"/>
  <c r="AA52" i="1"/>
  <c r="AD52" i="1"/>
  <c r="AG52" i="1"/>
  <c r="AJ52" i="1"/>
  <c r="E53" i="1"/>
  <c r="U53" i="1"/>
  <c r="AA53" i="1"/>
  <c r="AD53" i="1"/>
  <c r="AG53" i="1"/>
  <c r="AJ53" i="1"/>
  <c r="AA54" i="1"/>
  <c r="AD54" i="1"/>
  <c r="AG54" i="1"/>
  <c r="AJ54" i="1"/>
  <c r="E55" i="1"/>
  <c r="U55" i="1"/>
  <c r="AA55" i="1"/>
  <c r="AD55" i="1"/>
  <c r="AG55" i="1"/>
  <c r="AJ55" i="1"/>
  <c r="AA56" i="1"/>
  <c r="AD56" i="1"/>
  <c r="AG56" i="1"/>
  <c r="AJ56" i="1"/>
  <c r="E57" i="1"/>
  <c r="U57" i="1"/>
  <c r="AA57" i="1"/>
  <c r="AD57" i="1"/>
  <c r="AG57" i="1"/>
  <c r="AJ57" i="1"/>
  <c r="AA58" i="1"/>
  <c r="AD58" i="1"/>
  <c r="AG58" i="1"/>
  <c r="AJ58" i="1"/>
  <c r="E59" i="1"/>
  <c r="U59" i="1"/>
  <c r="AA59" i="1"/>
  <c r="AD59" i="1"/>
  <c r="AG59" i="1"/>
  <c r="AJ59" i="1"/>
  <c r="AA60" i="1"/>
  <c r="AD60" i="1"/>
  <c r="AG60" i="1"/>
  <c r="AJ60" i="1"/>
  <c r="E61" i="1"/>
  <c r="U61" i="1"/>
  <c r="AA61" i="1"/>
  <c r="AD61" i="1"/>
  <c r="AG61" i="1"/>
  <c r="AJ61" i="1"/>
  <c r="AA62" i="1"/>
  <c r="AD62" i="1"/>
  <c r="AG62" i="1"/>
  <c r="AJ62" i="1"/>
  <c r="U63" i="1"/>
  <c r="X63" i="1"/>
  <c r="AA63" i="1"/>
  <c r="AD63" i="1"/>
  <c r="AG63" i="1"/>
  <c r="AJ63" i="1"/>
  <c r="U64" i="1"/>
  <c r="X64" i="1"/>
  <c r="AA64" i="1"/>
  <c r="AD64" i="1"/>
  <c r="AG64" i="1"/>
  <c r="AJ64" i="1"/>
  <c r="U65" i="1"/>
  <c r="X65" i="1"/>
  <c r="AA65" i="1"/>
  <c r="AD65" i="1"/>
  <c r="AG65" i="1"/>
  <c r="AJ65" i="1"/>
  <c r="U66" i="1"/>
  <c r="X66" i="1"/>
  <c r="AA66" i="1"/>
  <c r="AD66" i="1"/>
  <c r="AG66" i="1"/>
  <c r="AJ66" i="1"/>
  <c r="U67" i="1"/>
  <c r="X67" i="1"/>
  <c r="AA67" i="1"/>
  <c r="AD67" i="1"/>
  <c r="AG67" i="1"/>
  <c r="AJ67" i="1"/>
  <c r="U68" i="1"/>
  <c r="X68" i="1"/>
  <c r="AA68" i="1"/>
  <c r="AD68" i="1"/>
  <c r="AG68" i="1"/>
  <c r="AJ68" i="1"/>
  <c r="U69" i="1"/>
  <c r="X69" i="1"/>
  <c r="AA69" i="1"/>
  <c r="AD69" i="1"/>
  <c r="AG69" i="1"/>
  <c r="AJ69" i="1"/>
  <c r="U70" i="1"/>
  <c r="X70" i="1"/>
  <c r="AA70" i="1"/>
  <c r="AD70" i="1"/>
  <c r="AG70" i="1"/>
  <c r="AJ70" i="1"/>
  <c r="U71" i="1"/>
  <c r="X71" i="1"/>
  <c r="AA71" i="1"/>
  <c r="AD71" i="1"/>
  <c r="AG71" i="1"/>
  <c r="AJ71" i="1"/>
  <c r="U72" i="1"/>
  <c r="X72" i="1"/>
  <c r="AA72" i="1"/>
  <c r="AD72" i="1"/>
  <c r="AG72" i="1"/>
  <c r="AJ72" i="1"/>
  <c r="U73" i="1"/>
  <c r="X73" i="1"/>
  <c r="AA73" i="1"/>
  <c r="AD73" i="1"/>
  <c r="AG73" i="1"/>
  <c r="AJ73" i="1"/>
  <c r="U74" i="1"/>
  <c r="X74" i="1"/>
  <c r="AA74" i="1"/>
  <c r="AD74" i="1"/>
  <c r="AG74" i="1"/>
  <c r="AJ74" i="1"/>
  <c r="U75" i="1"/>
  <c r="X75" i="1"/>
  <c r="AA75" i="1"/>
  <c r="AD75" i="1"/>
  <c r="AG75" i="1"/>
  <c r="AJ75" i="1"/>
  <c r="U76" i="1"/>
  <c r="X76" i="1"/>
  <c r="AA76" i="1"/>
  <c r="AD76" i="1"/>
  <c r="AG76" i="1"/>
  <c r="AJ76" i="1"/>
  <c r="U77" i="1"/>
  <c r="X77" i="1"/>
  <c r="AA77" i="1"/>
  <c r="AD77" i="1"/>
  <c r="AG77" i="1"/>
  <c r="AJ77" i="1"/>
  <c r="U78" i="1"/>
  <c r="X78" i="1"/>
  <c r="AA78" i="1"/>
  <c r="AD78" i="1"/>
  <c r="AG78" i="1"/>
  <c r="AJ78" i="1"/>
  <c r="U79" i="1"/>
  <c r="X79" i="1"/>
  <c r="AA79" i="1"/>
  <c r="AD79" i="1"/>
  <c r="AG79" i="1"/>
  <c r="AJ79" i="1"/>
  <c r="U80" i="1"/>
  <c r="X80" i="1"/>
  <c r="AA80" i="1"/>
  <c r="AD80" i="1"/>
  <c r="AG80" i="1"/>
  <c r="AJ80" i="1"/>
  <c r="U81" i="1"/>
  <c r="X81" i="1"/>
  <c r="AA81" i="1"/>
  <c r="AD81" i="1"/>
  <c r="AG81" i="1"/>
  <c r="AJ81" i="1"/>
  <c r="U82" i="1"/>
  <c r="X82" i="1"/>
  <c r="AA82" i="1"/>
  <c r="AD82" i="1"/>
  <c r="AG82" i="1"/>
  <c r="AJ82" i="1"/>
  <c r="U83" i="1"/>
  <c r="X83" i="1"/>
  <c r="AA83" i="1"/>
  <c r="AD83" i="1"/>
  <c r="AG83" i="1"/>
  <c r="AJ83" i="1"/>
  <c r="U84" i="1"/>
  <c r="X84" i="1"/>
  <c r="AA84" i="1"/>
  <c r="AD84" i="1"/>
  <c r="AG84" i="1"/>
  <c r="AJ84" i="1"/>
  <c r="U85" i="1"/>
  <c r="X85" i="1"/>
  <c r="AA85" i="1"/>
  <c r="AD85" i="1"/>
  <c r="AG85" i="1"/>
  <c r="AJ85" i="1"/>
  <c r="U86" i="1"/>
  <c r="X86" i="1"/>
  <c r="AA86" i="1"/>
  <c r="AD86" i="1"/>
  <c r="AG86" i="1"/>
  <c r="AJ86" i="1"/>
  <c r="U87" i="1"/>
  <c r="X87" i="1"/>
  <c r="AA87" i="1"/>
  <c r="AD87" i="1"/>
  <c r="AG87" i="1"/>
  <c r="AJ87" i="1"/>
  <c r="U88" i="1"/>
  <c r="X88" i="1"/>
  <c r="AA88" i="1"/>
  <c r="AD88" i="1"/>
  <c r="AG88" i="1"/>
  <c r="AJ88" i="1"/>
  <c r="U89" i="1"/>
  <c r="X89" i="1"/>
  <c r="AA89" i="1"/>
  <c r="AD89" i="1"/>
  <c r="AG89" i="1"/>
  <c r="AJ89" i="1"/>
  <c r="U90" i="1"/>
  <c r="X90" i="1"/>
  <c r="AA90" i="1"/>
  <c r="AD90" i="1"/>
  <c r="AG90" i="1"/>
  <c r="AJ90" i="1"/>
  <c r="U91" i="1"/>
  <c r="X91" i="1"/>
  <c r="AA91" i="1"/>
  <c r="AD91" i="1"/>
  <c r="AG91" i="1"/>
  <c r="AJ91" i="1"/>
  <c r="U92" i="1"/>
  <c r="X92" i="1"/>
  <c r="AA92" i="1"/>
  <c r="AD92" i="1"/>
  <c r="AG92" i="1"/>
  <c r="AJ92" i="1"/>
  <c r="U93" i="1"/>
  <c r="X93" i="1"/>
  <c r="AA93" i="1"/>
  <c r="AD93" i="1"/>
  <c r="AG93" i="1"/>
  <c r="AJ93" i="1"/>
  <c r="U94" i="1"/>
  <c r="X94" i="1"/>
  <c r="AA94" i="1"/>
  <c r="AD94" i="1"/>
  <c r="AG94" i="1"/>
  <c r="AJ94" i="1"/>
  <c r="U95" i="1"/>
  <c r="X95" i="1"/>
  <c r="AA95" i="1"/>
  <c r="AD95" i="1"/>
  <c r="AG95" i="1"/>
  <c r="AJ95" i="1"/>
  <c r="U96" i="1"/>
  <c r="X96" i="1"/>
  <c r="AA96" i="1"/>
  <c r="AD96" i="1"/>
  <c r="AG96" i="1"/>
  <c r="AJ96" i="1"/>
  <c r="U97" i="1"/>
  <c r="X97" i="1"/>
  <c r="AA97" i="1"/>
  <c r="AD97" i="1"/>
  <c r="AG97" i="1"/>
  <c r="AJ97" i="1"/>
  <c r="U98" i="1"/>
  <c r="X98" i="1"/>
  <c r="AA98" i="1"/>
  <c r="AD98" i="1"/>
  <c r="AG98" i="1"/>
  <c r="AJ98" i="1"/>
  <c r="U99" i="1"/>
  <c r="X99" i="1"/>
  <c r="AA99" i="1"/>
  <c r="AD99" i="1"/>
  <c r="AG99" i="1"/>
  <c r="AJ99" i="1"/>
  <c r="U100" i="1"/>
  <c r="X100" i="1"/>
  <c r="AA100" i="1"/>
  <c r="AD100" i="1"/>
  <c r="AG100" i="1"/>
  <c r="AJ100" i="1"/>
  <c r="U101" i="1"/>
  <c r="X101" i="1"/>
  <c r="AA101" i="1"/>
  <c r="AD101" i="1"/>
  <c r="AG101" i="1"/>
  <c r="AJ101" i="1"/>
  <c r="U102" i="1"/>
  <c r="X102" i="1"/>
  <c r="AA102" i="1"/>
  <c r="AD102" i="1"/>
  <c r="AG102" i="1"/>
  <c r="AJ102" i="1"/>
  <c r="U103" i="1"/>
  <c r="X103" i="1"/>
  <c r="AA103" i="1"/>
  <c r="AD103" i="1"/>
  <c r="AG103" i="1"/>
  <c r="AJ103" i="1"/>
  <c r="U104" i="1"/>
  <c r="X104" i="1"/>
  <c r="AA104" i="1"/>
  <c r="AD104" i="1"/>
  <c r="AG104" i="1"/>
  <c r="AJ104" i="1"/>
  <c r="U105" i="1"/>
  <c r="X105" i="1"/>
  <c r="AA105" i="1"/>
  <c r="AD105" i="1"/>
  <c r="AG105" i="1"/>
  <c r="AJ105" i="1"/>
  <c r="U106" i="1"/>
  <c r="X106" i="1"/>
  <c r="AA106" i="1"/>
  <c r="AD106" i="1"/>
  <c r="AG106" i="1"/>
  <c r="AJ106" i="1"/>
  <c r="U107" i="1"/>
  <c r="X107" i="1"/>
  <c r="AA107" i="1"/>
  <c r="AD107" i="1"/>
  <c r="AG107" i="1"/>
  <c r="AJ107" i="1"/>
  <c r="U108" i="1"/>
  <c r="X108" i="1"/>
  <c r="AA108" i="1"/>
  <c r="AD108" i="1"/>
  <c r="AG108" i="1"/>
  <c r="AJ108" i="1"/>
  <c r="U109" i="1"/>
  <c r="X109" i="1"/>
  <c r="AA109" i="1"/>
  <c r="AD109" i="1"/>
  <c r="AG109" i="1"/>
  <c r="AJ109" i="1"/>
  <c r="U110" i="1"/>
  <c r="X110" i="1"/>
  <c r="AA110" i="1"/>
  <c r="AD110" i="1"/>
  <c r="AG110" i="1"/>
  <c r="AJ110" i="1"/>
  <c r="U111" i="1"/>
  <c r="X111" i="1"/>
  <c r="AA111" i="1"/>
  <c r="AD111" i="1"/>
  <c r="AG111" i="1"/>
  <c r="AJ111" i="1"/>
  <c r="U112" i="1"/>
  <c r="X112" i="1"/>
  <c r="AA112" i="1"/>
  <c r="AD112" i="1"/>
  <c r="AG112" i="1"/>
  <c r="AJ112" i="1"/>
  <c r="U113" i="1"/>
  <c r="X113" i="1"/>
  <c r="AA113" i="1"/>
  <c r="AD113" i="1"/>
  <c r="AG113" i="1"/>
  <c r="AJ113" i="1"/>
  <c r="U114" i="1"/>
  <c r="X114" i="1"/>
  <c r="AA114" i="1"/>
  <c r="AD114" i="1"/>
  <c r="AG114" i="1"/>
  <c r="AJ114" i="1"/>
  <c r="U115" i="1"/>
  <c r="X115" i="1"/>
  <c r="AA115" i="1"/>
  <c r="AD115" i="1"/>
  <c r="AG115" i="1"/>
  <c r="AJ115" i="1"/>
  <c r="U116" i="1"/>
  <c r="X116" i="1"/>
  <c r="AA116" i="1"/>
  <c r="AD116" i="1"/>
  <c r="AG116" i="1"/>
  <c r="AJ116" i="1"/>
  <c r="U117" i="1"/>
  <c r="X117" i="1"/>
  <c r="AA117" i="1"/>
  <c r="AD117" i="1"/>
  <c r="AG117" i="1"/>
  <c r="AJ117" i="1"/>
  <c r="U118" i="1"/>
  <c r="X118" i="1"/>
  <c r="AA118" i="1"/>
  <c r="AD118" i="1"/>
  <c r="AG118" i="1"/>
  <c r="AJ118" i="1"/>
  <c r="U119" i="1"/>
  <c r="X119" i="1"/>
  <c r="AA119" i="1"/>
  <c r="AD119" i="1"/>
  <c r="AG119" i="1"/>
  <c r="AJ119" i="1"/>
  <c r="U120" i="1"/>
  <c r="X120" i="1"/>
  <c r="AA120" i="1"/>
  <c r="AD120" i="1"/>
  <c r="AG120" i="1"/>
  <c r="AJ120" i="1"/>
  <c r="U121" i="1"/>
  <c r="X121" i="1"/>
  <c r="AA121" i="1"/>
  <c r="AD121" i="1"/>
  <c r="AG121" i="1"/>
  <c r="AJ121" i="1"/>
  <c r="U122" i="1"/>
  <c r="X122" i="1"/>
  <c r="AA122" i="1"/>
  <c r="AD122" i="1"/>
  <c r="AG122" i="1"/>
  <c r="AJ122" i="1"/>
  <c r="U123" i="1"/>
  <c r="X123" i="1"/>
  <c r="AA123" i="1"/>
  <c r="AD123" i="1"/>
  <c r="AG123" i="1"/>
  <c r="AJ123" i="1"/>
  <c r="U124" i="1"/>
  <c r="X124" i="1"/>
  <c r="AA124" i="1"/>
  <c r="AD124" i="1"/>
  <c r="AG124" i="1"/>
  <c r="AJ124" i="1"/>
  <c r="U125" i="1"/>
  <c r="X125" i="1"/>
  <c r="AA125" i="1"/>
  <c r="AD125" i="1"/>
  <c r="AG125" i="1"/>
  <c r="AJ125" i="1"/>
  <c r="U126" i="1"/>
  <c r="X126" i="1"/>
  <c r="AA126" i="1"/>
  <c r="AD126" i="1"/>
  <c r="AG126" i="1"/>
  <c r="AJ126" i="1"/>
  <c r="U127" i="1"/>
  <c r="X127" i="1"/>
  <c r="AA127" i="1"/>
  <c r="AD127" i="1"/>
  <c r="AG127" i="1"/>
  <c r="AJ127" i="1"/>
  <c r="U128" i="1"/>
  <c r="X128" i="1"/>
  <c r="AA128" i="1"/>
  <c r="AD128" i="1"/>
  <c r="AG128" i="1"/>
  <c r="AJ128" i="1"/>
  <c r="U129" i="1"/>
  <c r="X129" i="1"/>
  <c r="AA129" i="1"/>
  <c r="AD129" i="1"/>
  <c r="AG129" i="1"/>
  <c r="AJ129" i="1"/>
  <c r="U130" i="1"/>
  <c r="X130" i="1"/>
  <c r="AA130" i="1"/>
  <c r="AD130" i="1"/>
  <c r="AG130" i="1"/>
  <c r="AJ130" i="1"/>
  <c r="U131" i="1"/>
  <c r="X131" i="1"/>
  <c r="AA131" i="1"/>
  <c r="AD131" i="1"/>
  <c r="AG131" i="1"/>
  <c r="AJ131" i="1"/>
  <c r="U132" i="1"/>
  <c r="X132" i="1"/>
  <c r="AA132" i="1"/>
  <c r="AD132" i="1"/>
  <c r="AG132" i="1"/>
  <c r="AJ132" i="1"/>
  <c r="U133" i="1"/>
  <c r="X133" i="1"/>
  <c r="AA133" i="1"/>
  <c r="AD133" i="1"/>
  <c r="AG133" i="1"/>
  <c r="AJ133" i="1"/>
  <c r="U134" i="1"/>
  <c r="X134" i="1"/>
  <c r="AA134" i="1"/>
  <c r="AD134" i="1"/>
  <c r="AG134" i="1"/>
  <c r="AJ134" i="1"/>
  <c r="U135" i="1"/>
  <c r="X135" i="1"/>
  <c r="AA135" i="1"/>
  <c r="AD135" i="1"/>
  <c r="AG135" i="1"/>
  <c r="AJ135" i="1"/>
  <c r="U136" i="1"/>
  <c r="X136" i="1"/>
  <c r="AA136" i="1"/>
  <c r="AD136" i="1"/>
  <c r="AG136" i="1"/>
  <c r="AJ136" i="1"/>
  <c r="U137" i="1"/>
  <c r="X137" i="1"/>
  <c r="AA137" i="1"/>
  <c r="AD137" i="1"/>
  <c r="AG137" i="1"/>
  <c r="AJ137" i="1"/>
  <c r="U138" i="1"/>
  <c r="X138" i="1"/>
  <c r="AA138" i="1"/>
  <c r="AD138" i="1"/>
  <c r="AG138" i="1"/>
  <c r="AJ138" i="1"/>
  <c r="U139" i="1"/>
  <c r="X139" i="1"/>
  <c r="AA139" i="1"/>
  <c r="AD139" i="1"/>
  <c r="AG139" i="1"/>
  <c r="AJ139" i="1"/>
  <c r="U140" i="1"/>
  <c r="X140" i="1"/>
  <c r="AA140" i="1"/>
  <c r="AD140" i="1"/>
  <c r="AG140" i="1"/>
  <c r="AJ140" i="1"/>
  <c r="U141" i="1"/>
  <c r="X141" i="1"/>
  <c r="AA141" i="1"/>
  <c r="AD141" i="1"/>
  <c r="AG141" i="1"/>
  <c r="AJ141" i="1"/>
  <c r="U142" i="1"/>
  <c r="X142" i="1"/>
  <c r="AA142" i="1"/>
  <c r="AD142" i="1"/>
  <c r="AG142" i="1"/>
  <c r="AJ142" i="1"/>
  <c r="U143" i="1"/>
  <c r="X143" i="1"/>
  <c r="AA143" i="1"/>
  <c r="AD143" i="1"/>
  <c r="AG143" i="1"/>
  <c r="AJ143" i="1"/>
  <c r="U144" i="1"/>
  <c r="X144" i="1"/>
  <c r="AA144" i="1"/>
  <c r="AD144" i="1"/>
  <c r="AG144" i="1"/>
  <c r="AJ144" i="1"/>
  <c r="U145" i="1"/>
  <c r="X145" i="1"/>
  <c r="AA145" i="1"/>
  <c r="AD145" i="1"/>
  <c r="AG145" i="1"/>
  <c r="AJ145" i="1"/>
  <c r="U146" i="1"/>
  <c r="X146" i="1"/>
  <c r="AA146" i="1"/>
  <c r="AD146" i="1"/>
  <c r="AG146" i="1"/>
  <c r="AJ146" i="1"/>
  <c r="U147" i="1"/>
  <c r="X147" i="1"/>
  <c r="AA147" i="1"/>
  <c r="AD147" i="1"/>
  <c r="AG147" i="1"/>
  <c r="AJ147" i="1"/>
  <c r="U148" i="1"/>
  <c r="X148" i="1"/>
  <c r="AA148" i="1"/>
  <c r="AD148" i="1"/>
  <c r="AG148" i="1"/>
  <c r="AJ148" i="1"/>
  <c r="U149" i="1"/>
  <c r="X149" i="1"/>
  <c r="AA149" i="1"/>
  <c r="AD149" i="1"/>
  <c r="AG149" i="1"/>
  <c r="AJ149" i="1"/>
  <c r="U150" i="1"/>
  <c r="X150" i="1"/>
  <c r="AA150" i="1"/>
  <c r="AD150" i="1"/>
  <c r="AG150" i="1"/>
  <c r="AJ150" i="1"/>
  <c r="U151" i="1"/>
  <c r="X151" i="1"/>
  <c r="AA151" i="1"/>
  <c r="AD151" i="1"/>
  <c r="AG151" i="1"/>
  <c r="AJ151" i="1"/>
  <c r="U152" i="1"/>
  <c r="X152" i="1"/>
  <c r="AA152" i="1"/>
  <c r="AD152" i="1"/>
  <c r="AG152" i="1"/>
  <c r="AJ152" i="1"/>
  <c r="U153" i="1"/>
  <c r="X153" i="1"/>
  <c r="AA153" i="1"/>
  <c r="AD153" i="1"/>
  <c r="AG153" i="1"/>
  <c r="AJ153" i="1"/>
  <c r="U154" i="1"/>
  <c r="X154" i="1"/>
  <c r="AA154" i="1"/>
  <c r="AD154" i="1"/>
  <c r="AG154" i="1"/>
  <c r="AJ154" i="1"/>
  <c r="U155" i="1"/>
  <c r="X155" i="1"/>
  <c r="AA155" i="1"/>
  <c r="AD155" i="1"/>
  <c r="AG155" i="1"/>
  <c r="AJ155" i="1"/>
  <c r="U156" i="1"/>
  <c r="X156" i="1"/>
  <c r="AA156" i="1"/>
  <c r="AD156" i="1"/>
  <c r="AG156" i="1"/>
  <c r="AJ156" i="1"/>
  <c r="U157" i="1"/>
  <c r="X157" i="1"/>
  <c r="AA157" i="1"/>
  <c r="AD157" i="1"/>
  <c r="AG157" i="1"/>
  <c r="AJ157" i="1"/>
  <c r="U158" i="1"/>
  <c r="X158" i="1"/>
  <c r="AA158" i="1"/>
  <c r="AD158" i="1"/>
  <c r="AG158" i="1"/>
  <c r="AJ158" i="1"/>
  <c r="U159" i="1"/>
  <c r="X159" i="1"/>
  <c r="AA159" i="1"/>
  <c r="AD159" i="1"/>
  <c r="AG159" i="1"/>
  <c r="AJ159" i="1"/>
  <c r="U160" i="1"/>
  <c r="X160" i="1"/>
  <c r="AA160" i="1"/>
  <c r="AD160" i="1"/>
  <c r="AG160" i="1"/>
  <c r="AJ160" i="1"/>
  <c r="U161" i="1"/>
  <c r="X161" i="1"/>
  <c r="AA161" i="1"/>
  <c r="AD161" i="1"/>
  <c r="AG161" i="1"/>
  <c r="AJ161" i="1"/>
  <c r="U162" i="1"/>
  <c r="X162" i="1"/>
  <c r="AA162" i="1"/>
  <c r="AD162" i="1"/>
  <c r="AG162" i="1"/>
  <c r="AJ162" i="1"/>
  <c r="U163" i="1"/>
  <c r="X163" i="1"/>
  <c r="AA163" i="1"/>
  <c r="AD163" i="1"/>
  <c r="AG163" i="1"/>
  <c r="AJ163" i="1"/>
  <c r="U164" i="1"/>
  <c r="X164" i="1"/>
  <c r="AA164" i="1"/>
  <c r="AD164" i="1"/>
  <c r="AG164" i="1"/>
  <c r="AJ164" i="1"/>
  <c r="U165" i="1"/>
  <c r="X165" i="1"/>
  <c r="AA165" i="1"/>
  <c r="AD165" i="1"/>
  <c r="AG165" i="1"/>
  <c r="AJ165" i="1"/>
  <c r="U166" i="1"/>
  <c r="X166" i="1"/>
  <c r="AA166" i="1"/>
  <c r="AD166" i="1"/>
  <c r="AG166" i="1"/>
  <c r="AJ166" i="1"/>
  <c r="U167" i="1"/>
  <c r="X167" i="1"/>
  <c r="AA167" i="1"/>
  <c r="AD167" i="1"/>
  <c r="AG167" i="1"/>
  <c r="AJ167" i="1"/>
  <c r="U168" i="1"/>
  <c r="X168" i="1"/>
  <c r="AA168" i="1"/>
  <c r="AD168" i="1"/>
  <c r="AG168" i="1"/>
  <c r="AJ168" i="1"/>
  <c r="U169" i="1"/>
  <c r="X169" i="1"/>
  <c r="AA169" i="1"/>
  <c r="AD169" i="1"/>
  <c r="AG169" i="1"/>
  <c r="AJ169" i="1"/>
  <c r="U170" i="1"/>
  <c r="X170" i="1"/>
  <c r="AA170" i="1"/>
  <c r="AD170" i="1"/>
  <c r="AG170" i="1"/>
  <c r="AJ170" i="1"/>
  <c r="U171" i="1"/>
  <c r="X171" i="1"/>
  <c r="AA171" i="1"/>
  <c r="AD171" i="1"/>
  <c r="AG171" i="1"/>
  <c r="AJ171" i="1"/>
  <c r="U172" i="1"/>
  <c r="X172" i="1"/>
  <c r="AA172" i="1"/>
  <c r="AD172" i="1"/>
  <c r="AG172" i="1"/>
  <c r="AJ172" i="1"/>
  <c r="U173" i="1"/>
  <c r="X173" i="1"/>
  <c r="AA173" i="1"/>
  <c r="AD173" i="1"/>
  <c r="AG173" i="1"/>
  <c r="AJ173" i="1"/>
  <c r="U174" i="1"/>
  <c r="X174" i="1"/>
  <c r="AA174" i="1"/>
  <c r="AD174" i="1"/>
  <c r="AG174" i="1"/>
  <c r="AJ174" i="1"/>
  <c r="U175" i="1"/>
  <c r="X175" i="1"/>
  <c r="AA175" i="1"/>
  <c r="AD175" i="1"/>
  <c r="AG175" i="1"/>
  <c r="AJ175" i="1"/>
  <c r="U176" i="1"/>
  <c r="X176" i="1"/>
  <c r="AA176" i="1"/>
  <c r="AD176" i="1"/>
  <c r="AG176" i="1"/>
  <c r="AJ176" i="1"/>
  <c r="U177" i="1"/>
  <c r="X177" i="1"/>
  <c r="AA177" i="1"/>
  <c r="AD177" i="1"/>
  <c r="AG177" i="1"/>
  <c r="AJ177" i="1"/>
  <c r="U178" i="1"/>
  <c r="X178" i="1"/>
  <c r="AA178" i="1"/>
  <c r="AD178" i="1"/>
  <c r="AG178" i="1"/>
  <c r="AJ178" i="1"/>
  <c r="U179" i="1"/>
  <c r="X179" i="1"/>
  <c r="AA179" i="1"/>
  <c r="AD179" i="1"/>
  <c r="AG179" i="1"/>
  <c r="AJ179" i="1"/>
  <c r="U180" i="1"/>
  <c r="X180" i="1"/>
  <c r="AA180" i="1"/>
  <c r="AD180" i="1"/>
  <c r="AG180" i="1"/>
  <c r="AJ180" i="1"/>
  <c r="U181" i="1"/>
  <c r="X181" i="1"/>
  <c r="AA181" i="1"/>
  <c r="AD181" i="1"/>
  <c r="AG181" i="1"/>
  <c r="AJ181" i="1"/>
  <c r="U182" i="1"/>
  <c r="X182" i="1"/>
  <c r="AA182" i="1"/>
  <c r="AD182" i="1"/>
  <c r="AG182" i="1"/>
  <c r="AJ182" i="1"/>
  <c r="U183" i="1"/>
  <c r="X183" i="1"/>
  <c r="AA183" i="1"/>
  <c r="AD183" i="1"/>
  <c r="AG183" i="1"/>
  <c r="AJ183" i="1"/>
  <c r="U184" i="1"/>
  <c r="X184" i="1"/>
  <c r="AA184" i="1"/>
  <c r="AD184" i="1"/>
  <c r="AG184" i="1"/>
  <c r="AJ184" i="1"/>
  <c r="U185" i="1"/>
  <c r="X185" i="1"/>
  <c r="AA185" i="1"/>
  <c r="AD185" i="1"/>
  <c r="AG185" i="1"/>
  <c r="AJ185" i="1"/>
  <c r="U186" i="1"/>
  <c r="X186" i="1"/>
  <c r="AA186" i="1"/>
  <c r="AD186" i="1"/>
  <c r="AG186" i="1"/>
  <c r="AJ186" i="1"/>
  <c r="U187" i="1"/>
  <c r="X187" i="1"/>
  <c r="AA187" i="1"/>
  <c r="AD187" i="1"/>
  <c r="AG187" i="1"/>
  <c r="AJ187" i="1"/>
  <c r="U188" i="1"/>
  <c r="X188" i="1"/>
  <c r="AA188" i="1"/>
  <c r="AD188" i="1"/>
  <c r="AG188" i="1"/>
  <c r="AJ188" i="1"/>
  <c r="U189" i="1"/>
  <c r="X189" i="1"/>
  <c r="AA189" i="1"/>
  <c r="AD189" i="1"/>
  <c r="AG189" i="1"/>
  <c r="AJ189" i="1"/>
  <c r="F62" i="1"/>
  <c r="X62" i="1"/>
  <c r="E62" i="1"/>
  <c r="U62" i="1"/>
  <c r="F61" i="1"/>
  <c r="X61" i="1"/>
  <c r="F60" i="1"/>
  <c r="X60" i="1"/>
  <c r="E60" i="1"/>
  <c r="U60" i="1"/>
  <c r="F59" i="1"/>
  <c r="X59" i="1"/>
  <c r="F58" i="1"/>
  <c r="X58" i="1"/>
  <c r="E58" i="1"/>
  <c r="U58" i="1"/>
  <c r="F57" i="1"/>
  <c r="X57" i="1"/>
  <c r="F56" i="1"/>
  <c r="X56" i="1"/>
  <c r="E56" i="1"/>
  <c r="U56" i="1"/>
  <c r="F55" i="1"/>
  <c r="X55" i="1"/>
  <c r="F54" i="1"/>
  <c r="X54" i="1"/>
  <c r="E54" i="1"/>
  <c r="U54" i="1"/>
  <c r="F53" i="1"/>
  <c r="X53" i="1"/>
  <c r="F52" i="1"/>
  <c r="X52" i="1"/>
  <c r="E52" i="1"/>
  <c r="U52" i="1"/>
  <c r="F51" i="1"/>
  <c r="X51" i="1"/>
  <c r="F32" i="1"/>
  <c r="X32" i="1"/>
  <c r="E32" i="1"/>
  <c r="U32" i="1"/>
  <c r="F31" i="1"/>
  <c r="X31" i="1"/>
  <c r="F30" i="1"/>
  <c r="X30" i="1"/>
  <c r="E30" i="1"/>
  <c r="U30" i="1"/>
  <c r="F29" i="1"/>
  <c r="X29" i="1"/>
  <c r="F28" i="1"/>
  <c r="X28" i="1"/>
  <c r="E28" i="1"/>
  <c r="U28" i="1"/>
  <c r="F27" i="1"/>
  <c r="X27" i="1"/>
  <c r="F26" i="1"/>
  <c r="X26" i="1"/>
  <c r="E26" i="1"/>
  <c r="U26" i="1"/>
  <c r="F25" i="1"/>
  <c r="X25" i="1"/>
  <c r="F24" i="1"/>
  <c r="X24" i="1"/>
  <c r="E24" i="1"/>
  <c r="U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D177" i="2"/>
  <c r="F177" i="2"/>
  <c r="E177" i="2"/>
  <c r="D165" i="2"/>
  <c r="F165" i="2"/>
  <c r="E165" i="2"/>
  <c r="D169" i="2"/>
  <c r="F169" i="2"/>
  <c r="D99" i="2"/>
  <c r="F99" i="2"/>
  <c r="E99" i="2"/>
  <c r="D152" i="2"/>
  <c r="C152" i="2"/>
  <c r="F152" i="2"/>
  <c r="E152" i="2"/>
  <c r="F29" i="2"/>
  <c r="E29" i="2"/>
  <c r="D180" i="2"/>
  <c r="F180" i="2"/>
  <c r="E180" i="2"/>
  <c r="D148" i="2"/>
  <c r="F148" i="2"/>
  <c r="E148" i="2"/>
  <c r="D144" i="2"/>
  <c r="F144" i="2"/>
  <c r="E144" i="2"/>
  <c r="C144" i="2"/>
  <c r="D128" i="2"/>
  <c r="F128" i="2"/>
  <c r="E128" i="2"/>
  <c r="F32" i="2"/>
  <c r="D32" i="2"/>
  <c r="F28" i="2"/>
  <c r="E28" i="2"/>
  <c r="D28" i="2"/>
  <c r="C28" i="2"/>
  <c r="F236" i="2"/>
  <c r="E236" i="2"/>
  <c r="D236" i="2"/>
  <c r="D175" i="2"/>
  <c r="F175" i="2"/>
  <c r="E175" i="2"/>
  <c r="F107" i="2"/>
  <c r="E107" i="2"/>
  <c r="D107" i="2"/>
  <c r="D154" i="2"/>
  <c r="C154" i="2"/>
  <c r="F154" i="2"/>
  <c r="E154" i="2"/>
  <c r="D120" i="2"/>
  <c r="F120" i="2"/>
  <c r="E120" i="2"/>
  <c r="C120" i="2"/>
  <c r="F82" i="2"/>
  <c r="E82" i="2"/>
  <c r="D185" i="2"/>
  <c r="F185" i="2"/>
  <c r="D48" i="2"/>
  <c r="F48" i="2"/>
  <c r="D174" i="2"/>
  <c r="F174" i="2"/>
  <c r="E174" i="2"/>
  <c r="F151" i="2"/>
  <c r="E151" i="2"/>
  <c r="F166" i="2"/>
  <c r="E166" i="2"/>
  <c r="D166" i="2"/>
  <c r="D94" i="2"/>
  <c r="F94" i="2"/>
  <c r="E94" i="2"/>
  <c r="D228" i="2"/>
  <c r="F210" i="2"/>
  <c r="E210" i="2"/>
  <c r="D210" i="2"/>
  <c r="D147" i="2"/>
  <c r="C147" i="2"/>
  <c r="F147" i="2"/>
  <c r="E147" i="2"/>
  <c r="F91" i="2"/>
  <c r="E91" i="2"/>
  <c r="D91" i="2"/>
  <c r="D58" i="2"/>
  <c r="F58" i="2"/>
  <c r="E58" i="2"/>
  <c r="C58" i="2"/>
  <c r="D138" i="2"/>
  <c r="C138" i="2"/>
  <c r="F138" i="2"/>
  <c r="D52" i="2"/>
  <c r="F52" i="2"/>
  <c r="E52" i="2"/>
  <c r="C52" i="2"/>
  <c r="F167" i="2"/>
  <c r="F183" i="2"/>
  <c r="D223" i="2"/>
  <c r="F223" i="2"/>
  <c r="D161" i="2"/>
  <c r="C161" i="2"/>
  <c r="F161" i="2"/>
  <c r="E161" i="2"/>
  <c r="D153" i="2"/>
  <c r="C153" i="2"/>
  <c r="F153" i="2"/>
  <c r="E153" i="2"/>
  <c r="F145" i="2"/>
  <c r="E145" i="2"/>
  <c r="D145" i="2"/>
  <c r="C145" i="2"/>
  <c r="D129" i="2"/>
  <c r="C129" i="2"/>
  <c r="F129" i="2"/>
  <c r="E129" i="2"/>
  <c r="F121" i="2"/>
  <c r="E121" i="2"/>
  <c r="D121" i="2"/>
  <c r="C121" i="2"/>
  <c r="F117" i="2"/>
  <c r="E117" i="2"/>
  <c r="D117" i="2"/>
  <c r="C117" i="2"/>
  <c r="F113" i="2"/>
  <c r="E113" i="2"/>
  <c r="D113" i="2"/>
  <c r="D85" i="2"/>
  <c r="F85" i="2"/>
  <c r="E85" i="2"/>
  <c r="D81" i="2"/>
  <c r="C81" i="2"/>
  <c r="F81" i="2"/>
  <c r="E81" i="2"/>
  <c r="D69" i="2"/>
  <c r="C69" i="2"/>
  <c r="F69" i="2"/>
  <c r="E69" i="2"/>
  <c r="D136" i="2"/>
  <c r="F136" i="2"/>
  <c r="E55" i="2"/>
  <c r="D55" i="2"/>
  <c r="C55" i="2"/>
  <c r="E98" i="2"/>
  <c r="D98" i="2"/>
  <c r="D40" i="2"/>
  <c r="F40" i="2"/>
  <c r="F46" i="2"/>
  <c r="E46" i="2"/>
  <c r="C46" i="2"/>
  <c r="F62" i="2"/>
  <c r="F163" i="2"/>
  <c r="D172" i="2"/>
  <c r="F172" i="2"/>
  <c r="E172" i="2"/>
  <c r="D160" i="2"/>
  <c r="F160" i="2"/>
  <c r="E160" i="2"/>
  <c r="C160" i="2"/>
  <c r="D132" i="2"/>
  <c r="F132" i="2"/>
  <c r="E132" i="2"/>
  <c r="C132" i="2"/>
  <c r="D36" i="2"/>
  <c r="F36" i="2"/>
  <c r="E36" i="2"/>
  <c r="D234" i="2"/>
  <c r="D230" i="2"/>
  <c r="D226" i="2"/>
  <c r="D222" i="2"/>
  <c r="D188" i="2"/>
  <c r="E34" i="2"/>
  <c r="C34" i="2"/>
  <c r="F26" i="2"/>
  <c r="F74" i="2"/>
  <c r="E74" i="2"/>
  <c r="F106" i="2"/>
  <c r="F122" i="2"/>
  <c r="E122" i="2"/>
  <c r="C122" i="2"/>
  <c r="F170" i="2"/>
  <c r="E170" i="2"/>
  <c r="F186" i="2"/>
  <c r="E186" i="2"/>
  <c r="D44" i="2"/>
  <c r="F44" i="2"/>
  <c r="E44" i="2"/>
  <c r="C44" i="2"/>
  <c r="D186" i="2"/>
  <c r="D170" i="2"/>
  <c r="E178" i="2"/>
  <c r="E162" i="2"/>
  <c r="E90" i="2"/>
  <c r="D90" i="2"/>
  <c r="F54" i="2"/>
  <c r="E54" i="2"/>
  <c r="F70" i="2"/>
  <c r="E70" i="2"/>
  <c r="F123" i="2"/>
  <c r="F139" i="2"/>
  <c r="E139" i="2"/>
  <c r="E182" i="2"/>
  <c r="E102" i="2"/>
  <c r="E38" i="2"/>
  <c r="C38" i="2"/>
  <c r="E22" i="2"/>
  <c r="D227" i="2"/>
  <c r="F227" i="2"/>
  <c r="E227" i="2"/>
  <c r="D191" i="2"/>
  <c r="F191" i="2"/>
  <c r="E191" i="2"/>
  <c r="D189" i="2"/>
  <c r="F189" i="2"/>
  <c r="E189" i="2"/>
  <c r="D220" i="2"/>
  <c r="F220" i="2"/>
  <c r="E220" i="2"/>
  <c r="D216" i="2"/>
  <c r="F216" i="2"/>
  <c r="E216" i="2"/>
  <c r="D235" i="2"/>
  <c r="F235" i="2"/>
  <c r="E235" i="2"/>
  <c r="D229" i="2"/>
  <c r="F229" i="2"/>
  <c r="E229" i="2"/>
  <c r="D225" i="2"/>
  <c r="F225" i="2"/>
  <c r="E225" i="2"/>
  <c r="D221" i="2"/>
  <c r="F221" i="2"/>
  <c r="E221" i="2"/>
  <c r="D217" i="2"/>
  <c r="F217" i="2"/>
  <c r="E217" i="2"/>
  <c r="D213" i="2"/>
  <c r="F213" i="2"/>
  <c r="E213" i="2"/>
  <c r="D211" i="2"/>
  <c r="F211" i="2"/>
  <c r="E211" i="2"/>
  <c r="D207" i="2"/>
  <c r="F207" i="2"/>
  <c r="D203" i="2"/>
  <c r="F203" i="2"/>
  <c r="E203" i="2"/>
  <c r="D197" i="2"/>
  <c r="F197" i="2"/>
  <c r="E197" i="2"/>
  <c r="D195" i="2"/>
  <c r="F195" i="2"/>
  <c r="E195" i="2"/>
  <c r="D193" i="2"/>
  <c r="F193" i="2"/>
  <c r="D202" i="2"/>
  <c r="F202" i="2"/>
  <c r="E202" i="2"/>
  <c r="F194" i="2"/>
  <c r="E194" i="2"/>
  <c r="D194" i="2"/>
  <c r="F209" i="2"/>
  <c r="E209" i="2"/>
  <c r="C209" i="2"/>
  <c r="F208" i="2"/>
  <c r="E208" i="2"/>
  <c r="D208" i="2"/>
  <c r="C208" i="2"/>
  <c r="F196" i="2"/>
  <c r="E196" i="2"/>
  <c r="F214" i="2"/>
  <c r="E214" i="2"/>
  <c r="F233" i="2"/>
  <c r="E233" i="2"/>
  <c r="F204" i="2"/>
  <c r="E204" i="2"/>
  <c r="D204" i="2"/>
  <c r="F200" i="2"/>
  <c r="E200" i="2"/>
  <c r="F198" i="2"/>
  <c r="E198" i="2"/>
  <c r="D198" i="2"/>
  <c r="D192" i="2"/>
  <c r="F192" i="2"/>
  <c r="E192" i="2"/>
  <c r="F190" i="2"/>
  <c r="E190" i="2"/>
  <c r="D190" i="2"/>
  <c r="D206" i="2"/>
  <c r="F206" i="2"/>
  <c r="E206" i="2"/>
  <c r="C206" i="2"/>
  <c r="F201" i="2"/>
  <c r="E201" i="2"/>
  <c r="F219" i="2"/>
  <c r="E219" i="2"/>
  <c r="D237" i="2"/>
  <c r="F237" i="2"/>
  <c r="E237" i="2"/>
  <c r="C210" i="2"/>
  <c r="F199" i="2"/>
  <c r="E199" i="2"/>
  <c r="C199" i="2"/>
  <c r="F215" i="2"/>
  <c r="E215" i="2"/>
  <c r="F231" i="2"/>
  <c r="E231" i="2"/>
  <c r="C331" i="2"/>
  <c r="C323" i="2"/>
  <c r="C315" i="2"/>
  <c r="C307" i="2"/>
  <c r="C299" i="2"/>
  <c r="C243" i="2"/>
  <c r="C141" i="2"/>
  <c r="C357" i="2"/>
  <c r="C349" i="2"/>
  <c r="C341" i="2"/>
  <c r="C333" i="2"/>
  <c r="C325" i="2"/>
  <c r="C317" i="2"/>
  <c r="C309" i="2"/>
  <c r="C301" i="2"/>
  <c r="C250" i="2"/>
  <c r="C240" i="2"/>
  <c r="C202" i="2"/>
  <c r="C361" i="2"/>
  <c r="C353" i="2"/>
  <c r="C345" i="2"/>
  <c r="C337" i="2"/>
  <c r="C329" i="2"/>
  <c r="C321" i="2"/>
  <c r="C313" i="2"/>
  <c r="C305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8" i="2"/>
  <c r="C216" i="2"/>
  <c r="C355" i="2"/>
  <c r="C347" i="2"/>
  <c r="C339" i="2"/>
  <c r="C203" i="2"/>
  <c r="E32" i="2"/>
  <c r="E159" i="2"/>
  <c r="D159" i="2"/>
  <c r="D156" i="2"/>
  <c r="C156" i="2"/>
  <c r="E156" i="2"/>
  <c r="D127" i="2"/>
  <c r="C127" i="2"/>
  <c r="E127" i="2"/>
  <c r="D124" i="2"/>
  <c r="E124" i="2"/>
  <c r="D97" i="2"/>
  <c r="E97" i="2"/>
  <c r="D87" i="2"/>
  <c r="E87" i="2"/>
  <c r="D79" i="2"/>
  <c r="C79" i="2"/>
  <c r="E79" i="2"/>
  <c r="E71" i="2"/>
  <c r="D71" i="2"/>
  <c r="E47" i="2"/>
  <c r="D47" i="2"/>
  <c r="D37" i="2"/>
  <c r="E37" i="2"/>
  <c r="D24" i="2"/>
  <c r="C24" i="2"/>
  <c r="E24" i="2"/>
  <c r="E164" i="2"/>
  <c r="D164" i="2"/>
  <c r="E143" i="2"/>
  <c r="D143" i="2"/>
  <c r="C143" i="2"/>
  <c r="D140" i="2"/>
  <c r="C140" i="2"/>
  <c r="E140" i="2"/>
  <c r="E133" i="2"/>
  <c r="D133" i="2"/>
  <c r="E106" i="2"/>
  <c r="E67" i="2"/>
  <c r="D67" i="2"/>
  <c r="C67" i="2"/>
  <c r="E62" i="2"/>
  <c r="E59" i="2"/>
  <c r="D59" i="2"/>
  <c r="D54" i="2"/>
  <c r="C54" i="2"/>
  <c r="C50" i="2"/>
  <c r="E40" i="2"/>
  <c r="C40" i="2"/>
  <c r="E30" i="2"/>
  <c r="D27" i="2"/>
  <c r="E27" i="2"/>
  <c r="D22" i="2"/>
  <c r="C22" i="2"/>
  <c r="C186" i="2"/>
  <c r="D181" i="2"/>
  <c r="E181" i="2"/>
  <c r="D173" i="2"/>
  <c r="E173" i="2"/>
  <c r="E155" i="2"/>
  <c r="D149" i="2"/>
  <c r="C149" i="2"/>
  <c r="E149" i="2"/>
  <c r="E123" i="2"/>
  <c r="D101" i="2"/>
  <c r="E101" i="2"/>
  <c r="D93" i="2"/>
  <c r="E93" i="2"/>
  <c r="E83" i="2"/>
  <c r="D83" i="2"/>
  <c r="E75" i="2"/>
  <c r="D75" i="2"/>
  <c r="C75" i="2"/>
  <c r="E51" i="2"/>
  <c r="D51" i="2"/>
  <c r="E43" i="2"/>
  <c r="D43" i="2"/>
  <c r="C30" i="2"/>
  <c r="D146" i="2"/>
  <c r="E146" i="2"/>
  <c r="D130" i="2"/>
  <c r="E130" i="2"/>
  <c r="D187" i="2"/>
  <c r="E187" i="2"/>
  <c r="D184" i="2"/>
  <c r="E184" i="2"/>
  <c r="D179" i="2"/>
  <c r="E179" i="2"/>
  <c r="E176" i="2"/>
  <c r="D176" i="2"/>
  <c r="D171" i="2"/>
  <c r="E171" i="2"/>
  <c r="D168" i="2"/>
  <c r="E168" i="2"/>
  <c r="E138" i="2"/>
  <c r="D137" i="2"/>
  <c r="E137" i="2"/>
  <c r="D119" i="2"/>
  <c r="E119" i="2"/>
  <c r="D116" i="2"/>
  <c r="E116" i="2"/>
  <c r="D112" i="2"/>
  <c r="E112" i="2"/>
  <c r="D108" i="2"/>
  <c r="E108" i="2"/>
  <c r="E66" i="2"/>
  <c r="E63" i="2"/>
  <c r="D63" i="2"/>
  <c r="E26" i="2"/>
  <c r="C26" i="2"/>
  <c r="E23" i="2"/>
  <c r="C23" i="2"/>
  <c r="E259" i="2"/>
  <c r="C259" i="2"/>
  <c r="C201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90" i="2"/>
  <c r="C278" i="2"/>
  <c r="C270" i="2"/>
  <c r="C258" i="2"/>
  <c r="C254" i="2"/>
  <c r="D118" i="2"/>
  <c r="E118" i="2"/>
  <c r="D57" i="2"/>
  <c r="E57" i="2"/>
  <c r="E295" i="2"/>
  <c r="C295" i="2"/>
  <c r="E291" i="2"/>
  <c r="C291" i="2"/>
  <c r="E287" i="2"/>
  <c r="C287" i="2"/>
  <c r="E283" i="2"/>
  <c r="C283" i="2"/>
  <c r="E279" i="2"/>
  <c r="C279" i="2"/>
  <c r="E275" i="2"/>
  <c r="C275" i="2"/>
  <c r="E271" i="2"/>
  <c r="C271" i="2"/>
  <c r="E267" i="2"/>
  <c r="C267" i="2"/>
  <c r="E263" i="2"/>
  <c r="C263" i="2"/>
  <c r="E255" i="2"/>
  <c r="C255" i="2"/>
  <c r="C246" i="2"/>
  <c r="C238" i="2"/>
  <c r="D150" i="2"/>
  <c r="E150" i="2"/>
  <c r="C148" i="2"/>
  <c r="D134" i="2"/>
  <c r="E134" i="2"/>
  <c r="C119" i="2"/>
  <c r="D25" i="2"/>
  <c r="E25" i="2"/>
  <c r="E249" i="2"/>
  <c r="C249" i="2"/>
  <c r="C244" i="2"/>
  <c r="E241" i="2"/>
  <c r="C241" i="2"/>
  <c r="C196" i="2"/>
  <c r="E193" i="2"/>
  <c r="C188" i="2"/>
  <c r="E185" i="2"/>
  <c r="E169" i="2"/>
  <c r="D158" i="2"/>
  <c r="E158" i="2"/>
  <c r="C135" i="2"/>
  <c r="D105" i="2"/>
  <c r="E105" i="2"/>
  <c r="D89" i="2"/>
  <c r="E89" i="2"/>
  <c r="D73" i="2"/>
  <c r="C73" i="2"/>
  <c r="E73" i="2"/>
  <c r="D33" i="2"/>
  <c r="E33" i="2"/>
  <c r="C33" i="2"/>
  <c r="C294" i="2"/>
  <c r="C286" i="2"/>
  <c r="C282" i="2"/>
  <c r="C274" i="2"/>
  <c r="C266" i="2"/>
  <c r="C262" i="2"/>
  <c r="E247" i="2"/>
  <c r="C247" i="2"/>
  <c r="E239" i="2"/>
  <c r="C239" i="2"/>
  <c r="E223" i="2"/>
  <c r="E207" i="2"/>
  <c r="E183" i="2"/>
  <c r="E167" i="2"/>
  <c r="E163" i="2"/>
  <c r="D142" i="2"/>
  <c r="C142" i="2"/>
  <c r="E142" i="2"/>
  <c r="D126" i="2"/>
  <c r="E126" i="2"/>
  <c r="D92" i="2"/>
  <c r="E92" i="2"/>
  <c r="D76" i="2"/>
  <c r="C76" i="2"/>
  <c r="E76" i="2"/>
  <c r="D65" i="2"/>
  <c r="E65" i="2"/>
  <c r="D41" i="2"/>
  <c r="E41" i="2"/>
  <c r="C41" i="2"/>
  <c r="E114" i="2"/>
  <c r="E110" i="2"/>
  <c r="D104" i="2"/>
  <c r="E104" i="2"/>
  <c r="D88" i="2"/>
  <c r="E88" i="2"/>
  <c r="D72" i="2"/>
  <c r="C72" i="2"/>
  <c r="E72" i="2"/>
  <c r="D64" i="2"/>
  <c r="E64" i="2"/>
  <c r="D56" i="2"/>
  <c r="E56" i="2"/>
  <c r="C56" i="2"/>
  <c r="D45" i="2"/>
  <c r="E45" i="2"/>
  <c r="D96" i="2"/>
  <c r="E96" i="2"/>
  <c r="D80" i="2"/>
  <c r="C80" i="2"/>
  <c r="E80" i="2"/>
  <c r="D68" i="2"/>
  <c r="C68" i="2"/>
  <c r="E68" i="2"/>
  <c r="E61" i="2"/>
  <c r="D60" i="2"/>
  <c r="E60" i="2"/>
  <c r="D53" i="2"/>
  <c r="E53" i="2"/>
  <c r="C42" i="2"/>
  <c r="E136" i="2"/>
  <c r="C136" i="2"/>
  <c r="D100" i="2"/>
  <c r="E100" i="2"/>
  <c r="D84" i="2"/>
  <c r="E84" i="2"/>
  <c r="D49" i="2"/>
  <c r="E49" i="2"/>
  <c r="C36" i="2"/>
  <c r="C47" i="2"/>
  <c r="E48" i="2"/>
  <c r="C29" i="2"/>
  <c r="E39" i="2"/>
  <c r="C39" i="2"/>
  <c r="C35" i="2"/>
  <c r="E31" i="2"/>
  <c r="C31" i="2"/>
  <c r="C27" i="2"/>
  <c r="C48" i="2"/>
  <c r="C25" i="2"/>
  <c r="C130" i="2"/>
  <c r="C51" i="2"/>
  <c r="C57" i="2"/>
  <c r="C146" i="2"/>
  <c r="C43" i="2"/>
  <c r="C32" i="2"/>
  <c r="C207" i="2"/>
  <c r="C37" i="2"/>
  <c r="C124" i="2"/>
  <c r="C133" i="2"/>
  <c r="C137" i="2"/>
  <c r="C59" i="2"/>
  <c r="C159" i="2"/>
  <c r="C49" i="2"/>
  <c r="C60" i="2"/>
  <c r="C187" i="2"/>
  <c r="C53" i="2"/>
  <c r="C134" i="2"/>
  <c r="C118" i="2"/>
  <c r="C158" i="2"/>
  <c r="C150" i="2"/>
  <c r="C45" i="2"/>
  <c r="C11" i="5"/>
  <c r="C12" i="5"/>
  <c r="C13" i="5"/>
  <c r="C14" i="5"/>
  <c r="C15" i="5"/>
  <c r="C10" i="5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8" i="2"/>
  <c r="B9" i="2"/>
  <c r="F9" i="2"/>
  <c r="AA11" i="1"/>
  <c r="AD11" i="1"/>
  <c r="AG11" i="1"/>
  <c r="AJ11" i="1"/>
  <c r="B10" i="2"/>
  <c r="F10" i="2"/>
  <c r="AA12" i="1"/>
  <c r="AD12" i="1"/>
  <c r="AG12" i="1"/>
  <c r="AJ12" i="1"/>
  <c r="B11" i="2"/>
  <c r="F11" i="2"/>
  <c r="AA13" i="1"/>
  <c r="AD13" i="1"/>
  <c r="AG13" i="1"/>
  <c r="AJ13" i="1"/>
  <c r="B12" i="2"/>
  <c r="F12" i="2"/>
  <c r="AA14" i="1"/>
  <c r="AD14" i="1"/>
  <c r="AG14" i="1"/>
  <c r="AJ14" i="1"/>
  <c r="B13" i="2"/>
  <c r="F13" i="2"/>
  <c r="AA15" i="1"/>
  <c r="AD15" i="1"/>
  <c r="AG15" i="1"/>
  <c r="AJ15" i="1"/>
  <c r="B14" i="2"/>
  <c r="F14" i="2"/>
  <c r="AA16" i="1"/>
  <c r="AD16" i="1"/>
  <c r="AG16" i="1"/>
  <c r="AJ16" i="1"/>
  <c r="B15" i="2"/>
  <c r="F15" i="2"/>
  <c r="AA17" i="1"/>
  <c r="AD17" i="1"/>
  <c r="AG17" i="1"/>
  <c r="AJ17" i="1"/>
  <c r="B16" i="2"/>
  <c r="F16" i="2"/>
  <c r="AA18" i="1"/>
  <c r="AD18" i="1"/>
  <c r="AG18" i="1"/>
  <c r="AJ18" i="1"/>
  <c r="B17" i="2"/>
  <c r="F17" i="2"/>
  <c r="AA19" i="1"/>
  <c r="AD19" i="1"/>
  <c r="AG19" i="1"/>
  <c r="AJ19" i="1"/>
  <c r="B18" i="2"/>
  <c r="F18" i="2"/>
  <c r="AA20" i="1"/>
  <c r="AD20" i="1"/>
  <c r="AG20" i="1"/>
  <c r="AJ20" i="1"/>
  <c r="B19" i="2"/>
  <c r="F19" i="2"/>
  <c r="AA21" i="1"/>
  <c r="AD21" i="1"/>
  <c r="AG21" i="1"/>
  <c r="AJ21" i="1"/>
  <c r="B20" i="2"/>
  <c r="F20" i="2"/>
  <c r="AA22" i="1"/>
  <c r="AD22" i="1"/>
  <c r="AG22" i="1"/>
  <c r="AJ22" i="1"/>
  <c r="B21" i="2"/>
  <c r="F21" i="2"/>
  <c r="AA23" i="1"/>
  <c r="AD23" i="1"/>
  <c r="AG23" i="1"/>
  <c r="AJ23" i="1"/>
  <c r="X23" i="1"/>
  <c r="U23" i="1"/>
  <c r="X22" i="1"/>
  <c r="U22" i="1"/>
  <c r="X21" i="1"/>
  <c r="U21" i="1"/>
  <c r="X20" i="1"/>
  <c r="U20" i="1"/>
  <c r="X19" i="1"/>
  <c r="U19" i="1"/>
  <c r="X18" i="1"/>
  <c r="U18" i="1"/>
  <c r="X17" i="1"/>
  <c r="U17" i="1"/>
  <c r="X16" i="1"/>
  <c r="U16" i="1"/>
  <c r="X15" i="1"/>
  <c r="U15" i="1"/>
  <c r="X14" i="1"/>
  <c r="U14" i="1"/>
  <c r="X13" i="1"/>
  <c r="U13" i="1"/>
  <c r="X12" i="1"/>
  <c r="U12" i="1"/>
  <c r="X11" i="1"/>
  <c r="U11" i="1"/>
  <c r="E13" i="2"/>
  <c r="D18" i="2"/>
  <c r="E19" i="2"/>
  <c r="E10" i="2"/>
  <c r="E12" i="2"/>
  <c r="D13" i="2"/>
  <c r="D10" i="2"/>
  <c r="D20" i="2"/>
  <c r="E11" i="2"/>
  <c r="D11" i="2"/>
  <c r="E9" i="2"/>
  <c r="E17" i="2"/>
  <c r="E18" i="2"/>
  <c r="E20" i="2"/>
  <c r="D21" i="2"/>
  <c r="D12" i="2"/>
  <c r="D19" i="2"/>
  <c r="E14" i="2"/>
  <c r="D17" i="2"/>
  <c r="E16" i="2"/>
  <c r="E21" i="2"/>
  <c r="E15" i="2"/>
  <c r="D9" i="2"/>
  <c r="D15" i="2"/>
  <c r="D16" i="2"/>
  <c r="D14" i="2"/>
  <c r="C14" i="2"/>
  <c r="AJ10" i="1"/>
  <c r="AG10" i="1"/>
  <c r="AD10" i="1"/>
  <c r="AA10" i="1"/>
  <c r="X10" i="1"/>
  <c r="U10" i="1"/>
  <c r="B8" i="2"/>
  <c r="F8" i="2"/>
  <c r="C9" i="2"/>
  <c r="C11" i="2"/>
  <c r="C10" i="2"/>
  <c r="C16" i="2"/>
  <c r="C19" i="2"/>
  <c r="C12" i="2"/>
  <c r="C21" i="2"/>
  <c r="C15" i="2"/>
  <c r="C20" i="2"/>
  <c r="C13" i="2"/>
  <c r="C18" i="2"/>
  <c r="C17" i="2"/>
  <c r="E8" i="2"/>
  <c r="D8" i="2"/>
  <c r="C8" i="2"/>
</calcChain>
</file>

<file path=xl/sharedStrings.xml><?xml version="1.0" encoding="utf-8"?>
<sst xmlns="http://schemas.openxmlformats.org/spreadsheetml/2006/main" count="1768" uniqueCount="947">
  <si>
    <t>For</t>
  </si>
  <si>
    <t>Name</t>
  </si>
  <si>
    <t>URI</t>
  </si>
  <si>
    <t>Machine</t>
  </si>
  <si>
    <t>Machine Description</t>
  </si>
  <si>
    <t>Process Type</t>
  </si>
  <si>
    <t>MSU RATE A
 [US$/hr]</t>
  </si>
  <si>
    <t>MSU RATE B
 [US$/hr]</t>
  </si>
  <si>
    <t>MSU RATE C
 [US$/hr]</t>
  </si>
  <si>
    <t>MSU RATE D
 [US$/hr]</t>
  </si>
  <si>
    <t>MSU RATE E 
[US$/hr]</t>
  </si>
  <si>
    <t>MSU RATE Z
[US$ / hr]</t>
  </si>
  <si>
    <t>ZM1</t>
  </si>
  <si>
    <t>螺旋振磨100L</t>
  </si>
  <si>
    <t>Plant</t>
  </si>
  <si>
    <t>HITL</t>
  </si>
  <si>
    <t>URI_GENERATE_PRIMARY</t>
  </si>
  <si>
    <t>-</t>
  </si>
  <si>
    <t>xsd:string</t>
  </si>
  <si>
    <t>x</t>
  </si>
  <si>
    <t>Alias</t>
  </si>
  <si>
    <t>Namespace</t>
  </si>
  <si>
    <t>ssc</t>
  </si>
  <si>
    <t>http://www.inmindcomputing.com/ssc/submodel.owl#</t>
  </si>
  <si>
    <t>xpath-fn</t>
  </si>
  <si>
    <t>http://www.w3.org/2005/xpath-functions#</t>
  </si>
  <si>
    <t>owl2xml</t>
  </si>
  <si>
    <t>http://www.w3.org/2006/12/owl2-xml#</t>
  </si>
  <si>
    <t>swrlb</t>
  </si>
  <si>
    <t>http://www.w3.org/2003/11/swrlb#</t>
  </si>
  <si>
    <t>wi</t>
  </si>
  <si>
    <t>http://www.inmindcomputing.com/application/workItem-implementation.owl#</t>
  </si>
  <si>
    <t>as</t>
  </si>
  <si>
    <t>http://www.inmindcomputing.com/application/application-schema.owl#</t>
  </si>
  <si>
    <t>rdf</t>
  </si>
  <si>
    <t>http://www.w3.org/1999/02/22-rdf-syntax-ns#</t>
  </si>
  <si>
    <t>uii</t>
  </si>
  <si>
    <t>http://www.inmindcomputing.com/application/ui/ui-settings-implementation.owl#</t>
  </si>
  <si>
    <t>afn</t>
  </si>
  <si>
    <t>http://jena.hpl.hp.com/ARQ/function#</t>
  </si>
  <si>
    <t>pci</t>
  </si>
  <si>
    <t>http://www.inmindcomputing.com/application/products/products-implementation.owl#</t>
  </si>
  <si>
    <t>upi</t>
  </si>
  <si>
    <t>http://www.inmindcomputing.com/application/ui/ui-settings-product-implementation.owl#</t>
  </si>
  <si>
    <t>pcsm</t>
  </si>
  <si>
    <t>http://www.inmindcomputing.com/application/products/products-schema-metalstamping.owl#</t>
  </si>
  <si>
    <t>sec</t>
  </si>
  <si>
    <t>http://www.inmindcomputing.com/security/security-implementation.owl#</t>
  </si>
  <si>
    <t>xsd</t>
  </si>
  <si>
    <t>http://www.w3.org/2001/XMLSchema#</t>
  </si>
  <si>
    <t>rs</t>
  </si>
  <si>
    <t>http://www.inmindcomputing.com/application/report-schema.owl#</t>
  </si>
  <si>
    <t>pcsmrb</t>
  </si>
  <si>
    <t>http://www.inmindcomputing.com/application/products/products-schema-mrb.owl#</t>
  </si>
  <si>
    <t>pcst</t>
  </si>
  <si>
    <t>http://www.inmindcomputing.com/application/products/products-schema-tooling.owl#</t>
  </si>
  <si>
    <t>products-schema-knowledgebase</t>
  </si>
  <si>
    <t>http://www.inmindcomputing.com/application/products/products-schema-knowledgebase.owl#</t>
  </si>
  <si>
    <t>products-schema-process</t>
  </si>
  <si>
    <t>http://www.inmindcomputing.com/application/products/products-schema-process.owl#</t>
  </si>
  <si>
    <t>pcs</t>
  </si>
  <si>
    <t>http://www.inmindcomputing.com/application/products/products-schema.owl#</t>
  </si>
  <si>
    <t>ps</t>
  </si>
  <si>
    <t>http://www.inmindcomputing.com/platform/platform-schema.owl#</t>
  </si>
  <si>
    <t>ase</t>
  </si>
  <si>
    <t>http://www.inmindcomputing.com/application/application-schema-ext.owl#</t>
  </si>
  <si>
    <t>owl</t>
  </si>
  <si>
    <t>http://www.w3.org/2002/07/owl#</t>
  </si>
  <si>
    <t>uis</t>
  </si>
  <si>
    <t>http://www.inmindcomputing.com/application/ui/ui-settings-schema.owl#</t>
  </si>
  <si>
    <t>swrl</t>
  </si>
  <si>
    <t>http://www.w3.org/2003/11/swrl#</t>
  </si>
  <si>
    <t>ai</t>
  </si>
  <si>
    <t>http://www.inmindcomputing.com/application/application-implementation.owl#</t>
  </si>
  <si>
    <t>psa</t>
  </si>
  <si>
    <t>http://www.inmindcomputing.com/application/products/products-schema-assembly.owl#</t>
  </si>
  <si>
    <t>rdfs</t>
  </si>
  <si>
    <t>http://www.w3.org/2000/01/rdf-schema#</t>
  </si>
  <si>
    <t>Setting</t>
  </si>
  <si>
    <t>Value</t>
  </si>
  <si>
    <t>NamespaceForPK</t>
  </si>
  <si>
    <t>MetadataStartRow</t>
  </si>
  <si>
    <t>MetadataEndRow</t>
  </si>
  <si>
    <t>KeyHandlingRow</t>
  </si>
  <si>
    <t>ObjectTypeRow</t>
  </si>
  <si>
    <t>DataTypeRow</t>
  </si>
  <si>
    <t>AttributeRow</t>
  </si>
  <si>
    <t>HeaderRow</t>
  </si>
  <si>
    <t>DataStartRow</t>
  </si>
  <si>
    <t>pcs-kb</t>
  </si>
  <si>
    <t>pcs-kb:processMSUCostPerHr</t>
  </si>
  <si>
    <t>InverseAttributeRow</t>
  </si>
  <si>
    <t>DatabaseStatusRow</t>
  </si>
  <si>
    <t>DatabaseGA</t>
  </si>
  <si>
    <t>ASSERTED</t>
  </si>
  <si>
    <t>pcs-kb:MSUCostPerHr$A</t>
  </si>
  <si>
    <t>pcs-kb:MSUCostPerHr$B</t>
  </si>
  <si>
    <t>pcs-kb:MSUCostPerHr$C</t>
  </si>
  <si>
    <t>pcs-kb:MSUCostPerHr$D</t>
  </si>
  <si>
    <t>pcs-kb:MSUCostPerHr$E</t>
  </si>
  <si>
    <t>pcs-kb:MSUCostPerHr$Z</t>
  </si>
  <si>
    <t>StampingStation</t>
  </si>
  <si>
    <t>ProcessStation</t>
  </si>
  <si>
    <t>TP2</t>
  </si>
  <si>
    <t>TM</t>
  </si>
  <si>
    <t>CH1</t>
  </si>
  <si>
    <t>PT2</t>
  </si>
  <si>
    <t>Tapping</t>
  </si>
  <si>
    <t>PT1</t>
  </si>
  <si>
    <t>XS1</t>
  </si>
  <si>
    <t>TP1</t>
  </si>
  <si>
    <t>ZM2</t>
  </si>
  <si>
    <t>ZM3</t>
  </si>
  <si>
    <t>JM</t>
  </si>
  <si>
    <t>SR1</t>
  </si>
  <si>
    <t>ZM4</t>
  </si>
  <si>
    <t>SR2</t>
  </si>
  <si>
    <t>SoftToolStation</t>
  </si>
  <si>
    <t>ColdForgingStation</t>
  </si>
  <si>
    <t>PlasticMoldStation</t>
  </si>
  <si>
    <t>DieCastingStation</t>
  </si>
  <si>
    <t>&amp;pci;WS_AP21601</t>
  </si>
  <si>
    <t>&amp;pci;WS_A200_IMS</t>
  </si>
  <si>
    <t>&amp;pci;WS_HY02001</t>
  </si>
  <si>
    <t>&amp;pci;WS_A400TM1</t>
  </si>
  <si>
    <t>&amp;pci;WS_KR31501</t>
  </si>
  <si>
    <t>&amp;pci;WS_HS50_IMS</t>
  </si>
  <si>
    <t>&amp;pci;WS_M40/45_IMS</t>
  </si>
  <si>
    <t>&amp;pci;WS_AR30801</t>
  </si>
  <si>
    <t>&amp;pci;WS_Toxing_ISZ</t>
  </si>
  <si>
    <t>&amp;pci;WS_KR32001</t>
  </si>
  <si>
    <t>&amp;pci;WS_A300_IMS</t>
  </si>
  <si>
    <t>&amp;pci;WS_YamadaDobby-80T</t>
  </si>
  <si>
    <t>&amp;pci;WS_A500_IMS</t>
  </si>
  <si>
    <t>&amp;pci;WS_A600TM2</t>
  </si>
  <si>
    <t>&amp;pci;WS_A600_IMS</t>
  </si>
  <si>
    <t>&amp;pci;WS_M80_IMS</t>
  </si>
  <si>
    <t>&amp;pci;WS_AP23001</t>
  </si>
  <si>
    <t>&amp;pci;WS_M60_IMS</t>
  </si>
  <si>
    <t>&amp;pci;WS_A100-A110_IMS</t>
  </si>
  <si>
    <t>&amp;pci;WS_M150_IMS</t>
  </si>
  <si>
    <t>&amp;pci;WS_HS30_IMS</t>
  </si>
  <si>
    <t>&amp;pci;WS_YamadaDobby-45T</t>
  </si>
  <si>
    <t>&amp;pci;WS_M400_IMS</t>
  </si>
  <si>
    <t>&amp;pci;WS_HS45_IMS</t>
  </si>
  <si>
    <t>&amp;pci;WS_A110wPF_IMS</t>
  </si>
  <si>
    <t>&amp;pci;WS_M110_IMS</t>
  </si>
  <si>
    <t>&amp;pci;WS_M200_IMS</t>
  </si>
  <si>
    <t>&amp;pci;WS_AP22001</t>
  </si>
  <si>
    <t>&amp;pci;WS_M300_IMS</t>
  </si>
  <si>
    <t>&amp;pci;WS_Bruderer-80T</t>
  </si>
  <si>
    <t>&amp;pci;WS_M600_IMS</t>
  </si>
  <si>
    <t>&amp;pci;WS_A400_IMS</t>
  </si>
  <si>
    <t>&amp;pci;WS_A80_IMS</t>
  </si>
  <si>
    <t>&amp;pci;WS_KM10451</t>
  </si>
  <si>
    <t>&amp;pci;WS_A150-160_IMS</t>
  </si>
  <si>
    <t>&amp;pci;WS_A250_IMS</t>
  </si>
  <si>
    <t>&amp;pci;WS_AP21102</t>
  </si>
  <si>
    <t>&amp;pci;WS_KP11101</t>
  </si>
  <si>
    <t>&amp;pci;WS_A60_IMS</t>
  </si>
  <si>
    <t>&amp;pci;WS_M45T</t>
  </si>
  <si>
    <t>&amp;pci;WS_A84M045</t>
  </si>
  <si>
    <t>&amp;pci;WS_C75400T</t>
  </si>
  <si>
    <t>&amp;pci;WS_A200T2</t>
  </si>
  <si>
    <t>&amp;pci;WS_M200T</t>
  </si>
  <si>
    <t>&amp;pci;WS_P60T_ISZ</t>
  </si>
  <si>
    <t>&amp;pci;WS_P300T_ISZ</t>
  </si>
  <si>
    <t>&amp;pci;WS_C75300T</t>
  </si>
  <si>
    <t>&amp;pci;WS_A84P801</t>
  </si>
  <si>
    <t>&amp;pci;WS_A84P1606</t>
  </si>
  <si>
    <t>&amp;pci;WS_A400T</t>
  </si>
  <si>
    <t>&amp;pci;WS_A160T</t>
  </si>
  <si>
    <t>&amp;pci;WS_M300T_ISZ</t>
  </si>
  <si>
    <t>&amp;pci;WS_M150T_ISZ</t>
  </si>
  <si>
    <t>&amp;pci;WS_P300T_Patic_ISZ</t>
  </si>
  <si>
    <t>&amp;pci;WS_M300T</t>
  </si>
  <si>
    <t>&amp;pci;WS_A84P3009</t>
  </si>
  <si>
    <t>&amp;pci;WS_A84P40010</t>
  </si>
  <si>
    <t>&amp;pci;WS_P40T_Highspeed_ISZ</t>
  </si>
  <si>
    <t>&amp;pci;WS_P125T_IngYu_ISZ</t>
  </si>
  <si>
    <t>&amp;pci;WS_S110T</t>
  </si>
  <si>
    <t>&amp;pci;WS_A75300T</t>
  </si>
  <si>
    <t>&amp;pci;WS_M400T</t>
  </si>
  <si>
    <t>&amp;pci;WS_M250T_RobotArms_ISZ</t>
  </si>
  <si>
    <t>&amp;pci;WS_A84HS30</t>
  </si>
  <si>
    <t>&amp;pci;WS_M150T</t>
  </si>
  <si>
    <t>&amp;pci;WS_A75060T</t>
  </si>
  <si>
    <t>&amp;pci;WS_A84M150</t>
  </si>
  <si>
    <t>&amp;pci;WS_P600T_Seyi_ISZ</t>
  </si>
  <si>
    <t>&amp;pci;WS_A200T1</t>
  </si>
  <si>
    <t>&amp;pci;WS_A110T</t>
  </si>
  <si>
    <t>&amp;pci;WS_A500T</t>
  </si>
  <si>
    <t>&amp;pci;WS_M60T_ISZ</t>
  </si>
  <si>
    <t>&amp;pci;WS_A250T</t>
  </si>
  <si>
    <t>&amp;pci;WS_A84HS45</t>
  </si>
  <si>
    <t>&amp;pci;WS_P250T_ISZ</t>
  </si>
  <si>
    <t>&amp;pci;WS_A84P150</t>
  </si>
  <si>
    <t>&amp;pci;WS_A84P2007</t>
  </si>
  <si>
    <t>&amp;pci;WS_P160T_ISZ</t>
  </si>
  <si>
    <t>&amp;pci;WS_M250T</t>
  </si>
  <si>
    <t>&amp;pci;WS_A200T</t>
  </si>
  <si>
    <t>&amp;pci;WS_P200T_ISZ</t>
  </si>
  <si>
    <t>&amp;pci;WS_S60T</t>
  </si>
  <si>
    <t>&amp;pci;WS_A60T</t>
  </si>
  <si>
    <t>&amp;pci;WS_A84M120</t>
  </si>
  <si>
    <t>&amp;pci;WS_M250T_ISZ</t>
  </si>
  <si>
    <t>&amp;pci;WS_A84P2508</t>
  </si>
  <si>
    <t>&amp;pci;WS_M60T</t>
  </si>
  <si>
    <t>&amp;pci;WS_P200T_Komatsu_ISZ</t>
  </si>
  <si>
    <t>&amp;pci;WS_A84P601</t>
  </si>
  <si>
    <t>&amp;pci;WS_M160T</t>
  </si>
  <si>
    <t>&amp;pci;WS_A84P1103</t>
  </si>
  <si>
    <t>&amp;pci;WS_A75200T</t>
  </si>
  <si>
    <t>&amp;pci;WS_M110T_ISZ</t>
  </si>
  <si>
    <t>&amp;pci;WS_P250T_Seyi_ISZ</t>
  </si>
  <si>
    <t>&amp;pci;WS_A75035T</t>
  </si>
  <si>
    <t>&amp;pci;WS_P60T_Highspeed_ISZ</t>
  </si>
  <si>
    <t>&amp;pci;WS_A84M200</t>
  </si>
  <si>
    <t>&amp;pci;WS_A75160T</t>
  </si>
  <si>
    <t>&amp;pci;WS_M110T</t>
  </si>
  <si>
    <t>&amp;pci;WS_A300T</t>
  </si>
  <si>
    <t>&amp;pci;WS_M80T_ISZ</t>
  </si>
  <si>
    <t>&amp;pci;WS_M80T</t>
  </si>
  <si>
    <t>&amp;pci;WS_A75110T</t>
  </si>
  <si>
    <t>&amp;pci;WS_A300T_HITL</t>
  </si>
  <si>
    <t>&amp;pci;WS_A84HS40</t>
  </si>
  <si>
    <t>&amp;pci;WS_A80T</t>
  </si>
  <si>
    <t>&amp;pci;WS_P110T_Umax_ISZ</t>
  </si>
  <si>
    <t>&amp;pci;WS_M200T_ISZ</t>
  </si>
  <si>
    <t>&amp;pci;WS_P400T_ISZ</t>
  </si>
  <si>
    <t>&amp;pci;WS_P110T_ISZ</t>
  </si>
  <si>
    <t>&amp;pci;WS_A45T</t>
  </si>
  <si>
    <t>&amp;pci;WS_M75110T</t>
  </si>
  <si>
    <t>&amp;pci;WS_M75160T</t>
  </si>
  <si>
    <t>&amp;pci;WS_M75300T</t>
  </si>
  <si>
    <t>&amp;pci;WS_A75400T</t>
  </si>
  <si>
    <t>&amp;pci;WS_M75200T</t>
  </si>
  <si>
    <t>&amp;pci;WS_M75060T</t>
  </si>
  <si>
    <t>&amp;pci;WS_SpotWeld65KVA_IMS</t>
  </si>
  <si>
    <t>&amp;pci;WS_SpotWelding_100KVA_ISZ</t>
  </si>
  <si>
    <t>&amp;pci;WS_AASY001</t>
  </si>
  <si>
    <t>&amp;pci;WS_Staking_Hager_ISZ</t>
  </si>
  <si>
    <t>&amp;pci;WS_RT51012</t>
  </si>
  <si>
    <t>&amp;pci;WS_Staking-Heager_Press_6T</t>
  </si>
  <si>
    <t>&amp;pci;WS_2Spindle_IMS</t>
  </si>
  <si>
    <t>&amp;pci;WS_LAPPING_MACHINE</t>
  </si>
  <si>
    <t>&amp;pci;WS_TP2</t>
  </si>
  <si>
    <t>&amp;pci;WS_Spotwelding_RobotArms_ISZ</t>
  </si>
  <si>
    <t>&amp;pci;WS_A84HGER</t>
  </si>
  <si>
    <t>&amp;pci;WS_LaserWeld999KVA_IMS</t>
  </si>
  <si>
    <t>&amp;pci;WS_ToxT8_IMS</t>
  </si>
  <si>
    <t>&amp;pci;WS_W85001B1</t>
  </si>
  <si>
    <t>&amp;pci;WS_4Spindle_IMS</t>
  </si>
  <si>
    <t>&amp;pci;WS_AASYEAL2</t>
  </si>
  <si>
    <t>&amp;pci;WS_ASYHP50T</t>
  </si>
  <si>
    <t>&amp;pci;WS_W85001T</t>
  </si>
  <si>
    <t>&amp;pci;WS_NEWINVESTMENT_IHIL</t>
  </si>
  <si>
    <t>&amp;pci;WS_Spotwelding-65KVA</t>
  </si>
  <si>
    <t>&amp;pci;WS_Pretreatment_Powdercoating_ISZ</t>
  </si>
  <si>
    <t>&amp;pci;WS_AASY002</t>
  </si>
  <si>
    <t>&amp;pci;WS_TM</t>
  </si>
  <si>
    <t>&amp;pci;WS_RTIG_IMS</t>
  </si>
  <si>
    <t>&amp;pci;WS_Pdirect_Labour</t>
  </si>
  <si>
    <t>&amp;pci;WS_TOX75T_IMS</t>
  </si>
  <si>
    <t>&amp;pci;WS_A84WELD</t>
  </si>
  <si>
    <t>&amp;pci;WS_6Spindle_IMS</t>
  </si>
  <si>
    <t>&amp;pci;WS_NEWINVESTMENT_IPT</t>
  </si>
  <si>
    <t>&amp;pci;WS_SILK_SCREEN_PRINTING</t>
  </si>
  <si>
    <t>&amp;pci;WS_Manual_Checking</t>
  </si>
  <si>
    <t>&amp;pci;WS_TP10454</t>
  </si>
  <si>
    <t>&amp;pci;WS_AASYEAL3</t>
  </si>
  <si>
    <t>&amp;pci;WS_W85001B2</t>
  </si>
  <si>
    <t>&amp;pci;WS_AUTOTAP_IMS</t>
  </si>
  <si>
    <t>&amp;pci;WS_PowderCoating_ISZ</t>
  </si>
  <si>
    <t>&amp;pci;WS_NEWINVESTMENT_ISZ</t>
  </si>
  <si>
    <t>&amp;pci;WS_SpotWeld360KVA_IMS</t>
  </si>
  <si>
    <t>&amp;pci;WS_MSTTapping</t>
  </si>
  <si>
    <t>&amp;pci;WS_WM</t>
  </si>
  <si>
    <t>&amp;pci;WS_NEWINVESTMENT_IEPB</t>
  </si>
  <si>
    <t>&amp;pci;WS_CH1</t>
  </si>
  <si>
    <t>&amp;pci;WS_PT2</t>
  </si>
  <si>
    <t>&amp;pci;WS_Tapping_ISZ</t>
  </si>
  <si>
    <t>&amp;pci;WS_AASYEAL4</t>
  </si>
  <si>
    <t>&amp;pci;WS_CNC_ISZ</t>
  </si>
  <si>
    <t>&amp;pci;WS_PT1</t>
  </si>
  <si>
    <t>&amp;pci;WS_Manual_Packing</t>
  </si>
  <si>
    <t>&amp;pci;WS_Staking_20T_ISZ</t>
  </si>
  <si>
    <t>&amp;pci;WS_Staking_5T_ISZ</t>
  </si>
  <si>
    <t>&amp;pci;WS_ElectricCrucible_600CFE_ISZ</t>
  </si>
  <si>
    <t>&amp;pci;WS_SpotWeld150KVA_IMS</t>
  </si>
  <si>
    <t>&amp;pci;WS_ZM1</t>
  </si>
  <si>
    <t>&amp;pci;WS_PB110_IMS</t>
  </si>
  <si>
    <t>&amp;pci;WS_NEWINVESTMENT_IMS</t>
  </si>
  <si>
    <t>&amp;pci;WS_SpotWelding_50KVA_ISZ</t>
  </si>
  <si>
    <t>&amp;pci;WS_H85001T</t>
  </si>
  <si>
    <t>&amp;pci;WS_A84CNCR</t>
  </si>
  <si>
    <t>&amp;pci;WS_SpotWeld35KVA_IMS</t>
  </si>
  <si>
    <t>&amp;pci;WS_SpotWeld25KVA_IMS</t>
  </si>
  <si>
    <t>&amp;pci;WS_ASF400R</t>
  </si>
  <si>
    <t>&amp;pci;WS_Riveting_2kw_ISZ</t>
  </si>
  <si>
    <t>&amp;pci;WS_A84R014</t>
  </si>
  <si>
    <t>&amp;pci;WS_1SpindleTap_IMS</t>
  </si>
  <si>
    <t>&amp;pci;WS_NEWINVESTMENT_IPTH</t>
  </si>
  <si>
    <t>&amp;pci;WS_Staking_10T_ISZ</t>
  </si>
  <si>
    <t>&amp;pci;WS_AASYEAL1</t>
  </si>
  <si>
    <t>&amp;pci;WS_PB80_IMS</t>
  </si>
  <si>
    <t>&amp;pci;WS_S85001AS</t>
  </si>
  <si>
    <t>&amp;pci;WS_LaserWeld25KVA_IMS</t>
  </si>
  <si>
    <t>&amp;pci;WS_MANUAL_POWDER_COATIN</t>
  </si>
  <si>
    <t>&amp;pci;WS_MigWelding_ZF_ISZ</t>
  </si>
  <si>
    <t>&amp;pci;WS_Press_brake-M60T</t>
  </si>
  <si>
    <t>&amp;pci;WS_ToxT10_IMS</t>
  </si>
  <si>
    <t>&amp;pci;WS_3Spindle_IMS</t>
  </si>
  <si>
    <t>&amp;pci;WS_5Spindle_IMS</t>
  </si>
  <si>
    <t>&amp;pci;WS_XS1</t>
  </si>
  <si>
    <t>&amp;pci;WS_A84TD011</t>
  </si>
  <si>
    <t>&amp;pci;WS_TP1</t>
  </si>
  <si>
    <t>&amp;pci;WS_POWDER_COATING</t>
  </si>
  <si>
    <t>&amp;pci;WS_ZM2</t>
  </si>
  <si>
    <t>&amp;pci;WS_A84CNCT</t>
  </si>
  <si>
    <t>&amp;pci;WS_A84W015</t>
  </si>
  <si>
    <t>&amp;pci;WS_RB200X6_IMS</t>
  </si>
  <si>
    <t>&amp;pci;WS_Press_brake-M110T</t>
  </si>
  <si>
    <t>&amp;pci;WS_ASYHA06T</t>
  </si>
  <si>
    <t>&amp;pci;WS_Tapping_Brother_ISZ</t>
  </si>
  <si>
    <t>&amp;pci;WS_MultiST_6110_IMS</t>
  </si>
  <si>
    <t>&amp;pci;WS_SP11002</t>
  </si>
  <si>
    <t>&amp;pci;WS_Tumbling_IPT</t>
  </si>
  <si>
    <t>&amp;pci;WS_MultiST_6100_IMS</t>
  </si>
  <si>
    <t>&amp;pci;WS_SpotWeld280KVA_IMS</t>
  </si>
  <si>
    <t>&amp;pci;WS_ZM3</t>
  </si>
  <si>
    <t>&amp;pci;WS_JM</t>
  </si>
  <si>
    <t>&amp;pci;WS_CL10011</t>
  </si>
  <si>
    <t>&amp;pci;WS_Drilling</t>
  </si>
  <si>
    <t>&amp;pci;WS_Riveting</t>
  </si>
  <si>
    <t>&amp;pci;WS_Riveting_0.75kw_ISZ</t>
  </si>
  <si>
    <t>&amp;pci;WS_T85002T</t>
  </si>
  <si>
    <t>&amp;pci;WS_RMIG_IMS</t>
  </si>
  <si>
    <t>&amp;pci;WS_TigWelding_NCTwelding_ISZ</t>
  </si>
  <si>
    <t>&amp;pci;WS_SR1</t>
  </si>
  <si>
    <t>&amp;pci;WS_TP41001</t>
  </si>
  <si>
    <t>&amp;pci;WS_STAKE6T_IMS</t>
  </si>
  <si>
    <t>&amp;pci;WS_S/RIVET_IMS</t>
  </si>
  <si>
    <t>&amp;pci;WS_Degreasing_3Lines_ISZ</t>
  </si>
  <si>
    <t>&amp;pci;WS_Reveting_2Head_ISZ</t>
  </si>
  <si>
    <t>&amp;pci;WS_ZM4</t>
  </si>
  <si>
    <t>&amp;pci;WS_P85001AS</t>
  </si>
  <si>
    <t>&amp;pci;WS_Degreasing_Emerson_ISZ</t>
  </si>
  <si>
    <t>&amp;pci;WS_Press_brake-M80T</t>
  </si>
  <si>
    <t>&amp;pci;WS_ToxT50_IMS</t>
  </si>
  <si>
    <t>&amp;pci;WS_Tapping_Multi_ISZ</t>
  </si>
  <si>
    <t>&amp;pci;WS_NEWINVESTMENT_HITL</t>
  </si>
  <si>
    <t>&amp;pci;WS_SSTTapping</t>
  </si>
  <si>
    <t>&amp;pci;WS_MultiST_6120_IMS</t>
  </si>
  <si>
    <t>&amp;pci;WS_SR2</t>
  </si>
  <si>
    <t>&amp;pci;WS_R85001T</t>
  </si>
  <si>
    <t>&amp;pci;WS_PB60_IMS</t>
  </si>
  <si>
    <t>&amp;pci;WS_SpotWeld100KVA_IMS</t>
  </si>
  <si>
    <t>&amp;pci;WS_A84ROB1</t>
  </si>
  <si>
    <t>&amp;pci;WS_Padj_ser_tool</t>
  </si>
  <si>
    <t>&amp;pci;WS_DRILL_IMS</t>
  </si>
  <si>
    <t>&amp;pci;WS_TUMBLING_MACHINE</t>
  </si>
  <si>
    <t>&amp;pci;WS_Spotwelding-35KVA</t>
  </si>
  <si>
    <t>&amp;pci;WS_T85001T</t>
  </si>
  <si>
    <t>&amp;pci;WS_Punching_ST_ISZ</t>
  </si>
  <si>
    <t>&amp;pci;WS_Screw_ST_ISZ</t>
  </si>
  <si>
    <t>&amp;pci;WS_Cleaning_ST_ISZ</t>
  </si>
  <si>
    <t>&amp;pci;WS_HY10001</t>
  </si>
  <si>
    <t>&amp;pci;WS_TigWelding_ST_ISZ</t>
  </si>
  <si>
    <t>&amp;pci;WS_PartMarking_ST_ISZ</t>
  </si>
  <si>
    <t>&amp;pci;WS_Tool_set-up</t>
  </si>
  <si>
    <t>&amp;pci;WS_LS80601</t>
  </si>
  <si>
    <t>&amp;pci;WS_Grinding_ST_ISZ</t>
  </si>
  <si>
    <t>&amp;pci;WS_Robot</t>
  </si>
  <si>
    <t>&amp;pci;WS_Riveting_ST_ISZ</t>
  </si>
  <si>
    <t>&amp;pci;WS_Brother</t>
  </si>
  <si>
    <t>&amp;pci;WS_Sanding_ST_ISZ</t>
  </si>
  <si>
    <t>&amp;pci;WS_Tapping_ST_ISZ</t>
  </si>
  <si>
    <t>&amp;pci;WS_Bending_ST_ISZ</t>
  </si>
  <si>
    <t>&amp;pci;WS_V85S</t>
  </si>
  <si>
    <t>&amp;pci;WS_PB80303</t>
  </si>
  <si>
    <t>&amp;pci;WS_adj_ser_tool</t>
  </si>
  <si>
    <t>&amp;pci;WS_SprayOil_ST_ISZ</t>
  </si>
  <si>
    <t>&amp;pci;WS_Tdynamic</t>
  </si>
  <si>
    <t>&amp;pci;WS_SD80001</t>
  </si>
  <si>
    <t>&amp;pci;WS_TimeSaver</t>
  </si>
  <si>
    <t>&amp;pci;WS_DirectLabour</t>
  </si>
  <si>
    <t>&amp;pci;WS_PB80801</t>
  </si>
  <si>
    <t>&amp;pci;WS_PB80302</t>
  </si>
  <si>
    <t>&amp;pci;WS_ROBOT_WELDING_MACHIN</t>
  </si>
  <si>
    <t>&amp;pci;WS_Assembly_ST_ISZ</t>
  </si>
  <si>
    <t>&amp;pci;WS_SpotWelding_ST_ISZ</t>
  </si>
  <si>
    <t>&amp;pci;WS_Tecna</t>
  </si>
  <si>
    <t>&amp;pci;WS_Degreasing_ST_ISZ</t>
  </si>
  <si>
    <t>&amp;pci;WS_PowderCoating_ST_ISZ</t>
  </si>
  <si>
    <t>&amp;pci;WS_LS80603</t>
  </si>
  <si>
    <t>&amp;pci;WS_PB80502</t>
  </si>
  <si>
    <t>&amp;pci;WS_ManPower</t>
  </si>
  <si>
    <t>&amp;pci;WS_TC60001_Punching</t>
  </si>
  <si>
    <t>&amp;pci;WS_Deburring_ST_ISZ</t>
  </si>
  <si>
    <t>&amp;pci;WS_TouchUp_ST_ISZ</t>
  </si>
  <si>
    <t>&amp;pci;WS_Forming_ST_ISZ</t>
  </si>
  <si>
    <t>&amp;pci;WS_Staking_ST_ISZ</t>
  </si>
  <si>
    <t>&amp;pci;WS_ManPower_Labour</t>
  </si>
  <si>
    <t>&amp;pci;WS_Labor-PC_ST_ISZ</t>
  </si>
  <si>
    <t>&amp;pci;WS_Laser_ST_ISZ</t>
  </si>
  <si>
    <t>&amp;pci;WS_TC60001_Laser</t>
  </si>
  <si>
    <t>&amp;pci;WS_PB80301</t>
  </si>
  <si>
    <t>&amp;pci;WS_LS80202</t>
  </si>
  <si>
    <t>&amp;pci;WS_TW82005</t>
  </si>
  <si>
    <t>&amp;pci;WS_HG</t>
  </si>
  <si>
    <t>&amp;pci;WS_HG80061</t>
  </si>
  <si>
    <t>&amp;pci;WS_A80T_IEPB</t>
  </si>
  <si>
    <t>&amp;pci;WS_Packing_ST_ISZ</t>
  </si>
  <si>
    <t>&amp;pci;WS_Spinning_ST_ISZ</t>
  </si>
  <si>
    <t>&amp;pci;WS_PB80501</t>
  </si>
  <si>
    <t>&amp;pci;WS_LS80602</t>
  </si>
  <si>
    <t>&amp;pci;WS_Flaring_ST_ISZ</t>
  </si>
  <si>
    <t>&amp;pci;WS_FENGHE_FHC-400AV_IMS</t>
  </si>
  <si>
    <t>&amp;pci;WS_XIGEMA_CK-250×500B_IMS</t>
  </si>
  <si>
    <t>&amp;pci;WS_SHENLUO_HL-28_IMS</t>
  </si>
  <si>
    <t>&amp;pci;WS_AIDA_K1-4000E1_IMS</t>
  </si>
  <si>
    <t>&amp;pci;WS_AIDA_K1-6300E_IMS</t>
  </si>
  <si>
    <t>&amp;pci;WS_NATIONAL_FXP56M6S_IMS</t>
  </si>
  <si>
    <t>&amp;pci;WS_CN-ASIA_YHM600_IMS</t>
  </si>
  <si>
    <t>&amp;pci;WS_XKNC_TX85D2_IMS</t>
  </si>
  <si>
    <t>&amp;pci;WS_XKNC_20GL1_IMS</t>
  </si>
  <si>
    <t>&amp;pci;WS_JIANCAI_ZR25HN-4_IMS</t>
  </si>
  <si>
    <t>&amp;pci;WS_JERNYAO_JBP13B5S_IMS</t>
  </si>
  <si>
    <t>&amp;pci;WS_GUANGDUAN_J84-250_IMS</t>
  </si>
  <si>
    <t>&amp;pci;WS_LK_VMC-510_IMS</t>
  </si>
  <si>
    <t>&amp;pci;WS_OKUMA_VAC-MOTOR_IMS</t>
  </si>
  <si>
    <t>&amp;pci;WS_JERNYAO_JBP24B6S_IMS</t>
  </si>
  <si>
    <t>&amp;pci;WS_SANES_SK1-400_IMS</t>
  </si>
  <si>
    <t>&amp;pci;WS_XKNC_20GL3_IMS</t>
  </si>
  <si>
    <t>&amp;pci;WS_JERNYAO_JBP19B4S_IMS</t>
  </si>
  <si>
    <t>&amp;pci;WS_AIDA_K1-4000E3_IMS</t>
  </si>
  <si>
    <t>&amp;pci;WS_XKNC_20GL4_IMS</t>
  </si>
  <si>
    <t>&amp;pci;WS_XKNC_20GL2_IMS</t>
  </si>
  <si>
    <t>&amp;pci;WS_JIANCAI_ZR40N-6_IMS</t>
  </si>
  <si>
    <t>&amp;pci;WS_XKNC_TX-85D3_IMS</t>
  </si>
  <si>
    <t>&amp;pci;WS_NED_NH622M6S_IMS</t>
  </si>
  <si>
    <t>&amp;pci;WS_AIDA_K1-4000E2_IMS</t>
  </si>
  <si>
    <t>&amp;pci;WS_XKNC_TX85D1_IMS</t>
  </si>
  <si>
    <t>&amp;pci;WS_PM_1000T_IMS</t>
  </si>
  <si>
    <t>&amp;pci;WS_PM_250TDoubleshot_IMS</t>
  </si>
  <si>
    <t>&amp;pci;WS_PM_450T_IMS</t>
  </si>
  <si>
    <t>&amp;pci;WS_PM_40T_IMS</t>
  </si>
  <si>
    <t>&amp;pci;WS_PM_280T_IMS</t>
  </si>
  <si>
    <t>&amp;pci;WS_PM_60T_IMS</t>
  </si>
  <si>
    <t>&amp;pci;WS_PM_350T_IMS</t>
  </si>
  <si>
    <t>&amp;pci;WS_PM_550T_IMS</t>
  </si>
  <si>
    <t>&amp;pci;WS_PM_100T_IMS</t>
  </si>
  <si>
    <t>&amp;pci;WS_PM_220T_IMS</t>
  </si>
  <si>
    <t>&amp;pci;WS_PM_120T_IMS</t>
  </si>
  <si>
    <t>&amp;pci;WS_PM_850T_IMS</t>
  </si>
  <si>
    <t>&amp;pci;WS_PM_140TDoubleshot_IMS</t>
  </si>
  <si>
    <t>&amp;pci;WS_PM_75T_IMS</t>
  </si>
  <si>
    <t>&amp;pci;WS_PM_160T_IMS</t>
  </si>
  <si>
    <t>&amp;pci;WS_PM_650T_IMS</t>
  </si>
  <si>
    <t>All Machines</t>
  </si>
  <si>
    <t>Expected Mapping</t>
  </si>
  <si>
    <t>&amp;pci;WS_DieCasting135T_ISZ</t>
  </si>
  <si>
    <t>&amp;pci;WS_DieCasting350T_ISZ</t>
  </si>
  <si>
    <t>Short Match</t>
  </si>
  <si>
    <t>Long Match</t>
  </si>
  <si>
    <t>Helper</t>
  </si>
  <si>
    <t>螺旋振磨300L</t>
  </si>
  <si>
    <t>涡流振磨</t>
  </si>
  <si>
    <t>滚桶振磨</t>
  </si>
  <si>
    <t>旋铆 BTO-161</t>
  </si>
  <si>
    <t>TBA</t>
  </si>
  <si>
    <t>旋铆 BR1-103</t>
  </si>
  <si>
    <t>高速冷镦机</t>
  </si>
  <si>
    <t>Cold Forging</t>
  </si>
  <si>
    <t>吸塑成型机</t>
  </si>
  <si>
    <t>Plastic Forming</t>
  </si>
  <si>
    <t>单轴攻丝</t>
  </si>
  <si>
    <t>Thunbling</t>
  </si>
  <si>
    <t>6轴攻丝</t>
  </si>
  <si>
    <t>10轴攻丝</t>
  </si>
  <si>
    <t>砂带机</t>
  </si>
  <si>
    <t>内部电镀</t>
  </si>
  <si>
    <t>Plating</t>
  </si>
  <si>
    <t>pcs-kb:definesMSUCostPerHr</t>
  </si>
  <si>
    <t>URI_MAPPING</t>
  </si>
  <si>
    <t>xsd:decimal</t>
  </si>
  <si>
    <t>objectName</t>
  </si>
  <si>
    <t>Excluded Area Cost, Depn Cost, Fixed Cost</t>
  </si>
  <si>
    <t xml:space="preserve">Excluded Area Cost, Depn Cost, Fixed Cost
</t>
  </si>
  <si>
    <t xml:space="preserve">Excluded Fixed Cost
</t>
  </si>
  <si>
    <t>Excluded none</t>
  </si>
  <si>
    <t>Excluded Area Cost, Depn Cost</t>
  </si>
  <si>
    <t>Profit Cube Rate (No depriciation)</t>
  </si>
  <si>
    <t>objectId</t>
  </si>
  <si>
    <t>label</t>
  </si>
  <si>
    <t>pcs-kb:MSURate</t>
  </si>
  <si>
    <t>ps:objectId</t>
  </si>
  <si>
    <t>ps:objectName</t>
  </si>
  <si>
    <t>MSU_RATE_2018_E</t>
  </si>
  <si>
    <t>MSU_RATE_2018_D</t>
  </si>
  <si>
    <t>MSU_RATE_2018_C</t>
  </si>
  <si>
    <t>MSU_RATE_2018_A</t>
  </si>
  <si>
    <t>MSU_RATE_2018_B</t>
  </si>
  <si>
    <t>MSU_RATE_2018_Z</t>
  </si>
  <si>
    <t>rdfs:label</t>
  </si>
  <si>
    <t>rdfs:comment</t>
  </si>
  <si>
    <t>E (2018)</t>
  </si>
  <si>
    <t>D (2018)</t>
  </si>
  <si>
    <t>C (2018)</t>
  </si>
  <si>
    <t>A (2018)</t>
  </si>
  <si>
    <t>B (2018)</t>
  </si>
  <si>
    <t>Z (2018)</t>
  </si>
  <si>
    <t>local</t>
  </si>
  <si>
    <t>local:MSU_RATE_2018_E</t>
  </si>
  <si>
    <t>local:MSU_RATE_2018_D</t>
  </si>
  <si>
    <t>local:MSU_RATE_2018_C</t>
  </si>
  <si>
    <t>local:MSU_RATE_2018_A</t>
  </si>
  <si>
    <t>local:MSU_RATE_2018_B</t>
  </si>
  <si>
    <t>local:MSU_RATE_2018_Z</t>
  </si>
  <si>
    <t>MSURateUpdate2018</t>
  </si>
  <si>
    <t>A200T1</t>
  </si>
  <si>
    <t>P200T 工作中心（小台面）</t>
  </si>
  <si>
    <t>Progressive</t>
  </si>
  <si>
    <t>A200T2</t>
  </si>
  <si>
    <t>P200T 工作中心（大台面）</t>
  </si>
  <si>
    <t>A300T</t>
  </si>
  <si>
    <t>P300T 工作中心</t>
  </si>
  <si>
    <t>A500T</t>
  </si>
  <si>
    <t>P500T 工作中心</t>
  </si>
  <si>
    <t>M160T</t>
  </si>
  <si>
    <t>M160T 工作中心(单动)</t>
  </si>
  <si>
    <t>Manual</t>
  </si>
  <si>
    <t>S110T</t>
  </si>
  <si>
    <t>110T高速冲压</t>
  </si>
  <si>
    <t>S60T</t>
  </si>
  <si>
    <t>60T高速冲压</t>
  </si>
  <si>
    <t>C75300T</t>
  </si>
  <si>
    <t>TNX-300T冲床 （Haier）</t>
  </si>
  <si>
    <t>C75400T</t>
  </si>
  <si>
    <t>TNX-400T冲床 （Haier）</t>
  </si>
  <si>
    <t>IHIL</t>
  </si>
  <si>
    <t>T85001T</t>
  </si>
  <si>
    <t>攻丝机</t>
  </si>
  <si>
    <t>Sec Pro Tappig</t>
  </si>
  <si>
    <t>T85002T</t>
  </si>
  <si>
    <t>R85001T</t>
  </si>
  <si>
    <t>铆接机</t>
  </si>
  <si>
    <t>Sec Pro Rivetting</t>
  </si>
  <si>
    <t>W85001T</t>
  </si>
  <si>
    <t>点焊机</t>
  </si>
  <si>
    <t>Sec ProcessWelding</t>
  </si>
  <si>
    <t>W85001B1</t>
  </si>
  <si>
    <t>电解离子水清洗机</t>
    <phoneticPr fontId="5" type="noConversion"/>
  </si>
  <si>
    <t>Degreasing</t>
  </si>
  <si>
    <t>W85001B2</t>
  </si>
  <si>
    <t>超声波清洗机</t>
    <phoneticPr fontId="5" type="noConversion"/>
  </si>
  <si>
    <t>H85001T</t>
  </si>
  <si>
    <t>热熔</t>
  </si>
  <si>
    <t>Heat Mounting</t>
  </si>
  <si>
    <t>S85001AS</t>
  </si>
  <si>
    <t>丝印</t>
  </si>
  <si>
    <t>Silk Printing</t>
  </si>
  <si>
    <t>ASF400R</t>
  </si>
  <si>
    <t>弹簧机</t>
  </si>
  <si>
    <t>Coiling Process</t>
  </si>
  <si>
    <t>AASY001</t>
  </si>
  <si>
    <t>组装线</t>
  </si>
  <si>
    <t>Assembly Workcenter</t>
  </si>
  <si>
    <t>AASY002</t>
  </si>
  <si>
    <t>AASYEAL1</t>
  </si>
  <si>
    <t>AASYEAL2</t>
  </si>
  <si>
    <t>AASYEAL3</t>
  </si>
  <si>
    <t>AASYEAL4</t>
  </si>
  <si>
    <t>ASYHA06T</t>
  </si>
  <si>
    <t>ASYHP50T</t>
  </si>
  <si>
    <t>P85001AS</t>
  </si>
  <si>
    <t>A75035T</t>
  </si>
  <si>
    <t>35T 自动冲床</t>
  </si>
  <si>
    <t>A75060T</t>
  </si>
  <si>
    <t>60T 自动冲床</t>
  </si>
  <si>
    <t>A75110T</t>
  </si>
  <si>
    <t>110T 自动冲床</t>
  </si>
  <si>
    <t>A75160T</t>
  </si>
  <si>
    <t>160T 自动冲床</t>
  </si>
  <si>
    <t>A75200T</t>
  </si>
  <si>
    <t>200T 自动冲床</t>
  </si>
  <si>
    <t>A75300T</t>
  </si>
  <si>
    <t>300T 自动冲床</t>
  </si>
  <si>
    <t>A75400T</t>
  </si>
  <si>
    <t>400T 自动冲床</t>
  </si>
  <si>
    <t>M75060T</t>
  </si>
  <si>
    <t>手动冲床</t>
  </si>
  <si>
    <t>M75110T</t>
  </si>
  <si>
    <t>M75160T</t>
  </si>
  <si>
    <t>M75200T</t>
  </si>
  <si>
    <t>M75300T</t>
  </si>
  <si>
    <t>IMS</t>
  </si>
  <si>
    <t>A60</t>
  </si>
  <si>
    <t>A80</t>
  </si>
  <si>
    <t>A100</t>
  </si>
  <si>
    <t>A110</t>
  </si>
  <si>
    <t>A150</t>
  </si>
  <si>
    <t>A160</t>
  </si>
  <si>
    <t>A200</t>
  </si>
  <si>
    <t>A250</t>
  </si>
  <si>
    <t>A300</t>
  </si>
  <si>
    <t>A400</t>
  </si>
  <si>
    <t>A450</t>
  </si>
  <si>
    <t>A500</t>
  </si>
  <si>
    <t>A600</t>
  </si>
  <si>
    <t>A800</t>
  </si>
  <si>
    <t>M80</t>
  </si>
  <si>
    <t>M110</t>
  </si>
  <si>
    <t>M150</t>
  </si>
  <si>
    <t>M200</t>
  </si>
  <si>
    <t>M300</t>
  </si>
  <si>
    <t>M400</t>
  </si>
  <si>
    <t>M600</t>
  </si>
  <si>
    <t>Hydraulic315T</t>
  </si>
  <si>
    <t>Hydraulic</t>
  </si>
  <si>
    <t>Hydraulic400T</t>
  </si>
  <si>
    <t>Hydraulic500T</t>
  </si>
  <si>
    <t>K1-4000E</t>
  </si>
  <si>
    <t>K1-4000E</t>
    <phoneticPr fontId="0" type="noConversion"/>
  </si>
  <si>
    <t>JBP13B5S</t>
    <phoneticPr fontId="0" type="noConversion"/>
  </si>
  <si>
    <t>JBP24B6S</t>
    <phoneticPr fontId="0" type="noConversion"/>
  </si>
  <si>
    <t>JBP19B6S</t>
    <phoneticPr fontId="0" type="noConversion"/>
  </si>
  <si>
    <t>ZR25HN-4</t>
    <phoneticPr fontId="0" type="noConversion"/>
  </si>
  <si>
    <t>ZR25HN-4</t>
    <phoneticPr fontId="0" type="noConversion"/>
  </si>
  <si>
    <t>ZR40HN</t>
    <phoneticPr fontId="0" type="noConversion"/>
  </si>
  <si>
    <t>FXP56M</t>
    <phoneticPr fontId="0" type="noConversion"/>
  </si>
  <si>
    <t>MM12</t>
    <phoneticPr fontId="0" type="noConversion"/>
  </si>
  <si>
    <t>MM12</t>
    <phoneticPr fontId="0" type="noConversion"/>
  </si>
  <si>
    <t>AMP30</t>
    <phoneticPr fontId="0" type="noConversion"/>
  </si>
  <si>
    <t>250T</t>
    <phoneticPr fontId="0" type="noConversion"/>
  </si>
  <si>
    <t>250T</t>
    <phoneticPr fontId="0" type="noConversion"/>
  </si>
  <si>
    <t>Incising(THC-70NC)</t>
    <phoneticPr fontId="0" type="noConversion"/>
  </si>
  <si>
    <t>NH622</t>
  </si>
  <si>
    <t>Lathe</t>
    <phoneticPr fontId="0" type="noConversion"/>
  </si>
  <si>
    <t>Lathe</t>
  </si>
  <si>
    <t>Milling Machining</t>
    <phoneticPr fontId="0" type="noConversion"/>
  </si>
  <si>
    <t>Machining Centre</t>
    <phoneticPr fontId="0" type="noConversion"/>
  </si>
  <si>
    <t>AIDA 630T</t>
  </si>
  <si>
    <t>40T</t>
  </si>
  <si>
    <t>60T</t>
  </si>
  <si>
    <t>75T</t>
  </si>
  <si>
    <t>100T</t>
  </si>
  <si>
    <t>120T</t>
  </si>
  <si>
    <t>160T</t>
  </si>
  <si>
    <t>220T</t>
  </si>
  <si>
    <t>280T</t>
  </si>
  <si>
    <t>350T</t>
  </si>
  <si>
    <t>450T</t>
  </si>
  <si>
    <t>550T</t>
  </si>
  <si>
    <t>650T</t>
  </si>
  <si>
    <t>850T</t>
  </si>
  <si>
    <t>1000T</t>
  </si>
  <si>
    <t>140T Double shot</t>
  </si>
  <si>
    <t>250T Double shot</t>
  </si>
  <si>
    <t>ISZ</t>
  </si>
  <si>
    <t>Tapping - Brother</t>
    <phoneticPr fontId="0" type="noConversion"/>
  </si>
  <si>
    <t>Brother Auto Tapping</t>
  </si>
  <si>
    <t>Tapping - Multi</t>
    <phoneticPr fontId="0" type="noConversion"/>
  </si>
  <si>
    <t>Toyosk Multi-Spindle Tapping</t>
  </si>
  <si>
    <t>Staking - Hager</t>
    <phoneticPr fontId="0" type="noConversion"/>
  </si>
  <si>
    <t>Staking Haeger</t>
  </si>
  <si>
    <t>Staking - 5T</t>
    <phoneticPr fontId="0" type="noConversion"/>
  </si>
  <si>
    <t>Staking 5T</t>
  </si>
  <si>
    <t>Staking - 10T</t>
    <phoneticPr fontId="0" type="noConversion"/>
  </si>
  <si>
    <t>Staking 10T</t>
  </si>
  <si>
    <t>Riveting - 0.75kw</t>
    <phoneticPr fontId="0" type="noConversion"/>
  </si>
  <si>
    <t>Riveting 0.75kw</t>
  </si>
  <si>
    <t>Riveting - 2kw</t>
    <phoneticPr fontId="0" type="noConversion"/>
  </si>
  <si>
    <t>Riveting 2kw</t>
  </si>
  <si>
    <t>Reveting - 2 Head</t>
    <phoneticPr fontId="0" type="noConversion"/>
  </si>
  <si>
    <t>Rivet 2-head Pioneer</t>
  </si>
  <si>
    <t>Spot Welding - 50KVA</t>
    <phoneticPr fontId="0" type="noConversion"/>
  </si>
  <si>
    <t>Kimaru Spot &amp; Projection Welder（35-50KVA)</t>
  </si>
  <si>
    <t>Spot Welding - 100KVA</t>
    <phoneticPr fontId="0" type="noConversion"/>
  </si>
  <si>
    <t>Kimaru Spot &amp; Projection Welder(100KVA)</t>
    <phoneticPr fontId="0" type="noConversion"/>
  </si>
  <si>
    <t>Degreasing - Emerson</t>
    <phoneticPr fontId="0" type="noConversion"/>
  </si>
  <si>
    <t xml:space="preserve">Degrease Machine </t>
  </si>
  <si>
    <t>Degreasing - 3 Lines</t>
    <phoneticPr fontId="0" type="noConversion"/>
  </si>
  <si>
    <t>Tapping</t>
    <phoneticPr fontId="0" type="noConversion"/>
  </si>
  <si>
    <t>Auto Tapping Machine</t>
  </si>
  <si>
    <t>Spot welding - Robot Arms</t>
    <phoneticPr fontId="0" type="noConversion"/>
  </si>
  <si>
    <t>Spot Welding Machine</t>
  </si>
  <si>
    <t>Tig Welding - NCT welding</t>
    <phoneticPr fontId="0" type="noConversion"/>
  </si>
  <si>
    <t>Tig Welding Machine</t>
  </si>
  <si>
    <t>Mig Welding - ZF</t>
    <phoneticPr fontId="0" type="noConversion"/>
  </si>
  <si>
    <t>Mig Welding Machine</t>
  </si>
  <si>
    <t>Pretreatment - Powder coating</t>
    <phoneticPr fontId="0" type="noConversion"/>
  </si>
  <si>
    <t>Pretreatment Machine</t>
  </si>
  <si>
    <t>Powder Coating</t>
    <phoneticPr fontId="0" type="noConversion"/>
  </si>
  <si>
    <t>Powder Coating Machine</t>
  </si>
  <si>
    <t xml:space="preserve">CNC </t>
    <phoneticPr fontId="0" type="noConversion"/>
  </si>
  <si>
    <t>CNC Machine 三菱M70A</t>
  </si>
  <si>
    <t>Staking - 20T</t>
    <phoneticPr fontId="0" type="noConversion"/>
  </si>
  <si>
    <t>Pneumatic Staking(20T)</t>
  </si>
  <si>
    <t>Electric Crucible - 600CFE</t>
    <phoneticPr fontId="0" type="noConversion"/>
  </si>
  <si>
    <t>Electric crucible(600CFE)</t>
  </si>
  <si>
    <t>P60T</t>
    <phoneticPr fontId="0" type="noConversion"/>
  </si>
  <si>
    <t>60T Hy-Flex Press</t>
  </si>
  <si>
    <t>P110T</t>
    <phoneticPr fontId="0" type="noConversion"/>
  </si>
  <si>
    <t>110T Hy-Flex Press</t>
  </si>
  <si>
    <t>P110T - Umax</t>
    <phoneticPr fontId="0" type="noConversion"/>
  </si>
  <si>
    <t>110T(Umax) Hy-Flex Press</t>
    <phoneticPr fontId="0" type="noConversion"/>
  </si>
  <si>
    <t>P125T - Ing Yu</t>
    <phoneticPr fontId="0" type="noConversion"/>
  </si>
  <si>
    <t>125T Hi-speed Press</t>
  </si>
  <si>
    <t>P160T</t>
    <phoneticPr fontId="0" type="noConversion"/>
  </si>
  <si>
    <t>160T Hy-Flex Press</t>
  </si>
  <si>
    <t>P200T</t>
    <phoneticPr fontId="0" type="noConversion"/>
  </si>
  <si>
    <t>200T Link Motion Press</t>
  </si>
  <si>
    <t>P200T - Komatsu</t>
    <phoneticPr fontId="0" type="noConversion"/>
  </si>
  <si>
    <t>200T(Komatsu) Link Motion Press</t>
    <phoneticPr fontId="0" type="noConversion"/>
  </si>
  <si>
    <t>P250T</t>
    <phoneticPr fontId="0" type="noConversion"/>
  </si>
  <si>
    <t>250T Link Motion Press</t>
  </si>
  <si>
    <t>P250T - Seyi</t>
    <phoneticPr fontId="0" type="noConversion"/>
  </si>
  <si>
    <t>250T(Seyi) Link Motion Press</t>
    <phoneticPr fontId="0" type="noConversion"/>
  </si>
  <si>
    <t>P300T</t>
    <phoneticPr fontId="0" type="noConversion"/>
  </si>
  <si>
    <t>AIDA NS2-3000(1)</t>
  </si>
  <si>
    <t>P300T - Patic</t>
    <phoneticPr fontId="0" type="noConversion"/>
  </si>
  <si>
    <t>300T Power Press Patec</t>
  </si>
  <si>
    <t>P400T</t>
    <phoneticPr fontId="0" type="noConversion"/>
  </si>
  <si>
    <t>400T Power Press</t>
  </si>
  <si>
    <t>P600T - Seyi</t>
    <phoneticPr fontId="0" type="noConversion"/>
  </si>
  <si>
    <t>P600T(SEYI) Power Press</t>
    <phoneticPr fontId="0" type="noConversion"/>
  </si>
  <si>
    <t>M60T</t>
    <phoneticPr fontId="0" type="noConversion"/>
  </si>
  <si>
    <t>60T Manual Press</t>
  </si>
  <si>
    <t>M80T</t>
    <phoneticPr fontId="0" type="noConversion"/>
  </si>
  <si>
    <t>80T Manual Press</t>
  </si>
  <si>
    <t>M110T</t>
    <phoneticPr fontId="0" type="noConversion"/>
  </si>
  <si>
    <t>110T Manual Press</t>
  </si>
  <si>
    <t>M150T</t>
    <phoneticPr fontId="0" type="noConversion"/>
  </si>
  <si>
    <t>150T Manual Press</t>
  </si>
  <si>
    <t>M200T</t>
    <phoneticPr fontId="0" type="noConversion"/>
  </si>
  <si>
    <t>200T Manual Press</t>
  </si>
  <si>
    <t>M250T</t>
    <phoneticPr fontId="0" type="noConversion"/>
  </si>
  <si>
    <t>250T Manual Press</t>
  </si>
  <si>
    <t>M300T</t>
    <phoneticPr fontId="0" type="noConversion"/>
  </si>
  <si>
    <t>300T Manual Press</t>
  </si>
  <si>
    <t>M250T - Robot Arms</t>
    <phoneticPr fontId="0" type="noConversion"/>
  </si>
  <si>
    <t>M250T with 7x Robot Arms</t>
    <phoneticPr fontId="0" type="noConversion"/>
  </si>
  <si>
    <t>P40T - High speed</t>
    <phoneticPr fontId="0" type="noConversion"/>
  </si>
  <si>
    <t>P40T (High-Speed YAMADA with Leveling machine)</t>
  </si>
  <si>
    <t>HighSpeed</t>
  </si>
  <si>
    <t>P60T - High speed</t>
    <phoneticPr fontId="0" type="noConversion"/>
  </si>
  <si>
    <t>P60T (High-Speed YAMADA with Leveling machine)</t>
  </si>
  <si>
    <t>Toxing</t>
    <phoneticPr fontId="0" type="noConversion"/>
  </si>
  <si>
    <t>Toxing Riveting Machine</t>
  </si>
  <si>
    <t>Laser</t>
    <phoneticPr fontId="4" type="noConversion"/>
  </si>
  <si>
    <t>Punching</t>
    <phoneticPr fontId="4" type="noConversion"/>
  </si>
  <si>
    <t>Deburring</t>
    <phoneticPr fontId="4" type="noConversion"/>
  </si>
  <si>
    <t>Part Marking</t>
    <phoneticPr fontId="4" type="noConversion"/>
  </si>
  <si>
    <t>Extrusion</t>
    <phoneticPr fontId="4" type="noConversion"/>
  </si>
  <si>
    <t>Tapping</t>
    <phoneticPr fontId="4" type="noConversion"/>
  </si>
  <si>
    <t>Forming</t>
    <phoneticPr fontId="4" type="noConversion"/>
  </si>
  <si>
    <t>Bending</t>
    <phoneticPr fontId="4" type="noConversion"/>
  </si>
  <si>
    <t>Staking</t>
    <phoneticPr fontId="4" type="noConversion"/>
  </si>
  <si>
    <t>Spinning</t>
    <phoneticPr fontId="4" type="noConversion"/>
  </si>
  <si>
    <t>Riveting</t>
    <phoneticPr fontId="0" type="noConversion"/>
  </si>
  <si>
    <t>Spot Welding</t>
    <phoneticPr fontId="0" type="noConversion"/>
  </si>
  <si>
    <t>Tig Welding</t>
    <phoneticPr fontId="4" type="noConversion"/>
  </si>
  <si>
    <t>Grinding</t>
    <phoneticPr fontId="4" type="noConversion"/>
  </si>
  <si>
    <t>Powder Coating</t>
    <phoneticPr fontId="4" type="noConversion"/>
  </si>
  <si>
    <t>Packing</t>
    <phoneticPr fontId="4" type="noConversion"/>
  </si>
  <si>
    <t>Degreasing</t>
    <phoneticPr fontId="4" type="noConversion"/>
  </si>
  <si>
    <t>Assembly</t>
    <phoneticPr fontId="0" type="noConversion"/>
  </si>
  <si>
    <t>Cleaning</t>
    <phoneticPr fontId="4" type="noConversion"/>
  </si>
  <si>
    <t>Sanding</t>
    <phoneticPr fontId="0" type="noConversion"/>
  </si>
  <si>
    <t>Spray Oil</t>
  </si>
  <si>
    <t>Screw</t>
    <phoneticPr fontId="0" type="noConversion"/>
  </si>
  <si>
    <t>Flaring</t>
    <phoneticPr fontId="0" type="noConversion"/>
  </si>
  <si>
    <t>Labor-PC</t>
    <phoneticPr fontId="0" type="noConversion"/>
  </si>
  <si>
    <t>Die Casting 350T</t>
    <phoneticPr fontId="0" type="noConversion"/>
  </si>
  <si>
    <t>Die Casting 135T</t>
    <phoneticPr fontId="0" type="noConversion"/>
  </si>
  <si>
    <t>pci:WS_A100_IMS</t>
  </si>
  <si>
    <t>pci:WS_A110_IMS</t>
  </si>
  <si>
    <t>pci:WS_A150_IMS</t>
  </si>
  <si>
    <t>pci:WS_A160_IMS</t>
  </si>
  <si>
    <t>pci:WS_A450_IMS</t>
  </si>
  <si>
    <t>pci:WS_A800_IMS</t>
  </si>
  <si>
    <t>pci:WS_Hydraulic315T_IMS</t>
  </si>
  <si>
    <t>pci:WS_Hydraulic400T_IMS</t>
  </si>
  <si>
    <t>pci:WS_Hydraulic500T_IMS</t>
  </si>
  <si>
    <t>pci:WS_AIDA_K1-4000E1_IMS</t>
  </si>
  <si>
    <t>pci:WS_JERNYAO_JBP13B5S_IMS</t>
  </si>
  <si>
    <t>pci:WS_JERNYAO_JBP24B6S_IMS</t>
  </si>
  <si>
    <t>pci:WS_ZR25HN4_IMS</t>
  </si>
  <si>
    <t>pci:WS_ZR40HN_IMS</t>
  </si>
  <si>
    <t>pci:WS_NATIONAL_FXP56M6S_IMS</t>
  </si>
  <si>
    <t>pci:WS_GUANGDUAN_J84-250_IMS</t>
  </si>
  <si>
    <t>pci:WS_NED_NH622M6S_IMS</t>
  </si>
  <si>
    <t>pci:WS_PM_40T_IMS</t>
  </si>
  <si>
    <t>pci:WS_PM_60T_IMS</t>
  </si>
  <si>
    <t>pci:WS_PM_75T_IMS</t>
  </si>
  <si>
    <t>pci:WS_PM_100T_IMS</t>
  </si>
  <si>
    <t>pci:WS_PM_120T_IMS</t>
  </si>
  <si>
    <t>pci:WS_PM_160T_IMS</t>
  </si>
  <si>
    <t>pci:WS_PM_220T_IMS</t>
  </si>
  <si>
    <t>pci:WS_PM_280T_IMS</t>
  </si>
  <si>
    <t>pci:WS_PM_350T_IMS</t>
  </si>
  <si>
    <t>pci:WS_PM_450T_IMS</t>
  </si>
  <si>
    <t>pci:WS_PM_550T_IMS</t>
  </si>
  <si>
    <t>pci:WS_PM_650T_IMS</t>
  </si>
  <si>
    <t>pci:WS_PM_850T_IMS</t>
  </si>
  <si>
    <t>pci:WS_PM_1000T_IMS</t>
  </si>
  <si>
    <t>pci:WS_PM_140TDoubleshot_IMS</t>
  </si>
  <si>
    <t>pci:WS_PM_250TDoubleshot_IMS</t>
  </si>
  <si>
    <t>pci:WS_SpotWelding_50KVA_ISZ</t>
  </si>
  <si>
    <t>pci:WS_SpotWelding_100KVA_ISZ</t>
  </si>
  <si>
    <t>pci:WS_Degreasing_3Lines_ISZ</t>
  </si>
  <si>
    <t>RB200X6</t>
  </si>
  <si>
    <t>Robotic</t>
  </si>
  <si>
    <t>单轴-T360</t>
  </si>
  <si>
    <t>双轴-BTA-561</t>
  </si>
  <si>
    <t>三轴-BT1-215</t>
  </si>
  <si>
    <t>四轴-BT1-215</t>
  </si>
  <si>
    <t>六轴-JTDM-25</t>
  </si>
  <si>
    <t>多轴-威伦16AT</t>
  </si>
  <si>
    <t>多轴-TOTO01C450</t>
  </si>
  <si>
    <t>S/RIVET</t>
  </si>
  <si>
    <t>Riveting</t>
  </si>
  <si>
    <t>铆接机-TC-141</t>
  </si>
  <si>
    <t>油压铆钉机-TC-152</t>
  </si>
  <si>
    <t>STAKE 6T</t>
  </si>
  <si>
    <t>Staking</t>
  </si>
  <si>
    <t>Mill</t>
  </si>
  <si>
    <t>Milling</t>
  </si>
  <si>
    <t>Drill</t>
  </si>
  <si>
    <t>Drilling</t>
  </si>
  <si>
    <t>SpotWeld 25KVA</t>
  </si>
  <si>
    <t>Spot Weld</t>
  </si>
  <si>
    <t>SpotWeld 35KVA</t>
  </si>
  <si>
    <t>SpotWeld 50KVA</t>
  </si>
  <si>
    <t>SpotWeld 65KVA</t>
  </si>
  <si>
    <t>SpotWeld 100KVA</t>
  </si>
  <si>
    <t>SpotWeld 150KVA</t>
  </si>
  <si>
    <t>SpotWeld 280KVA</t>
  </si>
  <si>
    <t>SpotWeld 360KVA</t>
  </si>
  <si>
    <t>LaserWeld 25KVA</t>
  </si>
  <si>
    <t>Laser weld</t>
  </si>
  <si>
    <t>LaserWeld ATLC-5120</t>
  </si>
  <si>
    <t>LaserWeld TLC1005</t>
  </si>
  <si>
    <t>Tox 8T</t>
  </si>
  <si>
    <t>Tox</t>
  </si>
  <si>
    <t>Tox 10T</t>
  </si>
  <si>
    <t>Tox 50T</t>
  </si>
  <si>
    <t>Tox 75T</t>
  </si>
  <si>
    <t>MIG Robotic Weld</t>
  </si>
  <si>
    <t>TIG Robotic Weld</t>
  </si>
  <si>
    <t>CD Stud Weld</t>
  </si>
  <si>
    <t>CD Weld</t>
  </si>
  <si>
    <t>组装全检桌</t>
  </si>
  <si>
    <t>全检外观</t>
  </si>
  <si>
    <t>锉刀</t>
  </si>
  <si>
    <t>手动去毛刺</t>
  </si>
  <si>
    <t>数控车床 LU15-2SC</t>
  </si>
  <si>
    <t>Machining</t>
  </si>
  <si>
    <t>钻铣中心 VMC-510</t>
  </si>
  <si>
    <t>CNC数控机床 TC-312N</t>
  </si>
  <si>
    <t>CNC电脑车床 CK250×500B</t>
  </si>
  <si>
    <t>自动化数控车床 XKNG-20GL</t>
  </si>
  <si>
    <t>自动化数控车床 XKNC-CT85D</t>
  </si>
  <si>
    <t>数控铣床 YHM600</t>
  </si>
  <si>
    <t>激光打标机 LX-5平面</t>
  </si>
  <si>
    <t>Laser Mark</t>
  </si>
  <si>
    <t>倒角机 EFCA/60</t>
  </si>
  <si>
    <t>Tube chamfer</t>
  </si>
  <si>
    <t>超硬钨钢切断机 THC-70NC</t>
  </si>
  <si>
    <t>Incising</t>
  </si>
  <si>
    <t>金属圆锯机 FHC-400AV</t>
  </si>
  <si>
    <t>管端成型机</t>
  </si>
  <si>
    <t>Tube forming</t>
  </si>
  <si>
    <t>搓牙机 ZR25HN-4</t>
  </si>
  <si>
    <t>Thread rolling</t>
  </si>
  <si>
    <t>搓牙机 ZR40HN</t>
  </si>
  <si>
    <r>
      <rPr>
        <sz val="10"/>
        <rFont val="宋体"/>
        <family val="3"/>
        <charset val="134"/>
      </rPr>
      <t>镗床</t>
    </r>
    <r>
      <rPr>
        <sz val="10"/>
        <rFont val="Arial"/>
        <family val="2"/>
      </rPr>
      <t xml:space="preserve"> JT-2D-40M</t>
    </r>
  </si>
  <si>
    <t>镗孔</t>
  </si>
  <si>
    <t>F-2360-JG002</t>
  </si>
  <si>
    <t>JG002</t>
  </si>
  <si>
    <t>pci:WS_Punching_ST_ISZ</t>
  </si>
  <si>
    <t>pci:WS_Laser_ST_ISZ</t>
  </si>
  <si>
    <t>pci:WS_Deburring_ST_ISZ</t>
  </si>
  <si>
    <t>pci:WS_PartMarking_ST_ISZ</t>
  </si>
  <si>
    <t>pci:WS_Tapping_ST_ISZ</t>
  </si>
  <si>
    <t>pci:WS_Forming_ST_ISZ</t>
  </si>
  <si>
    <t>pci:WS_Bending_ST_ISZ</t>
  </si>
  <si>
    <t>pci:WS_Staking_ST_ISZ</t>
  </si>
  <si>
    <t>pci:WS_Spinning_ST_ISZ</t>
  </si>
  <si>
    <t>pci:WS_Riveting_ST_ISZ</t>
  </si>
  <si>
    <t>pci:WS_TigWelding_ST_ISZ</t>
  </si>
  <si>
    <t>pci:WS_Grinding_ST_ISZ</t>
  </si>
  <si>
    <t>pci:WS_PowderCoating_ST_ISZ</t>
  </si>
  <si>
    <t>pci:WS_Packing_ST_ISZ</t>
  </si>
  <si>
    <t>pci:WS_Degreasing_ST_ISZ</t>
  </si>
  <si>
    <t>pci:WS_Assembly_ST_ISZ</t>
  </si>
  <si>
    <t>pci:WS_Cleaning_ST_ISZ</t>
  </si>
  <si>
    <t>pci:WS_Sanding_ST_ISZ</t>
  </si>
  <si>
    <t>pci:WS_SprayOil_ST_ISZ</t>
  </si>
  <si>
    <t>pci:WS_Screw_ST_ISZ</t>
  </si>
  <si>
    <t>pci:WS_Flaring_ST_ISZ</t>
  </si>
  <si>
    <t>pci:WS_Labor-PC_ST_ISZ</t>
  </si>
  <si>
    <t>pci:WS_1SpindleTap_IMS</t>
  </si>
  <si>
    <t>pci:WS_2Spindle_IMS</t>
  </si>
  <si>
    <t>pci:WS_3Spindle_IMS</t>
  </si>
  <si>
    <t>pci:WS_4Spindle_IMS</t>
  </si>
  <si>
    <t>pci:WS_6Spindle_IMS</t>
  </si>
  <si>
    <t>pci:WS_MultiST_6110_IMS</t>
  </si>
  <si>
    <t>pci:WS_MultiST_6120_IMS</t>
  </si>
  <si>
    <t>pci:WS_TC141_IMS</t>
  </si>
  <si>
    <t>pci:WS_TC152_IMS</t>
  </si>
  <si>
    <t>pci:WS_Mill_IMS</t>
  </si>
  <si>
    <t>pci:WS_SpotWeld50KVA_IMS</t>
  </si>
  <si>
    <t>pci:WS_LaserWeldATLC5120_IMS</t>
  </si>
  <si>
    <t>pci:WS_LaserWeldTLC1005_IMS</t>
  </si>
  <si>
    <t>pci:WS_ToxT8_IMS</t>
  </si>
  <si>
    <t>pci:WS_ToxT10_IMS</t>
  </si>
  <si>
    <t>pci:WS_ToxT50_IMS</t>
  </si>
  <si>
    <t>pci:WS_RMIG_IMS</t>
  </si>
  <si>
    <t>pci:WS_RTIG_IMS</t>
  </si>
  <si>
    <t>pci:WS_CD_Stud_Weld_IMS</t>
  </si>
  <si>
    <t>pci:WS_SS0RT001_IMS</t>
  </si>
  <si>
    <t>pci:WS_LU15_2SC_IMS</t>
  </si>
  <si>
    <t>pci:WS_RASP_IMS</t>
  </si>
  <si>
    <t>pci:WS_VMC_510_IMS</t>
  </si>
  <si>
    <t>pci:WS_TC312N_IMS</t>
  </si>
  <si>
    <t>pci:WS_CK250×500B_IMS</t>
  </si>
  <si>
    <t>pci:WS_XKNG-20GL_IMS</t>
  </si>
  <si>
    <t>pci:WS_XKNC-CT85D_IMS</t>
  </si>
  <si>
    <t>pci:WS_YHM600_IMS</t>
  </si>
  <si>
    <t>pci:WS_LaserMarkLX5_IMS</t>
  </si>
  <si>
    <t>pci:WS_EFCA60_IMS</t>
  </si>
  <si>
    <t>pci:WS_FHC400AV_IMS</t>
  </si>
  <si>
    <t>pci:WS_MGDM2090_IMS</t>
  </si>
  <si>
    <t>pci:WS_JT2D40M_IMS</t>
  </si>
  <si>
    <t>pci:WS_F2360JG002_IMS</t>
  </si>
  <si>
    <t>pci:WS_THC70NC_IMS</t>
  </si>
  <si>
    <t>pci:WS_MM12_IMS</t>
  </si>
  <si>
    <t>pci:WS_AMP30_IMS</t>
  </si>
  <si>
    <t>pci:WS_Lathe_IMS</t>
  </si>
  <si>
    <t>pci:WS_MillingMachining_IMS</t>
  </si>
  <si>
    <t>pci:WS_MachiningCentre_IMS</t>
  </si>
  <si>
    <t>pci:WS_AIDA630T_IMS</t>
  </si>
  <si>
    <t>pci:WS_Extrusion_ISZ</t>
  </si>
  <si>
    <t>pci:WS_Incising(THC-70NC)_IMS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</si>
</sst>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0;\(&quot;$&quot;#,##0.00\)"/>
    <numFmt numFmtId="166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name val="Helv"/>
      <family val="2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1"/>
      <name val="Arial Narrow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8" fillId="0" borderId="0"/>
    <xf numFmtId="0" fontId="9" fillId="0" borderId="0">
      <alignment vertical="center"/>
    </xf>
    <xf numFmtId="0" fontId="13" fillId="0" borderId="0"/>
  </cellStyleXfs>
  <cellXfs count="125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0" fontId="4" fillId="0" borderId="3" xfId="0" applyFont="1" applyFill="1" applyBorder="1" applyAlignment="1">
      <alignment vertical="center"/>
    </xf>
    <xf numFmtId="0" fontId="0" fillId="3" borderId="3" xfId="0" applyFont="1" applyFill="1" applyBorder="1"/>
    <xf numFmtId="43" fontId="0" fillId="0" borderId="3" xfId="1" applyFont="1" applyBorder="1"/>
    <xf numFmtId="0" fontId="0" fillId="4" borderId="0" xfId="0" applyFill="1" applyBorder="1"/>
    <xf numFmtId="0" fontId="2" fillId="0" borderId="0" xfId="0" applyFont="1"/>
    <xf numFmtId="0" fontId="6" fillId="0" borderId="0" xfId="3"/>
    <xf numFmtId="0" fontId="7" fillId="0" borderId="0" xfId="4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7" fillId="0" borderId="0" xfId="6"/>
    <xf numFmtId="0" fontId="2" fillId="0" borderId="0" xfId="0" applyFont="1" applyFill="1" applyBorder="1"/>
    <xf numFmtId="0" fontId="0" fillId="0" borderId="0" xfId="6" applyFont="1"/>
    <xf numFmtId="0" fontId="0" fillId="0" borderId="7" xfId="0" applyFill="1" applyBorder="1"/>
    <xf numFmtId="0" fontId="0" fillId="0" borderId="7" xfId="0" applyFont="1" applyFill="1" applyBorder="1"/>
    <xf numFmtId="0" fontId="0" fillId="3" borderId="7" xfId="0" applyFont="1" applyFill="1" applyBorder="1"/>
    <xf numFmtId="43" fontId="0" fillId="0" borderId="7" xfId="1" applyFont="1" applyBorder="1"/>
    <xf numFmtId="0" fontId="0" fillId="0" borderId="7" xfId="0" applyBorder="1"/>
    <xf numFmtId="43" fontId="0" fillId="0" borderId="7" xfId="1" applyFont="1" applyFill="1" applyBorder="1"/>
    <xf numFmtId="0" fontId="0" fillId="0" borderId="8" xfId="0" applyFill="1" applyBorder="1"/>
    <xf numFmtId="0" fontId="0" fillId="4" borderId="0" xfId="0" applyFill="1"/>
    <xf numFmtId="0" fontId="10" fillId="0" borderId="0" xfId="0" applyFont="1"/>
    <xf numFmtId="0" fontId="0" fillId="0" borderId="9" xfId="0" applyBorder="1"/>
    <xf numFmtId="0" fontId="0" fillId="0" borderId="3" xfId="0" applyFont="1" applyFill="1" applyBorder="1"/>
    <xf numFmtId="43" fontId="0" fillId="0" borderId="3" xfId="1" applyFont="1" applyFill="1" applyBorder="1" applyAlignment="1">
      <alignment horizontal="center"/>
    </xf>
    <xf numFmtId="43" fontId="0" fillId="0" borderId="7" xfId="1" applyFont="1" applyFill="1" applyBorder="1" applyAlignment="1">
      <alignment horizontal="center"/>
    </xf>
    <xf numFmtId="43" fontId="0" fillId="5" borderId="3" xfId="1" applyFont="1" applyFill="1" applyBorder="1" applyAlignment="1">
      <alignment horizontal="center"/>
    </xf>
    <xf numFmtId="43" fontId="0" fillId="5" borderId="7" xfId="1" applyFont="1" applyFill="1" applyBorder="1" applyAlignment="1">
      <alignment horizontal="center"/>
    </xf>
    <xf numFmtId="0" fontId="8" fillId="0" borderId="3" xfId="0" applyNumberFormat="1" applyFont="1" applyBorder="1" applyAlignment="1" applyProtection="1">
      <alignment horizontal="left" vertical="center"/>
    </xf>
    <xf numFmtId="0" fontId="11" fillId="0" borderId="3" xfId="0" applyFont="1" applyBorder="1"/>
    <xf numFmtId="165" fontId="8" fillId="0" borderId="3" xfId="0" applyNumberFormat="1" applyFont="1" applyBorder="1" applyAlignment="1" applyProtection="1">
      <alignment vertical="center"/>
    </xf>
    <xf numFmtId="165" fontId="8" fillId="0" borderId="3" xfId="0" applyNumberFormat="1" applyFont="1" applyBorder="1" applyAlignment="1" applyProtection="1">
      <alignment horizontal="left" vertical="center"/>
    </xf>
    <xf numFmtId="166" fontId="8" fillId="0" borderId="3" xfId="0" applyNumberFormat="1" applyFont="1" applyBorder="1" applyAlignment="1">
      <alignment horizontal="left"/>
    </xf>
    <xf numFmtId="2" fontId="11" fillId="0" borderId="3" xfId="0" applyNumberFormat="1" applyFont="1" applyBorder="1"/>
    <xf numFmtId="43" fontId="12" fillId="0" borderId="3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 applyProtection="1">
      <alignment horizontal="left" vertical="center"/>
    </xf>
    <xf numFmtId="0" fontId="11" fillId="0" borderId="7" xfId="0" applyFont="1" applyBorder="1"/>
    <xf numFmtId="165" fontId="8" fillId="0" borderId="7" xfId="0" applyNumberFormat="1" applyFont="1" applyFill="1" applyBorder="1" applyAlignment="1" applyProtection="1">
      <alignment vertical="center"/>
    </xf>
    <xf numFmtId="165" fontId="8" fillId="0" borderId="7" xfId="0" applyNumberFormat="1" applyFont="1" applyFill="1" applyBorder="1" applyAlignment="1" applyProtection="1">
      <alignment horizontal="left" vertical="center"/>
    </xf>
    <xf numFmtId="166" fontId="8" fillId="0" borderId="7" xfId="0" applyNumberFormat="1" applyFont="1" applyFill="1" applyBorder="1" applyAlignment="1">
      <alignment horizontal="left"/>
    </xf>
    <xf numFmtId="2" fontId="11" fillId="0" borderId="7" xfId="0" applyNumberFormat="1" applyFont="1" applyBorder="1"/>
    <xf numFmtId="43" fontId="12" fillId="0" borderId="7" xfId="1" applyFont="1" applyFill="1" applyBorder="1" applyAlignment="1">
      <alignment horizontal="center" vertical="center"/>
    </xf>
    <xf numFmtId="0" fontId="8" fillId="6" borderId="7" xfId="0" applyNumberFormat="1" applyFont="1" applyFill="1" applyBorder="1" applyAlignment="1" applyProtection="1">
      <alignment horizontal="left" vertical="center"/>
    </xf>
    <xf numFmtId="0" fontId="11" fillId="6" borderId="7" xfId="0" applyFont="1" applyFill="1" applyBorder="1"/>
    <xf numFmtId="165" fontId="8" fillId="6" borderId="7" xfId="0" applyNumberFormat="1" applyFont="1" applyFill="1" applyBorder="1" applyAlignment="1" applyProtection="1">
      <alignment vertical="center"/>
    </xf>
    <xf numFmtId="165" fontId="8" fillId="6" borderId="7" xfId="0" applyNumberFormat="1" applyFont="1" applyFill="1" applyBorder="1" applyAlignment="1" applyProtection="1">
      <alignment horizontal="left" vertical="center"/>
    </xf>
    <xf numFmtId="166" fontId="8" fillId="6" borderId="7" xfId="0" applyNumberFormat="1" applyFont="1" applyFill="1" applyBorder="1" applyAlignment="1">
      <alignment horizontal="left"/>
    </xf>
    <xf numFmtId="43" fontId="12" fillId="6" borderId="7" xfId="1" applyFont="1" applyFill="1" applyBorder="1" applyAlignment="1">
      <alignment horizontal="center" vertical="center"/>
    </xf>
    <xf numFmtId="43" fontId="12" fillId="6" borderId="7" xfId="1" applyFont="1" applyFill="1" applyBorder="1" applyAlignment="1">
      <alignment horizontal="right" vertical="center"/>
    </xf>
    <xf numFmtId="43" fontId="12" fillId="0" borderId="7" xfId="1" applyFont="1" applyFill="1" applyBorder="1" applyAlignment="1">
      <alignment horizontal="right" vertical="center"/>
    </xf>
    <xf numFmtId="43" fontId="12" fillId="0" borderId="7" xfId="0" applyNumberFormat="1" applyFont="1" applyFill="1" applyBorder="1"/>
    <xf numFmtId="0" fontId="8" fillId="7" borderId="7" xfId="9" applyNumberFormat="1" applyFont="1" applyFill="1" applyBorder="1" applyAlignment="1" applyProtection="1">
      <alignment horizontal="left"/>
      <protection hidden="1"/>
    </xf>
    <xf numFmtId="0" fontId="8" fillId="0" borderId="7" xfId="9" applyNumberFormat="1" applyFont="1" applyFill="1" applyBorder="1" applyAlignment="1" applyProtection="1">
      <alignment horizontal="left"/>
      <protection hidden="1"/>
    </xf>
    <xf numFmtId="0" fontId="11" fillId="0" borderId="7" xfId="0" applyFont="1" applyFill="1" applyBorder="1"/>
    <xf numFmtId="0" fontId="8" fillId="7" borderId="7" xfId="9" applyNumberFormat="1" applyFont="1" applyFill="1" applyBorder="1" applyProtection="1">
      <protection hidden="1"/>
    </xf>
    <xf numFmtId="0" fontId="8" fillId="0" borderId="7" xfId="9" applyNumberFormat="1" applyFont="1" applyFill="1" applyBorder="1" applyProtection="1">
      <protection hidden="1"/>
    </xf>
    <xf numFmtId="0" fontId="8" fillId="7" borderId="7" xfId="9" quotePrefix="1" applyNumberFormat="1" applyFont="1" applyFill="1" applyBorder="1" applyAlignment="1" applyProtection="1">
      <alignment horizontal="left"/>
      <protection hidden="1"/>
    </xf>
    <xf numFmtId="0" fontId="0" fillId="8" borderId="3" xfId="0" applyFill="1" applyBorder="1"/>
    <xf numFmtId="0" fontId="0" fillId="8" borderId="7" xfId="0" applyFill="1" applyBorder="1"/>
    <xf numFmtId="0" fontId="14" fillId="0" borderId="3" xfId="0" applyFont="1" applyFill="1" applyBorder="1"/>
    <xf numFmtId="165" fontId="15" fillId="0" borderId="3" xfId="7" applyNumberFormat="1" applyFont="1" applyFill="1" applyBorder="1" applyAlignment="1" applyProtection="1">
      <alignment vertical="center"/>
    </xf>
    <xf numFmtId="2" fontId="14" fillId="0" borderId="3" xfId="0" applyNumberFormat="1" applyFont="1" applyFill="1" applyBorder="1"/>
    <xf numFmtId="43" fontId="16" fillId="0" borderId="3" xfId="1" applyFont="1" applyFill="1" applyBorder="1" applyAlignment="1">
      <alignment horizontal="center" vertical="center"/>
    </xf>
    <xf numFmtId="0" fontId="17" fillId="0" borderId="3" xfId="2" applyFont="1" applyFill="1" applyBorder="1" applyAlignment="1">
      <alignment wrapText="1"/>
    </xf>
    <xf numFmtId="0" fontId="14" fillId="0" borderId="7" xfId="0" applyFont="1" applyFill="1" applyBorder="1"/>
    <xf numFmtId="165" fontId="15" fillId="0" borderId="7" xfId="7" applyNumberFormat="1" applyFont="1" applyFill="1" applyBorder="1" applyAlignment="1" applyProtection="1">
      <alignment vertical="center"/>
    </xf>
    <xf numFmtId="2" fontId="14" fillId="0" borderId="7" xfId="0" applyNumberFormat="1" applyFont="1" applyFill="1" applyBorder="1"/>
    <xf numFmtId="43" fontId="16" fillId="0" borderId="7" xfId="1" applyFont="1" applyFill="1" applyBorder="1" applyAlignment="1">
      <alignment horizontal="right" vertical="center"/>
    </xf>
    <xf numFmtId="43" fontId="16" fillId="0" borderId="7" xfId="1" applyFont="1" applyFill="1" applyBorder="1" applyAlignment="1">
      <alignment horizontal="center" vertical="center"/>
    </xf>
    <xf numFmtId="165" fontId="16" fillId="0" borderId="3" xfId="0" applyNumberFormat="1" applyFont="1" applyFill="1" applyBorder="1" applyAlignment="1" applyProtection="1">
      <alignment vertical="center"/>
    </xf>
    <xf numFmtId="2" fontId="16" fillId="0" borderId="3" xfId="0" applyNumberFormat="1" applyFont="1" applyFill="1" applyBorder="1" applyAlignment="1" applyProtection="1">
      <alignment horizontal="left" vertical="center"/>
    </xf>
    <xf numFmtId="2" fontId="14" fillId="0" borderId="3" xfId="0" applyNumberFormat="1" applyFont="1" applyFill="1" applyBorder="1" applyAlignment="1">
      <alignment horizontal="right"/>
    </xf>
    <xf numFmtId="2" fontId="16" fillId="0" borderId="3" xfId="0" applyNumberFormat="1" applyFont="1" applyFill="1" applyBorder="1" applyAlignment="1">
      <alignment horizontal="right"/>
    </xf>
    <xf numFmtId="2" fontId="16" fillId="0" borderId="3" xfId="0" applyNumberFormat="1" applyFont="1" applyFill="1" applyBorder="1"/>
    <xf numFmtId="2" fontId="16" fillId="0" borderId="3" xfId="0" applyNumberFormat="1" applyFont="1" applyFill="1" applyBorder="1" applyAlignment="1">
      <alignment horizontal="center" vertical="center"/>
    </xf>
    <xf numFmtId="165" fontId="16" fillId="0" borderId="7" xfId="0" applyNumberFormat="1" applyFont="1" applyFill="1" applyBorder="1" applyAlignment="1" applyProtection="1">
      <alignment vertical="center"/>
    </xf>
    <xf numFmtId="2" fontId="16" fillId="0" borderId="7" xfId="0" applyNumberFormat="1" applyFont="1" applyFill="1" applyBorder="1" applyAlignment="1" applyProtection="1">
      <alignment horizontal="left" vertical="center"/>
    </xf>
    <xf numFmtId="2" fontId="14" fillId="0" borderId="7" xfId="0" applyNumberFormat="1" applyFont="1" applyFill="1" applyBorder="1" applyAlignment="1">
      <alignment horizontal="right"/>
    </xf>
    <xf numFmtId="2" fontId="16" fillId="0" borderId="7" xfId="0" applyNumberFormat="1" applyFont="1" applyFill="1" applyBorder="1" applyAlignment="1">
      <alignment horizontal="right"/>
    </xf>
    <xf numFmtId="2" fontId="16" fillId="0" borderId="7" xfId="0" applyNumberFormat="1" applyFont="1" applyFill="1" applyBorder="1"/>
    <xf numFmtId="2" fontId="16" fillId="0" borderId="7" xfId="1" applyNumberFormat="1" applyFont="1" applyFill="1" applyBorder="1" applyAlignment="1">
      <alignment horizontal="center" vertical="center"/>
    </xf>
    <xf numFmtId="2" fontId="16" fillId="0" borderId="7" xfId="1" applyNumberFormat="1" applyFont="1" applyFill="1" applyBorder="1" applyAlignment="1">
      <alignment horizontal="right" vertical="center"/>
    </xf>
    <xf numFmtId="2" fontId="14" fillId="0" borderId="7" xfId="0" applyNumberFormat="1" applyFont="1" applyFill="1" applyBorder="1" applyAlignment="1">
      <alignment horizontal="left" vertical="top"/>
    </xf>
    <xf numFmtId="0" fontId="16" fillId="0" borderId="3" xfId="8" applyFont="1" applyBorder="1" applyAlignment="1">
      <alignment horizontal="left"/>
    </xf>
    <xf numFmtId="0" fontId="14" fillId="0" borderId="3" xfId="0" applyFont="1" applyBorder="1"/>
    <xf numFmtId="0" fontId="16" fillId="0" borderId="7" xfId="8" applyFont="1" applyBorder="1" applyAlignment="1">
      <alignment horizontal="left"/>
    </xf>
    <xf numFmtId="0" fontId="14" fillId="0" borderId="7" xfId="0" applyFont="1" applyBorder="1"/>
    <xf numFmtId="0" fontId="16" fillId="0" borderId="7" xfId="8" applyFont="1" applyBorder="1" applyAlignment="1"/>
    <xf numFmtId="0" fontId="16" fillId="0" borderId="7" xfId="8" applyFont="1" applyBorder="1">
      <alignment vertical="center"/>
    </xf>
    <xf numFmtId="0" fontId="16" fillId="0" borderId="7" xfId="8" applyFont="1" applyFill="1" applyBorder="1" applyAlignment="1">
      <alignment horizontal="left"/>
    </xf>
    <xf numFmtId="0" fontId="0" fillId="9" borderId="0" xfId="0" applyFill="1"/>
    <xf numFmtId="164" fontId="8" fillId="0" borderId="3" xfId="7" applyNumberFormat="1" applyFont="1" applyFill="1" applyBorder="1" applyAlignment="1" applyProtection="1">
      <alignment horizontal="left" vertical="center"/>
    </xf>
    <xf numFmtId="165" fontId="18" fillId="0" borderId="3" xfId="7" applyNumberFormat="1" applyFont="1" applyFill="1" applyBorder="1" applyAlignment="1" applyProtection="1">
      <alignment vertical="center"/>
    </xf>
    <xf numFmtId="43" fontId="12" fillId="0" borderId="3" xfId="1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wrapText="1"/>
    </xf>
    <xf numFmtId="164" fontId="8" fillId="0" borderId="7" xfId="7" applyNumberFormat="1" applyFont="1" applyFill="1" applyBorder="1" applyAlignment="1" applyProtection="1">
      <alignment horizontal="left" vertical="center"/>
    </xf>
    <xf numFmtId="165" fontId="18" fillId="0" borderId="7" xfId="7" applyNumberFormat="1" applyFont="1" applyFill="1" applyBorder="1" applyAlignment="1" applyProtection="1">
      <alignment vertical="center"/>
    </xf>
    <xf numFmtId="164" fontId="20" fillId="0" borderId="7" xfId="7" applyNumberFormat="1" applyFont="1" applyFill="1" applyBorder="1" applyAlignment="1" applyProtection="1">
      <alignment horizontal="left" vertical="center"/>
    </xf>
    <xf numFmtId="164" fontId="20" fillId="2" borderId="7" xfId="7" applyNumberFormat="1" applyFont="1" applyFill="1" applyBorder="1" applyAlignment="1" applyProtection="1">
      <alignment horizontal="left" vertical="center"/>
    </xf>
    <xf numFmtId="165" fontId="18" fillId="2" borderId="7" xfId="7" applyNumberFormat="1" applyFont="1" applyFill="1" applyBorder="1" applyAlignment="1" applyProtection="1">
      <alignment vertical="center"/>
    </xf>
    <xf numFmtId="165" fontId="8" fillId="2" borderId="7" xfId="0" applyNumberFormat="1" applyFont="1" applyFill="1" applyBorder="1" applyAlignment="1" applyProtection="1">
      <alignment horizontal="left" vertical="center"/>
    </xf>
    <xf numFmtId="166" fontId="8" fillId="2" borderId="7" xfId="0" applyNumberFormat="1" applyFont="1" applyFill="1" applyBorder="1" applyAlignment="1">
      <alignment horizontal="left"/>
    </xf>
    <xf numFmtId="0" fontId="0" fillId="2" borderId="7" xfId="0" applyFill="1" applyBorder="1"/>
    <xf numFmtId="43" fontId="12" fillId="2" borderId="7" xfId="1" applyFont="1" applyFill="1" applyBorder="1" applyAlignment="1">
      <alignment horizontal="center" vertical="center"/>
    </xf>
    <xf numFmtId="164" fontId="8" fillId="2" borderId="7" xfId="7" applyNumberFormat="1" applyFont="1" applyFill="1" applyBorder="1" applyAlignment="1" applyProtection="1">
      <alignment horizontal="left" vertical="center"/>
    </xf>
    <xf numFmtId="0" fontId="0" fillId="5" borderId="0" xfId="0" applyFill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Font="1" applyFill="1" applyBorder="1"/>
    <xf numFmtId="0" fontId="0" fillId="0" borderId="11" xfId="0" applyFill="1" applyBorder="1"/>
    <xf numFmtId="0" fontId="11" fillId="0" borderId="11" xfId="0" applyFont="1" applyBorder="1"/>
    <xf numFmtId="0" fontId="11" fillId="6" borderId="11" xfId="0" applyFont="1" applyFill="1" applyBorder="1"/>
    <xf numFmtId="0" fontId="11" fillId="0" borderId="11" xfId="0" applyFont="1" applyFill="1" applyBorder="1"/>
    <xf numFmtId="0" fontId="14" fillId="0" borderId="11" xfId="0" applyFont="1" applyFill="1" applyBorder="1"/>
    <xf numFmtId="2" fontId="16" fillId="0" borderId="11" xfId="0" applyNumberFormat="1" applyFont="1" applyFill="1" applyBorder="1"/>
    <xf numFmtId="0" fontId="14" fillId="0" borderId="11" xfId="0" applyFont="1" applyBorder="1"/>
    <xf numFmtId="0" fontId="0" fillId="2" borderId="11" xfId="0" applyFill="1" applyBorder="1"/>
  </cellXfs>
  <cellStyles count="10">
    <cellStyle name="Comma" xfId="1" builtinId="3"/>
    <cellStyle name="Hyperlink" xfId="3" builtinId="8"/>
    <cellStyle name="Normal" xfId="0" builtinId="0"/>
    <cellStyle name="Normal 2" xfId="2" xr:uid="{00000000-0005-0000-0000-000004000000}"/>
    <cellStyle name="Normal 3" xfId="4" xr:uid="{00000000-0005-0000-0000-000005000000}"/>
    <cellStyle name="Normal 4" xfId="7" xr:uid="{00000000-0005-0000-0000-000006000000}"/>
    <cellStyle name="Normal 5" xfId="6" xr:uid="{00000000-0005-0000-0000-000007000000}"/>
    <cellStyle name="Normal 6" xfId="5" xr:uid="{00000000-0005-0000-0000-000008000000}"/>
    <cellStyle name="Normal_Texas-27163-6" xfId="9" xr:uid="{00000000-0005-0000-0000-000009000000}"/>
    <cellStyle name="常规_New Format cost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My%20Received%20Files/Interplex%20MasterData%20Update%20_HIT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My%20Received%20Files/Interplex%20MasterData%20Update_IH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ary Process MC"/>
      <sheetName val="Stamping Process MC"/>
      <sheetName val="SoftTool Process MC"/>
      <sheetName val="ColdForging Process MC"/>
      <sheetName val="DieCasting Process MC"/>
      <sheetName val="Factory Labour and MasterData"/>
      <sheetName val="Sheet1"/>
      <sheetName val="Sheet2"/>
      <sheetName val="Reference--&gt;"/>
      <sheetName val="FY16 BG Labor hour"/>
      <sheetName val="汇总FY16 B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J1" t="str">
            <v>15.06.08
Activity rate</v>
          </cell>
        </row>
        <row r="2">
          <cell r="B2" t="str">
            <v>Work center</v>
          </cell>
          <cell r="C2" t="str">
            <v>Cost center</v>
          </cell>
          <cell r="D2" t="str">
            <v>ActTyp</v>
          </cell>
          <cell r="E2" t="str">
            <v>Description</v>
          </cell>
          <cell r="F2" t="str">
            <v>Shift</v>
          </cell>
          <cell r="G2">
            <v>0</v>
          </cell>
          <cell r="H2" t="str">
            <v>Machine direct hour</v>
          </cell>
          <cell r="I2">
            <v>0</v>
          </cell>
          <cell r="J2" t="str">
            <v>Machine cost per hour</v>
          </cell>
          <cell r="K2">
            <v>0</v>
          </cell>
          <cell r="L2" t="str">
            <v>Total Marketing cost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 t="str">
            <v>( USD/H )</v>
          </cell>
          <cell r="I3">
            <v>0</v>
          </cell>
          <cell r="J3" t="str">
            <v>( USD/H )</v>
          </cell>
          <cell r="K3">
            <v>0</v>
          </cell>
          <cell r="L3" t="str">
            <v>( USD/H )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A200T1</v>
          </cell>
          <cell r="C5" t="str">
            <v>3031P3200</v>
          </cell>
          <cell r="D5" t="str">
            <v>C4M002</v>
          </cell>
          <cell r="E5" t="str">
            <v>P200T 工作中心（小台面）</v>
          </cell>
          <cell r="F5">
            <v>3</v>
          </cell>
          <cell r="G5">
            <v>0</v>
          </cell>
          <cell r="H5">
            <v>0.9169210203007887</v>
          </cell>
          <cell r="I5">
            <v>0</v>
          </cell>
          <cell r="J5">
            <v>10.27517310314709</v>
          </cell>
          <cell r="K5">
            <v>0</v>
          </cell>
          <cell r="L5">
            <v>22.087800198214289</v>
          </cell>
        </row>
        <row r="6">
          <cell r="B6" t="str">
            <v>A200T2</v>
          </cell>
          <cell r="C6" t="str">
            <v>3031P3200</v>
          </cell>
          <cell r="D6" t="str">
            <v>C4M003</v>
          </cell>
          <cell r="E6" t="str">
            <v>P200T 工作中心（大台面）</v>
          </cell>
          <cell r="F6">
            <v>3</v>
          </cell>
          <cell r="G6">
            <v>0</v>
          </cell>
          <cell r="H6">
            <v>4.7014100422884235</v>
          </cell>
          <cell r="I6">
            <v>0</v>
          </cell>
          <cell r="J6">
            <v>15.044483541118618</v>
          </cell>
          <cell r="K6">
            <v>0</v>
          </cell>
          <cell r="L6">
            <v>28.465260180501026</v>
          </cell>
        </row>
        <row r="7">
          <cell r="B7" t="str">
            <v>A300T</v>
          </cell>
          <cell r="C7" t="str">
            <v>3031P3200</v>
          </cell>
          <cell r="D7" t="str">
            <v>C4M004</v>
          </cell>
          <cell r="E7" t="str">
            <v>P300T 工作中心</v>
          </cell>
          <cell r="F7">
            <v>3</v>
          </cell>
          <cell r="G7">
            <v>0</v>
          </cell>
          <cell r="H7">
            <v>5.3361876615069628</v>
          </cell>
          <cell r="I7">
            <v>0</v>
          </cell>
          <cell r="J7">
            <v>17.813699317457928</v>
          </cell>
          <cell r="K7">
            <v>0</v>
          </cell>
          <cell r="L7">
            <v>34.42024800900068</v>
          </cell>
        </row>
        <row r="8">
          <cell r="B8" t="str">
            <v>A500T</v>
          </cell>
          <cell r="C8" t="str">
            <v>3031P3200</v>
          </cell>
          <cell r="D8" t="str">
            <v>C4M023</v>
          </cell>
          <cell r="E8" t="str">
            <v>P500T 工作中心</v>
          </cell>
          <cell r="F8">
            <v>3</v>
          </cell>
          <cell r="G8">
            <v>0</v>
          </cell>
          <cell r="H8">
            <v>12.838695380990485</v>
          </cell>
          <cell r="I8">
            <v>0</v>
          </cell>
          <cell r="J8">
            <v>27.111418662616025</v>
          </cell>
          <cell r="K8">
            <v>0</v>
          </cell>
          <cell r="L8">
            <v>47.766990427700811</v>
          </cell>
        </row>
        <row r="9">
          <cell r="B9" t="str">
            <v>M160T</v>
          </cell>
          <cell r="C9" t="str">
            <v>3031P3200</v>
          </cell>
          <cell r="D9" t="str">
            <v>C4M001</v>
          </cell>
          <cell r="E9" t="str">
            <v>M160T 工作中心(单动)</v>
          </cell>
          <cell r="F9">
            <v>3</v>
          </cell>
          <cell r="G9">
            <v>0</v>
          </cell>
          <cell r="H9">
            <v>1.5222362193944561</v>
          </cell>
          <cell r="I9">
            <v>0</v>
          </cell>
          <cell r="J9">
            <v>5.7218662000222302</v>
          </cell>
          <cell r="K9">
            <v>0</v>
          </cell>
          <cell r="L9">
            <v>10.442206435638301</v>
          </cell>
        </row>
        <row r="10">
          <cell r="B10" t="str">
            <v>S110T</v>
          </cell>
          <cell r="C10" t="str">
            <v>3031P3200</v>
          </cell>
          <cell r="D10" t="str">
            <v>C4M006</v>
          </cell>
          <cell r="E10" t="str">
            <v>110T高速冲压</v>
          </cell>
          <cell r="F10">
            <v>3</v>
          </cell>
          <cell r="G10">
            <v>0</v>
          </cell>
          <cell r="H10">
            <v>2.9327338225424247</v>
          </cell>
          <cell r="I10">
            <v>0</v>
          </cell>
          <cell r="J10">
            <v>6.5663634799268609</v>
          </cell>
          <cell r="K10">
            <v>0</v>
          </cell>
          <cell r="L10">
            <v>10.870784486184293</v>
          </cell>
        </row>
        <row r="11">
          <cell r="B11" t="str">
            <v>S60T</v>
          </cell>
          <cell r="C11" t="str">
            <v>3031P3200</v>
          </cell>
          <cell r="D11" t="str">
            <v>C4M005</v>
          </cell>
          <cell r="E11" t="str">
            <v>60T高速冲压</v>
          </cell>
          <cell r="F11">
            <v>3</v>
          </cell>
          <cell r="G11">
            <v>0</v>
          </cell>
          <cell r="H11">
            <v>2.1916876868735353</v>
          </cell>
          <cell r="I11">
            <v>0</v>
          </cell>
          <cell r="J11">
            <v>5.8340366742642198</v>
          </cell>
          <cell r="K11">
            <v>0</v>
          </cell>
          <cell r="L11">
            <v>9.9238797805183427</v>
          </cell>
        </row>
        <row r="12">
          <cell r="B12" t="str">
            <v>C75300T</v>
          </cell>
          <cell r="C12" t="str">
            <v>3031P3105</v>
          </cell>
          <cell r="D12" t="str">
            <v>C4M101</v>
          </cell>
          <cell r="E12" t="str">
            <v>TNX-300T冲床 （Haier）</v>
          </cell>
          <cell r="F12">
            <v>3</v>
          </cell>
          <cell r="G12">
            <v>0</v>
          </cell>
          <cell r="H12">
            <v>5.3919284059478176</v>
          </cell>
          <cell r="I12">
            <v>0</v>
          </cell>
          <cell r="J12">
            <v>13.267657152104793</v>
          </cell>
          <cell r="K12">
            <v>0</v>
          </cell>
          <cell r="L12">
            <v>22.967062105502528</v>
          </cell>
        </row>
        <row r="13">
          <cell r="B13" t="str">
            <v>C75400T</v>
          </cell>
          <cell r="C13" t="str">
            <v>3031P3105</v>
          </cell>
          <cell r="D13" t="str">
            <v>C4M102</v>
          </cell>
          <cell r="E13" t="str">
            <v>TNX-400T冲床 （Haier）</v>
          </cell>
          <cell r="F13">
            <v>3</v>
          </cell>
          <cell r="G13">
            <v>0</v>
          </cell>
          <cell r="H13">
            <v>5.9213734254437203</v>
          </cell>
          <cell r="I13">
            <v>0</v>
          </cell>
          <cell r="J13">
            <v>14.198803498569259</v>
          </cell>
          <cell r="K13">
            <v>0</v>
          </cell>
          <cell r="L13">
            <v>24.673964338712469</v>
          </cell>
        </row>
        <row r="14">
          <cell r="B14" t="str">
            <v>ZM1</v>
          </cell>
          <cell r="C14" t="str">
            <v>3031P3200</v>
          </cell>
          <cell r="D14" t="str">
            <v>C4M007</v>
          </cell>
          <cell r="E14" t="str">
            <v>螺旋振磨100L</v>
          </cell>
          <cell r="F14">
            <v>3</v>
          </cell>
          <cell r="G14">
            <v>0</v>
          </cell>
          <cell r="H14">
            <v>0.21428978777305657</v>
          </cell>
          <cell r="I14">
            <v>0</v>
          </cell>
          <cell r="J14">
            <v>2.4560748940195176</v>
          </cell>
          <cell r="K14">
            <v>0</v>
          </cell>
          <cell r="L14">
            <v>4.7001658428167152</v>
          </cell>
        </row>
        <row r="15">
          <cell r="B15" t="str">
            <v>ZM2</v>
          </cell>
          <cell r="C15" t="str">
            <v>3031P3200</v>
          </cell>
          <cell r="D15" t="str">
            <v>C4M008</v>
          </cell>
          <cell r="E15" t="str">
            <v>螺旋振磨300L</v>
          </cell>
          <cell r="F15">
            <v>3</v>
          </cell>
          <cell r="G15">
            <v>0</v>
          </cell>
          <cell r="H15">
            <v>0.20342543115567238</v>
          </cell>
          <cell r="I15">
            <v>0</v>
          </cell>
          <cell r="J15">
            <v>2.568874641576071</v>
          </cell>
          <cell r="K15">
            <v>0</v>
          </cell>
          <cell r="L15">
            <v>4.9765274966255912</v>
          </cell>
        </row>
        <row r="16">
          <cell r="B16" t="str">
            <v>ZM3</v>
          </cell>
          <cell r="C16" t="str">
            <v>3031P3200</v>
          </cell>
          <cell r="D16" t="str">
            <v>C4M009</v>
          </cell>
          <cell r="E16" t="str">
            <v>涡流振磨</v>
          </cell>
          <cell r="F16">
            <v>3</v>
          </cell>
          <cell r="G16">
            <v>0</v>
          </cell>
          <cell r="H16">
            <v>0.65052906508875141</v>
          </cell>
          <cell r="I16">
            <v>0</v>
          </cell>
          <cell r="J16">
            <v>3.1584399371601752</v>
          </cell>
          <cell r="K16">
            <v>0</v>
          </cell>
          <cell r="L16">
            <v>5.8437102682636679</v>
          </cell>
        </row>
        <row r="17">
          <cell r="B17" t="str">
            <v>ZM4</v>
          </cell>
          <cell r="C17" t="str">
            <v>3031P3200</v>
          </cell>
          <cell r="D17" t="str">
            <v>C4M010</v>
          </cell>
          <cell r="E17" t="str">
            <v>滚桶振磨</v>
          </cell>
          <cell r="F17">
            <v>3</v>
          </cell>
          <cell r="G17">
            <v>0</v>
          </cell>
          <cell r="H17">
            <v>0.253264324409121</v>
          </cell>
          <cell r="I17">
            <v>0</v>
          </cell>
          <cell r="J17">
            <v>2.477153233636467</v>
          </cell>
          <cell r="K17">
            <v>0</v>
          </cell>
          <cell r="L17">
            <v>4.6912757534232288</v>
          </cell>
        </row>
        <row r="18">
          <cell r="B18" t="str">
            <v>SR1</v>
          </cell>
          <cell r="C18" t="str">
            <v>3031P3200</v>
          </cell>
          <cell r="D18" t="str">
            <v>C4M011</v>
          </cell>
          <cell r="E18" t="str">
            <v>旋铆 BTO-161</v>
          </cell>
          <cell r="F18">
            <v>3</v>
          </cell>
          <cell r="G18">
            <v>0</v>
          </cell>
          <cell r="H18">
            <v>1.5640208011458608E-2</v>
          </cell>
          <cell r="I18">
            <v>0</v>
          </cell>
          <cell r="J18">
            <v>1.8949886483668652</v>
          </cell>
          <cell r="K18">
            <v>0</v>
          </cell>
          <cell r="L18">
            <v>3.7864157313621902</v>
          </cell>
        </row>
        <row r="19">
          <cell r="B19" t="str">
            <v>SR2</v>
          </cell>
          <cell r="C19" t="str">
            <v>3031P3200</v>
          </cell>
          <cell r="D19" t="str">
            <v>C4M012</v>
          </cell>
          <cell r="E19" t="str">
            <v>旋铆 BR1-103</v>
          </cell>
          <cell r="F19">
            <v>3</v>
          </cell>
          <cell r="G19">
            <v>0</v>
          </cell>
          <cell r="H19">
            <v>1.5640208011458608E-2</v>
          </cell>
          <cell r="I19">
            <v>0</v>
          </cell>
          <cell r="J19">
            <v>1.8949884964679629</v>
          </cell>
          <cell r="K19">
            <v>0</v>
          </cell>
          <cell r="L19">
            <v>3.7864153250979906</v>
          </cell>
        </row>
        <row r="20">
          <cell r="B20" t="str">
            <v>CH1</v>
          </cell>
          <cell r="C20" t="str">
            <v>3031P3200</v>
          </cell>
          <cell r="D20" t="str">
            <v>C4M021</v>
          </cell>
          <cell r="E20" t="str">
            <v>高速冷镦机</v>
          </cell>
          <cell r="F20">
            <v>3</v>
          </cell>
          <cell r="G20">
            <v>0</v>
          </cell>
          <cell r="H20">
            <v>1.9498313738530686</v>
          </cell>
          <cell r="I20">
            <v>0</v>
          </cell>
          <cell r="J20">
            <v>8.2454264896092244</v>
          </cell>
          <cell r="K20">
            <v>0</v>
          </cell>
          <cell r="L20">
            <v>15.058269848674167</v>
          </cell>
        </row>
        <row r="21">
          <cell r="B21" t="str">
            <v>XS1</v>
          </cell>
          <cell r="C21" t="str">
            <v>3031M1200</v>
          </cell>
          <cell r="D21" t="str">
            <v>C4M022</v>
          </cell>
          <cell r="E21" t="str">
            <v>吸塑成型机</v>
          </cell>
          <cell r="F21">
            <v>3</v>
          </cell>
          <cell r="G21">
            <v>0</v>
          </cell>
          <cell r="H21">
            <v>2.533204849333937</v>
          </cell>
          <cell r="I21">
            <v>0</v>
          </cell>
          <cell r="J21">
            <v>9.4619776177559505</v>
          </cell>
          <cell r="K21">
            <v>0</v>
          </cell>
          <cell r="L21">
            <v>16.613567924984292</v>
          </cell>
        </row>
        <row r="22">
          <cell r="B22" t="str">
            <v>TM</v>
          </cell>
          <cell r="C22" t="str">
            <v>3031P3200</v>
          </cell>
          <cell r="D22" t="str">
            <v>C4M014</v>
          </cell>
          <cell r="E22" t="str">
            <v>单轴攻丝</v>
          </cell>
          <cell r="F22">
            <v>3</v>
          </cell>
          <cell r="G22">
            <v>0</v>
          </cell>
          <cell r="H22">
            <v>8.0268624034375829E-3</v>
          </cell>
          <cell r="I22">
            <v>0</v>
          </cell>
          <cell r="J22">
            <v>1.7858201939130063</v>
          </cell>
          <cell r="K22">
            <v>0</v>
          </cell>
          <cell r="L22">
            <v>3.5793414856876229</v>
          </cell>
        </row>
        <row r="23">
          <cell r="B23" t="str">
            <v>TP1</v>
          </cell>
          <cell r="C23" t="str">
            <v>3031P3200</v>
          </cell>
          <cell r="D23" t="str">
            <v>C4M015</v>
          </cell>
          <cell r="E23" t="str">
            <v>6轴攻丝</v>
          </cell>
          <cell r="F23">
            <v>3</v>
          </cell>
          <cell r="G23">
            <v>0</v>
          </cell>
          <cell r="H23">
            <v>4.5480300164492733E-2</v>
          </cell>
          <cell r="I23">
            <v>0</v>
          </cell>
          <cell r="J23">
            <v>2.3629399172273655</v>
          </cell>
          <cell r="K23">
            <v>0</v>
          </cell>
          <cell r="L23">
            <v>4.841545572307079</v>
          </cell>
        </row>
        <row r="24">
          <cell r="B24" t="str">
            <v>TP2</v>
          </cell>
          <cell r="C24" t="str">
            <v>3031P3200</v>
          </cell>
          <cell r="D24" t="str">
            <v>C4M016</v>
          </cell>
          <cell r="E24" t="str">
            <v>10轴攻丝</v>
          </cell>
          <cell r="F24">
            <v>3</v>
          </cell>
          <cell r="G24">
            <v>0</v>
          </cell>
          <cell r="H24">
            <v>3.1797229093976351E-2</v>
          </cell>
          <cell r="I24">
            <v>0</v>
          </cell>
          <cell r="J24">
            <v>2.224655877687967</v>
          </cell>
          <cell r="K24">
            <v>0</v>
          </cell>
          <cell r="L24">
            <v>4.4984850042533644</v>
          </cell>
        </row>
        <row r="25">
          <cell r="B25" t="str">
            <v>JM</v>
          </cell>
          <cell r="C25" t="str">
            <v>3031P3200</v>
          </cell>
          <cell r="D25" t="str">
            <v>C4M018</v>
          </cell>
          <cell r="E25" t="str">
            <v>砂带机</v>
          </cell>
          <cell r="F25">
            <v>3</v>
          </cell>
          <cell r="G25">
            <v>0</v>
          </cell>
          <cell r="H25">
            <v>3.0201849613750328E-2</v>
          </cell>
          <cell r="I25">
            <v>0</v>
          </cell>
          <cell r="J25">
            <v>1.8990976569228266</v>
          </cell>
          <cell r="K25">
            <v>0</v>
          </cell>
          <cell r="L25">
            <v>3.7524052730756514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 t="str">
            <v>PT1</v>
          </cell>
          <cell r="C27" t="str">
            <v>3031P3201</v>
          </cell>
          <cell r="D27" t="str">
            <v>C4M019</v>
          </cell>
          <cell r="E27" t="str">
            <v>内部电镀</v>
          </cell>
          <cell r="F27">
            <v>3</v>
          </cell>
          <cell r="G27">
            <v>0</v>
          </cell>
          <cell r="H27">
            <v>21.279370675683325</v>
          </cell>
          <cell r="I27">
            <v>0</v>
          </cell>
          <cell r="J27">
            <v>730.86108858496834</v>
          </cell>
          <cell r="K27">
            <v>0</v>
          </cell>
          <cell r="L27">
            <v>857.76738557677379</v>
          </cell>
        </row>
        <row r="28">
          <cell r="B28" t="str">
            <v>PT2</v>
          </cell>
          <cell r="C28" t="str">
            <v>3031P3201</v>
          </cell>
          <cell r="D28" t="str">
            <v>C4M020</v>
          </cell>
          <cell r="E28" t="str">
            <v>内部电镀</v>
          </cell>
          <cell r="F28">
            <v>3</v>
          </cell>
          <cell r="G28">
            <v>0</v>
          </cell>
          <cell r="H28">
            <v>90.218344266434642</v>
          </cell>
          <cell r="I28">
            <v>0</v>
          </cell>
          <cell r="J28">
            <v>1283.8229684016444</v>
          </cell>
          <cell r="K28">
            <v>0</v>
          </cell>
          <cell r="L28">
            <v>1510.5318528562398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  <row r="186">
          <cell r="L186">
            <v>0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0</v>
          </cell>
        </row>
        <row r="196">
          <cell r="L196">
            <v>0</v>
          </cell>
        </row>
        <row r="197">
          <cell r="L197">
            <v>0</v>
          </cell>
        </row>
        <row r="198">
          <cell r="L198">
            <v>0</v>
          </cell>
        </row>
        <row r="199">
          <cell r="L199">
            <v>0</v>
          </cell>
        </row>
        <row r="200">
          <cell r="L200">
            <v>0</v>
          </cell>
        </row>
        <row r="201">
          <cell r="L201">
            <v>0</v>
          </cell>
        </row>
        <row r="202">
          <cell r="L202">
            <v>0</v>
          </cell>
        </row>
        <row r="203">
          <cell r="L203">
            <v>0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0</v>
          </cell>
        </row>
        <row r="207">
          <cell r="L207">
            <v>0</v>
          </cell>
        </row>
        <row r="208">
          <cell r="L208">
            <v>0</v>
          </cell>
        </row>
        <row r="209">
          <cell r="L209">
            <v>0</v>
          </cell>
        </row>
        <row r="210">
          <cell r="L210">
            <v>0</v>
          </cell>
        </row>
        <row r="211">
          <cell r="L211">
            <v>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L214">
            <v>0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0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1">
          <cell r="L231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5">
          <cell r="L235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0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0</v>
          </cell>
        </row>
        <row r="249">
          <cell r="L249">
            <v>0</v>
          </cell>
        </row>
        <row r="250">
          <cell r="L250">
            <v>0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0</v>
          </cell>
        </row>
        <row r="260">
          <cell r="L260">
            <v>0</v>
          </cell>
        </row>
        <row r="261">
          <cell r="L261">
            <v>0</v>
          </cell>
        </row>
        <row r="262">
          <cell r="L262">
            <v>0</v>
          </cell>
        </row>
        <row r="263">
          <cell r="L263">
            <v>0</v>
          </cell>
        </row>
        <row r="264">
          <cell r="L264">
            <v>0</v>
          </cell>
        </row>
        <row r="265">
          <cell r="L265">
            <v>0</v>
          </cell>
        </row>
        <row r="266">
          <cell r="L266">
            <v>0</v>
          </cell>
        </row>
        <row r="267">
          <cell r="L267">
            <v>0</v>
          </cell>
        </row>
        <row r="268">
          <cell r="L268">
            <v>0</v>
          </cell>
        </row>
        <row r="269">
          <cell r="L269">
            <v>0</v>
          </cell>
        </row>
        <row r="270">
          <cell r="L270">
            <v>0</v>
          </cell>
        </row>
        <row r="271">
          <cell r="L271">
            <v>0</v>
          </cell>
        </row>
        <row r="272">
          <cell r="L272">
            <v>0</v>
          </cell>
        </row>
        <row r="273">
          <cell r="L273">
            <v>0</v>
          </cell>
        </row>
        <row r="274">
          <cell r="L274">
            <v>0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0</v>
          </cell>
        </row>
        <row r="278">
          <cell r="L278">
            <v>0</v>
          </cell>
        </row>
        <row r="279">
          <cell r="L279">
            <v>0</v>
          </cell>
        </row>
        <row r="280">
          <cell r="L280">
            <v>0</v>
          </cell>
        </row>
        <row r="281">
          <cell r="L281">
            <v>0</v>
          </cell>
        </row>
        <row r="282">
          <cell r="L282">
            <v>0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ary Process MC"/>
      <sheetName val="Stamping Process MC"/>
      <sheetName val="SoftTool Process MC"/>
      <sheetName val="ColdForging Process MC"/>
      <sheetName val="DieCasting Process MC"/>
      <sheetName val="Factory Labour and MasterData"/>
      <sheetName val="Reference--&gt;"/>
      <sheetName val="MC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HOURLY MACHINE RATE FOR AMTEK INDUSTRIES (AHIL / AZIL)</v>
          </cell>
          <cell r="C1">
            <v>0</v>
          </cell>
        </row>
        <row r="2">
          <cell r="C2">
            <v>0</v>
          </cell>
        </row>
        <row r="3">
          <cell r="B3">
            <v>0</v>
          </cell>
          <cell r="C3" t="str">
            <v>AHIL/AZIL MACHINE RATE (USD)</v>
          </cell>
          <cell r="D3">
            <v>0</v>
          </cell>
        </row>
        <row r="4">
          <cell r="B4" t="str">
            <v>MACHINE #</v>
          </cell>
          <cell r="C4" t="str">
            <v>A</v>
          </cell>
          <cell r="D4" t="str">
            <v>B</v>
          </cell>
        </row>
        <row r="5">
          <cell r="B5">
            <v>0</v>
          </cell>
          <cell r="C5" t="str">
            <v>3 shift</v>
          </cell>
          <cell r="D5" t="str">
            <v>2 shift</v>
          </cell>
        </row>
        <row r="6">
          <cell r="A6" t="str">
            <v>A75035T</v>
          </cell>
          <cell r="B6">
            <v>1035</v>
          </cell>
          <cell r="C6">
            <v>13.672147439570576</v>
          </cell>
          <cell r="D6">
            <v>9.0756919219600896</v>
          </cell>
        </row>
        <row r="7">
          <cell r="A7" t="str">
            <v>A75060T</v>
          </cell>
          <cell r="B7">
            <v>1060</v>
          </cell>
          <cell r="C7">
            <v>16.962003643112972</v>
          </cell>
          <cell r="D7">
            <v>11.249737380801571</v>
          </cell>
        </row>
        <row r="8">
          <cell r="A8" t="str">
            <v>A75110T</v>
          </cell>
          <cell r="B8">
            <v>1110</v>
          </cell>
          <cell r="C8">
            <v>17.159682340093543</v>
          </cell>
          <cell r="D8">
            <v>11.593560684104116</v>
          </cell>
        </row>
        <row r="9">
          <cell r="A9" t="str">
            <v>A75160T</v>
          </cell>
          <cell r="B9">
            <v>1160</v>
          </cell>
          <cell r="C9">
            <v>20.956628454316402</v>
          </cell>
          <cell r="D9">
            <v>14.177565892132231</v>
          </cell>
        </row>
        <row r="10">
          <cell r="A10" t="str">
            <v>A75200T</v>
          </cell>
          <cell r="B10">
            <v>1200</v>
          </cell>
          <cell r="C10">
            <v>25.715054533939288</v>
          </cell>
          <cell r="D10">
            <v>17.621720590934029</v>
          </cell>
        </row>
        <row r="11">
          <cell r="A11">
            <v>0</v>
          </cell>
          <cell r="B11">
            <v>1250</v>
          </cell>
          <cell r="C11">
            <v>37.788088001122723</v>
          </cell>
          <cell r="D11">
            <v>25.745711867206644</v>
          </cell>
        </row>
        <row r="12">
          <cell r="A12" t="str">
            <v>A75300T</v>
          </cell>
          <cell r="B12">
            <v>1300</v>
          </cell>
          <cell r="C12">
            <v>39.82952352073746</v>
          </cell>
          <cell r="D12">
            <v>27.442444289614269</v>
          </cell>
        </row>
        <row r="13">
          <cell r="A13" t="str">
            <v>A75400T</v>
          </cell>
          <cell r="B13">
            <v>1400</v>
          </cell>
          <cell r="C13">
            <v>50.906865435576634</v>
          </cell>
          <cell r="D13">
            <v>35.281181331835306</v>
          </cell>
        </row>
        <row r="14">
          <cell r="A14" t="str">
            <v>M75060T</v>
          </cell>
          <cell r="B14">
            <v>2060</v>
          </cell>
          <cell r="C14">
            <v>5.2054324837391261</v>
          </cell>
          <cell r="D14">
            <v>3.5267576792144135</v>
          </cell>
        </row>
        <row r="15">
          <cell r="A15" t="str">
            <v>M75110T</v>
          </cell>
          <cell r="B15">
            <v>2110</v>
          </cell>
          <cell r="C15">
            <v>6.6381156931122272</v>
          </cell>
          <cell r="D15">
            <v>4.7034866524175225</v>
          </cell>
        </row>
        <row r="16">
          <cell r="A16" t="str">
            <v>M75160T</v>
          </cell>
          <cell r="B16">
            <v>2160</v>
          </cell>
          <cell r="C16">
            <v>7.9861190325766973</v>
          </cell>
          <cell r="D16">
            <v>5.7019221212437667</v>
          </cell>
        </row>
        <row r="17">
          <cell r="A17" t="str">
            <v>M75200T</v>
          </cell>
          <cell r="B17">
            <v>2200</v>
          </cell>
          <cell r="C17">
            <v>12.154753480710353</v>
          </cell>
          <cell r="D17">
            <v>8.7019664419244922</v>
          </cell>
        </row>
        <row r="18">
          <cell r="A18" t="str">
            <v>M75300T</v>
          </cell>
          <cell r="B18">
            <v>2300</v>
          </cell>
          <cell r="C18">
            <v>20.38527990906217</v>
          </cell>
          <cell r="D18">
            <v>14.207470487759586</v>
          </cell>
        </row>
        <row r="19">
          <cell r="B19">
            <v>6010</v>
          </cell>
          <cell r="C19">
            <v>5</v>
          </cell>
          <cell r="D19">
            <v>5</v>
          </cell>
        </row>
        <row r="20">
          <cell r="B20">
            <v>6012</v>
          </cell>
          <cell r="C20" t="str">
            <v>NA</v>
          </cell>
          <cell r="D20" t="str">
            <v>NA</v>
          </cell>
        </row>
        <row r="21">
          <cell r="B21">
            <v>6013</v>
          </cell>
          <cell r="C21" t="str">
            <v>NA</v>
          </cell>
          <cell r="D21" t="str">
            <v>NA</v>
          </cell>
        </row>
        <row r="22">
          <cell r="B22">
            <v>6014</v>
          </cell>
          <cell r="C22" t="str">
            <v>NA</v>
          </cell>
          <cell r="D22" t="str">
            <v>NA</v>
          </cell>
        </row>
        <row r="23">
          <cell r="B23">
            <v>6015</v>
          </cell>
          <cell r="C23" t="str">
            <v>NA</v>
          </cell>
          <cell r="D23" t="str">
            <v>NA</v>
          </cell>
        </row>
        <row r="24">
          <cell r="B24">
            <v>6016</v>
          </cell>
          <cell r="C24" t="str">
            <v>NA</v>
          </cell>
          <cell r="D24" t="str">
            <v>NA</v>
          </cell>
        </row>
        <row r="25">
          <cell r="B25">
            <v>6017</v>
          </cell>
          <cell r="C25" t="str">
            <v>NA</v>
          </cell>
          <cell r="D25" t="str">
            <v>NA</v>
          </cell>
        </row>
        <row r="26">
          <cell r="B26">
            <v>6018</v>
          </cell>
          <cell r="C26" t="str">
            <v>NA</v>
          </cell>
          <cell r="D26" t="str">
            <v>NA</v>
          </cell>
        </row>
        <row r="27">
          <cell r="B27">
            <v>6019</v>
          </cell>
          <cell r="C27" t="str">
            <v>NA</v>
          </cell>
          <cell r="D27" t="str">
            <v>NA</v>
          </cell>
        </row>
        <row r="28">
          <cell r="B28">
            <v>6020</v>
          </cell>
          <cell r="C28" t="str">
            <v>NA</v>
          </cell>
          <cell r="D28" t="str">
            <v>NA</v>
          </cell>
        </row>
        <row r="29">
          <cell r="B29">
            <v>6100</v>
          </cell>
          <cell r="C29">
            <v>9.6</v>
          </cell>
          <cell r="D29">
            <v>9.6</v>
          </cell>
        </row>
        <row r="30">
          <cell r="B30">
            <v>6200</v>
          </cell>
          <cell r="C30" t="str">
            <v>NA</v>
          </cell>
          <cell r="D30" t="str">
            <v>NA</v>
          </cell>
        </row>
        <row r="31">
          <cell r="B31">
            <v>6300</v>
          </cell>
          <cell r="C31">
            <v>3.7</v>
          </cell>
          <cell r="D31">
            <v>3.7</v>
          </cell>
        </row>
        <row r="32">
          <cell r="B32">
            <v>6500</v>
          </cell>
          <cell r="C32">
            <v>6.4</v>
          </cell>
          <cell r="D32">
            <v>6.4</v>
          </cell>
        </row>
        <row r="33">
          <cell r="B33">
            <v>6600</v>
          </cell>
          <cell r="C33">
            <v>16</v>
          </cell>
          <cell r="D33">
            <v>16</v>
          </cell>
        </row>
        <row r="34">
          <cell r="B34">
            <v>7025</v>
          </cell>
          <cell r="C34">
            <v>6.9</v>
          </cell>
          <cell r="D34">
            <v>6.9</v>
          </cell>
        </row>
        <row r="35">
          <cell r="B35">
            <v>7035</v>
          </cell>
          <cell r="C35">
            <v>8.6999999999999993</v>
          </cell>
          <cell r="D35">
            <v>8.6999999999999993</v>
          </cell>
        </row>
        <row r="36">
          <cell r="B36">
            <v>7065</v>
          </cell>
          <cell r="C36">
            <v>16</v>
          </cell>
          <cell r="D36">
            <v>16</v>
          </cell>
        </row>
        <row r="37">
          <cell r="B37">
            <v>7360</v>
          </cell>
          <cell r="C37" t="str">
            <v>NA</v>
          </cell>
          <cell r="D37" t="str">
            <v>NA</v>
          </cell>
        </row>
        <row r="38">
          <cell r="B38">
            <v>7480</v>
          </cell>
          <cell r="C38" t="str">
            <v>NA</v>
          </cell>
          <cell r="D38" t="str">
            <v>NA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 t="str">
            <v>PRESSBRAKE @ US$0.16/BEND,</v>
          </cell>
          <cell r="C41">
            <v>0</v>
          </cell>
          <cell r="D41">
            <v>0</v>
          </cell>
        </row>
        <row r="42">
          <cell r="B42" t="str">
            <v xml:space="preserve">TAPPING @ US$0.013/HOLE, </v>
          </cell>
          <cell r="C42">
            <v>0</v>
          </cell>
          <cell r="D42">
            <v>0</v>
          </cell>
        </row>
        <row r="43">
          <cell r="B43" t="str">
            <v>STAKING @ US$0.04/STROKE.</v>
          </cell>
          <cell r="C43">
            <v>0</v>
          </cell>
          <cell r="D43">
            <v>0</v>
          </cell>
        </row>
        <row r="44">
          <cell r="B44" t="str">
            <v xml:space="preserve"> SPOT WELDING @ US$0.08/SPOT</v>
          </cell>
          <cell r="C44">
            <v>0</v>
          </cell>
          <cell r="D44">
            <v>0</v>
          </cell>
        </row>
        <row r="45">
          <cell r="C45">
            <v>0</v>
          </cell>
          <cell r="D45">
            <v>0</v>
          </cell>
        </row>
        <row r="46">
          <cell r="B46" t="str">
            <v>****  Spot Weld Take note of material to material compound.</v>
          </cell>
          <cell r="C46">
            <v>0</v>
          </cell>
          <cell r="D46">
            <v>0</v>
          </cell>
        </row>
        <row r="49">
          <cell r="B49">
            <v>0</v>
          </cell>
          <cell r="C49">
            <v>0</v>
          </cell>
        </row>
        <row r="68">
          <cell r="B68" t="str">
            <v>AL1050</v>
          </cell>
          <cell r="C68">
            <v>2710</v>
          </cell>
          <cell r="D68" t="str">
            <v>TM1</v>
          </cell>
        </row>
        <row r="69">
          <cell r="B69" t="str">
            <v>AL1100 H14</v>
          </cell>
          <cell r="C69">
            <v>2720</v>
          </cell>
          <cell r="D69" t="str">
            <v>TM1</v>
          </cell>
        </row>
        <row r="70">
          <cell r="B70" t="str">
            <v>AL5005 H34</v>
          </cell>
          <cell r="C70">
            <v>2720</v>
          </cell>
          <cell r="D70" t="str">
            <v>TM2</v>
          </cell>
        </row>
        <row r="71">
          <cell r="B71" t="str">
            <v>AL5052 H32</v>
          </cell>
          <cell r="C71">
            <v>2695</v>
          </cell>
          <cell r="D71" t="str">
            <v>TM2</v>
          </cell>
        </row>
        <row r="72">
          <cell r="B72" t="str">
            <v>C1020</v>
          </cell>
          <cell r="C72">
            <v>8981</v>
          </cell>
          <cell r="D72" t="str">
            <v>TM1</v>
          </cell>
        </row>
        <row r="73">
          <cell r="B73" t="str">
            <v>C1100</v>
          </cell>
          <cell r="C73">
            <v>8981</v>
          </cell>
          <cell r="D73" t="str">
            <v>TM1</v>
          </cell>
        </row>
        <row r="74">
          <cell r="B74" t="str">
            <v>C1200</v>
          </cell>
          <cell r="C74">
            <v>8981</v>
          </cell>
          <cell r="D74" t="str">
            <v>TM1</v>
          </cell>
        </row>
        <row r="75">
          <cell r="B75" t="str">
            <v>C2600</v>
          </cell>
          <cell r="C75">
            <v>8510</v>
          </cell>
          <cell r="D75" t="str">
            <v>TM1</v>
          </cell>
        </row>
        <row r="76">
          <cell r="B76" t="str">
            <v>C2680</v>
          </cell>
          <cell r="C76">
            <v>8510</v>
          </cell>
          <cell r="D76" t="str">
            <v>TM1</v>
          </cell>
        </row>
        <row r="77">
          <cell r="B77" t="str">
            <v>C5191</v>
          </cell>
          <cell r="C77">
            <v>8980</v>
          </cell>
          <cell r="D77" t="str">
            <v>TM1</v>
          </cell>
        </row>
        <row r="78">
          <cell r="B78" t="str">
            <v>C7701</v>
          </cell>
          <cell r="C78">
            <v>8980</v>
          </cell>
          <cell r="D78" t="str">
            <v>TM1</v>
          </cell>
        </row>
        <row r="79">
          <cell r="B79" t="str">
            <v>SECC-C</v>
          </cell>
          <cell r="C79">
            <v>7850</v>
          </cell>
          <cell r="D79" t="str">
            <v>TM2</v>
          </cell>
        </row>
        <row r="80">
          <cell r="B80" t="str">
            <v>SECC-P</v>
          </cell>
          <cell r="C80">
            <v>7850</v>
          </cell>
          <cell r="D80" t="str">
            <v>TM2</v>
          </cell>
        </row>
        <row r="81">
          <cell r="B81" t="str">
            <v>SGCC</v>
          </cell>
          <cell r="C81">
            <v>7900</v>
          </cell>
          <cell r="D81" t="str">
            <v>TM2</v>
          </cell>
        </row>
        <row r="82">
          <cell r="B82" t="str">
            <v>SPCC-SD</v>
          </cell>
          <cell r="C82">
            <v>7850</v>
          </cell>
          <cell r="D82" t="str">
            <v>TM1</v>
          </cell>
        </row>
        <row r="83">
          <cell r="B83" t="str">
            <v>SPTE</v>
          </cell>
          <cell r="C83">
            <v>7850</v>
          </cell>
          <cell r="D83" t="str">
            <v>TM2</v>
          </cell>
        </row>
        <row r="84">
          <cell r="B84" t="str">
            <v>STS34</v>
          </cell>
          <cell r="C84">
            <v>7890</v>
          </cell>
          <cell r="D84" t="str">
            <v>TM2</v>
          </cell>
        </row>
        <row r="85">
          <cell r="B85" t="str">
            <v>Sumi Black</v>
          </cell>
          <cell r="C85">
            <v>7850</v>
          </cell>
          <cell r="D85" t="str">
            <v>TM2</v>
          </cell>
        </row>
        <row r="86">
          <cell r="B86" t="str">
            <v>SUS 301 1/2H</v>
          </cell>
          <cell r="C86">
            <v>7930</v>
          </cell>
          <cell r="D86" t="str">
            <v>TM3</v>
          </cell>
        </row>
        <row r="87">
          <cell r="B87" t="str">
            <v>SUS 301 3/4H</v>
          </cell>
          <cell r="C87">
            <v>7930</v>
          </cell>
          <cell r="D87" t="str">
            <v>TM3</v>
          </cell>
        </row>
        <row r="88">
          <cell r="B88" t="str">
            <v>SUS 301 FH</v>
          </cell>
          <cell r="C88">
            <v>7930</v>
          </cell>
          <cell r="D88" t="str">
            <v>TM3</v>
          </cell>
        </row>
        <row r="89">
          <cell r="B89" t="str">
            <v>SUS 304 1/2H</v>
          </cell>
          <cell r="C89">
            <v>7930</v>
          </cell>
          <cell r="D89" t="str">
            <v>TM3</v>
          </cell>
        </row>
        <row r="90">
          <cell r="B90" t="str">
            <v>SUS 304 3/4H</v>
          </cell>
          <cell r="C90">
            <v>7930</v>
          </cell>
          <cell r="D90" t="str">
            <v>TM3</v>
          </cell>
        </row>
        <row r="91">
          <cell r="B91" t="str">
            <v>SUS 304 FH</v>
          </cell>
          <cell r="C91">
            <v>7930</v>
          </cell>
          <cell r="D91" t="str">
            <v>TM3</v>
          </cell>
        </row>
        <row r="92">
          <cell r="B92" t="str">
            <v>SUS 430 2B</v>
          </cell>
          <cell r="C92">
            <v>7850</v>
          </cell>
          <cell r="D92" t="str">
            <v>TM3</v>
          </cell>
        </row>
        <row r="93">
          <cell r="B93" t="str">
            <v>SUS 430 Annealed</v>
          </cell>
          <cell r="C93">
            <v>7850</v>
          </cell>
          <cell r="D93" t="str">
            <v>TM3</v>
          </cell>
        </row>
        <row r="94">
          <cell r="B94" t="str">
            <v>SUS 430 BA</v>
          </cell>
          <cell r="C94">
            <v>7850</v>
          </cell>
          <cell r="D94" t="str">
            <v>TM3</v>
          </cell>
        </row>
        <row r="95">
          <cell r="B95" t="str">
            <v>Terne Steel</v>
          </cell>
          <cell r="C95">
            <v>7950</v>
          </cell>
          <cell r="D95" t="str">
            <v>TM2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-knowledgebase.owl" TargetMode="External"/><Relationship Id="rId1" Type="http://schemas.openxmlformats.org/officeDocument/2006/relationships/hyperlink" Target="http://www.interplex.2017msurat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msurateupdate201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M18" sqref="M18"/>
    </sheetView>
  </sheetViews>
  <sheetFormatPr defaultRowHeight="15"/>
  <cols>
    <col min="1" max="1" width="23.5703125" bestFit="1" customWidth="1"/>
    <col min="2" max="2" width="40.140625" bestFit="1" customWidth="1"/>
    <col min="3" max="3" width="27.42578125" bestFit="1" customWidth="1"/>
    <col min="4" max="4" width="23.5703125" bestFit="1" customWidth="1"/>
  </cols>
  <sheetData>
    <row r="1" spans="1:4">
      <c r="A1" s="10" t="s">
        <v>16</v>
      </c>
      <c r="B1" s="28" t="s">
        <v>17</v>
      </c>
      <c r="C1" s="10" t="s">
        <v>17</v>
      </c>
      <c r="D1" s="10" t="s">
        <v>17</v>
      </c>
    </row>
    <row r="2" spans="1:4">
      <c r="A2" s="10" t="s">
        <v>18</v>
      </c>
      <c r="B2" s="10" t="s">
        <v>18</v>
      </c>
      <c r="C2" s="10" t="s">
        <v>18</v>
      </c>
      <c r="D2" s="10" t="s">
        <v>18</v>
      </c>
    </row>
    <row r="3" spans="1:4">
      <c r="A3" s="10" t="s">
        <v>496</v>
      </c>
      <c r="B3" s="10" t="s">
        <v>496</v>
      </c>
      <c r="C3" s="10" t="s">
        <v>496</v>
      </c>
      <c r="D3" s="10" t="s">
        <v>496</v>
      </c>
    </row>
    <row r="4" spans="1:4">
      <c r="A4" s="10" t="s">
        <v>506</v>
      </c>
      <c r="B4" s="10" t="s">
        <v>498</v>
      </c>
      <c r="C4" s="10" t="s">
        <v>497</v>
      </c>
      <c r="D4" s="10" t="s">
        <v>505</v>
      </c>
    </row>
    <row r="5" spans="1:4">
      <c r="A5" s="10" t="s">
        <v>17</v>
      </c>
      <c r="B5" s="10" t="s">
        <v>17</v>
      </c>
      <c r="C5" s="10" t="s">
        <v>17</v>
      </c>
      <c r="D5" s="10" t="s">
        <v>17</v>
      </c>
    </row>
    <row r="6" spans="1:4">
      <c r="A6" s="10" t="s">
        <v>94</v>
      </c>
      <c r="B6" s="10" t="s">
        <v>94</v>
      </c>
      <c r="C6" s="10" t="s">
        <v>94</v>
      </c>
      <c r="D6" s="10" t="s">
        <v>94</v>
      </c>
    </row>
    <row r="7" spans="1:4">
      <c r="A7" s="10"/>
      <c r="B7" s="10"/>
      <c r="C7" s="10"/>
      <c r="D7" s="10"/>
    </row>
    <row r="9" spans="1:4">
      <c r="A9" s="29" t="s">
        <v>2</v>
      </c>
      <c r="B9" t="s">
        <v>487</v>
      </c>
      <c r="C9" t="s">
        <v>494</v>
      </c>
      <c r="D9" t="s">
        <v>495</v>
      </c>
    </row>
    <row r="10" spans="1:4">
      <c r="A10" t="s">
        <v>499</v>
      </c>
      <c r="B10" t="s">
        <v>488</v>
      </c>
      <c r="C10" t="str">
        <f>A10</f>
        <v>MSU_RATE_2018_E</v>
      </c>
      <c r="D10" t="s">
        <v>507</v>
      </c>
    </row>
    <row r="11" spans="1:4">
      <c r="A11" t="s">
        <v>500</v>
      </c>
      <c r="B11" t="s">
        <v>489</v>
      </c>
      <c r="C11" t="str">
        <f t="shared" ref="C11:C15" si="0">A11</f>
        <v>MSU_RATE_2018_D</v>
      </c>
      <c r="D11" t="s">
        <v>508</v>
      </c>
    </row>
    <row r="12" spans="1:4">
      <c r="A12" t="s">
        <v>501</v>
      </c>
      <c r="B12" t="s">
        <v>490</v>
      </c>
      <c r="C12" t="str">
        <f t="shared" si="0"/>
        <v>MSU_RATE_2018_C</v>
      </c>
      <c r="D12" t="s">
        <v>509</v>
      </c>
    </row>
    <row r="13" spans="1:4">
      <c r="A13" t="s">
        <v>502</v>
      </c>
      <c r="B13" t="s">
        <v>491</v>
      </c>
      <c r="C13" t="str">
        <f t="shared" si="0"/>
        <v>MSU_RATE_2018_A</v>
      </c>
      <c r="D13" t="s">
        <v>510</v>
      </c>
    </row>
    <row r="14" spans="1:4">
      <c r="A14" t="s">
        <v>503</v>
      </c>
      <c r="B14" t="s">
        <v>492</v>
      </c>
      <c r="C14" t="str">
        <f t="shared" si="0"/>
        <v>MSU_RATE_2018_B</v>
      </c>
      <c r="D14" t="s">
        <v>511</v>
      </c>
    </row>
    <row r="15" spans="1:4">
      <c r="A15" t="s">
        <v>504</v>
      </c>
      <c r="B15" t="s">
        <v>493</v>
      </c>
      <c r="C15" t="str">
        <f t="shared" si="0"/>
        <v>MSU_RATE_2018_Z</v>
      </c>
      <c r="D15" t="s">
        <v>512</v>
      </c>
    </row>
  </sheetData>
  <hyperlinks>
    <hyperlink ref="A9" location="'Overview'!A1" display="URI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9"/>
  <sheetViews>
    <sheetView tabSelected="1" topLeftCell="A9" zoomScaleNormal="100" workbookViewId="0">
      <selection activeCell="E47" sqref="E47"/>
    </sheetView>
  </sheetViews>
  <sheetFormatPr defaultRowHeight="15"/>
  <cols>
    <col min="1" max="1" width="23.5703125" bestFit="1" customWidth="1"/>
    <col min="2" max="2" width="13.42578125" bestFit="1" customWidth="1"/>
    <col min="3" max="3" width="19.42578125" bestFit="1" customWidth="1"/>
    <col min="4" max="4" width="14.5703125" bestFit="1" customWidth="1"/>
    <col min="5" max="10" width="27.42578125" bestFit="1" customWidth="1"/>
    <col min="11" max="11" width="27.42578125" customWidth="1"/>
    <col min="12" max="17" width="27.42578125" hidden="1" customWidth="1"/>
    <col min="18" max="18" width="37.7109375" hidden="1" customWidth="1"/>
    <col min="19" max="20" width="30.28515625" hidden="1" customWidth="1"/>
    <col min="21" max="21" width="27.42578125" hidden="1" customWidth="1"/>
    <col min="22" max="22" width="37.7109375" hidden="1" customWidth="1"/>
    <col min="23" max="23" width="30.28515625" hidden="1" customWidth="1"/>
    <col min="24" max="24" width="27.42578125" hidden="1" customWidth="1"/>
    <col min="25" max="25" width="37.7109375" hidden="1" customWidth="1"/>
    <col min="26" max="26" width="30.28515625" hidden="1" customWidth="1"/>
    <col min="27" max="27" width="27.42578125" hidden="1" customWidth="1"/>
    <col min="28" max="28" width="37.7109375" hidden="1" customWidth="1"/>
    <col min="29" max="29" width="30.28515625" hidden="1" customWidth="1"/>
    <col min="30" max="30" width="27.42578125" hidden="1" customWidth="1"/>
    <col min="31" max="31" width="37.42578125" hidden="1" customWidth="1"/>
    <col min="32" max="32" width="30.28515625" hidden="1" customWidth="1"/>
    <col min="33" max="33" width="27.42578125" hidden="1" customWidth="1"/>
    <col min="34" max="34" width="31.5703125" hidden="1" customWidth="1"/>
    <col min="35" max="35" width="30.28515625" hidden="1" customWidth="1"/>
    <col min="36" max="36" width="27.42578125" hidden="1" customWidth="1"/>
    <col min="37" max="43" width="0" hidden="1" customWidth="1"/>
  </cols>
  <sheetData>
    <row r="1" spans="1:36" hidden="1">
      <c r="A1" s="10" t="s">
        <v>17</v>
      </c>
      <c r="B1" s="10" t="s">
        <v>17</v>
      </c>
      <c r="C1" s="10" t="s">
        <v>17</v>
      </c>
      <c r="D1" s="10" t="s">
        <v>17</v>
      </c>
      <c r="E1" s="10" t="s">
        <v>17</v>
      </c>
      <c r="F1" s="10" t="s">
        <v>17</v>
      </c>
      <c r="G1" s="10" t="s">
        <v>17</v>
      </c>
      <c r="H1" s="10" t="s">
        <v>17</v>
      </c>
      <c r="I1" s="10" t="s">
        <v>17</v>
      </c>
      <c r="J1" s="10" t="s">
        <v>17</v>
      </c>
      <c r="K1" s="10"/>
      <c r="L1" s="10"/>
      <c r="M1" s="10"/>
      <c r="N1" s="10"/>
      <c r="O1" s="10"/>
      <c r="P1" s="10"/>
      <c r="Q1" s="10"/>
      <c r="R1" s="10" t="s">
        <v>16</v>
      </c>
      <c r="S1" s="28" t="s">
        <v>485</v>
      </c>
      <c r="T1" s="28" t="s">
        <v>485</v>
      </c>
      <c r="U1" s="10" t="s">
        <v>17</v>
      </c>
      <c r="V1" s="10" t="s">
        <v>16</v>
      </c>
      <c r="W1" s="28" t="s">
        <v>485</v>
      </c>
      <c r="X1" s="10" t="s">
        <v>17</v>
      </c>
      <c r="Y1" s="10" t="s">
        <v>16</v>
      </c>
      <c r="Z1" s="28" t="s">
        <v>485</v>
      </c>
      <c r="AA1" s="10" t="s">
        <v>17</v>
      </c>
      <c r="AB1" s="10" t="s">
        <v>16</v>
      </c>
      <c r="AC1" s="28" t="s">
        <v>485</v>
      </c>
      <c r="AD1" s="10" t="s">
        <v>17</v>
      </c>
      <c r="AE1" s="10" t="s">
        <v>16</v>
      </c>
      <c r="AF1" s="28" t="s">
        <v>485</v>
      </c>
      <c r="AG1" s="10" t="s">
        <v>17</v>
      </c>
      <c r="AH1" s="10" t="s">
        <v>16</v>
      </c>
      <c r="AI1" s="28" t="s">
        <v>485</v>
      </c>
      <c r="AJ1" s="10" t="s">
        <v>17</v>
      </c>
    </row>
    <row r="2" spans="1:36" hidden="1">
      <c r="A2" s="10" t="s">
        <v>17</v>
      </c>
      <c r="B2" s="10" t="s">
        <v>17</v>
      </c>
      <c r="C2" s="10" t="s">
        <v>17</v>
      </c>
      <c r="D2" s="10" t="s">
        <v>17</v>
      </c>
      <c r="E2" s="10" t="s">
        <v>17</v>
      </c>
      <c r="F2" s="10" t="s">
        <v>17</v>
      </c>
      <c r="G2" s="10" t="s">
        <v>17</v>
      </c>
      <c r="H2" s="10" t="s">
        <v>17</v>
      </c>
      <c r="I2" s="10" t="s">
        <v>17</v>
      </c>
      <c r="J2" s="10" t="s">
        <v>17</v>
      </c>
      <c r="K2" s="10"/>
      <c r="L2" s="10"/>
      <c r="M2" s="10"/>
      <c r="N2" s="10"/>
      <c r="O2" s="10"/>
      <c r="P2" s="10"/>
      <c r="Q2" s="10"/>
      <c r="R2" s="10" t="s">
        <v>18</v>
      </c>
      <c r="S2" s="10" t="s">
        <v>17</v>
      </c>
      <c r="T2" s="10" t="s">
        <v>17</v>
      </c>
      <c r="U2" s="10" t="s">
        <v>486</v>
      </c>
      <c r="V2" s="10" t="s">
        <v>18</v>
      </c>
      <c r="W2" s="10" t="s">
        <v>17</v>
      </c>
      <c r="X2" s="10" t="s">
        <v>486</v>
      </c>
      <c r="Y2" s="10" t="s">
        <v>18</v>
      </c>
      <c r="Z2" s="10" t="s">
        <v>17</v>
      </c>
      <c r="AA2" s="10" t="s">
        <v>486</v>
      </c>
      <c r="AB2" s="10" t="s">
        <v>18</v>
      </c>
      <c r="AC2" s="10" t="s">
        <v>17</v>
      </c>
      <c r="AD2" s="10" t="s">
        <v>486</v>
      </c>
      <c r="AE2" s="10" t="s">
        <v>18</v>
      </c>
      <c r="AF2" s="10" t="s">
        <v>17</v>
      </c>
      <c r="AG2" s="10" t="s">
        <v>486</v>
      </c>
      <c r="AH2" s="10" t="s">
        <v>18</v>
      </c>
      <c r="AI2" s="10" t="s">
        <v>17</v>
      </c>
      <c r="AJ2" s="10" t="s">
        <v>486</v>
      </c>
    </row>
    <row r="3" spans="1:36" ht="15.75" hidden="1" thickBot="1">
      <c r="A3" s="10" t="s">
        <v>17</v>
      </c>
      <c r="B3" s="10" t="s">
        <v>17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/>
      <c r="L3" s="10"/>
      <c r="M3" s="10"/>
      <c r="N3" s="10"/>
      <c r="O3" s="10"/>
      <c r="P3" s="10"/>
      <c r="Q3" s="10"/>
      <c r="R3" s="10" t="s">
        <v>95</v>
      </c>
      <c r="S3" s="10" t="s">
        <v>95</v>
      </c>
      <c r="T3" s="10" t="s">
        <v>95</v>
      </c>
      <c r="U3" s="10" t="s">
        <v>95</v>
      </c>
      <c r="V3" s="10" t="s">
        <v>96</v>
      </c>
      <c r="W3" s="10" t="s">
        <v>96</v>
      </c>
      <c r="X3" s="10" t="s">
        <v>96</v>
      </c>
      <c r="Y3" s="10" t="s">
        <v>97</v>
      </c>
      <c r="Z3" s="10" t="s">
        <v>97</v>
      </c>
      <c r="AA3" s="10" t="s">
        <v>97</v>
      </c>
      <c r="AB3" s="10" t="s">
        <v>98</v>
      </c>
      <c r="AC3" s="10" t="s">
        <v>98</v>
      </c>
      <c r="AD3" s="10" t="s">
        <v>98</v>
      </c>
      <c r="AE3" s="10" t="s">
        <v>99</v>
      </c>
      <c r="AF3" s="10" t="s">
        <v>99</v>
      </c>
      <c r="AG3" s="10" t="s">
        <v>99</v>
      </c>
      <c r="AH3" s="10" t="s">
        <v>100</v>
      </c>
      <c r="AI3" s="10" t="s">
        <v>100</v>
      </c>
      <c r="AJ3" s="10" t="s">
        <v>100</v>
      </c>
    </row>
    <row r="4" spans="1:36" ht="15.75" hidden="1" thickBot="1">
      <c r="A4" s="10" t="s">
        <v>17</v>
      </c>
      <c r="B4" s="10" t="s">
        <v>17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/>
      <c r="L4" s="10"/>
      <c r="M4" s="10"/>
      <c r="N4" s="10"/>
      <c r="O4" s="10"/>
      <c r="P4" s="10"/>
      <c r="Q4" s="10"/>
      <c r="R4" s="10" t="s">
        <v>498</v>
      </c>
      <c r="S4" s="10" t="s">
        <v>484</v>
      </c>
      <c r="T4" s="10" t="s">
        <v>484</v>
      </c>
      <c r="U4" s="10" t="s">
        <v>90</v>
      </c>
      <c r="V4" s="10" t="s">
        <v>498</v>
      </c>
      <c r="W4" s="10" t="s">
        <v>484</v>
      </c>
      <c r="X4" s="10" t="s">
        <v>90</v>
      </c>
      <c r="Y4" s="10" t="s">
        <v>498</v>
      </c>
      <c r="Z4" s="10" t="s">
        <v>484</v>
      </c>
      <c r="AA4" s="10" t="s">
        <v>90</v>
      </c>
      <c r="AB4" s="10" t="s">
        <v>498</v>
      </c>
      <c r="AC4" s="10" t="s">
        <v>484</v>
      </c>
      <c r="AD4" s="10" t="s">
        <v>90</v>
      </c>
      <c r="AE4" s="10" t="s">
        <v>498</v>
      </c>
      <c r="AF4" s="10" t="s">
        <v>484</v>
      </c>
      <c r="AG4" s="10" t="s">
        <v>90</v>
      </c>
      <c r="AH4" s="10" t="s">
        <v>498</v>
      </c>
      <c r="AI4" s="10" t="s">
        <v>484</v>
      </c>
      <c r="AJ4" s="10" t="s">
        <v>90</v>
      </c>
    </row>
    <row r="5" spans="1:36" ht="15.75" hidden="1" thickBot="1">
      <c r="A5" s="10" t="s">
        <v>17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/>
      <c r="L5" s="10"/>
      <c r="M5" s="10"/>
      <c r="N5" s="10"/>
      <c r="O5" s="10"/>
      <c r="P5" s="10"/>
      <c r="Q5" s="10"/>
      <c r="R5" s="10" t="s">
        <v>17</v>
      </c>
      <c r="S5" s="10" t="s">
        <v>19</v>
      </c>
      <c r="T5" s="10" t="s">
        <v>19</v>
      </c>
      <c r="U5" s="10" t="s">
        <v>17</v>
      </c>
      <c r="V5" s="10" t="s">
        <v>17</v>
      </c>
      <c r="W5" s="10" t="s">
        <v>19</v>
      </c>
      <c r="X5" s="10" t="s">
        <v>17</v>
      </c>
      <c r="Y5" s="10" t="s">
        <v>17</v>
      </c>
      <c r="Z5" s="10" t="s">
        <v>19</v>
      </c>
      <c r="AA5" s="10" t="s">
        <v>17</v>
      </c>
      <c r="AB5" s="10" t="s">
        <v>17</v>
      </c>
      <c r="AC5" s="10" t="s">
        <v>19</v>
      </c>
      <c r="AD5" s="10" t="s">
        <v>17</v>
      </c>
      <c r="AE5" s="10" t="s">
        <v>17</v>
      </c>
      <c r="AF5" s="10" t="s">
        <v>19</v>
      </c>
      <c r="AG5" s="10" t="s">
        <v>17</v>
      </c>
      <c r="AH5" s="10" t="s">
        <v>17</v>
      </c>
      <c r="AI5" s="10" t="s">
        <v>19</v>
      </c>
      <c r="AJ5" s="10" t="s">
        <v>17</v>
      </c>
    </row>
    <row r="6" spans="1:36" ht="15.75" hidden="1" thickBot="1">
      <c r="A6" s="10" t="s">
        <v>17</v>
      </c>
      <c r="B6" s="10" t="s">
        <v>17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17</v>
      </c>
      <c r="I6" s="10" t="s">
        <v>17</v>
      </c>
      <c r="J6" s="10" t="s">
        <v>17</v>
      </c>
      <c r="K6" s="10"/>
      <c r="L6" s="10"/>
      <c r="M6" s="10"/>
      <c r="N6" s="10"/>
      <c r="O6" s="10"/>
      <c r="P6" s="10"/>
      <c r="Q6" s="10"/>
      <c r="R6" s="10" t="s">
        <v>94</v>
      </c>
      <c r="S6" s="10" t="s">
        <v>94</v>
      </c>
      <c r="T6" s="10" t="s">
        <v>94</v>
      </c>
      <c r="U6" s="10" t="s">
        <v>94</v>
      </c>
      <c r="V6" s="10" t="s">
        <v>94</v>
      </c>
      <c r="W6" s="10" t="s">
        <v>94</v>
      </c>
      <c r="X6" s="10" t="s">
        <v>94</v>
      </c>
      <c r="Y6" s="10" t="s">
        <v>94</v>
      </c>
      <c r="Z6" s="10" t="s">
        <v>94</v>
      </c>
      <c r="AA6" s="10" t="s">
        <v>94</v>
      </c>
      <c r="AB6" s="10" t="s">
        <v>94</v>
      </c>
      <c r="AC6" s="10" t="s">
        <v>94</v>
      </c>
      <c r="AD6" s="10" t="s">
        <v>94</v>
      </c>
      <c r="AE6" s="10" t="s">
        <v>94</v>
      </c>
      <c r="AF6" s="10" t="s">
        <v>94</v>
      </c>
      <c r="AG6" s="10" t="s">
        <v>94</v>
      </c>
      <c r="AH6" s="10" t="s">
        <v>94</v>
      </c>
      <c r="AI6" s="10" t="s">
        <v>94</v>
      </c>
      <c r="AJ6" s="10" t="s">
        <v>94</v>
      </c>
    </row>
    <row r="7" spans="1:36" ht="15.75" hidden="1" thickBot="1">
      <c r="A7" s="10"/>
      <c r="B7" s="10"/>
      <c r="C7" s="10"/>
      <c r="D7" s="10"/>
      <c r="E7" s="10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5.75" hidden="1" thickBot="1">
      <c r="E8" t="s">
        <v>19</v>
      </c>
      <c r="F8" t="s">
        <v>19</v>
      </c>
      <c r="S8" t="s">
        <v>19</v>
      </c>
      <c r="T8" t="s">
        <v>19</v>
      </c>
      <c r="U8" t="s">
        <v>19</v>
      </c>
      <c r="W8" t="s">
        <v>19</v>
      </c>
      <c r="X8" t="s">
        <v>19</v>
      </c>
      <c r="Z8" t="s">
        <v>19</v>
      </c>
      <c r="AC8" t="s">
        <v>19</v>
      </c>
      <c r="AF8" t="s">
        <v>19</v>
      </c>
      <c r="AI8" t="s">
        <v>19</v>
      </c>
    </row>
    <row r="9" spans="1:36" ht="30.75" thickBot="1">
      <c r="A9" s="2" t="s">
        <v>14</v>
      </c>
      <c r="B9" s="2" t="s">
        <v>3</v>
      </c>
      <c r="C9" s="3" t="s">
        <v>4</v>
      </c>
      <c r="D9" s="4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114"/>
      <c r="L9" s="114"/>
      <c r="M9" s="114"/>
      <c r="N9" s="114"/>
      <c r="O9" s="114"/>
      <c r="P9" s="114"/>
      <c r="Q9" s="114"/>
      <c r="R9" s="15"/>
      <c r="S9" s="14"/>
      <c r="T9" s="30"/>
      <c r="U9" s="16" t="s">
        <v>6</v>
      </c>
      <c r="V9" s="15"/>
      <c r="W9" s="14"/>
      <c r="X9" s="16" t="s">
        <v>7</v>
      </c>
      <c r="Y9" s="15"/>
      <c r="Z9" s="14"/>
      <c r="AA9" s="16" t="s">
        <v>8</v>
      </c>
      <c r="AB9" s="15"/>
      <c r="AC9" s="14"/>
      <c r="AD9" s="16" t="s">
        <v>9</v>
      </c>
      <c r="AE9" s="15"/>
      <c r="AF9" s="14"/>
      <c r="AG9" s="16" t="s">
        <v>10</v>
      </c>
      <c r="AH9" s="15"/>
      <c r="AI9" s="14"/>
      <c r="AJ9" s="17" t="s">
        <v>11</v>
      </c>
    </row>
    <row r="10" spans="1:36" ht="15.75" thickBot="1">
      <c r="A10" s="6" t="s">
        <v>15</v>
      </c>
      <c r="B10" s="6" t="s">
        <v>12</v>
      </c>
      <c r="C10" s="7" t="s">
        <v>13</v>
      </c>
      <c r="D10" s="8"/>
      <c r="E10" s="9">
        <f>VLOOKUP($B10,'[1]汇总FY16 BG'!$B:$L,11,0)</f>
        <v>4.7001658428167152</v>
      </c>
      <c r="F10" s="9">
        <f>VLOOKUP($B10,'[1]汇总FY16 BG'!$B:$L,9,0)</f>
        <v>2.4560748940195176</v>
      </c>
      <c r="G10" s="4">
        <v>0</v>
      </c>
      <c r="H10" s="4">
        <v>0</v>
      </c>
      <c r="I10" s="4"/>
      <c r="J10" s="4"/>
      <c r="K10" s="4"/>
      <c r="L10" s="4"/>
      <c r="M10" s="4"/>
      <c r="N10" s="4"/>
      <c r="O10" s="4"/>
      <c r="P10" s="4"/>
      <c r="Q10" s="4"/>
      <c r="R10" s="8" t="str">
        <f t="shared" ref="R10:R41" si="0">CONCATENATE("WS_",$B10,"_",$A10,"_COST_A_2017")</f>
        <v>WS_ZM1_HITL_COST_A_2017</v>
      </c>
      <c r="S10" s="8" t="str">
        <f>SUBSTITUTE(SUBSTITUTE(CONCATENATE("WS_",$B10,"_",$A10), " - ","_")," ","")</f>
        <v>WS_ZM1_HITL</v>
      </c>
      <c r="T10" s="8" t="s">
        <v>502</v>
      </c>
      <c r="U10" s="9">
        <f>E10</f>
        <v>4.7001658428167152</v>
      </c>
      <c r="V10" s="8" t="str">
        <f t="shared" ref="V10:V41" si="1">CONCATENATE("WS_",$B10,"_",$A10,"_COST_B_2017")</f>
        <v>WS_ZM1_HITL_COST_B_2017</v>
      </c>
      <c r="W10" s="8" t="str">
        <f t="shared" ref="W10:W41" si="2">CONCATENATE("WS_",$B10,"_",$A10)</f>
        <v>WS_ZM1_HITL</v>
      </c>
      <c r="X10" s="9">
        <f>F10</f>
        <v>2.4560748940195176</v>
      </c>
      <c r="Y10" s="8" t="str">
        <f t="shared" ref="Y10:Y41" si="3">CONCATENATE("WS_",$B10,"_",$A10,"_COST_C_2017")</f>
        <v>WS_ZM1_HITL_COST_C_2017</v>
      </c>
      <c r="Z10" s="8" t="str">
        <f t="shared" ref="Z10:Z41" si="4">CONCATENATE("WS_",$B10,"_",$A10)</f>
        <v>WS_ZM1_HITL</v>
      </c>
      <c r="AA10" s="9">
        <f>G10</f>
        <v>0</v>
      </c>
      <c r="AB10" s="8" t="str">
        <f t="shared" ref="AB10:AB41" si="5">CONCATENATE("WS_",$B10,"_",$A10,"_COST_D_2017")</f>
        <v>WS_ZM1_HITL_COST_D_2017</v>
      </c>
      <c r="AC10" s="8" t="str">
        <f t="shared" ref="AC10:AC41" si="6">CONCATENATE("WS_",$B10,"_",$A10)</f>
        <v>WS_ZM1_HITL</v>
      </c>
      <c r="AD10" s="9">
        <f>H10</f>
        <v>0</v>
      </c>
      <c r="AE10" s="8" t="str">
        <f t="shared" ref="AE10:AE41" si="7">CONCATENATE("WS_",$B10,"_",$A10,"_COST_E_2017")</f>
        <v>WS_ZM1_HITL_COST_E_2017</v>
      </c>
      <c r="AF10" s="8" t="str">
        <f t="shared" ref="AF10:AF41" si="8">CONCATENATE("WS_",$B10,"_",$A10)</f>
        <v>WS_ZM1_HITL</v>
      </c>
      <c r="AG10" s="9">
        <f>I10</f>
        <v>0</v>
      </c>
      <c r="AH10" s="8" t="str">
        <f t="shared" ref="AH10:AH41" si="9">CONCATENATE("WS_",$B10,"_",$A10,"_COST_Z")</f>
        <v>WS_ZM1_HITL_COST_Z</v>
      </c>
      <c r="AI10" s="8" t="str">
        <f t="shared" ref="AI10:AI41" si="10">CONCATENATE("WS_",$B10,"_",$A10)</f>
        <v>WS_ZM1_HITL</v>
      </c>
      <c r="AJ10" s="9">
        <f>J10</f>
        <v>0</v>
      </c>
    </row>
    <row r="11" spans="1:36" ht="15.75" thickBot="1">
      <c r="A11" s="6" t="s">
        <v>15</v>
      </c>
      <c r="B11" s="21" t="s">
        <v>111</v>
      </c>
      <c r="C11" s="22" t="s">
        <v>467</v>
      </c>
      <c r="D11" s="23" t="s">
        <v>107</v>
      </c>
      <c r="E11" s="24">
        <f>VLOOKUP($B11,'[1]汇总FY16 BG'!$B:$L,11,0)</f>
        <v>4.9765274966255912</v>
      </c>
      <c r="F11" s="24">
        <f>VLOOKUP($B11,'[1]汇总FY16 BG'!$B:$L,9,0)</f>
        <v>2.568874641576071</v>
      </c>
      <c r="G11" s="25">
        <v>0</v>
      </c>
      <c r="H11" s="25">
        <v>0</v>
      </c>
      <c r="I11" s="25"/>
      <c r="J11" s="25"/>
      <c r="K11" s="115"/>
      <c r="L11" s="115"/>
      <c r="M11" s="115"/>
      <c r="N11" s="115"/>
      <c r="O11" s="115"/>
      <c r="P11" s="115"/>
      <c r="Q11" s="115"/>
      <c r="R11" s="8" t="str">
        <f t="shared" si="0"/>
        <v>WS_ZM2_HITL_COST_A_2017</v>
      </c>
      <c r="S11" s="8" t="str">
        <f t="shared" ref="S11:S74" si="11">SUBSTITUTE(SUBSTITUTE(CONCATENATE("WS_",$B11,"_",$A11), " - ","_")," ","")</f>
        <v>WS_ZM2_HITL</v>
      </c>
      <c r="T11" s="8" t="s">
        <v>502</v>
      </c>
      <c r="U11" s="9">
        <f>E11</f>
        <v>4.9765274966255912</v>
      </c>
      <c r="V11" s="8" t="str">
        <f t="shared" si="1"/>
        <v>WS_ZM2_HITL_COST_B_2017</v>
      </c>
      <c r="W11" s="8" t="str">
        <f t="shared" si="2"/>
        <v>WS_ZM2_HITL</v>
      </c>
      <c r="X11" s="9">
        <f>F11</f>
        <v>2.568874641576071</v>
      </c>
      <c r="Y11" s="8" t="str">
        <f t="shared" si="3"/>
        <v>WS_ZM2_HITL_COST_C_2017</v>
      </c>
      <c r="Z11" s="8" t="str">
        <f t="shared" si="4"/>
        <v>WS_ZM2_HITL</v>
      </c>
      <c r="AA11" s="9">
        <f>G11</f>
        <v>0</v>
      </c>
      <c r="AB11" s="8" t="str">
        <f t="shared" si="5"/>
        <v>WS_ZM2_HITL_COST_D_2017</v>
      </c>
      <c r="AC11" s="8" t="str">
        <f t="shared" si="6"/>
        <v>WS_ZM2_HITL</v>
      </c>
      <c r="AD11" s="9">
        <f>H11</f>
        <v>0</v>
      </c>
      <c r="AE11" s="8" t="str">
        <f t="shared" si="7"/>
        <v>WS_ZM2_HITL_COST_E_2017</v>
      </c>
      <c r="AF11" s="8" t="str">
        <f t="shared" si="8"/>
        <v>WS_ZM2_HITL</v>
      </c>
      <c r="AG11" s="9">
        <f>I11</f>
        <v>0</v>
      </c>
      <c r="AH11" s="8" t="str">
        <f t="shared" si="9"/>
        <v>WS_ZM2_HITL_COST_Z</v>
      </c>
      <c r="AI11" s="8" t="str">
        <f t="shared" si="10"/>
        <v>WS_ZM2_HITL</v>
      </c>
      <c r="AJ11" s="9">
        <f>J11</f>
        <v>0</v>
      </c>
    </row>
    <row r="12" spans="1:36" ht="15.75" thickBot="1">
      <c r="A12" s="6" t="s">
        <v>15</v>
      </c>
      <c r="B12" s="21" t="s">
        <v>112</v>
      </c>
      <c r="C12" s="22" t="s">
        <v>468</v>
      </c>
      <c r="D12" s="23" t="s">
        <v>107</v>
      </c>
      <c r="E12" s="24">
        <f>VLOOKUP($B12,'[1]汇总FY16 BG'!$B:$L,11,0)</f>
        <v>5.8437102682636679</v>
      </c>
      <c r="F12" s="26">
        <f>VLOOKUP($B12,'[1]汇总FY16 BG'!$B:$L,9,0)</f>
        <v>3.1584399371601752</v>
      </c>
      <c r="G12" s="21">
        <v>0</v>
      </c>
      <c r="H12" s="25">
        <v>0</v>
      </c>
      <c r="I12" s="25"/>
      <c r="J12" s="25"/>
      <c r="K12" s="115"/>
      <c r="L12" s="115"/>
      <c r="M12" s="115"/>
      <c r="N12" s="115"/>
      <c r="O12" s="115"/>
      <c r="P12" s="115"/>
      <c r="Q12" s="115"/>
      <c r="R12" s="8" t="str">
        <f t="shared" si="0"/>
        <v>WS_ZM3_HITL_COST_A_2017</v>
      </c>
      <c r="S12" s="8" t="str">
        <f t="shared" si="11"/>
        <v>WS_ZM3_HITL</v>
      </c>
      <c r="T12" s="8" t="s">
        <v>502</v>
      </c>
      <c r="U12" s="9">
        <f>E12</f>
        <v>5.8437102682636679</v>
      </c>
      <c r="V12" s="8" t="str">
        <f t="shared" si="1"/>
        <v>WS_ZM3_HITL_COST_B_2017</v>
      </c>
      <c r="W12" s="8" t="str">
        <f t="shared" si="2"/>
        <v>WS_ZM3_HITL</v>
      </c>
      <c r="X12" s="9">
        <f>F12</f>
        <v>3.1584399371601752</v>
      </c>
      <c r="Y12" s="8" t="str">
        <f t="shared" si="3"/>
        <v>WS_ZM3_HITL_COST_C_2017</v>
      </c>
      <c r="Z12" s="8" t="str">
        <f t="shared" si="4"/>
        <v>WS_ZM3_HITL</v>
      </c>
      <c r="AA12" s="9">
        <f>G12</f>
        <v>0</v>
      </c>
      <c r="AB12" s="8" t="str">
        <f t="shared" si="5"/>
        <v>WS_ZM3_HITL_COST_D_2017</v>
      </c>
      <c r="AC12" s="8" t="str">
        <f t="shared" si="6"/>
        <v>WS_ZM3_HITL</v>
      </c>
      <c r="AD12" s="9">
        <f>H12</f>
        <v>0</v>
      </c>
      <c r="AE12" s="8" t="str">
        <f t="shared" si="7"/>
        <v>WS_ZM3_HITL_COST_E_2017</v>
      </c>
      <c r="AF12" s="8" t="str">
        <f t="shared" si="8"/>
        <v>WS_ZM3_HITL</v>
      </c>
      <c r="AG12" s="9">
        <f>I12</f>
        <v>0</v>
      </c>
      <c r="AH12" s="8" t="str">
        <f t="shared" si="9"/>
        <v>WS_ZM3_HITL_COST_Z</v>
      </c>
      <c r="AI12" s="8" t="str">
        <f t="shared" si="10"/>
        <v>WS_ZM3_HITL</v>
      </c>
      <c r="AJ12" s="9">
        <f>J12</f>
        <v>0</v>
      </c>
    </row>
    <row r="13" spans="1:36" ht="15.75" thickBot="1">
      <c r="A13" s="6" t="s">
        <v>15</v>
      </c>
      <c r="B13" s="21" t="s">
        <v>115</v>
      </c>
      <c r="C13" s="22" t="s">
        <v>469</v>
      </c>
      <c r="D13" s="23" t="s">
        <v>107</v>
      </c>
      <c r="E13" s="24">
        <f>VLOOKUP($B13,'[1]汇总FY16 BG'!$B:$L,11,0)</f>
        <v>4.6912757534232288</v>
      </c>
      <c r="F13" s="24">
        <f>VLOOKUP($B13,'[1]汇总FY16 BG'!$B:$L,9,0)</f>
        <v>2.477153233636467</v>
      </c>
      <c r="G13" s="27">
        <v>0</v>
      </c>
      <c r="H13" s="25">
        <v>0</v>
      </c>
      <c r="I13" s="25"/>
      <c r="J13" s="25"/>
      <c r="K13" s="115"/>
      <c r="L13" s="115"/>
      <c r="M13" s="115"/>
      <c r="N13" s="115"/>
      <c r="O13" s="115"/>
      <c r="P13" s="115"/>
      <c r="Q13" s="115"/>
      <c r="R13" s="8" t="str">
        <f t="shared" si="0"/>
        <v>WS_ZM4_HITL_COST_A_2017</v>
      </c>
      <c r="S13" s="8" t="str">
        <f t="shared" si="11"/>
        <v>WS_ZM4_HITL</v>
      </c>
      <c r="T13" s="8" t="s">
        <v>502</v>
      </c>
      <c r="U13" s="9">
        <f>E13</f>
        <v>4.6912757534232288</v>
      </c>
      <c r="V13" s="8" t="str">
        <f t="shared" si="1"/>
        <v>WS_ZM4_HITL_COST_B_2017</v>
      </c>
      <c r="W13" s="8" t="str">
        <f t="shared" si="2"/>
        <v>WS_ZM4_HITL</v>
      </c>
      <c r="X13" s="9">
        <f>F13</f>
        <v>2.477153233636467</v>
      </c>
      <c r="Y13" s="8" t="str">
        <f t="shared" si="3"/>
        <v>WS_ZM4_HITL_COST_C_2017</v>
      </c>
      <c r="Z13" s="8" t="str">
        <f t="shared" si="4"/>
        <v>WS_ZM4_HITL</v>
      </c>
      <c r="AA13" s="9">
        <f>G13</f>
        <v>0</v>
      </c>
      <c r="AB13" s="8" t="str">
        <f t="shared" si="5"/>
        <v>WS_ZM4_HITL_COST_D_2017</v>
      </c>
      <c r="AC13" s="8" t="str">
        <f t="shared" si="6"/>
        <v>WS_ZM4_HITL</v>
      </c>
      <c r="AD13" s="9">
        <f>H13</f>
        <v>0</v>
      </c>
      <c r="AE13" s="8" t="str">
        <f t="shared" si="7"/>
        <v>WS_ZM4_HITL_COST_E_2017</v>
      </c>
      <c r="AF13" s="8" t="str">
        <f t="shared" si="8"/>
        <v>WS_ZM4_HITL</v>
      </c>
      <c r="AG13" s="9">
        <f>I13</f>
        <v>0</v>
      </c>
      <c r="AH13" s="8" t="str">
        <f t="shared" si="9"/>
        <v>WS_ZM4_HITL_COST_Z</v>
      </c>
      <c r="AI13" s="8" t="str">
        <f t="shared" si="10"/>
        <v>WS_ZM4_HITL</v>
      </c>
      <c r="AJ13" s="9">
        <f>J13</f>
        <v>0</v>
      </c>
    </row>
    <row r="14" spans="1:36" ht="15.75" thickBot="1">
      <c r="A14" s="6" t="s">
        <v>15</v>
      </c>
      <c r="B14" s="21" t="s">
        <v>114</v>
      </c>
      <c r="C14" s="22" t="s">
        <v>470</v>
      </c>
      <c r="D14" s="23" t="s">
        <v>471</v>
      </c>
      <c r="E14" s="24">
        <f>VLOOKUP($B14,'[1]汇总FY16 BG'!$B:$L,11,0)</f>
        <v>3.7864157313621902</v>
      </c>
      <c r="F14" s="24">
        <f>VLOOKUP($B14,'[1]汇总FY16 BG'!$B:$L,9,0)</f>
        <v>1.8949886483668652</v>
      </c>
      <c r="G14" s="25">
        <v>0</v>
      </c>
      <c r="H14" s="25">
        <v>0</v>
      </c>
      <c r="I14" s="25"/>
      <c r="J14" s="25"/>
      <c r="K14" s="115"/>
      <c r="L14" s="115"/>
      <c r="M14" s="115"/>
      <c r="N14" s="115"/>
      <c r="O14" s="115"/>
      <c r="P14" s="115"/>
      <c r="Q14" s="115"/>
      <c r="R14" s="8" t="str">
        <f t="shared" si="0"/>
        <v>WS_SR1_HITL_COST_A_2017</v>
      </c>
      <c r="S14" s="8" t="str">
        <f t="shared" si="11"/>
        <v>WS_SR1_HITL</v>
      </c>
      <c r="T14" s="8" t="s">
        <v>502</v>
      </c>
      <c r="U14" s="9">
        <f>E14</f>
        <v>3.7864157313621902</v>
      </c>
      <c r="V14" s="8" t="str">
        <f t="shared" si="1"/>
        <v>WS_SR1_HITL_COST_B_2017</v>
      </c>
      <c r="W14" s="8" t="str">
        <f t="shared" si="2"/>
        <v>WS_SR1_HITL</v>
      </c>
      <c r="X14" s="9">
        <f>F14</f>
        <v>1.8949886483668652</v>
      </c>
      <c r="Y14" s="8" t="str">
        <f t="shared" si="3"/>
        <v>WS_SR1_HITL_COST_C_2017</v>
      </c>
      <c r="Z14" s="8" t="str">
        <f t="shared" si="4"/>
        <v>WS_SR1_HITL</v>
      </c>
      <c r="AA14" s="9">
        <f>G14</f>
        <v>0</v>
      </c>
      <c r="AB14" s="8" t="str">
        <f t="shared" si="5"/>
        <v>WS_SR1_HITL_COST_D_2017</v>
      </c>
      <c r="AC14" s="8" t="str">
        <f t="shared" si="6"/>
        <v>WS_SR1_HITL</v>
      </c>
      <c r="AD14" s="9">
        <f>H14</f>
        <v>0</v>
      </c>
      <c r="AE14" s="8" t="str">
        <f t="shared" si="7"/>
        <v>WS_SR1_HITL_COST_E_2017</v>
      </c>
      <c r="AF14" s="8" t="str">
        <f t="shared" si="8"/>
        <v>WS_SR1_HITL</v>
      </c>
      <c r="AG14" s="9">
        <f>I14</f>
        <v>0</v>
      </c>
      <c r="AH14" s="8" t="str">
        <f t="shared" si="9"/>
        <v>WS_SR1_HITL_COST_Z</v>
      </c>
      <c r="AI14" s="8" t="str">
        <f t="shared" si="10"/>
        <v>WS_SR1_HITL</v>
      </c>
      <c r="AJ14" s="9">
        <f>J14</f>
        <v>0</v>
      </c>
    </row>
    <row r="15" spans="1:36" ht="15.75" thickBot="1">
      <c r="A15" s="6" t="s">
        <v>15</v>
      </c>
      <c r="B15" s="21" t="s">
        <v>116</v>
      </c>
      <c r="C15" s="22" t="s">
        <v>472</v>
      </c>
      <c r="D15" s="23" t="s">
        <v>471</v>
      </c>
      <c r="E15" s="24">
        <f>VLOOKUP($B15,'[1]汇总FY16 BG'!$B:$L,11,0)</f>
        <v>3.7864153250979906</v>
      </c>
      <c r="F15" s="24">
        <f>VLOOKUP($B15,'[1]汇总FY16 BG'!$B:$L,9,0)</f>
        <v>1.8949884964679629</v>
      </c>
      <c r="G15" s="25">
        <v>0</v>
      </c>
      <c r="H15" s="25">
        <v>0</v>
      </c>
      <c r="I15" s="25"/>
      <c r="J15" s="25"/>
      <c r="K15" s="115"/>
      <c r="L15" s="115"/>
      <c r="M15" s="115"/>
      <c r="N15" s="115"/>
      <c r="O15" s="115"/>
      <c r="P15" s="115"/>
      <c r="Q15" s="115"/>
      <c r="R15" s="8" t="str">
        <f t="shared" si="0"/>
        <v>WS_SR2_HITL_COST_A_2017</v>
      </c>
      <c r="S15" s="8" t="str">
        <f t="shared" si="11"/>
        <v>WS_SR2_HITL</v>
      </c>
      <c r="T15" s="8" t="s">
        <v>502</v>
      </c>
      <c r="U15" s="9">
        <f>E15</f>
        <v>3.7864153250979906</v>
      </c>
      <c r="V15" s="8" t="str">
        <f t="shared" si="1"/>
        <v>WS_SR2_HITL_COST_B_2017</v>
      </c>
      <c r="W15" s="8" t="str">
        <f t="shared" si="2"/>
        <v>WS_SR2_HITL</v>
      </c>
      <c r="X15" s="9">
        <f>F15</f>
        <v>1.8949884964679629</v>
      </c>
      <c r="Y15" s="8" t="str">
        <f t="shared" si="3"/>
        <v>WS_SR2_HITL_COST_C_2017</v>
      </c>
      <c r="Z15" s="8" t="str">
        <f t="shared" si="4"/>
        <v>WS_SR2_HITL</v>
      </c>
      <c r="AA15" s="9">
        <f>G15</f>
        <v>0</v>
      </c>
      <c r="AB15" s="8" t="str">
        <f t="shared" si="5"/>
        <v>WS_SR2_HITL_COST_D_2017</v>
      </c>
      <c r="AC15" s="8" t="str">
        <f t="shared" si="6"/>
        <v>WS_SR2_HITL</v>
      </c>
      <c r="AD15" s="9">
        <f>H15</f>
        <v>0</v>
      </c>
      <c r="AE15" s="8" t="str">
        <f t="shared" si="7"/>
        <v>WS_SR2_HITL_COST_E_2017</v>
      </c>
      <c r="AF15" s="8" t="str">
        <f t="shared" si="8"/>
        <v>WS_SR2_HITL</v>
      </c>
      <c r="AG15" s="9">
        <f>I15</f>
        <v>0</v>
      </c>
      <c r="AH15" s="8" t="str">
        <f t="shared" si="9"/>
        <v>WS_SR2_HITL_COST_Z</v>
      </c>
      <c r="AI15" s="8" t="str">
        <f t="shared" si="10"/>
        <v>WS_SR2_HITL</v>
      </c>
      <c r="AJ15" s="9">
        <f>J15</f>
        <v>0</v>
      </c>
    </row>
    <row r="16" spans="1:36" ht="15.75" thickBot="1">
      <c r="A16" s="6" t="s">
        <v>15</v>
      </c>
      <c r="B16" s="21" t="s">
        <v>105</v>
      </c>
      <c r="C16" s="22" t="s">
        <v>473</v>
      </c>
      <c r="D16" s="23" t="s">
        <v>474</v>
      </c>
      <c r="E16" s="24">
        <f>VLOOKUP($B16,'[1]汇总FY16 BG'!$B:$L,11,0)</f>
        <v>15.058269848674167</v>
      </c>
      <c r="F16" s="24">
        <f>VLOOKUP($B16,'[1]汇总FY16 BG'!$B:$L,9,0)</f>
        <v>8.2454264896092244</v>
      </c>
      <c r="G16" s="25">
        <v>0</v>
      </c>
      <c r="H16" s="25">
        <v>0</v>
      </c>
      <c r="I16" s="25"/>
      <c r="J16" s="25"/>
      <c r="K16" s="115"/>
      <c r="L16" s="115"/>
      <c r="M16" s="115"/>
      <c r="N16" s="115"/>
      <c r="O16" s="115"/>
      <c r="P16" s="115"/>
      <c r="Q16" s="115"/>
      <c r="R16" s="8" t="str">
        <f t="shared" si="0"/>
        <v>WS_CH1_HITL_COST_A_2017</v>
      </c>
      <c r="S16" s="8" t="str">
        <f t="shared" si="11"/>
        <v>WS_CH1_HITL</v>
      </c>
      <c r="T16" s="8" t="s">
        <v>502</v>
      </c>
      <c r="U16" s="9">
        <f>E16</f>
        <v>15.058269848674167</v>
      </c>
      <c r="V16" s="8" t="str">
        <f t="shared" si="1"/>
        <v>WS_CH1_HITL_COST_B_2017</v>
      </c>
      <c r="W16" s="8" t="str">
        <f t="shared" si="2"/>
        <v>WS_CH1_HITL</v>
      </c>
      <c r="X16" s="9">
        <f>F16</f>
        <v>8.2454264896092244</v>
      </c>
      <c r="Y16" s="8" t="str">
        <f t="shared" si="3"/>
        <v>WS_CH1_HITL_COST_C_2017</v>
      </c>
      <c r="Z16" s="8" t="str">
        <f t="shared" si="4"/>
        <v>WS_CH1_HITL</v>
      </c>
      <c r="AA16" s="9">
        <f>G16</f>
        <v>0</v>
      </c>
      <c r="AB16" s="8" t="str">
        <f t="shared" si="5"/>
        <v>WS_CH1_HITL_COST_D_2017</v>
      </c>
      <c r="AC16" s="8" t="str">
        <f t="shared" si="6"/>
        <v>WS_CH1_HITL</v>
      </c>
      <c r="AD16" s="9">
        <f>H16</f>
        <v>0</v>
      </c>
      <c r="AE16" s="8" t="str">
        <f t="shared" si="7"/>
        <v>WS_CH1_HITL_COST_E_2017</v>
      </c>
      <c r="AF16" s="8" t="str">
        <f t="shared" si="8"/>
        <v>WS_CH1_HITL</v>
      </c>
      <c r="AG16" s="9">
        <f>I16</f>
        <v>0</v>
      </c>
      <c r="AH16" s="8" t="str">
        <f t="shared" si="9"/>
        <v>WS_CH1_HITL_COST_Z</v>
      </c>
      <c r="AI16" s="8" t="str">
        <f t="shared" si="10"/>
        <v>WS_CH1_HITL</v>
      </c>
      <c r="AJ16" s="9">
        <f>J16</f>
        <v>0</v>
      </c>
    </row>
    <row r="17" spans="1:36" ht="15.75" thickBot="1">
      <c r="A17" s="6" t="s">
        <v>15</v>
      </c>
      <c r="B17" s="21" t="s">
        <v>109</v>
      </c>
      <c r="C17" s="22" t="s">
        <v>475</v>
      </c>
      <c r="D17" s="23" t="s">
        <v>476</v>
      </c>
      <c r="E17" s="24">
        <f>VLOOKUP($B17,'[1]汇总FY16 BG'!$B:$L,11,0)</f>
        <v>16.613567924984292</v>
      </c>
      <c r="F17" s="24">
        <f>VLOOKUP($B17,'[1]汇总FY16 BG'!$B:$L,9,0)</f>
        <v>9.4619776177559505</v>
      </c>
      <c r="G17" s="25">
        <v>0</v>
      </c>
      <c r="H17" s="25">
        <v>0</v>
      </c>
      <c r="I17" s="25"/>
      <c r="J17" s="25"/>
      <c r="K17" s="115"/>
      <c r="L17" s="115"/>
      <c r="M17" s="115"/>
      <c r="N17" s="115"/>
      <c r="O17" s="115"/>
      <c r="P17" s="115"/>
      <c r="Q17" s="115"/>
      <c r="R17" s="8" t="str">
        <f t="shared" si="0"/>
        <v>WS_XS1_HITL_COST_A_2017</v>
      </c>
      <c r="S17" s="8" t="str">
        <f t="shared" si="11"/>
        <v>WS_XS1_HITL</v>
      </c>
      <c r="T17" s="8" t="s">
        <v>502</v>
      </c>
      <c r="U17" s="9">
        <f>E17</f>
        <v>16.613567924984292</v>
      </c>
      <c r="V17" s="8" t="str">
        <f t="shared" si="1"/>
        <v>WS_XS1_HITL_COST_B_2017</v>
      </c>
      <c r="W17" s="8" t="str">
        <f t="shared" si="2"/>
        <v>WS_XS1_HITL</v>
      </c>
      <c r="X17" s="9">
        <f>F17</f>
        <v>9.4619776177559505</v>
      </c>
      <c r="Y17" s="8" t="str">
        <f t="shared" si="3"/>
        <v>WS_XS1_HITL_COST_C_2017</v>
      </c>
      <c r="Z17" s="8" t="str">
        <f t="shared" si="4"/>
        <v>WS_XS1_HITL</v>
      </c>
      <c r="AA17" s="9">
        <f>G17</f>
        <v>0</v>
      </c>
      <c r="AB17" s="8" t="str">
        <f t="shared" si="5"/>
        <v>WS_XS1_HITL_COST_D_2017</v>
      </c>
      <c r="AC17" s="8" t="str">
        <f t="shared" si="6"/>
        <v>WS_XS1_HITL</v>
      </c>
      <c r="AD17" s="9">
        <f>H17</f>
        <v>0</v>
      </c>
      <c r="AE17" s="8" t="str">
        <f t="shared" si="7"/>
        <v>WS_XS1_HITL_COST_E_2017</v>
      </c>
      <c r="AF17" s="8" t="str">
        <f t="shared" si="8"/>
        <v>WS_XS1_HITL</v>
      </c>
      <c r="AG17" s="9">
        <f>I17</f>
        <v>0</v>
      </c>
      <c r="AH17" s="8" t="str">
        <f t="shared" si="9"/>
        <v>WS_XS1_HITL_COST_Z</v>
      </c>
      <c r="AI17" s="8" t="str">
        <f t="shared" si="10"/>
        <v>WS_XS1_HITL</v>
      </c>
      <c r="AJ17" s="9">
        <f>J17</f>
        <v>0</v>
      </c>
    </row>
    <row r="18" spans="1:36" ht="15.75" thickBot="1">
      <c r="A18" s="6" t="s">
        <v>15</v>
      </c>
      <c r="B18" s="21" t="s">
        <v>104</v>
      </c>
      <c r="C18" s="22" t="s">
        <v>477</v>
      </c>
      <c r="D18" s="23" t="s">
        <v>478</v>
      </c>
      <c r="E18" s="24">
        <f>VLOOKUP($B18,'[1]汇总FY16 BG'!$B:$L,11,0)</f>
        <v>3.5793414856876229</v>
      </c>
      <c r="F18" s="24">
        <f>VLOOKUP($B18,'[1]汇总FY16 BG'!$B:$L,9,0)</f>
        <v>1.7858201939130063</v>
      </c>
      <c r="G18" s="25">
        <v>0</v>
      </c>
      <c r="H18" s="25">
        <v>0</v>
      </c>
      <c r="I18" s="25"/>
      <c r="J18" s="25"/>
      <c r="K18" s="115"/>
      <c r="L18" s="115"/>
      <c r="M18" s="115"/>
      <c r="N18" s="115"/>
      <c r="O18" s="115"/>
      <c r="P18" s="115"/>
      <c r="Q18" s="115"/>
      <c r="R18" s="8" t="str">
        <f t="shared" si="0"/>
        <v>WS_TM_HITL_COST_A_2017</v>
      </c>
      <c r="S18" s="8" t="str">
        <f t="shared" si="11"/>
        <v>WS_TM_HITL</v>
      </c>
      <c r="T18" s="8" t="s">
        <v>502</v>
      </c>
      <c r="U18" s="9">
        <f>E18</f>
        <v>3.5793414856876229</v>
      </c>
      <c r="V18" s="8" t="str">
        <f t="shared" si="1"/>
        <v>WS_TM_HITL_COST_B_2017</v>
      </c>
      <c r="W18" s="8" t="str">
        <f t="shared" si="2"/>
        <v>WS_TM_HITL</v>
      </c>
      <c r="X18" s="9">
        <f>F18</f>
        <v>1.7858201939130063</v>
      </c>
      <c r="Y18" s="8" t="str">
        <f t="shared" si="3"/>
        <v>WS_TM_HITL_COST_C_2017</v>
      </c>
      <c r="Z18" s="8" t="str">
        <f t="shared" si="4"/>
        <v>WS_TM_HITL</v>
      </c>
      <c r="AA18" s="9">
        <f>G18</f>
        <v>0</v>
      </c>
      <c r="AB18" s="8" t="str">
        <f t="shared" si="5"/>
        <v>WS_TM_HITL_COST_D_2017</v>
      </c>
      <c r="AC18" s="8" t="str">
        <f t="shared" si="6"/>
        <v>WS_TM_HITL</v>
      </c>
      <c r="AD18" s="9">
        <f>H18</f>
        <v>0</v>
      </c>
      <c r="AE18" s="8" t="str">
        <f t="shared" si="7"/>
        <v>WS_TM_HITL_COST_E_2017</v>
      </c>
      <c r="AF18" s="8" t="str">
        <f t="shared" si="8"/>
        <v>WS_TM_HITL</v>
      </c>
      <c r="AG18" s="9">
        <f>I18</f>
        <v>0</v>
      </c>
      <c r="AH18" s="8" t="str">
        <f t="shared" si="9"/>
        <v>WS_TM_HITL_COST_Z</v>
      </c>
      <c r="AI18" s="8" t="str">
        <f t="shared" si="10"/>
        <v>WS_TM_HITL</v>
      </c>
      <c r="AJ18" s="9">
        <f>J18</f>
        <v>0</v>
      </c>
    </row>
    <row r="19" spans="1:36" ht="15.75" thickBot="1">
      <c r="A19" s="6" t="s">
        <v>15</v>
      </c>
      <c r="B19" s="21" t="s">
        <v>110</v>
      </c>
      <c r="C19" s="22" t="s">
        <v>479</v>
      </c>
      <c r="D19" s="23" t="s">
        <v>478</v>
      </c>
      <c r="E19" s="24">
        <f>VLOOKUP($B19,'[1]汇总FY16 BG'!$B:$L,11,0)</f>
        <v>4.841545572307079</v>
      </c>
      <c r="F19" s="24">
        <f>VLOOKUP($B19,'[1]汇总FY16 BG'!$B:$L,9,0)</f>
        <v>2.3629399172273655</v>
      </c>
      <c r="G19" s="25">
        <v>0</v>
      </c>
      <c r="H19" s="25">
        <v>0</v>
      </c>
      <c r="I19" s="25"/>
      <c r="J19" s="25"/>
      <c r="K19" s="115"/>
      <c r="L19" s="115"/>
      <c r="M19" s="115"/>
      <c r="N19" s="115"/>
      <c r="O19" s="115"/>
      <c r="P19" s="115"/>
      <c r="Q19" s="115"/>
      <c r="R19" s="8" t="str">
        <f t="shared" si="0"/>
        <v>WS_TP1_HITL_COST_A_2017</v>
      </c>
      <c r="S19" s="8" t="str">
        <f t="shared" si="11"/>
        <v>WS_TP1_HITL</v>
      </c>
      <c r="T19" s="8" t="s">
        <v>502</v>
      </c>
      <c r="U19" s="9">
        <f>E19</f>
        <v>4.841545572307079</v>
      </c>
      <c r="V19" s="8" t="str">
        <f t="shared" si="1"/>
        <v>WS_TP1_HITL_COST_B_2017</v>
      </c>
      <c r="W19" s="8" t="str">
        <f t="shared" si="2"/>
        <v>WS_TP1_HITL</v>
      </c>
      <c r="X19" s="9">
        <f>F19</f>
        <v>2.3629399172273655</v>
      </c>
      <c r="Y19" s="8" t="str">
        <f t="shared" si="3"/>
        <v>WS_TP1_HITL_COST_C_2017</v>
      </c>
      <c r="Z19" s="8" t="str">
        <f t="shared" si="4"/>
        <v>WS_TP1_HITL</v>
      </c>
      <c r="AA19" s="9">
        <f>G19</f>
        <v>0</v>
      </c>
      <c r="AB19" s="8" t="str">
        <f t="shared" si="5"/>
        <v>WS_TP1_HITL_COST_D_2017</v>
      </c>
      <c r="AC19" s="8" t="str">
        <f t="shared" si="6"/>
        <v>WS_TP1_HITL</v>
      </c>
      <c r="AD19" s="9">
        <f>H19</f>
        <v>0</v>
      </c>
      <c r="AE19" s="8" t="str">
        <f t="shared" si="7"/>
        <v>WS_TP1_HITL_COST_E_2017</v>
      </c>
      <c r="AF19" s="8" t="str">
        <f t="shared" si="8"/>
        <v>WS_TP1_HITL</v>
      </c>
      <c r="AG19" s="9">
        <f>I19</f>
        <v>0</v>
      </c>
      <c r="AH19" s="8" t="str">
        <f t="shared" si="9"/>
        <v>WS_TP1_HITL_COST_Z</v>
      </c>
      <c r="AI19" s="8" t="str">
        <f t="shared" si="10"/>
        <v>WS_TP1_HITL</v>
      </c>
      <c r="AJ19" s="9">
        <f>J19</f>
        <v>0</v>
      </c>
    </row>
    <row r="20" spans="1:36" ht="15.75" thickBot="1">
      <c r="A20" s="6" t="s">
        <v>15</v>
      </c>
      <c r="B20" s="21" t="s">
        <v>103</v>
      </c>
      <c r="C20" s="22" t="s">
        <v>480</v>
      </c>
      <c r="D20" s="23" t="s">
        <v>478</v>
      </c>
      <c r="E20" s="24">
        <f>VLOOKUP($B20,'[1]汇总FY16 BG'!$B:$L,11,0)</f>
        <v>4.4984850042533644</v>
      </c>
      <c r="F20" s="24">
        <f>VLOOKUP($B20,'[1]汇总FY16 BG'!$B:$L,9,0)</f>
        <v>2.224655877687967</v>
      </c>
      <c r="G20" s="25">
        <v>0</v>
      </c>
      <c r="H20" s="25">
        <v>0</v>
      </c>
      <c r="I20" s="25"/>
      <c r="J20" s="25"/>
      <c r="K20" s="115"/>
      <c r="L20" s="115"/>
      <c r="M20" s="115"/>
      <c r="N20" s="115"/>
      <c r="O20" s="115"/>
      <c r="P20" s="115"/>
      <c r="Q20" s="115"/>
      <c r="R20" s="8" t="str">
        <f t="shared" si="0"/>
        <v>WS_TP2_HITL_COST_A_2017</v>
      </c>
      <c r="S20" s="8" t="str">
        <f t="shared" si="11"/>
        <v>WS_TP2_HITL</v>
      </c>
      <c r="T20" s="8" t="s">
        <v>502</v>
      </c>
      <c r="U20" s="9">
        <f>E20</f>
        <v>4.4984850042533644</v>
      </c>
      <c r="V20" s="8" t="str">
        <f t="shared" si="1"/>
        <v>WS_TP2_HITL_COST_B_2017</v>
      </c>
      <c r="W20" s="8" t="str">
        <f t="shared" si="2"/>
        <v>WS_TP2_HITL</v>
      </c>
      <c r="X20" s="9">
        <f>F20</f>
        <v>2.224655877687967</v>
      </c>
      <c r="Y20" s="8" t="str">
        <f t="shared" si="3"/>
        <v>WS_TP2_HITL_COST_C_2017</v>
      </c>
      <c r="Z20" s="8" t="str">
        <f t="shared" si="4"/>
        <v>WS_TP2_HITL</v>
      </c>
      <c r="AA20" s="9">
        <f>G20</f>
        <v>0</v>
      </c>
      <c r="AB20" s="8" t="str">
        <f t="shared" si="5"/>
        <v>WS_TP2_HITL_COST_D_2017</v>
      </c>
      <c r="AC20" s="8" t="str">
        <f t="shared" si="6"/>
        <v>WS_TP2_HITL</v>
      </c>
      <c r="AD20" s="9">
        <f>H20</f>
        <v>0</v>
      </c>
      <c r="AE20" s="8" t="str">
        <f t="shared" si="7"/>
        <v>WS_TP2_HITL_COST_E_2017</v>
      </c>
      <c r="AF20" s="8" t="str">
        <f t="shared" si="8"/>
        <v>WS_TP2_HITL</v>
      </c>
      <c r="AG20" s="9">
        <f>I20</f>
        <v>0</v>
      </c>
      <c r="AH20" s="8" t="str">
        <f t="shared" si="9"/>
        <v>WS_TP2_HITL_COST_Z</v>
      </c>
      <c r="AI20" s="8" t="str">
        <f t="shared" si="10"/>
        <v>WS_TP2_HITL</v>
      </c>
      <c r="AJ20" s="9">
        <f>J20</f>
        <v>0</v>
      </c>
    </row>
    <row r="21" spans="1:36" ht="15.75" thickBot="1">
      <c r="A21" s="6" t="s">
        <v>15</v>
      </c>
      <c r="B21" s="21" t="s">
        <v>113</v>
      </c>
      <c r="C21" s="22" t="s">
        <v>481</v>
      </c>
      <c r="D21" s="23" t="s">
        <v>478</v>
      </c>
      <c r="E21" s="24">
        <f>VLOOKUP($B21,'[1]汇总FY16 BG'!$B:$L,11,0)</f>
        <v>3.7524052730756514</v>
      </c>
      <c r="F21" s="24">
        <f>VLOOKUP($B21,'[1]汇总FY16 BG'!$B:$L,9,0)</f>
        <v>1.8990976569228266</v>
      </c>
      <c r="G21" s="25">
        <v>0</v>
      </c>
      <c r="H21" s="25">
        <v>0</v>
      </c>
      <c r="I21" s="25"/>
      <c r="J21" s="25"/>
      <c r="K21" s="115"/>
      <c r="L21" s="115"/>
      <c r="M21" s="115"/>
      <c r="N21" s="115"/>
      <c r="O21" s="115"/>
      <c r="P21" s="115"/>
      <c r="Q21" s="115"/>
      <c r="R21" s="8" t="str">
        <f t="shared" si="0"/>
        <v>WS_JM_HITL_COST_A_2017</v>
      </c>
      <c r="S21" s="8" t="str">
        <f t="shared" si="11"/>
        <v>WS_JM_HITL</v>
      </c>
      <c r="T21" s="8" t="s">
        <v>502</v>
      </c>
      <c r="U21" s="9">
        <f>E21</f>
        <v>3.7524052730756514</v>
      </c>
      <c r="V21" s="8" t="str">
        <f t="shared" si="1"/>
        <v>WS_JM_HITL_COST_B_2017</v>
      </c>
      <c r="W21" s="8" t="str">
        <f t="shared" si="2"/>
        <v>WS_JM_HITL</v>
      </c>
      <c r="X21" s="9">
        <f>F21</f>
        <v>1.8990976569228266</v>
      </c>
      <c r="Y21" s="8" t="str">
        <f t="shared" si="3"/>
        <v>WS_JM_HITL_COST_C_2017</v>
      </c>
      <c r="Z21" s="8" t="str">
        <f t="shared" si="4"/>
        <v>WS_JM_HITL</v>
      </c>
      <c r="AA21" s="9">
        <f>G21</f>
        <v>0</v>
      </c>
      <c r="AB21" s="8" t="str">
        <f t="shared" si="5"/>
        <v>WS_JM_HITL_COST_D_2017</v>
      </c>
      <c r="AC21" s="8" t="str">
        <f t="shared" si="6"/>
        <v>WS_JM_HITL</v>
      </c>
      <c r="AD21" s="9">
        <f>H21</f>
        <v>0</v>
      </c>
      <c r="AE21" s="8" t="str">
        <f t="shared" si="7"/>
        <v>WS_JM_HITL_COST_E_2017</v>
      </c>
      <c r="AF21" s="8" t="str">
        <f t="shared" si="8"/>
        <v>WS_JM_HITL</v>
      </c>
      <c r="AG21" s="9">
        <f>I21</f>
        <v>0</v>
      </c>
      <c r="AH21" s="8" t="str">
        <f t="shared" si="9"/>
        <v>WS_JM_HITL_COST_Z</v>
      </c>
      <c r="AI21" s="8" t="str">
        <f t="shared" si="10"/>
        <v>WS_JM_HITL</v>
      </c>
      <c r="AJ21" s="9">
        <f>J21</f>
        <v>0</v>
      </c>
    </row>
    <row r="22" spans="1:36" ht="15.75" thickBot="1">
      <c r="A22" s="6" t="s">
        <v>15</v>
      </c>
      <c r="B22" s="21" t="s">
        <v>108</v>
      </c>
      <c r="C22" s="22" t="s">
        <v>482</v>
      </c>
      <c r="D22" s="23" t="s">
        <v>483</v>
      </c>
      <c r="E22" s="24">
        <f>VLOOKUP($B22,'[1]汇总FY16 BG'!$B:$L,11,0)</f>
        <v>857.76738557677379</v>
      </c>
      <c r="F22" s="24">
        <f>VLOOKUP($B22,'[1]汇总FY16 BG'!$B:$L,9,0)</f>
        <v>730.86108858496834</v>
      </c>
      <c r="G22" s="25">
        <v>0</v>
      </c>
      <c r="H22" s="25">
        <v>0</v>
      </c>
      <c r="I22" s="25"/>
      <c r="J22" s="25"/>
      <c r="K22" s="115"/>
      <c r="L22" s="115"/>
      <c r="M22" s="115"/>
      <c r="N22" s="115"/>
      <c r="O22" s="115"/>
      <c r="P22" s="115"/>
      <c r="Q22" s="115"/>
      <c r="R22" s="8" t="str">
        <f t="shared" si="0"/>
        <v>WS_PT1_HITL_COST_A_2017</v>
      </c>
      <c r="S22" s="8" t="str">
        <f t="shared" si="11"/>
        <v>WS_PT1_HITL</v>
      </c>
      <c r="T22" s="8" t="s">
        <v>502</v>
      </c>
      <c r="U22" s="9">
        <f>E22</f>
        <v>857.76738557677379</v>
      </c>
      <c r="V22" s="8" t="str">
        <f t="shared" si="1"/>
        <v>WS_PT1_HITL_COST_B_2017</v>
      </c>
      <c r="W22" s="8" t="str">
        <f t="shared" si="2"/>
        <v>WS_PT1_HITL</v>
      </c>
      <c r="X22" s="9">
        <f>F22</f>
        <v>730.86108858496834</v>
      </c>
      <c r="Y22" s="8" t="str">
        <f t="shared" si="3"/>
        <v>WS_PT1_HITL_COST_C_2017</v>
      </c>
      <c r="Z22" s="8" t="str">
        <f t="shared" si="4"/>
        <v>WS_PT1_HITL</v>
      </c>
      <c r="AA22" s="9">
        <f>G22</f>
        <v>0</v>
      </c>
      <c r="AB22" s="8" t="str">
        <f t="shared" si="5"/>
        <v>WS_PT1_HITL_COST_D_2017</v>
      </c>
      <c r="AC22" s="8" t="str">
        <f t="shared" si="6"/>
        <v>WS_PT1_HITL</v>
      </c>
      <c r="AD22" s="9">
        <f>H22</f>
        <v>0</v>
      </c>
      <c r="AE22" s="8" t="str">
        <f t="shared" si="7"/>
        <v>WS_PT1_HITL_COST_E_2017</v>
      </c>
      <c r="AF22" s="8" t="str">
        <f t="shared" si="8"/>
        <v>WS_PT1_HITL</v>
      </c>
      <c r="AG22" s="9">
        <f>I22</f>
        <v>0</v>
      </c>
      <c r="AH22" s="8" t="str">
        <f t="shared" si="9"/>
        <v>WS_PT1_HITL_COST_Z</v>
      </c>
      <c r="AI22" s="8" t="str">
        <f t="shared" si="10"/>
        <v>WS_PT1_HITL</v>
      </c>
      <c r="AJ22" s="9">
        <f>J22</f>
        <v>0</v>
      </c>
    </row>
    <row r="23" spans="1:36" ht="15.75" thickBot="1">
      <c r="A23" s="6" t="s">
        <v>15</v>
      </c>
      <c r="B23" s="21" t="s">
        <v>106</v>
      </c>
      <c r="C23" s="22" t="s">
        <v>482</v>
      </c>
      <c r="D23" s="23" t="s">
        <v>483</v>
      </c>
      <c r="E23" s="24">
        <f>VLOOKUP($B23,'[1]汇总FY16 BG'!$B:$L,11,0)</f>
        <v>1510.5318528562398</v>
      </c>
      <c r="F23" s="24">
        <f>VLOOKUP($B23,'[1]汇总FY16 BG'!$B:$L,9,0)</f>
        <v>1283.8229684016444</v>
      </c>
      <c r="G23" s="25">
        <v>0</v>
      </c>
      <c r="H23" s="25">
        <v>0</v>
      </c>
      <c r="I23" s="25"/>
      <c r="J23" s="25"/>
      <c r="K23" s="115"/>
      <c r="L23" s="115"/>
      <c r="M23" s="115"/>
      <c r="N23" s="115"/>
      <c r="O23" s="115"/>
      <c r="P23" s="115"/>
      <c r="Q23" s="115"/>
      <c r="R23" s="8" t="str">
        <f t="shared" si="0"/>
        <v>WS_PT2_HITL_COST_A_2017</v>
      </c>
      <c r="S23" s="8" t="str">
        <f t="shared" si="11"/>
        <v>WS_PT2_HITL</v>
      </c>
      <c r="T23" s="8" t="s">
        <v>502</v>
      </c>
      <c r="U23" s="9">
        <f>E23</f>
        <v>1510.5318528562398</v>
      </c>
      <c r="V23" s="8" t="str">
        <f t="shared" si="1"/>
        <v>WS_PT2_HITL_COST_B_2017</v>
      </c>
      <c r="W23" s="8" t="str">
        <f t="shared" si="2"/>
        <v>WS_PT2_HITL</v>
      </c>
      <c r="X23" s="9">
        <f>F23</f>
        <v>1283.8229684016444</v>
      </c>
      <c r="Y23" s="8" t="str">
        <f t="shared" si="3"/>
        <v>WS_PT2_HITL_COST_C_2017</v>
      </c>
      <c r="Z23" s="8" t="str">
        <f t="shared" si="4"/>
        <v>WS_PT2_HITL</v>
      </c>
      <c r="AA23" s="9">
        <f>G23</f>
        <v>0</v>
      </c>
      <c r="AB23" s="8" t="str">
        <f t="shared" si="5"/>
        <v>WS_PT2_HITL_COST_D_2017</v>
      </c>
      <c r="AC23" s="8" t="str">
        <f t="shared" si="6"/>
        <v>WS_PT2_HITL</v>
      </c>
      <c r="AD23" s="9">
        <f>H23</f>
        <v>0</v>
      </c>
      <c r="AE23" s="8" t="str">
        <f t="shared" si="7"/>
        <v>WS_PT2_HITL_COST_E_2017</v>
      </c>
      <c r="AF23" s="8" t="str">
        <f t="shared" si="8"/>
        <v>WS_PT2_HITL</v>
      </c>
      <c r="AG23" s="9">
        <f>I23</f>
        <v>0</v>
      </c>
      <c r="AH23" s="8" t="str">
        <f t="shared" si="9"/>
        <v>WS_PT2_HITL_COST_Z</v>
      </c>
      <c r="AI23" s="8" t="str">
        <f t="shared" si="10"/>
        <v>WS_PT2_HITL</v>
      </c>
      <c r="AJ23" s="9">
        <f>J23</f>
        <v>0</v>
      </c>
    </row>
    <row r="24" spans="1:36" ht="15.75" thickBot="1">
      <c r="A24" s="6" t="s">
        <v>15</v>
      </c>
      <c r="B24" s="31" t="s">
        <v>521</v>
      </c>
      <c r="C24" s="31" t="s">
        <v>522</v>
      </c>
      <c r="D24" s="31" t="s">
        <v>523</v>
      </c>
      <c r="E24" s="9">
        <f>VLOOKUP($B24,'[1]汇总FY16 BG'!$B:$L,11,0)</f>
        <v>22.087800198214289</v>
      </c>
      <c r="F24" s="9">
        <f>VLOOKUP($B24,'[1]汇总FY16 BG'!$B:$L,9,0)</f>
        <v>10.27517310314709</v>
      </c>
      <c r="G24" s="4">
        <v>0</v>
      </c>
      <c r="H24" s="4">
        <v>0</v>
      </c>
      <c r="I24" s="31"/>
      <c r="J24" s="31"/>
      <c r="K24" s="31"/>
      <c r="L24" s="31"/>
      <c r="M24" s="31"/>
      <c r="N24" s="31"/>
      <c r="O24" s="31"/>
      <c r="P24" s="31"/>
      <c r="Q24" s="31"/>
      <c r="R24" s="8" t="str">
        <f t="shared" si="0"/>
        <v>WS_A200T1_HITL_COST_A_2017</v>
      </c>
      <c r="S24" s="8" t="str">
        <f t="shared" si="11"/>
        <v>WS_A200T1_HITL</v>
      </c>
      <c r="T24" s="8" t="s">
        <v>502</v>
      </c>
      <c r="U24" s="9">
        <f>E24</f>
        <v>22.087800198214289</v>
      </c>
      <c r="V24" s="8" t="str">
        <f t="shared" si="1"/>
        <v>WS_A200T1_HITL_COST_B_2017</v>
      </c>
      <c r="W24" s="8" t="str">
        <f t="shared" si="2"/>
        <v>WS_A200T1_HITL</v>
      </c>
      <c r="X24" s="9">
        <f>F24</f>
        <v>10.27517310314709</v>
      </c>
      <c r="Y24" s="8" t="str">
        <f t="shared" si="3"/>
        <v>WS_A200T1_HITL_COST_C_2017</v>
      </c>
      <c r="Z24" s="8" t="str">
        <f t="shared" si="4"/>
        <v>WS_A200T1_HITL</v>
      </c>
      <c r="AA24" s="9">
        <f>G24</f>
        <v>0</v>
      </c>
      <c r="AB24" s="8" t="str">
        <f t="shared" si="5"/>
        <v>WS_A200T1_HITL_COST_D_2017</v>
      </c>
      <c r="AC24" s="8" t="str">
        <f t="shared" si="6"/>
        <v>WS_A200T1_HITL</v>
      </c>
      <c r="AD24" s="9">
        <f>H24</f>
        <v>0</v>
      </c>
      <c r="AE24" s="8" t="str">
        <f t="shared" si="7"/>
        <v>WS_A200T1_HITL_COST_E_2017</v>
      </c>
      <c r="AF24" s="8" t="str">
        <f t="shared" si="8"/>
        <v>WS_A200T1_HITL</v>
      </c>
      <c r="AG24" s="9">
        <f>I24</f>
        <v>0</v>
      </c>
      <c r="AH24" s="8" t="str">
        <f t="shared" si="9"/>
        <v>WS_A200T1_HITL_COST_Z</v>
      </c>
      <c r="AI24" s="8" t="str">
        <f t="shared" si="10"/>
        <v>WS_A200T1_HITL</v>
      </c>
      <c r="AJ24" s="9">
        <f>J24</f>
        <v>0</v>
      </c>
    </row>
    <row r="25" spans="1:36" ht="15.75" thickBot="1">
      <c r="A25" s="6" t="s">
        <v>15</v>
      </c>
      <c r="B25" s="22" t="s">
        <v>524</v>
      </c>
      <c r="C25" s="22" t="s">
        <v>525</v>
      </c>
      <c r="D25" s="22" t="s">
        <v>523</v>
      </c>
      <c r="E25" s="24">
        <f>VLOOKUP($B25,'[1]汇总FY16 BG'!$B:$L,11,0)</f>
        <v>28.465260180501026</v>
      </c>
      <c r="F25" s="24">
        <f>VLOOKUP($B25,'[1]汇总FY16 BG'!$B:$L,9,0)</f>
        <v>15.044483541118618</v>
      </c>
      <c r="G25" s="25">
        <v>0</v>
      </c>
      <c r="H25" s="25">
        <v>0</v>
      </c>
      <c r="I25" s="22"/>
      <c r="J25" s="22"/>
      <c r="K25" s="116"/>
      <c r="L25" s="116"/>
      <c r="M25" s="116"/>
      <c r="N25" s="116"/>
      <c r="O25" s="116"/>
      <c r="P25" s="116"/>
      <c r="Q25" s="116"/>
      <c r="R25" s="8" t="str">
        <f t="shared" si="0"/>
        <v>WS_A200T2_HITL_COST_A_2017</v>
      </c>
      <c r="S25" s="8" t="str">
        <f t="shared" si="11"/>
        <v>WS_A200T2_HITL</v>
      </c>
      <c r="T25" s="8" t="s">
        <v>502</v>
      </c>
      <c r="U25" s="9">
        <f>E25</f>
        <v>28.465260180501026</v>
      </c>
      <c r="V25" s="8" t="str">
        <f t="shared" si="1"/>
        <v>WS_A200T2_HITL_COST_B_2017</v>
      </c>
      <c r="W25" s="8" t="str">
        <f t="shared" si="2"/>
        <v>WS_A200T2_HITL</v>
      </c>
      <c r="X25" s="9">
        <f>F25</f>
        <v>15.044483541118618</v>
      </c>
      <c r="Y25" s="8" t="str">
        <f t="shared" si="3"/>
        <v>WS_A200T2_HITL_COST_C_2017</v>
      </c>
      <c r="Z25" s="8" t="str">
        <f t="shared" si="4"/>
        <v>WS_A200T2_HITL</v>
      </c>
      <c r="AA25" s="9">
        <f>G25</f>
        <v>0</v>
      </c>
      <c r="AB25" s="8" t="str">
        <f t="shared" si="5"/>
        <v>WS_A200T2_HITL_COST_D_2017</v>
      </c>
      <c r="AC25" s="8" t="str">
        <f t="shared" si="6"/>
        <v>WS_A200T2_HITL</v>
      </c>
      <c r="AD25" s="9">
        <f>H25</f>
        <v>0</v>
      </c>
      <c r="AE25" s="8" t="str">
        <f t="shared" si="7"/>
        <v>WS_A200T2_HITL_COST_E_2017</v>
      </c>
      <c r="AF25" s="8" t="str">
        <f t="shared" si="8"/>
        <v>WS_A200T2_HITL</v>
      </c>
      <c r="AG25" s="9">
        <f>I25</f>
        <v>0</v>
      </c>
      <c r="AH25" s="8" t="str">
        <f t="shared" si="9"/>
        <v>WS_A200T2_HITL_COST_Z</v>
      </c>
      <c r="AI25" s="8" t="str">
        <f t="shared" si="10"/>
        <v>WS_A200T2_HITL</v>
      </c>
      <c r="AJ25" s="9">
        <f>J25</f>
        <v>0</v>
      </c>
    </row>
    <row r="26" spans="1:36" ht="15.75" thickBot="1">
      <c r="A26" s="6" t="s">
        <v>15</v>
      </c>
      <c r="B26" s="22" t="s">
        <v>526</v>
      </c>
      <c r="C26" s="22" t="s">
        <v>527</v>
      </c>
      <c r="D26" s="22" t="s">
        <v>523</v>
      </c>
      <c r="E26" s="26">
        <f>VLOOKUP($B26,'[1]汇总FY16 BG'!$B:$L,11,0)</f>
        <v>34.42024800900068</v>
      </c>
      <c r="F26" s="26">
        <f>VLOOKUP($B26,'[1]汇总FY16 BG'!$B:$L,9,0)</f>
        <v>17.813699317457928</v>
      </c>
      <c r="G26" s="21">
        <v>0</v>
      </c>
      <c r="H26" s="21">
        <v>0</v>
      </c>
      <c r="I26" s="22"/>
      <c r="J26" s="22"/>
      <c r="K26" s="116"/>
      <c r="L26" s="116"/>
      <c r="M26" s="116"/>
      <c r="N26" s="116"/>
      <c r="O26" s="116"/>
      <c r="P26" s="116"/>
      <c r="Q26" s="116"/>
      <c r="R26" s="8" t="str">
        <f t="shared" si="0"/>
        <v>WS_A300T_HITL_COST_A_2017</v>
      </c>
      <c r="S26" s="8" t="str">
        <f t="shared" si="11"/>
        <v>WS_A300T_HITL</v>
      </c>
      <c r="T26" s="8" t="s">
        <v>502</v>
      </c>
      <c r="U26" s="9">
        <f>E26</f>
        <v>34.42024800900068</v>
      </c>
      <c r="V26" s="8" t="str">
        <f t="shared" si="1"/>
        <v>WS_A300T_HITL_COST_B_2017</v>
      </c>
      <c r="W26" s="8" t="str">
        <f t="shared" si="2"/>
        <v>WS_A300T_HITL</v>
      </c>
      <c r="X26" s="9">
        <f>F26</f>
        <v>17.813699317457928</v>
      </c>
      <c r="Y26" s="8" t="str">
        <f t="shared" si="3"/>
        <v>WS_A300T_HITL_COST_C_2017</v>
      </c>
      <c r="Z26" s="8" t="str">
        <f t="shared" si="4"/>
        <v>WS_A300T_HITL</v>
      </c>
      <c r="AA26" s="9">
        <f>G26</f>
        <v>0</v>
      </c>
      <c r="AB26" s="8" t="str">
        <f t="shared" si="5"/>
        <v>WS_A300T_HITL_COST_D_2017</v>
      </c>
      <c r="AC26" s="8" t="str">
        <f t="shared" si="6"/>
        <v>WS_A300T_HITL</v>
      </c>
      <c r="AD26" s="9">
        <f>H26</f>
        <v>0</v>
      </c>
      <c r="AE26" s="8" t="str">
        <f t="shared" si="7"/>
        <v>WS_A300T_HITL_COST_E_2017</v>
      </c>
      <c r="AF26" s="8" t="str">
        <f t="shared" si="8"/>
        <v>WS_A300T_HITL</v>
      </c>
      <c r="AG26" s="9">
        <f>I26</f>
        <v>0</v>
      </c>
      <c r="AH26" s="8" t="str">
        <f t="shared" si="9"/>
        <v>WS_A300T_HITL_COST_Z</v>
      </c>
      <c r="AI26" s="8" t="str">
        <f t="shared" si="10"/>
        <v>WS_A300T_HITL</v>
      </c>
      <c r="AJ26" s="9">
        <f>J26</f>
        <v>0</v>
      </c>
    </row>
    <row r="27" spans="1:36" ht="15.75" thickBot="1">
      <c r="A27" s="6" t="s">
        <v>15</v>
      </c>
      <c r="B27" s="22" t="s">
        <v>528</v>
      </c>
      <c r="C27" s="22" t="s">
        <v>529</v>
      </c>
      <c r="D27" s="22" t="s">
        <v>523</v>
      </c>
      <c r="E27" s="26">
        <f>VLOOKUP($B27,'[1]汇总FY16 BG'!$B:$L,11,0)</f>
        <v>47.766990427700811</v>
      </c>
      <c r="F27" s="26">
        <f>VLOOKUP($B27,'[1]汇总FY16 BG'!$B:$L,9,0)</f>
        <v>27.111418662616025</v>
      </c>
      <c r="G27" s="21">
        <v>0</v>
      </c>
      <c r="H27" s="21">
        <v>0</v>
      </c>
      <c r="I27" s="22"/>
      <c r="J27" s="22"/>
      <c r="K27" s="116"/>
      <c r="L27" s="116"/>
      <c r="M27" s="116"/>
      <c r="N27" s="116"/>
      <c r="O27" s="116"/>
      <c r="P27" s="116"/>
      <c r="Q27" s="116"/>
      <c r="R27" s="8" t="str">
        <f t="shared" si="0"/>
        <v>WS_A500T_HITL_COST_A_2017</v>
      </c>
      <c r="S27" s="8" t="str">
        <f t="shared" si="11"/>
        <v>WS_A500T_HITL</v>
      </c>
      <c r="T27" s="8" t="s">
        <v>502</v>
      </c>
      <c r="U27" s="9">
        <f>E27</f>
        <v>47.766990427700811</v>
      </c>
      <c r="V27" s="8" t="str">
        <f t="shared" si="1"/>
        <v>WS_A500T_HITL_COST_B_2017</v>
      </c>
      <c r="W27" s="8" t="str">
        <f t="shared" si="2"/>
        <v>WS_A500T_HITL</v>
      </c>
      <c r="X27" s="9">
        <f>F27</f>
        <v>27.111418662616025</v>
      </c>
      <c r="Y27" s="8" t="str">
        <f t="shared" si="3"/>
        <v>WS_A500T_HITL_COST_C_2017</v>
      </c>
      <c r="Z27" s="8" t="str">
        <f t="shared" si="4"/>
        <v>WS_A500T_HITL</v>
      </c>
      <c r="AA27" s="9">
        <f>G27</f>
        <v>0</v>
      </c>
      <c r="AB27" s="8" t="str">
        <f t="shared" si="5"/>
        <v>WS_A500T_HITL_COST_D_2017</v>
      </c>
      <c r="AC27" s="8" t="str">
        <f t="shared" si="6"/>
        <v>WS_A500T_HITL</v>
      </c>
      <c r="AD27" s="9">
        <f>H27</f>
        <v>0</v>
      </c>
      <c r="AE27" s="8" t="str">
        <f t="shared" si="7"/>
        <v>WS_A500T_HITL_COST_E_2017</v>
      </c>
      <c r="AF27" s="8" t="str">
        <f t="shared" si="8"/>
        <v>WS_A500T_HITL</v>
      </c>
      <c r="AG27" s="9">
        <f>I27</f>
        <v>0</v>
      </c>
      <c r="AH27" s="8" t="str">
        <f t="shared" si="9"/>
        <v>WS_A500T_HITL_COST_Z</v>
      </c>
      <c r="AI27" s="8" t="str">
        <f t="shared" si="10"/>
        <v>WS_A500T_HITL</v>
      </c>
      <c r="AJ27" s="9">
        <f>J27</f>
        <v>0</v>
      </c>
    </row>
    <row r="28" spans="1:36" ht="15.75" thickBot="1">
      <c r="A28" s="6" t="s">
        <v>15</v>
      </c>
      <c r="B28" s="22" t="s">
        <v>530</v>
      </c>
      <c r="C28" s="22" t="s">
        <v>531</v>
      </c>
      <c r="D28" s="22" t="s">
        <v>532</v>
      </c>
      <c r="E28" s="26">
        <f>VLOOKUP($B28,'[1]汇总FY16 BG'!$B:$L,11,0)</f>
        <v>10.442206435638301</v>
      </c>
      <c r="F28" s="26">
        <f>VLOOKUP($B28,'[1]汇总FY16 BG'!$B:$L,9,0)</f>
        <v>5.7218662000222302</v>
      </c>
      <c r="G28" s="21">
        <v>0</v>
      </c>
      <c r="H28" s="21">
        <v>0</v>
      </c>
      <c r="I28" s="22"/>
      <c r="J28" s="22"/>
      <c r="K28" s="116"/>
      <c r="L28" s="116"/>
      <c r="M28" s="116"/>
      <c r="N28" s="116"/>
      <c r="O28" s="116"/>
      <c r="P28" s="116"/>
      <c r="Q28" s="116"/>
      <c r="R28" s="8" t="str">
        <f t="shared" si="0"/>
        <v>WS_M160T_HITL_COST_A_2017</v>
      </c>
      <c r="S28" s="8" t="str">
        <f t="shared" si="11"/>
        <v>WS_M160T_HITL</v>
      </c>
      <c r="T28" s="8" t="s">
        <v>502</v>
      </c>
      <c r="U28" s="9">
        <f>E28</f>
        <v>10.442206435638301</v>
      </c>
      <c r="V28" s="8" t="str">
        <f t="shared" si="1"/>
        <v>WS_M160T_HITL_COST_B_2017</v>
      </c>
      <c r="W28" s="8" t="str">
        <f t="shared" si="2"/>
        <v>WS_M160T_HITL</v>
      </c>
      <c r="X28" s="9">
        <f>F28</f>
        <v>5.7218662000222302</v>
      </c>
      <c r="Y28" s="8" t="str">
        <f t="shared" si="3"/>
        <v>WS_M160T_HITL_COST_C_2017</v>
      </c>
      <c r="Z28" s="8" t="str">
        <f t="shared" si="4"/>
        <v>WS_M160T_HITL</v>
      </c>
      <c r="AA28" s="9">
        <f>G28</f>
        <v>0</v>
      </c>
      <c r="AB28" s="8" t="str">
        <f t="shared" si="5"/>
        <v>WS_M160T_HITL_COST_D_2017</v>
      </c>
      <c r="AC28" s="8" t="str">
        <f t="shared" si="6"/>
        <v>WS_M160T_HITL</v>
      </c>
      <c r="AD28" s="9">
        <f>H28</f>
        <v>0</v>
      </c>
      <c r="AE28" s="8" t="str">
        <f t="shared" si="7"/>
        <v>WS_M160T_HITL_COST_E_2017</v>
      </c>
      <c r="AF28" s="8" t="str">
        <f t="shared" si="8"/>
        <v>WS_M160T_HITL</v>
      </c>
      <c r="AG28" s="9">
        <f>I28</f>
        <v>0</v>
      </c>
      <c r="AH28" s="8" t="str">
        <f t="shared" si="9"/>
        <v>WS_M160T_HITL_COST_Z</v>
      </c>
      <c r="AI28" s="8" t="str">
        <f t="shared" si="10"/>
        <v>WS_M160T_HITL</v>
      </c>
      <c r="AJ28" s="9">
        <f>J28</f>
        <v>0</v>
      </c>
    </row>
    <row r="29" spans="1:36" ht="15.75" thickBot="1">
      <c r="A29" s="6" t="s">
        <v>15</v>
      </c>
      <c r="B29" s="22" t="s">
        <v>533</v>
      </c>
      <c r="C29" s="22" t="s">
        <v>534</v>
      </c>
      <c r="D29" s="22" t="s">
        <v>523</v>
      </c>
      <c r="E29" s="26">
        <f>VLOOKUP($B29,'[1]汇总FY16 BG'!$B:$L,11,0)</f>
        <v>10.870784486184293</v>
      </c>
      <c r="F29" s="26">
        <f>VLOOKUP($B29,'[1]汇总FY16 BG'!$B:$L,9,0)</f>
        <v>6.5663634799268609</v>
      </c>
      <c r="G29" s="21">
        <v>0</v>
      </c>
      <c r="H29" s="21">
        <v>0</v>
      </c>
      <c r="I29" s="25"/>
      <c r="J29" s="22"/>
      <c r="K29" s="116"/>
      <c r="L29" s="116"/>
      <c r="M29" s="116"/>
      <c r="N29" s="116"/>
      <c r="O29" s="116"/>
      <c r="P29" s="116"/>
      <c r="Q29" s="116"/>
      <c r="R29" s="8" t="str">
        <f t="shared" si="0"/>
        <v>WS_S110T_HITL_COST_A_2017</v>
      </c>
      <c r="S29" s="8" t="str">
        <f t="shared" si="11"/>
        <v>WS_S110T_HITL</v>
      </c>
      <c r="T29" s="8" t="s">
        <v>502</v>
      </c>
      <c r="U29" s="9">
        <f>E29</f>
        <v>10.870784486184293</v>
      </c>
      <c r="V29" s="8" t="str">
        <f t="shared" si="1"/>
        <v>WS_S110T_HITL_COST_B_2017</v>
      </c>
      <c r="W29" s="8" t="str">
        <f t="shared" si="2"/>
        <v>WS_S110T_HITL</v>
      </c>
      <c r="X29" s="9">
        <f>F29</f>
        <v>6.5663634799268609</v>
      </c>
      <c r="Y29" s="8" t="str">
        <f t="shared" si="3"/>
        <v>WS_S110T_HITL_COST_C_2017</v>
      </c>
      <c r="Z29" s="8" t="str">
        <f t="shared" si="4"/>
        <v>WS_S110T_HITL</v>
      </c>
      <c r="AA29" s="9">
        <f>G29</f>
        <v>0</v>
      </c>
      <c r="AB29" s="8" t="str">
        <f t="shared" si="5"/>
        <v>WS_S110T_HITL_COST_D_2017</v>
      </c>
      <c r="AC29" s="8" t="str">
        <f t="shared" si="6"/>
        <v>WS_S110T_HITL</v>
      </c>
      <c r="AD29" s="9">
        <f>H29</f>
        <v>0</v>
      </c>
      <c r="AE29" s="8" t="str">
        <f t="shared" si="7"/>
        <v>WS_S110T_HITL_COST_E_2017</v>
      </c>
      <c r="AF29" s="8" t="str">
        <f t="shared" si="8"/>
        <v>WS_S110T_HITL</v>
      </c>
      <c r="AG29" s="9">
        <f>I29</f>
        <v>0</v>
      </c>
      <c r="AH29" s="8" t="str">
        <f t="shared" si="9"/>
        <v>WS_S110T_HITL_COST_Z</v>
      </c>
      <c r="AI29" s="8" t="str">
        <f t="shared" si="10"/>
        <v>WS_S110T_HITL</v>
      </c>
      <c r="AJ29" s="9">
        <f>J29</f>
        <v>0</v>
      </c>
    </row>
    <row r="30" spans="1:36" ht="15.75" thickBot="1">
      <c r="A30" s="6" t="s">
        <v>15</v>
      </c>
      <c r="B30" s="22" t="s">
        <v>535</v>
      </c>
      <c r="C30" s="22" t="s">
        <v>536</v>
      </c>
      <c r="D30" s="22" t="s">
        <v>523</v>
      </c>
      <c r="E30" s="26">
        <f>VLOOKUP($B30,'[1]汇总FY16 BG'!$B:$L,11,0)</f>
        <v>9.9238797805183427</v>
      </c>
      <c r="F30" s="26">
        <f>VLOOKUP($B30,'[1]汇总FY16 BG'!$B:$L,9,0)</f>
        <v>5.8340366742642198</v>
      </c>
      <c r="G30" s="21">
        <v>0</v>
      </c>
      <c r="H30" s="21">
        <v>0</v>
      </c>
      <c r="I30" s="22"/>
      <c r="J30" s="22"/>
      <c r="K30" s="116"/>
      <c r="L30" s="116"/>
      <c r="M30" s="116"/>
      <c r="N30" s="116"/>
      <c r="O30" s="116"/>
      <c r="P30" s="116"/>
      <c r="Q30" s="116"/>
      <c r="R30" s="8" t="str">
        <f t="shared" si="0"/>
        <v>WS_S60T_HITL_COST_A_2017</v>
      </c>
      <c r="S30" s="8" t="str">
        <f t="shared" si="11"/>
        <v>WS_S60T_HITL</v>
      </c>
      <c r="T30" s="8" t="s">
        <v>502</v>
      </c>
      <c r="U30" s="9">
        <f>E30</f>
        <v>9.9238797805183427</v>
      </c>
      <c r="V30" s="8" t="str">
        <f t="shared" si="1"/>
        <v>WS_S60T_HITL_COST_B_2017</v>
      </c>
      <c r="W30" s="8" t="str">
        <f t="shared" si="2"/>
        <v>WS_S60T_HITL</v>
      </c>
      <c r="X30" s="9">
        <f>F30</f>
        <v>5.8340366742642198</v>
      </c>
      <c r="Y30" s="8" t="str">
        <f t="shared" si="3"/>
        <v>WS_S60T_HITL_COST_C_2017</v>
      </c>
      <c r="Z30" s="8" t="str">
        <f t="shared" si="4"/>
        <v>WS_S60T_HITL</v>
      </c>
      <c r="AA30" s="9">
        <f>G30</f>
        <v>0</v>
      </c>
      <c r="AB30" s="8" t="str">
        <f t="shared" si="5"/>
        <v>WS_S60T_HITL_COST_D_2017</v>
      </c>
      <c r="AC30" s="8" t="str">
        <f t="shared" si="6"/>
        <v>WS_S60T_HITL</v>
      </c>
      <c r="AD30" s="9">
        <f>H30</f>
        <v>0</v>
      </c>
      <c r="AE30" s="8" t="str">
        <f t="shared" si="7"/>
        <v>WS_S60T_HITL_COST_E_2017</v>
      </c>
      <c r="AF30" s="8" t="str">
        <f t="shared" si="8"/>
        <v>WS_S60T_HITL</v>
      </c>
      <c r="AG30" s="9">
        <f>I30</f>
        <v>0</v>
      </c>
      <c r="AH30" s="8" t="str">
        <f t="shared" si="9"/>
        <v>WS_S60T_HITL_COST_Z</v>
      </c>
      <c r="AI30" s="8" t="str">
        <f t="shared" si="10"/>
        <v>WS_S60T_HITL</v>
      </c>
      <c r="AJ30" s="9">
        <f>J30</f>
        <v>0</v>
      </c>
    </row>
    <row r="31" spans="1:36" ht="15.75" thickBot="1">
      <c r="A31" s="6" t="s">
        <v>15</v>
      </c>
      <c r="B31" s="22" t="s">
        <v>537</v>
      </c>
      <c r="C31" s="22" t="s">
        <v>538</v>
      </c>
      <c r="D31" s="22" t="s">
        <v>523</v>
      </c>
      <c r="E31" s="26">
        <f>VLOOKUP($B31,'[1]汇总FY16 BG'!$B:$L,11,0)</f>
        <v>22.967062105502528</v>
      </c>
      <c r="F31" s="26">
        <f>VLOOKUP($B31,'[1]汇总FY16 BG'!$B:$L,9,0)</f>
        <v>13.267657152104793</v>
      </c>
      <c r="G31" s="21">
        <v>0</v>
      </c>
      <c r="H31" s="21">
        <v>0</v>
      </c>
      <c r="I31" s="22"/>
      <c r="J31" s="22"/>
      <c r="K31" s="116"/>
      <c r="L31" s="116"/>
      <c r="M31" s="116"/>
      <c r="N31" s="116"/>
      <c r="O31" s="116"/>
      <c r="P31" s="116"/>
      <c r="Q31" s="116"/>
      <c r="R31" s="8" t="str">
        <f t="shared" si="0"/>
        <v>WS_C75300T_HITL_COST_A_2017</v>
      </c>
      <c r="S31" s="8" t="str">
        <f t="shared" si="11"/>
        <v>WS_C75300T_HITL</v>
      </c>
      <c r="T31" s="8" t="s">
        <v>502</v>
      </c>
      <c r="U31" s="9">
        <f>E31</f>
        <v>22.967062105502528</v>
      </c>
      <c r="V31" s="8" t="str">
        <f t="shared" si="1"/>
        <v>WS_C75300T_HITL_COST_B_2017</v>
      </c>
      <c r="W31" s="8" t="str">
        <f t="shared" si="2"/>
        <v>WS_C75300T_HITL</v>
      </c>
      <c r="X31" s="9">
        <f>F31</f>
        <v>13.267657152104793</v>
      </c>
      <c r="Y31" s="8" t="str">
        <f t="shared" si="3"/>
        <v>WS_C75300T_HITL_COST_C_2017</v>
      </c>
      <c r="Z31" s="8" t="str">
        <f t="shared" si="4"/>
        <v>WS_C75300T_HITL</v>
      </c>
      <c r="AA31" s="9">
        <f>G31</f>
        <v>0</v>
      </c>
      <c r="AB31" s="8" t="str">
        <f t="shared" si="5"/>
        <v>WS_C75300T_HITL_COST_D_2017</v>
      </c>
      <c r="AC31" s="8" t="str">
        <f t="shared" si="6"/>
        <v>WS_C75300T_HITL</v>
      </c>
      <c r="AD31" s="9">
        <f>H31</f>
        <v>0</v>
      </c>
      <c r="AE31" s="8" t="str">
        <f t="shared" si="7"/>
        <v>WS_C75300T_HITL_COST_E_2017</v>
      </c>
      <c r="AF31" s="8" t="str">
        <f t="shared" si="8"/>
        <v>WS_C75300T_HITL</v>
      </c>
      <c r="AG31" s="9">
        <f>I31</f>
        <v>0</v>
      </c>
      <c r="AH31" s="8" t="str">
        <f t="shared" si="9"/>
        <v>WS_C75300T_HITL_COST_Z</v>
      </c>
      <c r="AI31" s="8" t="str">
        <f t="shared" si="10"/>
        <v>WS_C75300T_HITL</v>
      </c>
      <c r="AJ31" s="9">
        <f>J31</f>
        <v>0</v>
      </c>
    </row>
    <row r="32" spans="1:36" ht="15.75" thickBot="1">
      <c r="A32" s="6" t="s">
        <v>15</v>
      </c>
      <c r="B32" s="22" t="s">
        <v>539</v>
      </c>
      <c r="C32" s="22" t="s">
        <v>540</v>
      </c>
      <c r="D32" s="22" t="s">
        <v>523</v>
      </c>
      <c r="E32" s="26">
        <f>VLOOKUP($B32,'[1]汇总FY16 BG'!$B:$L,11,0)</f>
        <v>24.673964338712469</v>
      </c>
      <c r="F32" s="26">
        <f>VLOOKUP($B32,'[1]汇总FY16 BG'!$B:$L,9,0)</f>
        <v>14.198803498569259</v>
      </c>
      <c r="G32" s="21">
        <v>0</v>
      </c>
      <c r="H32" s="21">
        <v>0</v>
      </c>
      <c r="I32" s="21"/>
      <c r="J32" s="22"/>
      <c r="K32" s="116"/>
      <c r="L32" s="116"/>
      <c r="M32" s="116"/>
      <c r="N32" s="116"/>
      <c r="O32" s="116"/>
      <c r="P32" s="116"/>
      <c r="Q32" s="116"/>
      <c r="R32" s="8" t="str">
        <f t="shared" si="0"/>
        <v>WS_C75400T_HITL_COST_A_2017</v>
      </c>
      <c r="S32" s="8" t="str">
        <f t="shared" si="11"/>
        <v>WS_C75400T_HITL</v>
      </c>
      <c r="T32" s="8" t="s">
        <v>502</v>
      </c>
      <c r="U32" s="9">
        <f>E32</f>
        <v>24.673964338712469</v>
      </c>
      <c r="V32" s="8" t="str">
        <f t="shared" si="1"/>
        <v>WS_C75400T_HITL_COST_B_2017</v>
      </c>
      <c r="W32" s="8" t="str">
        <f t="shared" si="2"/>
        <v>WS_C75400T_HITL</v>
      </c>
      <c r="X32" s="9">
        <f>F32</f>
        <v>14.198803498569259</v>
      </c>
      <c r="Y32" s="8" t="str">
        <f t="shared" si="3"/>
        <v>WS_C75400T_HITL_COST_C_2017</v>
      </c>
      <c r="Z32" s="8" t="str">
        <f t="shared" si="4"/>
        <v>WS_C75400T_HITL</v>
      </c>
      <c r="AA32" s="9">
        <f>G32</f>
        <v>0</v>
      </c>
      <c r="AB32" s="8" t="str">
        <f t="shared" si="5"/>
        <v>WS_C75400T_HITL_COST_D_2017</v>
      </c>
      <c r="AC32" s="8" t="str">
        <f t="shared" si="6"/>
        <v>WS_C75400T_HITL</v>
      </c>
      <c r="AD32" s="9">
        <f>H32</f>
        <v>0</v>
      </c>
      <c r="AE32" s="8" t="str">
        <f t="shared" si="7"/>
        <v>WS_C75400T_HITL_COST_E_2017</v>
      </c>
      <c r="AF32" s="8" t="str">
        <f t="shared" si="8"/>
        <v>WS_C75400T_HITL</v>
      </c>
      <c r="AG32" s="9">
        <f>I32</f>
        <v>0</v>
      </c>
      <c r="AH32" s="8" t="str">
        <f t="shared" si="9"/>
        <v>WS_C75400T_HITL_COST_Z</v>
      </c>
      <c r="AI32" s="8" t="str">
        <f t="shared" si="10"/>
        <v>WS_C75400T_HITL</v>
      </c>
      <c r="AJ32" s="9">
        <f>J32</f>
        <v>0</v>
      </c>
    </row>
    <row r="33" spans="1:36" ht="15.75" thickBot="1">
      <c r="A33" s="27" t="s">
        <v>541</v>
      </c>
      <c r="B33" s="6" t="s">
        <v>542</v>
      </c>
      <c r="C33" s="6" t="s">
        <v>543</v>
      </c>
      <c r="D33" s="6" t="s">
        <v>544</v>
      </c>
      <c r="E33" s="34">
        <v>2.7472217046411416</v>
      </c>
      <c r="F33" s="34">
        <v>2.65316108532057</v>
      </c>
      <c r="G33" s="34">
        <v>0.97901413794972281</v>
      </c>
      <c r="H33" s="34">
        <v>0.8849535186291515</v>
      </c>
      <c r="I33" s="6"/>
      <c r="J33" s="6"/>
      <c r="K33" s="6"/>
      <c r="L33" s="6"/>
      <c r="M33" s="6"/>
      <c r="N33" s="6"/>
      <c r="O33" s="6"/>
      <c r="P33" s="6"/>
      <c r="Q33" s="6"/>
      <c r="R33" s="8" t="str">
        <f t="shared" si="0"/>
        <v>WS_T85001T_IHIL_COST_A_2017</v>
      </c>
      <c r="S33" s="8" t="str">
        <f t="shared" si="11"/>
        <v>WS_T85001T_IHIL</v>
      </c>
      <c r="T33" s="8" t="s">
        <v>502</v>
      </c>
      <c r="U33" s="9">
        <f>E33</f>
        <v>2.7472217046411416</v>
      </c>
      <c r="V33" s="8" t="str">
        <f t="shared" si="1"/>
        <v>WS_T85001T_IHIL_COST_B_2017</v>
      </c>
      <c r="W33" s="8" t="str">
        <f t="shared" si="2"/>
        <v>WS_T85001T_IHIL</v>
      </c>
      <c r="X33" s="9">
        <f>F33</f>
        <v>2.65316108532057</v>
      </c>
      <c r="Y33" s="8" t="str">
        <f t="shared" si="3"/>
        <v>WS_T85001T_IHIL_COST_C_2017</v>
      </c>
      <c r="Z33" s="8" t="str">
        <f t="shared" si="4"/>
        <v>WS_T85001T_IHIL</v>
      </c>
      <c r="AA33" s="9">
        <f>G33</f>
        <v>0.97901413794972281</v>
      </c>
      <c r="AB33" s="8" t="str">
        <f t="shared" si="5"/>
        <v>WS_T85001T_IHIL_COST_D_2017</v>
      </c>
      <c r="AC33" s="8" t="str">
        <f t="shared" si="6"/>
        <v>WS_T85001T_IHIL</v>
      </c>
      <c r="AD33" s="9">
        <f>H33</f>
        <v>0.8849535186291515</v>
      </c>
      <c r="AE33" s="8" t="str">
        <f t="shared" si="7"/>
        <v>WS_T85001T_IHIL_COST_E_2017</v>
      </c>
      <c r="AF33" s="8" t="str">
        <f t="shared" si="8"/>
        <v>WS_T85001T_IHIL</v>
      </c>
      <c r="AG33" s="9">
        <f>I33</f>
        <v>0</v>
      </c>
      <c r="AH33" s="8" t="str">
        <f t="shared" si="9"/>
        <v>WS_T85001T_IHIL_COST_Z</v>
      </c>
      <c r="AI33" s="8" t="str">
        <f t="shared" si="10"/>
        <v>WS_T85001T_IHIL</v>
      </c>
      <c r="AJ33" s="9">
        <f>J33</f>
        <v>0</v>
      </c>
    </row>
    <row r="34" spans="1:36" ht="15.75" thickBot="1">
      <c r="A34" s="27" t="s">
        <v>541</v>
      </c>
      <c r="B34" s="21" t="s">
        <v>545</v>
      </c>
      <c r="C34" s="21" t="s">
        <v>543</v>
      </c>
      <c r="D34" s="21" t="s">
        <v>544</v>
      </c>
      <c r="E34" s="35">
        <v>3.2737241279737632</v>
      </c>
      <c r="F34" s="35">
        <v>2.910601926731613</v>
      </c>
      <c r="G34" s="35">
        <v>1.5055165612823451</v>
      </c>
      <c r="H34" s="35">
        <v>1.1423943600401947</v>
      </c>
      <c r="I34" s="21"/>
      <c r="J34" s="21"/>
      <c r="K34" s="117"/>
      <c r="L34" s="117"/>
      <c r="M34" s="117"/>
      <c r="N34" s="117"/>
      <c r="O34" s="117"/>
      <c r="P34" s="117"/>
      <c r="Q34" s="117"/>
      <c r="R34" s="8" t="str">
        <f t="shared" si="0"/>
        <v>WS_T85002T_IHIL_COST_A_2017</v>
      </c>
      <c r="S34" s="8" t="str">
        <f t="shared" si="11"/>
        <v>WS_T85002T_IHIL</v>
      </c>
      <c r="T34" s="8" t="s">
        <v>502</v>
      </c>
      <c r="U34" s="9">
        <f>E34</f>
        <v>3.2737241279737632</v>
      </c>
      <c r="V34" s="8" t="str">
        <f t="shared" si="1"/>
        <v>WS_T85002T_IHIL_COST_B_2017</v>
      </c>
      <c r="W34" s="8" t="str">
        <f t="shared" si="2"/>
        <v>WS_T85002T_IHIL</v>
      </c>
      <c r="X34" s="9">
        <f>F34</f>
        <v>2.910601926731613</v>
      </c>
      <c r="Y34" s="8" t="str">
        <f t="shared" si="3"/>
        <v>WS_T85002T_IHIL_COST_C_2017</v>
      </c>
      <c r="Z34" s="8" t="str">
        <f t="shared" si="4"/>
        <v>WS_T85002T_IHIL</v>
      </c>
      <c r="AA34" s="9">
        <f>G34</f>
        <v>1.5055165612823451</v>
      </c>
      <c r="AB34" s="8" t="str">
        <f t="shared" si="5"/>
        <v>WS_T85002T_IHIL_COST_D_2017</v>
      </c>
      <c r="AC34" s="8" t="str">
        <f t="shared" si="6"/>
        <v>WS_T85002T_IHIL</v>
      </c>
      <c r="AD34" s="9">
        <f>H34</f>
        <v>1.1423943600401947</v>
      </c>
      <c r="AE34" s="8" t="str">
        <f t="shared" si="7"/>
        <v>WS_T85002T_IHIL_COST_E_2017</v>
      </c>
      <c r="AF34" s="8" t="str">
        <f t="shared" si="8"/>
        <v>WS_T85002T_IHIL</v>
      </c>
      <c r="AG34" s="9">
        <f>I34</f>
        <v>0</v>
      </c>
      <c r="AH34" s="8" t="str">
        <f t="shared" si="9"/>
        <v>WS_T85002T_IHIL_COST_Z</v>
      </c>
      <c r="AI34" s="8" t="str">
        <f t="shared" si="10"/>
        <v>WS_T85002T_IHIL</v>
      </c>
      <c r="AJ34" s="9">
        <f>J34</f>
        <v>0</v>
      </c>
    </row>
    <row r="35" spans="1:36" ht="15.75" thickBot="1">
      <c r="A35" s="27" t="s">
        <v>541</v>
      </c>
      <c r="B35" s="21" t="s">
        <v>546</v>
      </c>
      <c r="C35" s="21" t="s">
        <v>547</v>
      </c>
      <c r="D35" s="21" t="s">
        <v>548</v>
      </c>
      <c r="E35" s="35">
        <v>2.2478549743330056</v>
      </c>
      <c r="F35" s="35">
        <v>2.1400619226641058</v>
      </c>
      <c r="G35" s="35">
        <v>0.58624929284427507</v>
      </c>
      <c r="H35" s="35">
        <v>0.47845624117537511</v>
      </c>
      <c r="I35" s="21"/>
      <c r="J35" s="21"/>
      <c r="K35" s="117"/>
      <c r="L35" s="117"/>
      <c r="M35" s="117"/>
      <c r="N35" s="117"/>
      <c r="O35" s="117"/>
      <c r="P35" s="117"/>
      <c r="Q35" s="117"/>
      <c r="R35" s="8" t="str">
        <f t="shared" si="0"/>
        <v>WS_R85001T_IHIL_COST_A_2017</v>
      </c>
      <c r="S35" s="8" t="str">
        <f t="shared" si="11"/>
        <v>WS_R85001T_IHIL</v>
      </c>
      <c r="T35" s="8" t="s">
        <v>502</v>
      </c>
      <c r="U35" s="9">
        <f>E35</f>
        <v>2.2478549743330056</v>
      </c>
      <c r="V35" s="8" t="str">
        <f t="shared" si="1"/>
        <v>WS_R85001T_IHIL_COST_B_2017</v>
      </c>
      <c r="W35" s="8" t="str">
        <f t="shared" si="2"/>
        <v>WS_R85001T_IHIL</v>
      </c>
      <c r="X35" s="9">
        <f>F35</f>
        <v>2.1400619226641058</v>
      </c>
      <c r="Y35" s="8" t="str">
        <f t="shared" si="3"/>
        <v>WS_R85001T_IHIL_COST_C_2017</v>
      </c>
      <c r="Z35" s="8" t="str">
        <f t="shared" si="4"/>
        <v>WS_R85001T_IHIL</v>
      </c>
      <c r="AA35" s="9">
        <f>G35</f>
        <v>0.58624929284427507</v>
      </c>
      <c r="AB35" s="8" t="str">
        <f t="shared" si="5"/>
        <v>WS_R85001T_IHIL_COST_D_2017</v>
      </c>
      <c r="AC35" s="8" t="str">
        <f t="shared" si="6"/>
        <v>WS_R85001T_IHIL</v>
      </c>
      <c r="AD35" s="9">
        <f>H35</f>
        <v>0.47845624117537511</v>
      </c>
      <c r="AE35" s="8" t="str">
        <f t="shared" si="7"/>
        <v>WS_R85001T_IHIL_COST_E_2017</v>
      </c>
      <c r="AF35" s="8" t="str">
        <f t="shared" si="8"/>
        <v>WS_R85001T_IHIL</v>
      </c>
      <c r="AG35" s="9">
        <f>I35</f>
        <v>0</v>
      </c>
      <c r="AH35" s="8" t="str">
        <f t="shared" si="9"/>
        <v>WS_R85001T_IHIL_COST_Z</v>
      </c>
      <c r="AI35" s="8" t="str">
        <f t="shared" si="10"/>
        <v>WS_R85001T_IHIL</v>
      </c>
      <c r="AJ35" s="9">
        <f>J35</f>
        <v>0</v>
      </c>
    </row>
    <row r="36" spans="1:36" ht="15.75" thickBot="1">
      <c r="A36" s="27" t="s">
        <v>541</v>
      </c>
      <c r="B36" s="21" t="s">
        <v>549</v>
      </c>
      <c r="C36" s="21" t="s">
        <v>550</v>
      </c>
      <c r="D36" s="21" t="s">
        <v>551</v>
      </c>
      <c r="E36" s="35">
        <v>7.3674735366490633</v>
      </c>
      <c r="F36" s="35">
        <v>7.244742781916683</v>
      </c>
      <c r="G36" s="35">
        <v>5.7317048701930551</v>
      </c>
      <c r="H36" s="35">
        <v>5.6089741154606747</v>
      </c>
      <c r="I36" s="21"/>
      <c r="J36" s="21"/>
      <c r="K36" s="117"/>
      <c r="L36" s="117"/>
      <c r="M36" s="117"/>
      <c r="N36" s="117"/>
      <c r="O36" s="117"/>
      <c r="P36" s="117"/>
      <c r="Q36" s="117"/>
      <c r="R36" s="8" t="str">
        <f t="shared" si="0"/>
        <v>WS_W85001T_IHIL_COST_A_2017</v>
      </c>
      <c r="S36" s="8" t="str">
        <f t="shared" si="11"/>
        <v>WS_W85001T_IHIL</v>
      </c>
      <c r="T36" s="8" t="s">
        <v>502</v>
      </c>
      <c r="U36" s="9">
        <f>E36</f>
        <v>7.3674735366490633</v>
      </c>
      <c r="V36" s="8" t="str">
        <f t="shared" si="1"/>
        <v>WS_W85001T_IHIL_COST_B_2017</v>
      </c>
      <c r="W36" s="8" t="str">
        <f t="shared" si="2"/>
        <v>WS_W85001T_IHIL</v>
      </c>
      <c r="X36" s="9">
        <f>F36</f>
        <v>7.244742781916683</v>
      </c>
      <c r="Y36" s="8" t="str">
        <f t="shared" si="3"/>
        <v>WS_W85001T_IHIL_COST_C_2017</v>
      </c>
      <c r="Z36" s="8" t="str">
        <f t="shared" si="4"/>
        <v>WS_W85001T_IHIL</v>
      </c>
      <c r="AA36" s="9">
        <f>G36</f>
        <v>5.7317048701930551</v>
      </c>
      <c r="AB36" s="8" t="str">
        <f t="shared" si="5"/>
        <v>WS_W85001T_IHIL_COST_D_2017</v>
      </c>
      <c r="AC36" s="8" t="str">
        <f t="shared" si="6"/>
        <v>WS_W85001T_IHIL</v>
      </c>
      <c r="AD36" s="9">
        <f>H36</f>
        <v>5.6089741154606747</v>
      </c>
      <c r="AE36" s="8" t="str">
        <f t="shared" si="7"/>
        <v>WS_W85001T_IHIL_COST_E_2017</v>
      </c>
      <c r="AF36" s="8" t="str">
        <f t="shared" si="8"/>
        <v>WS_W85001T_IHIL</v>
      </c>
      <c r="AG36" s="9">
        <f>I36</f>
        <v>0</v>
      </c>
      <c r="AH36" s="8" t="str">
        <f t="shared" si="9"/>
        <v>WS_W85001T_IHIL_COST_Z</v>
      </c>
      <c r="AI36" s="8" t="str">
        <f t="shared" si="10"/>
        <v>WS_W85001T_IHIL</v>
      </c>
      <c r="AJ36" s="9">
        <f>J36</f>
        <v>0</v>
      </c>
    </row>
    <row r="37" spans="1:36" ht="15.75" thickBot="1">
      <c r="A37" s="27" t="s">
        <v>541</v>
      </c>
      <c r="B37" s="21" t="s">
        <v>552</v>
      </c>
      <c r="C37" s="21" t="s">
        <v>553</v>
      </c>
      <c r="D37" s="21" t="s">
        <v>554</v>
      </c>
      <c r="E37" s="35">
        <v>2.9417518836632954</v>
      </c>
      <c r="F37" s="35">
        <v>2.8300665264802829</v>
      </c>
      <c r="G37" s="35">
        <v>1.2196864843247599</v>
      </c>
      <c r="H37" s="35">
        <v>1.1080011271417474</v>
      </c>
      <c r="I37" s="21"/>
      <c r="J37" s="21"/>
      <c r="K37" s="117"/>
      <c r="L37" s="117"/>
      <c r="M37" s="117"/>
      <c r="N37" s="117"/>
      <c r="O37" s="117"/>
      <c r="P37" s="117"/>
      <c r="Q37" s="117"/>
      <c r="R37" s="8" t="str">
        <f t="shared" si="0"/>
        <v>WS_W85001B1_IHIL_COST_A_2017</v>
      </c>
      <c r="S37" s="8" t="str">
        <f t="shared" si="11"/>
        <v>WS_W85001B1_IHIL</v>
      </c>
      <c r="T37" s="8" t="s">
        <v>502</v>
      </c>
      <c r="U37" s="9">
        <f>E37</f>
        <v>2.9417518836632954</v>
      </c>
      <c r="V37" s="8" t="str">
        <f t="shared" si="1"/>
        <v>WS_W85001B1_IHIL_COST_B_2017</v>
      </c>
      <c r="W37" s="8" t="str">
        <f t="shared" si="2"/>
        <v>WS_W85001B1_IHIL</v>
      </c>
      <c r="X37" s="9">
        <f>F37</f>
        <v>2.8300665264802829</v>
      </c>
      <c r="Y37" s="8" t="str">
        <f t="shared" si="3"/>
        <v>WS_W85001B1_IHIL_COST_C_2017</v>
      </c>
      <c r="Z37" s="8" t="str">
        <f t="shared" si="4"/>
        <v>WS_W85001B1_IHIL</v>
      </c>
      <c r="AA37" s="9">
        <f>G37</f>
        <v>1.2196864843247599</v>
      </c>
      <c r="AB37" s="8" t="str">
        <f t="shared" si="5"/>
        <v>WS_W85001B1_IHIL_COST_D_2017</v>
      </c>
      <c r="AC37" s="8" t="str">
        <f t="shared" si="6"/>
        <v>WS_W85001B1_IHIL</v>
      </c>
      <c r="AD37" s="9">
        <f>H37</f>
        <v>1.1080011271417474</v>
      </c>
      <c r="AE37" s="8" t="str">
        <f t="shared" si="7"/>
        <v>WS_W85001B1_IHIL_COST_E_2017</v>
      </c>
      <c r="AF37" s="8" t="str">
        <f t="shared" si="8"/>
        <v>WS_W85001B1_IHIL</v>
      </c>
      <c r="AG37" s="9">
        <f>I37</f>
        <v>0</v>
      </c>
      <c r="AH37" s="8" t="str">
        <f t="shared" si="9"/>
        <v>WS_W85001B1_IHIL_COST_Z</v>
      </c>
      <c r="AI37" s="8" t="str">
        <f t="shared" si="10"/>
        <v>WS_W85001B1_IHIL</v>
      </c>
      <c r="AJ37" s="9">
        <f>J37</f>
        <v>0</v>
      </c>
    </row>
    <row r="38" spans="1:36" ht="15.75" thickBot="1">
      <c r="A38" s="27" t="s">
        <v>541</v>
      </c>
      <c r="B38" s="21" t="s">
        <v>555</v>
      </c>
      <c r="C38" s="21" t="s">
        <v>556</v>
      </c>
      <c r="D38" s="21" t="s">
        <v>554</v>
      </c>
      <c r="E38" s="35">
        <v>24.311427754055156</v>
      </c>
      <c r="F38" s="35">
        <v>20.175328664735691</v>
      </c>
      <c r="G38" s="35">
        <v>21.754882094943319</v>
      </c>
      <c r="H38" s="35">
        <v>17.618783005623854</v>
      </c>
      <c r="I38" s="21"/>
      <c r="J38" s="21"/>
      <c r="K38" s="117"/>
      <c r="L38" s="117"/>
      <c r="M38" s="117"/>
      <c r="N38" s="117"/>
      <c r="O38" s="117"/>
      <c r="P38" s="117"/>
      <c r="Q38" s="117"/>
      <c r="R38" s="8" t="str">
        <f t="shared" si="0"/>
        <v>WS_W85001B2_IHIL_COST_A_2017</v>
      </c>
      <c r="S38" s="8" t="str">
        <f t="shared" si="11"/>
        <v>WS_W85001B2_IHIL</v>
      </c>
      <c r="T38" s="8" t="s">
        <v>502</v>
      </c>
      <c r="U38" s="9">
        <f>E38</f>
        <v>24.311427754055156</v>
      </c>
      <c r="V38" s="8" t="str">
        <f t="shared" si="1"/>
        <v>WS_W85001B2_IHIL_COST_B_2017</v>
      </c>
      <c r="W38" s="8" t="str">
        <f t="shared" si="2"/>
        <v>WS_W85001B2_IHIL</v>
      </c>
      <c r="X38" s="9">
        <f>F38</f>
        <v>20.175328664735691</v>
      </c>
      <c r="Y38" s="8" t="str">
        <f t="shared" si="3"/>
        <v>WS_W85001B2_IHIL_COST_C_2017</v>
      </c>
      <c r="Z38" s="8" t="str">
        <f t="shared" si="4"/>
        <v>WS_W85001B2_IHIL</v>
      </c>
      <c r="AA38" s="9">
        <f>G38</f>
        <v>21.754882094943319</v>
      </c>
      <c r="AB38" s="8" t="str">
        <f t="shared" si="5"/>
        <v>WS_W85001B2_IHIL_COST_D_2017</v>
      </c>
      <c r="AC38" s="8" t="str">
        <f t="shared" si="6"/>
        <v>WS_W85001B2_IHIL</v>
      </c>
      <c r="AD38" s="9">
        <f>H38</f>
        <v>17.618783005623854</v>
      </c>
      <c r="AE38" s="8" t="str">
        <f t="shared" si="7"/>
        <v>WS_W85001B2_IHIL_COST_E_2017</v>
      </c>
      <c r="AF38" s="8" t="str">
        <f t="shared" si="8"/>
        <v>WS_W85001B2_IHIL</v>
      </c>
      <c r="AG38" s="9">
        <f>I38</f>
        <v>0</v>
      </c>
      <c r="AH38" s="8" t="str">
        <f t="shared" si="9"/>
        <v>WS_W85001B2_IHIL_COST_Z</v>
      </c>
      <c r="AI38" s="8" t="str">
        <f t="shared" si="10"/>
        <v>WS_W85001B2_IHIL</v>
      </c>
      <c r="AJ38" s="9">
        <f>J38</f>
        <v>0</v>
      </c>
    </row>
    <row r="39" spans="1:36" ht="15.75" thickBot="1">
      <c r="A39" s="27" t="s">
        <v>541</v>
      </c>
      <c r="B39" s="21" t="s">
        <v>557</v>
      </c>
      <c r="C39" s="21" t="s">
        <v>558</v>
      </c>
      <c r="D39" s="21" t="s">
        <v>559</v>
      </c>
      <c r="E39" s="35">
        <v>1.9319734463223717</v>
      </c>
      <c r="F39" s="35">
        <v>1.906022072443283</v>
      </c>
      <c r="G39" s="35">
        <v>0.30653410501318817</v>
      </c>
      <c r="H39" s="35">
        <v>0.28058273113409959</v>
      </c>
      <c r="I39" s="21"/>
      <c r="J39" s="21"/>
      <c r="K39" s="117"/>
      <c r="L39" s="117"/>
      <c r="M39" s="117"/>
      <c r="N39" s="117"/>
      <c r="O39" s="117"/>
      <c r="P39" s="117"/>
      <c r="Q39" s="117"/>
      <c r="R39" s="8" t="str">
        <f t="shared" si="0"/>
        <v>WS_H85001T_IHIL_COST_A_2017</v>
      </c>
      <c r="S39" s="8" t="str">
        <f t="shared" si="11"/>
        <v>WS_H85001T_IHIL</v>
      </c>
      <c r="T39" s="8" t="s">
        <v>502</v>
      </c>
      <c r="U39" s="9">
        <f>E39</f>
        <v>1.9319734463223717</v>
      </c>
      <c r="V39" s="8" t="str">
        <f t="shared" si="1"/>
        <v>WS_H85001T_IHIL_COST_B_2017</v>
      </c>
      <c r="W39" s="8" t="str">
        <f t="shared" si="2"/>
        <v>WS_H85001T_IHIL</v>
      </c>
      <c r="X39" s="9">
        <f>F39</f>
        <v>1.906022072443283</v>
      </c>
      <c r="Y39" s="8" t="str">
        <f t="shared" si="3"/>
        <v>WS_H85001T_IHIL_COST_C_2017</v>
      </c>
      <c r="Z39" s="8" t="str">
        <f t="shared" si="4"/>
        <v>WS_H85001T_IHIL</v>
      </c>
      <c r="AA39" s="9">
        <f>G39</f>
        <v>0.30653410501318817</v>
      </c>
      <c r="AB39" s="8" t="str">
        <f t="shared" si="5"/>
        <v>WS_H85001T_IHIL_COST_D_2017</v>
      </c>
      <c r="AC39" s="8" t="str">
        <f t="shared" si="6"/>
        <v>WS_H85001T_IHIL</v>
      </c>
      <c r="AD39" s="9">
        <f>H39</f>
        <v>0.28058273113409959</v>
      </c>
      <c r="AE39" s="8" t="str">
        <f t="shared" si="7"/>
        <v>WS_H85001T_IHIL_COST_E_2017</v>
      </c>
      <c r="AF39" s="8" t="str">
        <f t="shared" si="8"/>
        <v>WS_H85001T_IHIL</v>
      </c>
      <c r="AG39" s="9">
        <f>I39</f>
        <v>0</v>
      </c>
      <c r="AH39" s="8" t="str">
        <f t="shared" si="9"/>
        <v>WS_H85001T_IHIL_COST_Z</v>
      </c>
      <c r="AI39" s="8" t="str">
        <f t="shared" si="10"/>
        <v>WS_H85001T_IHIL</v>
      </c>
      <c r="AJ39" s="9">
        <f>J39</f>
        <v>0</v>
      </c>
    </row>
    <row r="40" spans="1:36" ht="15.75" thickBot="1">
      <c r="A40" s="27" t="s">
        <v>541</v>
      </c>
      <c r="B40" s="21" t="s">
        <v>560</v>
      </c>
      <c r="C40" s="21" t="s">
        <v>561</v>
      </c>
      <c r="D40" s="21" t="s">
        <v>562</v>
      </c>
      <c r="E40" s="35">
        <v>4.0245489183539433</v>
      </c>
      <c r="F40" s="35">
        <v>3.8163604716065018</v>
      </c>
      <c r="G40" s="35">
        <v>2.3991095770447597</v>
      </c>
      <c r="H40" s="35">
        <v>2.1909211302973182</v>
      </c>
      <c r="I40" s="21"/>
      <c r="J40" s="21"/>
      <c r="K40" s="117"/>
      <c r="L40" s="117"/>
      <c r="M40" s="117"/>
      <c r="N40" s="117"/>
      <c r="O40" s="117"/>
      <c r="P40" s="117"/>
      <c r="Q40" s="117"/>
      <c r="R40" s="8" t="str">
        <f t="shared" si="0"/>
        <v>WS_S85001AS_IHIL_COST_A_2017</v>
      </c>
      <c r="S40" s="8" t="str">
        <f t="shared" si="11"/>
        <v>WS_S85001AS_IHIL</v>
      </c>
      <c r="T40" s="8" t="s">
        <v>502</v>
      </c>
      <c r="U40" s="9">
        <f>E40</f>
        <v>4.0245489183539433</v>
      </c>
      <c r="V40" s="8" t="str">
        <f t="shared" si="1"/>
        <v>WS_S85001AS_IHIL_COST_B_2017</v>
      </c>
      <c r="W40" s="8" t="str">
        <f t="shared" si="2"/>
        <v>WS_S85001AS_IHIL</v>
      </c>
      <c r="X40" s="9">
        <f>F40</f>
        <v>3.8163604716065018</v>
      </c>
      <c r="Y40" s="8" t="str">
        <f t="shared" si="3"/>
        <v>WS_S85001AS_IHIL_COST_C_2017</v>
      </c>
      <c r="Z40" s="8" t="str">
        <f t="shared" si="4"/>
        <v>WS_S85001AS_IHIL</v>
      </c>
      <c r="AA40" s="9">
        <f>G40</f>
        <v>2.3991095770447597</v>
      </c>
      <c r="AB40" s="8" t="str">
        <f t="shared" si="5"/>
        <v>WS_S85001AS_IHIL_COST_D_2017</v>
      </c>
      <c r="AC40" s="8" t="str">
        <f t="shared" si="6"/>
        <v>WS_S85001AS_IHIL</v>
      </c>
      <c r="AD40" s="9">
        <f>H40</f>
        <v>2.1909211302973182</v>
      </c>
      <c r="AE40" s="8" t="str">
        <f t="shared" si="7"/>
        <v>WS_S85001AS_IHIL_COST_E_2017</v>
      </c>
      <c r="AF40" s="8" t="str">
        <f t="shared" si="8"/>
        <v>WS_S85001AS_IHIL</v>
      </c>
      <c r="AG40" s="9">
        <f>I40</f>
        <v>0</v>
      </c>
      <c r="AH40" s="8" t="str">
        <f t="shared" si="9"/>
        <v>WS_S85001AS_IHIL_COST_Z</v>
      </c>
      <c r="AI40" s="8" t="str">
        <f t="shared" si="10"/>
        <v>WS_S85001AS_IHIL</v>
      </c>
      <c r="AJ40" s="9">
        <f>J40</f>
        <v>0</v>
      </c>
    </row>
    <row r="41" spans="1:36" ht="15.75" thickBot="1">
      <c r="A41" s="27" t="s">
        <v>541</v>
      </c>
      <c r="B41" s="21" t="s">
        <v>563</v>
      </c>
      <c r="C41" s="21" t="s">
        <v>564</v>
      </c>
      <c r="D41" s="21" t="s">
        <v>565</v>
      </c>
      <c r="E41" s="35">
        <v>4.5434969955298801</v>
      </c>
      <c r="F41" s="35">
        <v>2.360902613546056</v>
      </c>
      <c r="G41" s="35">
        <v>4.3030028179681965</v>
      </c>
      <c r="H41" s="35">
        <v>2.1204084359843733</v>
      </c>
      <c r="I41" s="21"/>
      <c r="J41" s="21"/>
      <c r="K41" s="117"/>
      <c r="L41" s="117"/>
      <c r="M41" s="117"/>
      <c r="N41" s="117"/>
      <c r="O41" s="117"/>
      <c r="P41" s="117"/>
      <c r="Q41" s="117"/>
      <c r="R41" s="8" t="str">
        <f t="shared" si="0"/>
        <v>WS_ASF400R_IHIL_COST_A_2017</v>
      </c>
      <c r="S41" s="8" t="str">
        <f t="shared" si="11"/>
        <v>WS_ASF400R_IHIL</v>
      </c>
      <c r="T41" s="8" t="s">
        <v>502</v>
      </c>
      <c r="U41" s="9">
        <f>E41</f>
        <v>4.5434969955298801</v>
      </c>
      <c r="V41" s="8" t="str">
        <f t="shared" si="1"/>
        <v>WS_ASF400R_IHIL_COST_B_2017</v>
      </c>
      <c r="W41" s="8" t="str">
        <f t="shared" si="2"/>
        <v>WS_ASF400R_IHIL</v>
      </c>
      <c r="X41" s="9">
        <f>F41</f>
        <v>2.360902613546056</v>
      </c>
      <c r="Y41" s="8" t="str">
        <f t="shared" si="3"/>
        <v>WS_ASF400R_IHIL_COST_C_2017</v>
      </c>
      <c r="Z41" s="8" t="str">
        <f t="shared" si="4"/>
        <v>WS_ASF400R_IHIL</v>
      </c>
      <c r="AA41" s="9">
        <f>G41</f>
        <v>4.3030028179681965</v>
      </c>
      <c r="AB41" s="8" t="str">
        <f t="shared" si="5"/>
        <v>WS_ASF400R_IHIL_COST_D_2017</v>
      </c>
      <c r="AC41" s="8" t="str">
        <f t="shared" si="6"/>
        <v>WS_ASF400R_IHIL</v>
      </c>
      <c r="AD41" s="9">
        <f>H41</f>
        <v>2.1204084359843733</v>
      </c>
      <c r="AE41" s="8" t="str">
        <f t="shared" si="7"/>
        <v>WS_ASF400R_IHIL_COST_E_2017</v>
      </c>
      <c r="AF41" s="8" t="str">
        <f t="shared" si="8"/>
        <v>WS_ASF400R_IHIL</v>
      </c>
      <c r="AG41" s="9">
        <f>I41</f>
        <v>0</v>
      </c>
      <c r="AH41" s="8" t="str">
        <f t="shared" si="9"/>
        <v>WS_ASF400R_IHIL_COST_Z</v>
      </c>
      <c r="AI41" s="8" t="str">
        <f t="shared" si="10"/>
        <v>WS_ASF400R_IHIL</v>
      </c>
      <c r="AJ41" s="9">
        <f>J41</f>
        <v>0</v>
      </c>
    </row>
    <row r="42" spans="1:36" ht="15.75" thickBot="1">
      <c r="A42" s="27" t="s">
        <v>541</v>
      </c>
      <c r="B42" s="21" t="s">
        <v>566</v>
      </c>
      <c r="C42" s="21" t="s">
        <v>567</v>
      </c>
      <c r="D42" s="21" t="s">
        <v>568</v>
      </c>
      <c r="E42" s="35">
        <v>7.0211952705330329</v>
      </c>
      <c r="F42" s="35">
        <v>3.31004982678727</v>
      </c>
      <c r="G42" s="35">
        <v>5.8066339694804174</v>
      </c>
      <c r="H42" s="35">
        <v>2.0954885257346541</v>
      </c>
      <c r="I42" s="21"/>
      <c r="J42" s="21"/>
      <c r="K42" s="117"/>
      <c r="L42" s="117"/>
      <c r="M42" s="117"/>
      <c r="N42" s="117"/>
      <c r="O42" s="117"/>
      <c r="P42" s="117"/>
      <c r="Q42" s="117"/>
      <c r="R42" s="8" t="str">
        <f t="shared" ref="R42:R73" si="12">CONCATENATE("WS_",$B42,"_",$A42,"_COST_A_2017")</f>
        <v>WS_AASY001_IHIL_COST_A_2017</v>
      </c>
      <c r="S42" s="8" t="str">
        <f t="shared" si="11"/>
        <v>WS_AASY001_IHIL</v>
      </c>
      <c r="T42" s="8" t="s">
        <v>502</v>
      </c>
      <c r="U42" s="9">
        <f>E42</f>
        <v>7.0211952705330329</v>
      </c>
      <c r="V42" s="8" t="str">
        <f t="shared" ref="V42:V73" si="13">CONCATENATE("WS_",$B42,"_",$A42,"_COST_B_2017")</f>
        <v>WS_AASY001_IHIL_COST_B_2017</v>
      </c>
      <c r="W42" s="8" t="str">
        <f t="shared" ref="W42:W73" si="14">CONCATENATE("WS_",$B42,"_",$A42)</f>
        <v>WS_AASY001_IHIL</v>
      </c>
      <c r="X42" s="9">
        <f>F42</f>
        <v>3.31004982678727</v>
      </c>
      <c r="Y42" s="8" t="str">
        <f t="shared" ref="Y42:Y73" si="15">CONCATENATE("WS_",$B42,"_",$A42,"_COST_C_2017")</f>
        <v>WS_AASY001_IHIL_COST_C_2017</v>
      </c>
      <c r="Z42" s="8" t="str">
        <f t="shared" ref="Z42:Z73" si="16">CONCATENATE("WS_",$B42,"_",$A42)</f>
        <v>WS_AASY001_IHIL</v>
      </c>
      <c r="AA42" s="9">
        <f>G42</f>
        <v>5.8066339694804174</v>
      </c>
      <c r="AB42" s="8" t="str">
        <f t="shared" ref="AB42:AB73" si="17">CONCATENATE("WS_",$B42,"_",$A42,"_COST_D_2017")</f>
        <v>WS_AASY001_IHIL_COST_D_2017</v>
      </c>
      <c r="AC42" s="8" t="str">
        <f t="shared" ref="AC42:AC73" si="18">CONCATENATE("WS_",$B42,"_",$A42)</f>
        <v>WS_AASY001_IHIL</v>
      </c>
      <c r="AD42" s="9">
        <f>H42</f>
        <v>2.0954885257346541</v>
      </c>
      <c r="AE42" s="8" t="str">
        <f t="shared" ref="AE42:AE73" si="19">CONCATENATE("WS_",$B42,"_",$A42,"_COST_E_2017")</f>
        <v>WS_AASY001_IHIL_COST_E_2017</v>
      </c>
      <c r="AF42" s="8" t="str">
        <f t="shared" ref="AF42:AF73" si="20">CONCATENATE("WS_",$B42,"_",$A42)</f>
        <v>WS_AASY001_IHIL</v>
      </c>
      <c r="AG42" s="9">
        <f>I42</f>
        <v>0</v>
      </c>
      <c r="AH42" s="8" t="str">
        <f t="shared" ref="AH42:AH73" si="21">CONCATENATE("WS_",$B42,"_",$A42,"_COST_Z")</f>
        <v>WS_AASY001_IHIL_COST_Z</v>
      </c>
      <c r="AI42" s="8" t="str">
        <f t="shared" ref="AI42:AI73" si="22">CONCATENATE("WS_",$B42,"_",$A42)</f>
        <v>WS_AASY001_IHIL</v>
      </c>
      <c r="AJ42" s="9">
        <f>J42</f>
        <v>0</v>
      </c>
    </row>
    <row r="43" spans="1:36" ht="15.75" thickBot="1">
      <c r="A43" s="27" t="s">
        <v>541</v>
      </c>
      <c r="B43" s="21" t="s">
        <v>569</v>
      </c>
      <c r="C43" s="21" t="s">
        <v>567</v>
      </c>
      <c r="D43" s="21" t="s">
        <v>568</v>
      </c>
      <c r="E43" s="35">
        <v>3.7353656134232494</v>
      </c>
      <c r="F43" s="35">
        <v>3.063489492482526</v>
      </c>
      <c r="G43" s="35">
        <v>2.143775612091384</v>
      </c>
      <c r="H43" s="35">
        <v>1.4718994911506607</v>
      </c>
      <c r="I43" s="21"/>
      <c r="J43" s="21"/>
      <c r="K43" s="117"/>
      <c r="L43" s="117"/>
      <c r="M43" s="117"/>
      <c r="N43" s="117"/>
      <c r="O43" s="117"/>
      <c r="P43" s="117"/>
      <c r="Q43" s="117"/>
      <c r="R43" s="8" t="str">
        <f t="shared" si="12"/>
        <v>WS_AASY002_IHIL_COST_A_2017</v>
      </c>
      <c r="S43" s="8" t="str">
        <f t="shared" si="11"/>
        <v>WS_AASY002_IHIL</v>
      </c>
      <c r="T43" s="8" t="s">
        <v>502</v>
      </c>
      <c r="U43" s="9">
        <f>E43</f>
        <v>3.7353656134232494</v>
      </c>
      <c r="V43" s="8" t="str">
        <f t="shared" si="13"/>
        <v>WS_AASY002_IHIL_COST_B_2017</v>
      </c>
      <c r="W43" s="8" t="str">
        <f t="shared" si="14"/>
        <v>WS_AASY002_IHIL</v>
      </c>
      <c r="X43" s="9">
        <f>F43</f>
        <v>3.063489492482526</v>
      </c>
      <c r="Y43" s="8" t="str">
        <f t="shared" si="15"/>
        <v>WS_AASY002_IHIL_COST_C_2017</v>
      </c>
      <c r="Z43" s="8" t="str">
        <f t="shared" si="16"/>
        <v>WS_AASY002_IHIL</v>
      </c>
      <c r="AA43" s="9">
        <f>G43</f>
        <v>2.143775612091384</v>
      </c>
      <c r="AB43" s="8" t="str">
        <f t="shared" si="17"/>
        <v>WS_AASY002_IHIL_COST_D_2017</v>
      </c>
      <c r="AC43" s="8" t="str">
        <f t="shared" si="18"/>
        <v>WS_AASY002_IHIL</v>
      </c>
      <c r="AD43" s="9">
        <f>H43</f>
        <v>1.4718994911506607</v>
      </c>
      <c r="AE43" s="8" t="str">
        <f t="shared" si="19"/>
        <v>WS_AASY002_IHIL_COST_E_2017</v>
      </c>
      <c r="AF43" s="8" t="str">
        <f t="shared" si="20"/>
        <v>WS_AASY002_IHIL</v>
      </c>
      <c r="AG43" s="9">
        <f>I43</f>
        <v>0</v>
      </c>
      <c r="AH43" s="8" t="str">
        <f t="shared" si="21"/>
        <v>WS_AASY002_IHIL_COST_Z</v>
      </c>
      <c r="AI43" s="8" t="str">
        <f t="shared" si="22"/>
        <v>WS_AASY002_IHIL</v>
      </c>
      <c r="AJ43" s="9">
        <f>J43</f>
        <v>0</v>
      </c>
    </row>
    <row r="44" spans="1:36" ht="15.75" thickBot="1">
      <c r="A44" s="27" t="s">
        <v>541</v>
      </c>
      <c r="B44" s="21" t="s">
        <v>570</v>
      </c>
      <c r="C44" s="21" t="s">
        <v>567</v>
      </c>
      <c r="D44" s="21" t="s">
        <v>568</v>
      </c>
      <c r="E44" s="35">
        <v>3.7980225225251378</v>
      </c>
      <c r="F44" s="35">
        <v>2.9751976737986401</v>
      </c>
      <c r="G44" s="35">
        <v>2.6999889859853554</v>
      </c>
      <c r="H44" s="35">
        <v>1.8771641372588577</v>
      </c>
      <c r="I44" s="21"/>
      <c r="J44" s="21"/>
      <c r="K44" s="117"/>
      <c r="L44" s="117"/>
      <c r="M44" s="117"/>
      <c r="N44" s="117"/>
      <c r="O44" s="117"/>
      <c r="P44" s="117"/>
      <c r="Q44" s="117"/>
      <c r="R44" s="8" t="str">
        <f t="shared" si="12"/>
        <v>WS_AASYEAL1_IHIL_COST_A_2017</v>
      </c>
      <c r="S44" s="8" t="str">
        <f t="shared" si="11"/>
        <v>WS_AASYEAL1_IHIL</v>
      </c>
      <c r="T44" s="8" t="s">
        <v>502</v>
      </c>
      <c r="U44" s="9">
        <f>E44</f>
        <v>3.7980225225251378</v>
      </c>
      <c r="V44" s="8" t="str">
        <f t="shared" si="13"/>
        <v>WS_AASYEAL1_IHIL_COST_B_2017</v>
      </c>
      <c r="W44" s="8" t="str">
        <f t="shared" si="14"/>
        <v>WS_AASYEAL1_IHIL</v>
      </c>
      <c r="X44" s="9">
        <f>F44</f>
        <v>2.9751976737986401</v>
      </c>
      <c r="Y44" s="8" t="str">
        <f t="shared" si="15"/>
        <v>WS_AASYEAL1_IHIL_COST_C_2017</v>
      </c>
      <c r="Z44" s="8" t="str">
        <f t="shared" si="16"/>
        <v>WS_AASYEAL1_IHIL</v>
      </c>
      <c r="AA44" s="9">
        <f>G44</f>
        <v>2.6999889859853554</v>
      </c>
      <c r="AB44" s="8" t="str">
        <f t="shared" si="17"/>
        <v>WS_AASYEAL1_IHIL_COST_D_2017</v>
      </c>
      <c r="AC44" s="8" t="str">
        <f t="shared" si="18"/>
        <v>WS_AASYEAL1_IHIL</v>
      </c>
      <c r="AD44" s="9">
        <f>H44</f>
        <v>1.8771641372588577</v>
      </c>
      <c r="AE44" s="8" t="str">
        <f t="shared" si="19"/>
        <v>WS_AASYEAL1_IHIL_COST_E_2017</v>
      </c>
      <c r="AF44" s="8" t="str">
        <f t="shared" si="20"/>
        <v>WS_AASYEAL1_IHIL</v>
      </c>
      <c r="AG44" s="9">
        <f>I44</f>
        <v>0</v>
      </c>
      <c r="AH44" s="8" t="str">
        <f t="shared" si="21"/>
        <v>WS_AASYEAL1_IHIL_COST_Z</v>
      </c>
      <c r="AI44" s="8" t="str">
        <f t="shared" si="22"/>
        <v>WS_AASYEAL1_IHIL</v>
      </c>
      <c r="AJ44" s="9">
        <f>J44</f>
        <v>0</v>
      </c>
    </row>
    <row r="45" spans="1:36" ht="15.75" thickBot="1">
      <c r="A45" s="27" t="s">
        <v>541</v>
      </c>
      <c r="B45" s="21" t="s">
        <v>571</v>
      </c>
      <c r="C45" s="21" t="s">
        <v>567</v>
      </c>
      <c r="D45" s="21" t="s">
        <v>568</v>
      </c>
      <c r="E45" s="35">
        <v>3.7869105387360049</v>
      </c>
      <c r="F45" s="35">
        <v>2.9751976737986401</v>
      </c>
      <c r="G45" s="35">
        <v>2.6888770021962225</v>
      </c>
      <c r="H45" s="35">
        <v>1.8771641372588577</v>
      </c>
      <c r="I45" s="21"/>
      <c r="J45" s="21"/>
      <c r="K45" s="117"/>
      <c r="L45" s="117"/>
      <c r="M45" s="117"/>
      <c r="N45" s="117"/>
      <c r="O45" s="117"/>
      <c r="P45" s="117"/>
      <c r="Q45" s="117"/>
      <c r="R45" s="8" t="str">
        <f t="shared" si="12"/>
        <v>WS_AASYEAL2_IHIL_COST_A_2017</v>
      </c>
      <c r="S45" s="8" t="str">
        <f t="shared" si="11"/>
        <v>WS_AASYEAL2_IHIL</v>
      </c>
      <c r="T45" s="8" t="s">
        <v>502</v>
      </c>
      <c r="U45" s="9">
        <f>E45</f>
        <v>3.7869105387360049</v>
      </c>
      <c r="V45" s="8" t="str">
        <f t="shared" si="13"/>
        <v>WS_AASYEAL2_IHIL_COST_B_2017</v>
      </c>
      <c r="W45" s="8" t="str">
        <f t="shared" si="14"/>
        <v>WS_AASYEAL2_IHIL</v>
      </c>
      <c r="X45" s="9">
        <f>F45</f>
        <v>2.9751976737986401</v>
      </c>
      <c r="Y45" s="8" t="str">
        <f t="shared" si="15"/>
        <v>WS_AASYEAL2_IHIL_COST_C_2017</v>
      </c>
      <c r="Z45" s="8" t="str">
        <f t="shared" si="16"/>
        <v>WS_AASYEAL2_IHIL</v>
      </c>
      <c r="AA45" s="9">
        <f>G45</f>
        <v>2.6888770021962225</v>
      </c>
      <c r="AB45" s="8" t="str">
        <f t="shared" si="17"/>
        <v>WS_AASYEAL2_IHIL_COST_D_2017</v>
      </c>
      <c r="AC45" s="8" t="str">
        <f t="shared" si="18"/>
        <v>WS_AASYEAL2_IHIL</v>
      </c>
      <c r="AD45" s="9">
        <f>H45</f>
        <v>1.8771641372588577</v>
      </c>
      <c r="AE45" s="8" t="str">
        <f t="shared" si="19"/>
        <v>WS_AASYEAL2_IHIL_COST_E_2017</v>
      </c>
      <c r="AF45" s="8" t="str">
        <f t="shared" si="20"/>
        <v>WS_AASYEAL2_IHIL</v>
      </c>
      <c r="AG45" s="9">
        <f>I45</f>
        <v>0</v>
      </c>
      <c r="AH45" s="8" t="str">
        <f t="shared" si="21"/>
        <v>WS_AASYEAL2_IHIL_COST_Z</v>
      </c>
      <c r="AI45" s="8" t="str">
        <f t="shared" si="22"/>
        <v>WS_AASYEAL2_IHIL</v>
      </c>
      <c r="AJ45" s="9">
        <f>J45</f>
        <v>0</v>
      </c>
    </row>
    <row r="46" spans="1:36" ht="15.75" thickBot="1">
      <c r="A46" s="27" t="s">
        <v>541</v>
      </c>
      <c r="B46" s="21" t="s">
        <v>572</v>
      </c>
      <c r="C46" s="21" t="s">
        <v>567</v>
      </c>
      <c r="D46" s="21" t="s">
        <v>568</v>
      </c>
      <c r="E46" s="35">
        <v>3.7260496487738233</v>
      </c>
      <c r="F46" s="35">
        <v>2.7022921882038946</v>
      </c>
      <c r="G46" s="35">
        <v>2.6280161122340409</v>
      </c>
      <c r="H46" s="35">
        <v>1.6042586516641122</v>
      </c>
      <c r="I46" s="21"/>
      <c r="J46" s="21"/>
      <c r="K46" s="117"/>
      <c r="L46" s="117"/>
      <c r="M46" s="117"/>
      <c r="N46" s="117"/>
      <c r="O46" s="117"/>
      <c r="P46" s="117"/>
      <c r="Q46" s="117"/>
      <c r="R46" s="8" t="str">
        <f t="shared" si="12"/>
        <v>WS_AASYEAL3_IHIL_COST_A_2017</v>
      </c>
      <c r="S46" s="8" t="str">
        <f t="shared" si="11"/>
        <v>WS_AASYEAL3_IHIL</v>
      </c>
      <c r="T46" s="8" t="s">
        <v>502</v>
      </c>
      <c r="U46" s="9">
        <f>E46</f>
        <v>3.7260496487738233</v>
      </c>
      <c r="V46" s="8" t="str">
        <f t="shared" si="13"/>
        <v>WS_AASYEAL3_IHIL_COST_B_2017</v>
      </c>
      <c r="W46" s="8" t="str">
        <f t="shared" si="14"/>
        <v>WS_AASYEAL3_IHIL</v>
      </c>
      <c r="X46" s="9">
        <f>F46</f>
        <v>2.7022921882038946</v>
      </c>
      <c r="Y46" s="8" t="str">
        <f t="shared" si="15"/>
        <v>WS_AASYEAL3_IHIL_COST_C_2017</v>
      </c>
      <c r="Z46" s="8" t="str">
        <f t="shared" si="16"/>
        <v>WS_AASYEAL3_IHIL</v>
      </c>
      <c r="AA46" s="9">
        <f>G46</f>
        <v>2.6280161122340409</v>
      </c>
      <c r="AB46" s="8" t="str">
        <f t="shared" si="17"/>
        <v>WS_AASYEAL3_IHIL_COST_D_2017</v>
      </c>
      <c r="AC46" s="8" t="str">
        <f t="shared" si="18"/>
        <v>WS_AASYEAL3_IHIL</v>
      </c>
      <c r="AD46" s="9">
        <f>H46</f>
        <v>1.6042586516641122</v>
      </c>
      <c r="AE46" s="8" t="str">
        <f t="shared" si="19"/>
        <v>WS_AASYEAL3_IHIL_COST_E_2017</v>
      </c>
      <c r="AF46" s="8" t="str">
        <f t="shared" si="20"/>
        <v>WS_AASYEAL3_IHIL</v>
      </c>
      <c r="AG46" s="9">
        <f>I46</f>
        <v>0</v>
      </c>
      <c r="AH46" s="8" t="str">
        <f t="shared" si="21"/>
        <v>WS_AASYEAL3_IHIL_COST_Z</v>
      </c>
      <c r="AI46" s="8" t="str">
        <f t="shared" si="22"/>
        <v>WS_AASYEAL3_IHIL</v>
      </c>
      <c r="AJ46" s="9">
        <f>J46</f>
        <v>0</v>
      </c>
    </row>
    <row r="47" spans="1:36" ht="15.75" thickBot="1">
      <c r="A47" s="27" t="s">
        <v>541</v>
      </c>
      <c r="B47" s="21" t="s">
        <v>573</v>
      </c>
      <c r="C47" s="21" t="s">
        <v>567</v>
      </c>
      <c r="D47" s="21" t="s">
        <v>568</v>
      </c>
      <c r="E47" s="35">
        <v>3.8461903106708455</v>
      </c>
      <c r="F47" s="35">
        <v>2.7432280110431067</v>
      </c>
      <c r="G47" s="35">
        <v>2.7481567741310631</v>
      </c>
      <c r="H47" s="35">
        <v>1.645194474503324</v>
      </c>
      <c r="I47" s="21"/>
      <c r="J47" s="21"/>
      <c r="K47" s="117"/>
      <c r="L47" s="117"/>
      <c r="M47" s="117"/>
      <c r="N47" s="117"/>
      <c r="O47" s="117"/>
      <c r="P47" s="117"/>
      <c r="Q47" s="117"/>
      <c r="R47" s="8" t="str">
        <f t="shared" si="12"/>
        <v>WS_AASYEAL4_IHIL_COST_A_2017</v>
      </c>
      <c r="S47" s="8" t="str">
        <f t="shared" si="11"/>
        <v>WS_AASYEAL4_IHIL</v>
      </c>
      <c r="T47" s="8" t="s">
        <v>502</v>
      </c>
      <c r="U47" s="9">
        <f>E47</f>
        <v>3.8461903106708455</v>
      </c>
      <c r="V47" s="8" t="str">
        <f t="shared" si="13"/>
        <v>WS_AASYEAL4_IHIL_COST_B_2017</v>
      </c>
      <c r="W47" s="8" t="str">
        <f t="shared" si="14"/>
        <v>WS_AASYEAL4_IHIL</v>
      </c>
      <c r="X47" s="9">
        <f>F47</f>
        <v>2.7432280110431067</v>
      </c>
      <c r="Y47" s="8" t="str">
        <f t="shared" si="15"/>
        <v>WS_AASYEAL4_IHIL_COST_C_2017</v>
      </c>
      <c r="Z47" s="8" t="str">
        <f t="shared" si="16"/>
        <v>WS_AASYEAL4_IHIL</v>
      </c>
      <c r="AA47" s="9">
        <f>G47</f>
        <v>2.7481567741310631</v>
      </c>
      <c r="AB47" s="8" t="str">
        <f t="shared" si="17"/>
        <v>WS_AASYEAL4_IHIL_COST_D_2017</v>
      </c>
      <c r="AC47" s="8" t="str">
        <f t="shared" si="18"/>
        <v>WS_AASYEAL4_IHIL</v>
      </c>
      <c r="AD47" s="9">
        <f>H47</f>
        <v>1.645194474503324</v>
      </c>
      <c r="AE47" s="8" t="str">
        <f t="shared" si="19"/>
        <v>WS_AASYEAL4_IHIL_COST_E_2017</v>
      </c>
      <c r="AF47" s="8" t="str">
        <f t="shared" si="20"/>
        <v>WS_AASYEAL4_IHIL</v>
      </c>
      <c r="AG47" s="9">
        <f>I47</f>
        <v>0</v>
      </c>
      <c r="AH47" s="8" t="str">
        <f t="shared" si="21"/>
        <v>WS_AASYEAL4_IHIL_COST_Z</v>
      </c>
      <c r="AI47" s="8" t="str">
        <f t="shared" si="22"/>
        <v>WS_AASYEAL4_IHIL</v>
      </c>
      <c r="AJ47" s="9">
        <f>J47</f>
        <v>0</v>
      </c>
    </row>
    <row r="48" spans="1:36" ht="15.75" thickBot="1">
      <c r="A48" s="27" t="s">
        <v>541</v>
      </c>
      <c r="B48" s="21" t="s">
        <v>574</v>
      </c>
      <c r="C48" s="21" t="s">
        <v>567</v>
      </c>
      <c r="D48" s="21" t="s">
        <v>568</v>
      </c>
      <c r="E48" s="35">
        <v>3.3658207767566801</v>
      </c>
      <c r="F48" s="35">
        <v>3.0434240451973271</v>
      </c>
      <c r="G48" s="35">
        <v>2.2677872402168977</v>
      </c>
      <c r="H48" s="35">
        <v>1.9453905086575445</v>
      </c>
      <c r="I48" s="21"/>
      <c r="J48" s="21"/>
      <c r="K48" s="117"/>
      <c r="L48" s="117"/>
      <c r="M48" s="117"/>
      <c r="N48" s="117"/>
      <c r="O48" s="117"/>
      <c r="P48" s="117"/>
      <c r="Q48" s="117"/>
      <c r="R48" s="8" t="str">
        <f t="shared" si="12"/>
        <v>WS_ASYHA06T_IHIL_COST_A_2017</v>
      </c>
      <c r="S48" s="8" t="str">
        <f t="shared" si="11"/>
        <v>WS_ASYHA06T_IHIL</v>
      </c>
      <c r="T48" s="8" t="s">
        <v>502</v>
      </c>
      <c r="U48" s="9">
        <f>E48</f>
        <v>3.3658207767566801</v>
      </c>
      <c r="V48" s="8" t="str">
        <f t="shared" si="13"/>
        <v>WS_ASYHA06T_IHIL_COST_B_2017</v>
      </c>
      <c r="W48" s="8" t="str">
        <f t="shared" si="14"/>
        <v>WS_ASYHA06T_IHIL</v>
      </c>
      <c r="X48" s="9">
        <f>F48</f>
        <v>3.0434240451973271</v>
      </c>
      <c r="Y48" s="8" t="str">
        <f t="shared" si="15"/>
        <v>WS_ASYHA06T_IHIL_COST_C_2017</v>
      </c>
      <c r="Z48" s="8" t="str">
        <f t="shared" si="16"/>
        <v>WS_ASYHA06T_IHIL</v>
      </c>
      <c r="AA48" s="9">
        <f>G48</f>
        <v>2.2677872402168977</v>
      </c>
      <c r="AB48" s="8" t="str">
        <f t="shared" si="17"/>
        <v>WS_ASYHA06T_IHIL_COST_D_2017</v>
      </c>
      <c r="AC48" s="8" t="str">
        <f t="shared" si="18"/>
        <v>WS_ASYHA06T_IHIL</v>
      </c>
      <c r="AD48" s="9">
        <f>H48</f>
        <v>1.9453905086575445</v>
      </c>
      <c r="AE48" s="8" t="str">
        <f t="shared" si="19"/>
        <v>WS_ASYHA06T_IHIL_COST_E_2017</v>
      </c>
      <c r="AF48" s="8" t="str">
        <f t="shared" si="20"/>
        <v>WS_ASYHA06T_IHIL</v>
      </c>
      <c r="AG48" s="9">
        <f>I48</f>
        <v>0</v>
      </c>
      <c r="AH48" s="8" t="str">
        <f t="shared" si="21"/>
        <v>WS_ASYHA06T_IHIL_COST_Z</v>
      </c>
      <c r="AI48" s="8" t="str">
        <f t="shared" si="22"/>
        <v>WS_ASYHA06T_IHIL</v>
      </c>
      <c r="AJ48" s="9">
        <f>J48</f>
        <v>0</v>
      </c>
    </row>
    <row r="49" spans="1:36" ht="15.75" thickBot="1">
      <c r="A49" s="27" t="s">
        <v>541</v>
      </c>
      <c r="B49" s="21" t="s">
        <v>575</v>
      </c>
      <c r="C49" s="21" t="s">
        <v>567</v>
      </c>
      <c r="D49" s="21" t="s">
        <v>568</v>
      </c>
      <c r="E49" s="35">
        <v>4.051347422792885</v>
      </c>
      <c r="F49" s="35">
        <v>3.5892350163868176</v>
      </c>
      <c r="G49" s="35">
        <v>2.9533138862531025</v>
      </c>
      <c r="H49" s="35">
        <v>2.4912014798470352</v>
      </c>
      <c r="I49" s="21"/>
      <c r="J49" s="21"/>
      <c r="K49" s="117"/>
      <c r="L49" s="117"/>
      <c r="M49" s="117"/>
      <c r="N49" s="117"/>
      <c r="O49" s="117"/>
      <c r="P49" s="117"/>
      <c r="Q49" s="117"/>
      <c r="R49" s="8" t="str">
        <f t="shared" si="12"/>
        <v>WS_ASYHP50T_IHIL_COST_A_2017</v>
      </c>
      <c r="S49" s="8" t="str">
        <f t="shared" si="11"/>
        <v>WS_ASYHP50T_IHIL</v>
      </c>
      <c r="T49" s="8" t="s">
        <v>502</v>
      </c>
      <c r="U49" s="9">
        <f>E49</f>
        <v>4.051347422792885</v>
      </c>
      <c r="V49" s="8" t="str">
        <f t="shared" si="13"/>
        <v>WS_ASYHP50T_IHIL_COST_B_2017</v>
      </c>
      <c r="W49" s="8" t="str">
        <f t="shared" si="14"/>
        <v>WS_ASYHP50T_IHIL</v>
      </c>
      <c r="X49" s="9">
        <f>F49</f>
        <v>3.5892350163868176</v>
      </c>
      <c r="Y49" s="8" t="str">
        <f t="shared" si="15"/>
        <v>WS_ASYHP50T_IHIL_COST_C_2017</v>
      </c>
      <c r="Z49" s="8" t="str">
        <f t="shared" si="16"/>
        <v>WS_ASYHP50T_IHIL</v>
      </c>
      <c r="AA49" s="9">
        <f>G49</f>
        <v>2.9533138862531025</v>
      </c>
      <c r="AB49" s="8" t="str">
        <f t="shared" si="17"/>
        <v>WS_ASYHP50T_IHIL_COST_D_2017</v>
      </c>
      <c r="AC49" s="8" t="str">
        <f t="shared" si="18"/>
        <v>WS_ASYHP50T_IHIL</v>
      </c>
      <c r="AD49" s="9">
        <f>H49</f>
        <v>2.4912014798470352</v>
      </c>
      <c r="AE49" s="8" t="str">
        <f t="shared" si="19"/>
        <v>WS_ASYHP50T_IHIL_COST_E_2017</v>
      </c>
      <c r="AF49" s="8" t="str">
        <f t="shared" si="20"/>
        <v>WS_ASYHP50T_IHIL</v>
      </c>
      <c r="AG49" s="9">
        <f>I49</f>
        <v>0</v>
      </c>
      <c r="AH49" s="8" t="str">
        <f t="shared" si="21"/>
        <v>WS_ASYHP50T_IHIL_COST_Z</v>
      </c>
      <c r="AI49" s="8" t="str">
        <f t="shared" si="22"/>
        <v>WS_ASYHP50T_IHIL</v>
      </c>
      <c r="AJ49" s="9">
        <f>J49</f>
        <v>0</v>
      </c>
    </row>
    <row r="50" spans="1:36" ht="15.75" thickBot="1">
      <c r="A50" s="27" t="s">
        <v>541</v>
      </c>
      <c r="B50" s="21" t="s">
        <v>576</v>
      </c>
      <c r="C50" s="21" t="s">
        <v>567</v>
      </c>
      <c r="D50" s="21" t="s">
        <v>568</v>
      </c>
      <c r="E50" s="35">
        <v>3.2612027740626455</v>
      </c>
      <c r="F50" s="35">
        <v>3.1148562136764135</v>
      </c>
      <c r="G50" s="35">
        <v>1.1248838329640583</v>
      </c>
      <c r="H50" s="35">
        <v>0.9785372725778263</v>
      </c>
      <c r="I50" s="21"/>
      <c r="J50" s="21"/>
      <c r="K50" s="117"/>
      <c r="L50" s="117"/>
      <c r="M50" s="117"/>
      <c r="N50" s="117"/>
      <c r="O50" s="117"/>
      <c r="P50" s="117"/>
      <c r="Q50" s="117"/>
      <c r="R50" s="8" t="str">
        <f t="shared" si="12"/>
        <v>WS_P85001AS_IHIL_COST_A_2017</v>
      </c>
      <c r="S50" s="8" t="str">
        <f t="shared" si="11"/>
        <v>WS_P85001AS_IHIL</v>
      </c>
      <c r="T50" s="8" t="s">
        <v>502</v>
      </c>
      <c r="U50" s="9">
        <f>E50</f>
        <v>3.2612027740626455</v>
      </c>
      <c r="V50" s="8" t="str">
        <f t="shared" si="13"/>
        <v>WS_P85001AS_IHIL_COST_B_2017</v>
      </c>
      <c r="W50" s="8" t="str">
        <f t="shared" si="14"/>
        <v>WS_P85001AS_IHIL</v>
      </c>
      <c r="X50" s="9">
        <f>F50</f>
        <v>3.1148562136764135</v>
      </c>
      <c r="Y50" s="8" t="str">
        <f t="shared" si="15"/>
        <v>WS_P85001AS_IHIL_COST_C_2017</v>
      </c>
      <c r="Z50" s="8" t="str">
        <f t="shared" si="16"/>
        <v>WS_P85001AS_IHIL</v>
      </c>
      <c r="AA50" s="9">
        <f>G50</f>
        <v>1.1248838329640583</v>
      </c>
      <c r="AB50" s="8" t="str">
        <f t="shared" si="17"/>
        <v>WS_P85001AS_IHIL_COST_D_2017</v>
      </c>
      <c r="AC50" s="8" t="str">
        <f t="shared" si="18"/>
        <v>WS_P85001AS_IHIL</v>
      </c>
      <c r="AD50" s="9">
        <f>H50</f>
        <v>0.9785372725778263</v>
      </c>
      <c r="AE50" s="8" t="str">
        <f t="shared" si="19"/>
        <v>WS_P85001AS_IHIL_COST_E_2017</v>
      </c>
      <c r="AF50" s="8" t="str">
        <f t="shared" si="20"/>
        <v>WS_P85001AS_IHIL</v>
      </c>
      <c r="AG50" s="9">
        <f>I50</f>
        <v>0</v>
      </c>
      <c r="AH50" s="8" t="str">
        <f t="shared" si="21"/>
        <v>WS_P85001AS_IHIL_COST_Z</v>
      </c>
      <c r="AI50" s="8" t="str">
        <f t="shared" si="22"/>
        <v>WS_P85001AS_IHIL</v>
      </c>
      <c r="AJ50" s="9">
        <f>J50</f>
        <v>0</v>
      </c>
    </row>
    <row r="51" spans="1:36" ht="15.75" thickBot="1">
      <c r="A51" s="27" t="s">
        <v>541</v>
      </c>
      <c r="B51" s="6" t="s">
        <v>577</v>
      </c>
      <c r="C51" s="6" t="s">
        <v>578</v>
      </c>
      <c r="D51" s="6" t="s">
        <v>523</v>
      </c>
      <c r="E51" s="32">
        <f>VLOOKUP($B51,'[2]MC RATE'!$A:$D,3,0)</f>
        <v>13.672147439570576</v>
      </c>
      <c r="F51" s="32">
        <f>VLOOKUP($B51,'[2]MC RATE'!$A:$D,4,0)</f>
        <v>9.0756919219600896</v>
      </c>
      <c r="G51" s="32"/>
      <c r="H51" s="32"/>
      <c r="I51" s="4"/>
      <c r="J51" s="4"/>
      <c r="K51" s="4"/>
      <c r="L51" s="4"/>
      <c r="M51" s="4"/>
      <c r="N51" s="4"/>
      <c r="O51" s="4"/>
      <c r="P51" s="4"/>
      <c r="Q51" s="4"/>
      <c r="R51" s="8" t="str">
        <f t="shared" si="12"/>
        <v>WS_A75035T_IHIL_COST_A_2017</v>
      </c>
      <c r="S51" s="8" t="str">
        <f t="shared" si="11"/>
        <v>WS_A75035T_IHIL</v>
      </c>
      <c r="T51" s="8" t="s">
        <v>502</v>
      </c>
      <c r="U51" s="9">
        <f>E51</f>
        <v>13.672147439570576</v>
      </c>
      <c r="V51" s="8" t="str">
        <f t="shared" si="13"/>
        <v>WS_A75035T_IHIL_COST_B_2017</v>
      </c>
      <c r="W51" s="8" t="str">
        <f t="shared" si="14"/>
        <v>WS_A75035T_IHIL</v>
      </c>
      <c r="X51" s="9">
        <f>F51</f>
        <v>9.0756919219600896</v>
      </c>
      <c r="Y51" s="8" t="str">
        <f t="shared" si="15"/>
        <v>WS_A75035T_IHIL_COST_C_2017</v>
      </c>
      <c r="Z51" s="8" t="str">
        <f t="shared" si="16"/>
        <v>WS_A75035T_IHIL</v>
      </c>
      <c r="AA51" s="9">
        <f>G51</f>
        <v>0</v>
      </c>
      <c r="AB51" s="8" t="str">
        <f t="shared" si="17"/>
        <v>WS_A75035T_IHIL_COST_D_2017</v>
      </c>
      <c r="AC51" s="8" t="str">
        <f t="shared" si="18"/>
        <v>WS_A75035T_IHIL</v>
      </c>
      <c r="AD51" s="9">
        <f>H51</f>
        <v>0</v>
      </c>
      <c r="AE51" s="8" t="str">
        <f t="shared" si="19"/>
        <v>WS_A75035T_IHIL_COST_E_2017</v>
      </c>
      <c r="AF51" s="8" t="str">
        <f t="shared" si="20"/>
        <v>WS_A75035T_IHIL</v>
      </c>
      <c r="AG51" s="9">
        <f>I51</f>
        <v>0</v>
      </c>
      <c r="AH51" s="8" t="str">
        <f t="shared" si="21"/>
        <v>WS_A75035T_IHIL_COST_Z</v>
      </c>
      <c r="AI51" s="8" t="str">
        <f t="shared" si="22"/>
        <v>WS_A75035T_IHIL</v>
      </c>
      <c r="AJ51" s="9">
        <f>J51</f>
        <v>0</v>
      </c>
    </row>
    <row r="52" spans="1:36" ht="15.75" thickBot="1">
      <c r="A52" s="27" t="s">
        <v>541</v>
      </c>
      <c r="B52" s="21" t="s">
        <v>579</v>
      </c>
      <c r="C52" s="21" t="s">
        <v>580</v>
      </c>
      <c r="D52" s="21" t="s">
        <v>523</v>
      </c>
      <c r="E52" s="33">
        <f>VLOOKUP($B52,'[2]MC RATE'!$A:$D,3,0)</f>
        <v>16.962003643112972</v>
      </c>
      <c r="F52" s="33">
        <f>VLOOKUP($B52,'[2]MC RATE'!$A:$D,4,0)</f>
        <v>11.249737380801571</v>
      </c>
      <c r="G52" s="33"/>
      <c r="H52" s="33"/>
      <c r="I52" s="25"/>
      <c r="J52" s="25"/>
      <c r="K52" s="115"/>
      <c r="L52" s="115"/>
      <c r="M52" s="115"/>
      <c r="N52" s="115"/>
      <c r="O52" s="115"/>
      <c r="P52" s="115"/>
      <c r="Q52" s="115"/>
      <c r="R52" s="8" t="str">
        <f t="shared" si="12"/>
        <v>WS_A75060T_IHIL_COST_A_2017</v>
      </c>
      <c r="S52" s="8" t="str">
        <f t="shared" si="11"/>
        <v>WS_A75060T_IHIL</v>
      </c>
      <c r="T52" s="8" t="s">
        <v>502</v>
      </c>
      <c r="U52" s="9">
        <f>E52</f>
        <v>16.962003643112972</v>
      </c>
      <c r="V52" s="8" t="str">
        <f t="shared" si="13"/>
        <v>WS_A75060T_IHIL_COST_B_2017</v>
      </c>
      <c r="W52" s="8" t="str">
        <f t="shared" si="14"/>
        <v>WS_A75060T_IHIL</v>
      </c>
      <c r="X52" s="9">
        <f>F52</f>
        <v>11.249737380801571</v>
      </c>
      <c r="Y52" s="8" t="str">
        <f t="shared" si="15"/>
        <v>WS_A75060T_IHIL_COST_C_2017</v>
      </c>
      <c r="Z52" s="8" t="str">
        <f t="shared" si="16"/>
        <v>WS_A75060T_IHIL</v>
      </c>
      <c r="AA52" s="9">
        <f>G52</f>
        <v>0</v>
      </c>
      <c r="AB52" s="8" t="str">
        <f t="shared" si="17"/>
        <v>WS_A75060T_IHIL_COST_D_2017</v>
      </c>
      <c r="AC52" s="8" t="str">
        <f t="shared" si="18"/>
        <v>WS_A75060T_IHIL</v>
      </c>
      <c r="AD52" s="9">
        <f>H52</f>
        <v>0</v>
      </c>
      <c r="AE52" s="8" t="str">
        <f t="shared" si="19"/>
        <v>WS_A75060T_IHIL_COST_E_2017</v>
      </c>
      <c r="AF52" s="8" t="str">
        <f t="shared" si="20"/>
        <v>WS_A75060T_IHIL</v>
      </c>
      <c r="AG52" s="9">
        <f>I52</f>
        <v>0</v>
      </c>
      <c r="AH52" s="8" t="str">
        <f t="shared" si="21"/>
        <v>WS_A75060T_IHIL_COST_Z</v>
      </c>
      <c r="AI52" s="8" t="str">
        <f t="shared" si="22"/>
        <v>WS_A75060T_IHIL</v>
      </c>
      <c r="AJ52" s="9">
        <f>J52</f>
        <v>0</v>
      </c>
    </row>
    <row r="53" spans="1:36" ht="15.75" thickBot="1">
      <c r="A53" s="27" t="s">
        <v>541</v>
      </c>
      <c r="B53" s="21" t="s">
        <v>581</v>
      </c>
      <c r="C53" s="21" t="s">
        <v>582</v>
      </c>
      <c r="D53" s="21" t="s">
        <v>523</v>
      </c>
      <c r="E53" s="33">
        <f>VLOOKUP($B53,'[2]MC RATE'!$A:$D,3,0)</f>
        <v>17.159682340093543</v>
      </c>
      <c r="F53" s="33">
        <f>VLOOKUP($B53,'[2]MC RATE'!$A:$D,4,0)</f>
        <v>11.593560684104116</v>
      </c>
      <c r="G53" s="33"/>
      <c r="H53" s="33"/>
      <c r="I53" s="25"/>
      <c r="J53" s="25"/>
      <c r="K53" s="115"/>
      <c r="L53" s="115"/>
      <c r="M53" s="115"/>
      <c r="N53" s="115"/>
      <c r="O53" s="115"/>
      <c r="P53" s="115"/>
      <c r="Q53" s="115"/>
      <c r="R53" s="8" t="str">
        <f t="shared" si="12"/>
        <v>WS_A75110T_IHIL_COST_A_2017</v>
      </c>
      <c r="S53" s="8" t="str">
        <f t="shared" si="11"/>
        <v>WS_A75110T_IHIL</v>
      </c>
      <c r="T53" s="8" t="s">
        <v>502</v>
      </c>
      <c r="U53" s="9">
        <f>E53</f>
        <v>17.159682340093543</v>
      </c>
      <c r="V53" s="8" t="str">
        <f t="shared" si="13"/>
        <v>WS_A75110T_IHIL_COST_B_2017</v>
      </c>
      <c r="W53" s="8" t="str">
        <f t="shared" si="14"/>
        <v>WS_A75110T_IHIL</v>
      </c>
      <c r="X53" s="9">
        <f>F53</f>
        <v>11.593560684104116</v>
      </c>
      <c r="Y53" s="8" t="str">
        <f t="shared" si="15"/>
        <v>WS_A75110T_IHIL_COST_C_2017</v>
      </c>
      <c r="Z53" s="8" t="str">
        <f t="shared" si="16"/>
        <v>WS_A75110T_IHIL</v>
      </c>
      <c r="AA53" s="9">
        <f>G53</f>
        <v>0</v>
      </c>
      <c r="AB53" s="8" t="str">
        <f t="shared" si="17"/>
        <v>WS_A75110T_IHIL_COST_D_2017</v>
      </c>
      <c r="AC53" s="8" t="str">
        <f t="shared" si="18"/>
        <v>WS_A75110T_IHIL</v>
      </c>
      <c r="AD53" s="9">
        <f>H53</f>
        <v>0</v>
      </c>
      <c r="AE53" s="8" t="str">
        <f t="shared" si="19"/>
        <v>WS_A75110T_IHIL_COST_E_2017</v>
      </c>
      <c r="AF53" s="8" t="str">
        <f t="shared" si="20"/>
        <v>WS_A75110T_IHIL</v>
      </c>
      <c r="AG53" s="9">
        <f>I53</f>
        <v>0</v>
      </c>
      <c r="AH53" s="8" t="str">
        <f t="shared" si="21"/>
        <v>WS_A75110T_IHIL_COST_Z</v>
      </c>
      <c r="AI53" s="8" t="str">
        <f t="shared" si="22"/>
        <v>WS_A75110T_IHIL</v>
      </c>
      <c r="AJ53" s="9">
        <f>J53</f>
        <v>0</v>
      </c>
    </row>
    <row r="54" spans="1:36" ht="15.75" thickBot="1">
      <c r="A54" s="27" t="s">
        <v>541</v>
      </c>
      <c r="B54" s="21" t="s">
        <v>583</v>
      </c>
      <c r="C54" s="21" t="s">
        <v>584</v>
      </c>
      <c r="D54" s="21" t="s">
        <v>523</v>
      </c>
      <c r="E54" s="33">
        <f>VLOOKUP($B54,'[2]MC RATE'!$A:$D,3,0)</f>
        <v>20.956628454316402</v>
      </c>
      <c r="F54" s="33">
        <f>VLOOKUP($B54,'[2]MC RATE'!$A:$D,4,0)</f>
        <v>14.177565892132231</v>
      </c>
      <c r="G54" s="33"/>
      <c r="H54" s="33"/>
      <c r="I54" s="25"/>
      <c r="J54" s="25"/>
      <c r="K54" s="115"/>
      <c r="L54" s="115"/>
      <c r="M54" s="115"/>
      <c r="N54" s="115"/>
      <c r="O54" s="115"/>
      <c r="P54" s="115"/>
      <c r="Q54" s="115"/>
      <c r="R54" s="8" t="str">
        <f t="shared" si="12"/>
        <v>WS_A75160T_IHIL_COST_A_2017</v>
      </c>
      <c r="S54" s="8" t="str">
        <f t="shared" si="11"/>
        <v>WS_A75160T_IHIL</v>
      </c>
      <c r="T54" s="8" t="s">
        <v>502</v>
      </c>
      <c r="U54" s="9">
        <f>E54</f>
        <v>20.956628454316402</v>
      </c>
      <c r="V54" s="8" t="str">
        <f t="shared" si="13"/>
        <v>WS_A75160T_IHIL_COST_B_2017</v>
      </c>
      <c r="W54" s="8" t="str">
        <f t="shared" si="14"/>
        <v>WS_A75160T_IHIL</v>
      </c>
      <c r="X54" s="9">
        <f>F54</f>
        <v>14.177565892132231</v>
      </c>
      <c r="Y54" s="8" t="str">
        <f t="shared" si="15"/>
        <v>WS_A75160T_IHIL_COST_C_2017</v>
      </c>
      <c r="Z54" s="8" t="str">
        <f t="shared" si="16"/>
        <v>WS_A75160T_IHIL</v>
      </c>
      <c r="AA54" s="9">
        <f>G54</f>
        <v>0</v>
      </c>
      <c r="AB54" s="8" t="str">
        <f t="shared" si="17"/>
        <v>WS_A75160T_IHIL_COST_D_2017</v>
      </c>
      <c r="AC54" s="8" t="str">
        <f t="shared" si="18"/>
        <v>WS_A75160T_IHIL</v>
      </c>
      <c r="AD54" s="9">
        <f>H54</f>
        <v>0</v>
      </c>
      <c r="AE54" s="8" t="str">
        <f t="shared" si="19"/>
        <v>WS_A75160T_IHIL_COST_E_2017</v>
      </c>
      <c r="AF54" s="8" t="str">
        <f t="shared" si="20"/>
        <v>WS_A75160T_IHIL</v>
      </c>
      <c r="AG54" s="9">
        <f>I54</f>
        <v>0</v>
      </c>
      <c r="AH54" s="8" t="str">
        <f t="shared" si="21"/>
        <v>WS_A75160T_IHIL_COST_Z</v>
      </c>
      <c r="AI54" s="8" t="str">
        <f t="shared" si="22"/>
        <v>WS_A75160T_IHIL</v>
      </c>
      <c r="AJ54" s="9">
        <f>J54</f>
        <v>0</v>
      </c>
    </row>
    <row r="55" spans="1:36" ht="15.75" thickBot="1">
      <c r="A55" s="27" t="s">
        <v>541</v>
      </c>
      <c r="B55" s="21" t="s">
        <v>585</v>
      </c>
      <c r="C55" s="21" t="s">
        <v>586</v>
      </c>
      <c r="D55" s="21" t="s">
        <v>523</v>
      </c>
      <c r="E55" s="33">
        <f>VLOOKUP($B55,'[2]MC RATE'!$A:$D,3,0)</f>
        <v>25.715054533939288</v>
      </c>
      <c r="F55" s="33">
        <f>VLOOKUP($B55,'[2]MC RATE'!$A:$D,4,0)</f>
        <v>17.621720590934029</v>
      </c>
      <c r="G55" s="33"/>
      <c r="H55" s="33"/>
      <c r="I55" s="25"/>
      <c r="J55" s="25"/>
      <c r="K55" s="115"/>
      <c r="L55" s="115"/>
      <c r="M55" s="115"/>
      <c r="N55" s="115"/>
      <c r="O55" s="115"/>
      <c r="P55" s="115"/>
      <c r="Q55" s="115"/>
      <c r="R55" s="8" t="str">
        <f t="shared" si="12"/>
        <v>WS_A75200T_IHIL_COST_A_2017</v>
      </c>
      <c r="S55" s="8" t="str">
        <f t="shared" si="11"/>
        <v>WS_A75200T_IHIL</v>
      </c>
      <c r="T55" s="8" t="s">
        <v>502</v>
      </c>
      <c r="U55" s="9">
        <f>E55</f>
        <v>25.715054533939288</v>
      </c>
      <c r="V55" s="8" t="str">
        <f t="shared" si="13"/>
        <v>WS_A75200T_IHIL_COST_B_2017</v>
      </c>
      <c r="W55" s="8" t="str">
        <f t="shared" si="14"/>
        <v>WS_A75200T_IHIL</v>
      </c>
      <c r="X55" s="9">
        <f>F55</f>
        <v>17.621720590934029</v>
      </c>
      <c r="Y55" s="8" t="str">
        <f t="shared" si="15"/>
        <v>WS_A75200T_IHIL_COST_C_2017</v>
      </c>
      <c r="Z55" s="8" t="str">
        <f t="shared" si="16"/>
        <v>WS_A75200T_IHIL</v>
      </c>
      <c r="AA55" s="9">
        <f>G55</f>
        <v>0</v>
      </c>
      <c r="AB55" s="8" t="str">
        <f t="shared" si="17"/>
        <v>WS_A75200T_IHIL_COST_D_2017</v>
      </c>
      <c r="AC55" s="8" t="str">
        <f t="shared" si="18"/>
        <v>WS_A75200T_IHIL</v>
      </c>
      <c r="AD55" s="9">
        <f>H55</f>
        <v>0</v>
      </c>
      <c r="AE55" s="8" t="str">
        <f t="shared" si="19"/>
        <v>WS_A75200T_IHIL_COST_E_2017</v>
      </c>
      <c r="AF55" s="8" t="str">
        <f t="shared" si="20"/>
        <v>WS_A75200T_IHIL</v>
      </c>
      <c r="AG55" s="9">
        <f>I55</f>
        <v>0</v>
      </c>
      <c r="AH55" s="8" t="str">
        <f t="shared" si="21"/>
        <v>WS_A75200T_IHIL_COST_Z</v>
      </c>
      <c r="AI55" s="8" t="str">
        <f t="shared" si="22"/>
        <v>WS_A75200T_IHIL</v>
      </c>
      <c r="AJ55" s="9">
        <f>J55</f>
        <v>0</v>
      </c>
    </row>
    <row r="56" spans="1:36" ht="15.75" thickBot="1">
      <c r="A56" s="27" t="s">
        <v>541</v>
      </c>
      <c r="B56" s="21" t="s">
        <v>587</v>
      </c>
      <c r="C56" s="21" t="s">
        <v>588</v>
      </c>
      <c r="D56" s="21" t="s">
        <v>523</v>
      </c>
      <c r="E56" s="33">
        <f>VLOOKUP($B56,'[2]MC RATE'!$A:$D,3,0)</f>
        <v>39.82952352073746</v>
      </c>
      <c r="F56" s="33">
        <f>VLOOKUP($B56,'[2]MC RATE'!$A:$D,4,0)</f>
        <v>27.442444289614269</v>
      </c>
      <c r="G56" s="33"/>
      <c r="H56" s="33"/>
      <c r="I56" s="25"/>
      <c r="J56" s="25"/>
      <c r="K56" s="115"/>
      <c r="L56" s="115"/>
      <c r="M56" s="115"/>
      <c r="N56" s="115"/>
      <c r="O56" s="115"/>
      <c r="P56" s="115"/>
      <c r="Q56" s="115"/>
      <c r="R56" s="8" t="str">
        <f t="shared" si="12"/>
        <v>WS_A75300T_IHIL_COST_A_2017</v>
      </c>
      <c r="S56" s="8" t="str">
        <f t="shared" si="11"/>
        <v>WS_A75300T_IHIL</v>
      </c>
      <c r="T56" s="8" t="s">
        <v>502</v>
      </c>
      <c r="U56" s="9">
        <f>E56</f>
        <v>39.82952352073746</v>
      </c>
      <c r="V56" s="8" t="str">
        <f t="shared" si="13"/>
        <v>WS_A75300T_IHIL_COST_B_2017</v>
      </c>
      <c r="W56" s="8" t="str">
        <f t="shared" si="14"/>
        <v>WS_A75300T_IHIL</v>
      </c>
      <c r="X56" s="9">
        <f>F56</f>
        <v>27.442444289614269</v>
      </c>
      <c r="Y56" s="8" t="str">
        <f t="shared" si="15"/>
        <v>WS_A75300T_IHIL_COST_C_2017</v>
      </c>
      <c r="Z56" s="8" t="str">
        <f t="shared" si="16"/>
        <v>WS_A75300T_IHIL</v>
      </c>
      <c r="AA56" s="9">
        <f>G56</f>
        <v>0</v>
      </c>
      <c r="AB56" s="8" t="str">
        <f t="shared" si="17"/>
        <v>WS_A75300T_IHIL_COST_D_2017</v>
      </c>
      <c r="AC56" s="8" t="str">
        <f t="shared" si="18"/>
        <v>WS_A75300T_IHIL</v>
      </c>
      <c r="AD56" s="9">
        <f>H56</f>
        <v>0</v>
      </c>
      <c r="AE56" s="8" t="str">
        <f t="shared" si="19"/>
        <v>WS_A75300T_IHIL_COST_E_2017</v>
      </c>
      <c r="AF56" s="8" t="str">
        <f t="shared" si="20"/>
        <v>WS_A75300T_IHIL</v>
      </c>
      <c r="AG56" s="9">
        <f>I56</f>
        <v>0</v>
      </c>
      <c r="AH56" s="8" t="str">
        <f t="shared" si="21"/>
        <v>WS_A75300T_IHIL_COST_Z</v>
      </c>
      <c r="AI56" s="8" t="str">
        <f t="shared" si="22"/>
        <v>WS_A75300T_IHIL</v>
      </c>
      <c r="AJ56" s="9">
        <f>J56</f>
        <v>0</v>
      </c>
    </row>
    <row r="57" spans="1:36" ht="15.75" thickBot="1">
      <c r="A57" s="27" t="s">
        <v>541</v>
      </c>
      <c r="B57" s="21" t="s">
        <v>589</v>
      </c>
      <c r="C57" s="21" t="s">
        <v>590</v>
      </c>
      <c r="D57" s="21" t="s">
        <v>523</v>
      </c>
      <c r="E57" s="33">
        <f>VLOOKUP($B57,'[2]MC RATE'!$A:$D,3,0)</f>
        <v>50.906865435576634</v>
      </c>
      <c r="F57" s="33">
        <f>VLOOKUP($B57,'[2]MC RATE'!$A:$D,4,0)</f>
        <v>35.281181331835306</v>
      </c>
      <c r="G57" s="33"/>
      <c r="H57" s="33"/>
      <c r="I57" s="25"/>
      <c r="J57" s="25"/>
      <c r="K57" s="115"/>
      <c r="L57" s="115"/>
      <c r="M57" s="115"/>
      <c r="N57" s="115"/>
      <c r="O57" s="115"/>
      <c r="P57" s="115"/>
      <c r="Q57" s="115"/>
      <c r="R57" s="8" t="str">
        <f t="shared" si="12"/>
        <v>WS_A75400T_IHIL_COST_A_2017</v>
      </c>
      <c r="S57" s="8" t="str">
        <f t="shared" si="11"/>
        <v>WS_A75400T_IHIL</v>
      </c>
      <c r="T57" s="8" t="s">
        <v>502</v>
      </c>
      <c r="U57" s="9">
        <f>E57</f>
        <v>50.906865435576634</v>
      </c>
      <c r="V57" s="8" t="str">
        <f t="shared" si="13"/>
        <v>WS_A75400T_IHIL_COST_B_2017</v>
      </c>
      <c r="W57" s="8" t="str">
        <f t="shared" si="14"/>
        <v>WS_A75400T_IHIL</v>
      </c>
      <c r="X57" s="9">
        <f>F57</f>
        <v>35.281181331835306</v>
      </c>
      <c r="Y57" s="8" t="str">
        <f t="shared" si="15"/>
        <v>WS_A75400T_IHIL_COST_C_2017</v>
      </c>
      <c r="Z57" s="8" t="str">
        <f t="shared" si="16"/>
        <v>WS_A75400T_IHIL</v>
      </c>
      <c r="AA57" s="9">
        <f>G57</f>
        <v>0</v>
      </c>
      <c r="AB57" s="8" t="str">
        <f t="shared" si="17"/>
        <v>WS_A75400T_IHIL_COST_D_2017</v>
      </c>
      <c r="AC57" s="8" t="str">
        <f t="shared" si="18"/>
        <v>WS_A75400T_IHIL</v>
      </c>
      <c r="AD57" s="9">
        <f>H57</f>
        <v>0</v>
      </c>
      <c r="AE57" s="8" t="str">
        <f t="shared" si="19"/>
        <v>WS_A75400T_IHIL_COST_E_2017</v>
      </c>
      <c r="AF57" s="8" t="str">
        <f t="shared" si="20"/>
        <v>WS_A75400T_IHIL</v>
      </c>
      <c r="AG57" s="9">
        <f>I57</f>
        <v>0</v>
      </c>
      <c r="AH57" s="8" t="str">
        <f t="shared" si="21"/>
        <v>WS_A75400T_IHIL_COST_Z</v>
      </c>
      <c r="AI57" s="8" t="str">
        <f t="shared" si="22"/>
        <v>WS_A75400T_IHIL</v>
      </c>
      <c r="AJ57" s="9">
        <f>J57</f>
        <v>0</v>
      </c>
    </row>
    <row r="58" spans="1:36" ht="15.75" thickBot="1">
      <c r="A58" s="27" t="s">
        <v>541</v>
      </c>
      <c r="B58" s="21" t="s">
        <v>591</v>
      </c>
      <c r="C58" s="21" t="s">
        <v>592</v>
      </c>
      <c r="D58" s="21" t="s">
        <v>532</v>
      </c>
      <c r="E58" s="33">
        <f>VLOOKUP($B58,'[2]MC RATE'!$A:$D,3,0)</f>
        <v>5.2054324837391261</v>
      </c>
      <c r="F58" s="33">
        <f>VLOOKUP($B58,'[2]MC RATE'!$A:$D,4,0)</f>
        <v>3.5267576792144135</v>
      </c>
      <c r="G58" s="33"/>
      <c r="H58" s="33"/>
      <c r="I58" s="25"/>
      <c r="J58" s="25"/>
      <c r="K58" s="115"/>
      <c r="L58" s="115"/>
      <c r="M58" s="115"/>
      <c r="N58" s="115"/>
      <c r="O58" s="115"/>
      <c r="P58" s="115"/>
      <c r="Q58" s="115"/>
      <c r="R58" s="8" t="str">
        <f t="shared" si="12"/>
        <v>WS_M75060T_IHIL_COST_A_2017</v>
      </c>
      <c r="S58" s="8" t="str">
        <f t="shared" si="11"/>
        <v>WS_M75060T_IHIL</v>
      </c>
      <c r="T58" s="8" t="s">
        <v>502</v>
      </c>
      <c r="U58" s="9">
        <f>E58</f>
        <v>5.2054324837391261</v>
      </c>
      <c r="V58" s="8" t="str">
        <f t="shared" si="13"/>
        <v>WS_M75060T_IHIL_COST_B_2017</v>
      </c>
      <c r="W58" s="8" t="str">
        <f t="shared" si="14"/>
        <v>WS_M75060T_IHIL</v>
      </c>
      <c r="X58" s="9">
        <f>F58</f>
        <v>3.5267576792144135</v>
      </c>
      <c r="Y58" s="8" t="str">
        <f t="shared" si="15"/>
        <v>WS_M75060T_IHIL_COST_C_2017</v>
      </c>
      <c r="Z58" s="8" t="str">
        <f t="shared" si="16"/>
        <v>WS_M75060T_IHIL</v>
      </c>
      <c r="AA58" s="9">
        <f>G58</f>
        <v>0</v>
      </c>
      <c r="AB58" s="8" t="str">
        <f t="shared" si="17"/>
        <v>WS_M75060T_IHIL_COST_D_2017</v>
      </c>
      <c r="AC58" s="8" t="str">
        <f t="shared" si="18"/>
        <v>WS_M75060T_IHIL</v>
      </c>
      <c r="AD58" s="9">
        <f>H58</f>
        <v>0</v>
      </c>
      <c r="AE58" s="8" t="str">
        <f t="shared" si="19"/>
        <v>WS_M75060T_IHIL_COST_E_2017</v>
      </c>
      <c r="AF58" s="8" t="str">
        <f t="shared" si="20"/>
        <v>WS_M75060T_IHIL</v>
      </c>
      <c r="AG58" s="9">
        <f>I58</f>
        <v>0</v>
      </c>
      <c r="AH58" s="8" t="str">
        <f t="shared" si="21"/>
        <v>WS_M75060T_IHIL_COST_Z</v>
      </c>
      <c r="AI58" s="8" t="str">
        <f t="shared" si="22"/>
        <v>WS_M75060T_IHIL</v>
      </c>
      <c r="AJ58" s="9">
        <f>J58</f>
        <v>0</v>
      </c>
    </row>
    <row r="59" spans="1:36" ht="15.75" thickBot="1">
      <c r="A59" s="27" t="s">
        <v>541</v>
      </c>
      <c r="B59" s="21" t="s">
        <v>593</v>
      </c>
      <c r="C59" s="21" t="s">
        <v>592</v>
      </c>
      <c r="D59" s="21" t="s">
        <v>532</v>
      </c>
      <c r="E59" s="33">
        <f>VLOOKUP($B59,'[2]MC RATE'!$A:$D,3,0)</f>
        <v>6.6381156931122272</v>
      </c>
      <c r="F59" s="33">
        <f>VLOOKUP($B59,'[2]MC RATE'!$A:$D,4,0)</f>
        <v>4.7034866524175225</v>
      </c>
      <c r="G59" s="33"/>
      <c r="H59" s="33"/>
      <c r="I59" s="25"/>
      <c r="J59" s="25"/>
      <c r="K59" s="115"/>
      <c r="L59" s="115"/>
      <c r="M59" s="115"/>
      <c r="N59" s="115"/>
      <c r="O59" s="115"/>
      <c r="P59" s="115"/>
      <c r="Q59" s="115"/>
      <c r="R59" s="8" t="str">
        <f t="shared" si="12"/>
        <v>WS_M75110T_IHIL_COST_A_2017</v>
      </c>
      <c r="S59" s="8" t="str">
        <f t="shared" si="11"/>
        <v>WS_M75110T_IHIL</v>
      </c>
      <c r="T59" s="8" t="s">
        <v>502</v>
      </c>
      <c r="U59" s="9">
        <f>E59</f>
        <v>6.6381156931122272</v>
      </c>
      <c r="V59" s="8" t="str">
        <f t="shared" si="13"/>
        <v>WS_M75110T_IHIL_COST_B_2017</v>
      </c>
      <c r="W59" s="8" t="str">
        <f t="shared" si="14"/>
        <v>WS_M75110T_IHIL</v>
      </c>
      <c r="X59" s="9">
        <f>F59</f>
        <v>4.7034866524175225</v>
      </c>
      <c r="Y59" s="8" t="str">
        <f t="shared" si="15"/>
        <v>WS_M75110T_IHIL_COST_C_2017</v>
      </c>
      <c r="Z59" s="8" t="str">
        <f t="shared" si="16"/>
        <v>WS_M75110T_IHIL</v>
      </c>
      <c r="AA59" s="9">
        <f>G59</f>
        <v>0</v>
      </c>
      <c r="AB59" s="8" t="str">
        <f t="shared" si="17"/>
        <v>WS_M75110T_IHIL_COST_D_2017</v>
      </c>
      <c r="AC59" s="8" t="str">
        <f t="shared" si="18"/>
        <v>WS_M75110T_IHIL</v>
      </c>
      <c r="AD59" s="9">
        <f>H59</f>
        <v>0</v>
      </c>
      <c r="AE59" s="8" t="str">
        <f t="shared" si="19"/>
        <v>WS_M75110T_IHIL_COST_E_2017</v>
      </c>
      <c r="AF59" s="8" t="str">
        <f t="shared" si="20"/>
        <v>WS_M75110T_IHIL</v>
      </c>
      <c r="AG59" s="9">
        <f>I59</f>
        <v>0</v>
      </c>
      <c r="AH59" s="8" t="str">
        <f t="shared" si="21"/>
        <v>WS_M75110T_IHIL_COST_Z</v>
      </c>
      <c r="AI59" s="8" t="str">
        <f t="shared" si="22"/>
        <v>WS_M75110T_IHIL</v>
      </c>
      <c r="AJ59" s="9">
        <f>J59</f>
        <v>0</v>
      </c>
    </row>
    <row r="60" spans="1:36" ht="15.75" thickBot="1">
      <c r="A60" s="27" t="s">
        <v>541</v>
      </c>
      <c r="B60" s="21" t="s">
        <v>594</v>
      </c>
      <c r="C60" s="21" t="s">
        <v>592</v>
      </c>
      <c r="D60" s="21" t="s">
        <v>532</v>
      </c>
      <c r="E60" s="33">
        <f>VLOOKUP($B60,'[2]MC RATE'!$A:$D,3,0)</f>
        <v>7.9861190325766973</v>
      </c>
      <c r="F60" s="33">
        <f>VLOOKUP($B60,'[2]MC RATE'!$A:$D,4,0)</f>
        <v>5.7019221212437667</v>
      </c>
      <c r="G60" s="33"/>
      <c r="H60" s="33"/>
      <c r="I60" s="25"/>
      <c r="J60" s="25"/>
      <c r="K60" s="115"/>
      <c r="L60" s="115"/>
      <c r="M60" s="115"/>
      <c r="N60" s="115"/>
      <c r="O60" s="115"/>
      <c r="P60" s="115"/>
      <c r="Q60" s="115"/>
      <c r="R60" s="8" t="str">
        <f t="shared" si="12"/>
        <v>WS_M75160T_IHIL_COST_A_2017</v>
      </c>
      <c r="S60" s="8" t="str">
        <f t="shared" si="11"/>
        <v>WS_M75160T_IHIL</v>
      </c>
      <c r="T60" s="8" t="s">
        <v>502</v>
      </c>
      <c r="U60" s="9">
        <f>E60</f>
        <v>7.9861190325766973</v>
      </c>
      <c r="V60" s="8" t="str">
        <f t="shared" si="13"/>
        <v>WS_M75160T_IHIL_COST_B_2017</v>
      </c>
      <c r="W60" s="8" t="str">
        <f t="shared" si="14"/>
        <v>WS_M75160T_IHIL</v>
      </c>
      <c r="X60" s="9">
        <f>F60</f>
        <v>5.7019221212437667</v>
      </c>
      <c r="Y60" s="8" t="str">
        <f t="shared" si="15"/>
        <v>WS_M75160T_IHIL_COST_C_2017</v>
      </c>
      <c r="Z60" s="8" t="str">
        <f t="shared" si="16"/>
        <v>WS_M75160T_IHIL</v>
      </c>
      <c r="AA60" s="9">
        <f>G60</f>
        <v>0</v>
      </c>
      <c r="AB60" s="8" t="str">
        <f t="shared" si="17"/>
        <v>WS_M75160T_IHIL_COST_D_2017</v>
      </c>
      <c r="AC60" s="8" t="str">
        <f t="shared" si="18"/>
        <v>WS_M75160T_IHIL</v>
      </c>
      <c r="AD60" s="9">
        <f>H60</f>
        <v>0</v>
      </c>
      <c r="AE60" s="8" t="str">
        <f t="shared" si="19"/>
        <v>WS_M75160T_IHIL_COST_E_2017</v>
      </c>
      <c r="AF60" s="8" t="str">
        <f t="shared" si="20"/>
        <v>WS_M75160T_IHIL</v>
      </c>
      <c r="AG60" s="9">
        <f>I60</f>
        <v>0</v>
      </c>
      <c r="AH60" s="8" t="str">
        <f t="shared" si="21"/>
        <v>WS_M75160T_IHIL_COST_Z</v>
      </c>
      <c r="AI60" s="8" t="str">
        <f t="shared" si="22"/>
        <v>WS_M75160T_IHIL</v>
      </c>
      <c r="AJ60" s="9">
        <f>J60</f>
        <v>0</v>
      </c>
    </row>
    <row r="61" spans="1:36" ht="15.75" thickBot="1">
      <c r="A61" s="27" t="s">
        <v>541</v>
      </c>
      <c r="B61" s="21" t="s">
        <v>595</v>
      </c>
      <c r="C61" s="21" t="s">
        <v>592</v>
      </c>
      <c r="D61" s="21" t="s">
        <v>532</v>
      </c>
      <c r="E61" s="33">
        <f>VLOOKUP($B61,'[2]MC RATE'!$A:$D,3,0)</f>
        <v>12.154753480710353</v>
      </c>
      <c r="F61" s="33">
        <f>VLOOKUP($B61,'[2]MC RATE'!$A:$D,4,0)</f>
        <v>8.7019664419244922</v>
      </c>
      <c r="G61" s="33"/>
      <c r="H61" s="33"/>
      <c r="I61" s="25"/>
      <c r="J61" s="25"/>
      <c r="K61" s="115"/>
      <c r="L61" s="115"/>
      <c r="M61" s="115"/>
      <c r="N61" s="115"/>
      <c r="O61" s="115"/>
      <c r="P61" s="115"/>
      <c r="Q61" s="115"/>
      <c r="R61" s="8" t="str">
        <f t="shared" si="12"/>
        <v>WS_M75200T_IHIL_COST_A_2017</v>
      </c>
      <c r="S61" s="8" t="str">
        <f t="shared" si="11"/>
        <v>WS_M75200T_IHIL</v>
      </c>
      <c r="T61" s="8" t="s">
        <v>502</v>
      </c>
      <c r="U61" s="9">
        <f>E61</f>
        <v>12.154753480710353</v>
      </c>
      <c r="V61" s="8" t="str">
        <f t="shared" si="13"/>
        <v>WS_M75200T_IHIL_COST_B_2017</v>
      </c>
      <c r="W61" s="8" t="str">
        <f t="shared" si="14"/>
        <v>WS_M75200T_IHIL</v>
      </c>
      <c r="X61" s="9">
        <f>F61</f>
        <v>8.7019664419244922</v>
      </c>
      <c r="Y61" s="8" t="str">
        <f t="shared" si="15"/>
        <v>WS_M75200T_IHIL_COST_C_2017</v>
      </c>
      <c r="Z61" s="8" t="str">
        <f t="shared" si="16"/>
        <v>WS_M75200T_IHIL</v>
      </c>
      <c r="AA61" s="9">
        <f>G61</f>
        <v>0</v>
      </c>
      <c r="AB61" s="8" t="str">
        <f t="shared" si="17"/>
        <v>WS_M75200T_IHIL_COST_D_2017</v>
      </c>
      <c r="AC61" s="8" t="str">
        <f t="shared" si="18"/>
        <v>WS_M75200T_IHIL</v>
      </c>
      <c r="AD61" s="9">
        <f>H61</f>
        <v>0</v>
      </c>
      <c r="AE61" s="8" t="str">
        <f t="shared" si="19"/>
        <v>WS_M75200T_IHIL_COST_E_2017</v>
      </c>
      <c r="AF61" s="8" t="str">
        <f t="shared" si="20"/>
        <v>WS_M75200T_IHIL</v>
      </c>
      <c r="AG61" s="9">
        <f>I61</f>
        <v>0</v>
      </c>
      <c r="AH61" s="8" t="str">
        <f t="shared" si="21"/>
        <v>WS_M75200T_IHIL_COST_Z</v>
      </c>
      <c r="AI61" s="8" t="str">
        <f t="shared" si="22"/>
        <v>WS_M75200T_IHIL</v>
      </c>
      <c r="AJ61" s="9">
        <f>J61</f>
        <v>0</v>
      </c>
    </row>
    <row r="62" spans="1:36" ht="15.75" thickBot="1">
      <c r="A62" s="27" t="s">
        <v>541</v>
      </c>
      <c r="B62" s="21" t="s">
        <v>596</v>
      </c>
      <c r="C62" s="21" t="s">
        <v>592</v>
      </c>
      <c r="D62" s="21" t="s">
        <v>532</v>
      </c>
      <c r="E62" s="33">
        <f>VLOOKUP($B62,'[2]MC RATE'!$A:$D,3,0)</f>
        <v>20.38527990906217</v>
      </c>
      <c r="F62" s="33">
        <f>VLOOKUP($B62,'[2]MC RATE'!$A:$D,4,0)</f>
        <v>14.207470487759586</v>
      </c>
      <c r="G62" s="33"/>
      <c r="H62" s="33"/>
      <c r="I62" s="25"/>
      <c r="J62" s="25"/>
      <c r="K62" s="115"/>
      <c r="L62" s="115"/>
      <c r="M62" s="115"/>
      <c r="N62" s="115"/>
      <c r="O62" s="115"/>
      <c r="P62" s="115"/>
      <c r="Q62" s="115"/>
      <c r="R62" s="8" t="str">
        <f t="shared" si="12"/>
        <v>WS_M75300T_IHIL_COST_A_2017</v>
      </c>
      <c r="S62" s="8" t="str">
        <f t="shared" si="11"/>
        <v>WS_M75300T_IHIL</v>
      </c>
      <c r="T62" s="8" t="s">
        <v>502</v>
      </c>
      <c r="U62" s="9">
        <f>E62</f>
        <v>20.38527990906217</v>
      </c>
      <c r="V62" s="8" t="str">
        <f t="shared" si="13"/>
        <v>WS_M75300T_IHIL_COST_B_2017</v>
      </c>
      <c r="W62" s="8" t="str">
        <f t="shared" si="14"/>
        <v>WS_M75300T_IHIL</v>
      </c>
      <c r="X62" s="9">
        <f>F62</f>
        <v>14.207470487759586</v>
      </c>
      <c r="Y62" s="8" t="str">
        <f t="shared" si="15"/>
        <v>WS_M75300T_IHIL_COST_C_2017</v>
      </c>
      <c r="Z62" s="8" t="str">
        <f t="shared" si="16"/>
        <v>WS_M75300T_IHIL</v>
      </c>
      <c r="AA62" s="9">
        <f>G62</f>
        <v>0</v>
      </c>
      <c r="AB62" s="8" t="str">
        <f t="shared" si="17"/>
        <v>WS_M75300T_IHIL_COST_D_2017</v>
      </c>
      <c r="AC62" s="8" t="str">
        <f t="shared" si="18"/>
        <v>WS_M75300T_IHIL</v>
      </c>
      <c r="AD62" s="9">
        <f>H62</f>
        <v>0</v>
      </c>
      <c r="AE62" s="8" t="str">
        <f t="shared" si="19"/>
        <v>WS_M75300T_IHIL_COST_E_2017</v>
      </c>
      <c r="AF62" s="8" t="str">
        <f t="shared" si="20"/>
        <v>WS_M75300T_IHIL</v>
      </c>
      <c r="AG62" s="9">
        <f>I62</f>
        <v>0</v>
      </c>
      <c r="AH62" s="8" t="str">
        <f t="shared" si="21"/>
        <v>WS_M75300T_IHIL_COST_Z</v>
      </c>
      <c r="AI62" s="8" t="str">
        <f t="shared" si="22"/>
        <v>WS_M75300T_IHIL</v>
      </c>
      <c r="AJ62" s="9">
        <f>J62</f>
        <v>0</v>
      </c>
    </row>
    <row r="63" spans="1:36" ht="15.75" thickBot="1">
      <c r="A63" s="27" t="s">
        <v>597</v>
      </c>
      <c r="B63" s="36" t="s">
        <v>598</v>
      </c>
      <c r="C63" s="37"/>
      <c r="D63" s="38" t="s">
        <v>523</v>
      </c>
      <c r="E63" s="39">
        <v>7.9619134775461102</v>
      </c>
      <c r="F63" s="40">
        <v>6.0901186057512398</v>
      </c>
      <c r="G63" s="41"/>
      <c r="H63" s="41"/>
      <c r="I63" s="42"/>
      <c r="J63" s="37"/>
      <c r="K63" s="37"/>
      <c r="L63" s="37"/>
      <c r="M63" s="37"/>
      <c r="N63" s="37"/>
      <c r="O63" s="37"/>
      <c r="P63" s="37"/>
      <c r="Q63" s="37"/>
      <c r="R63" s="8" t="str">
        <f t="shared" si="12"/>
        <v>WS_A60_IMS_COST_A_2017</v>
      </c>
      <c r="S63" s="8" t="str">
        <f t="shared" si="11"/>
        <v>WS_A60_IMS</v>
      </c>
      <c r="T63" s="8" t="s">
        <v>502</v>
      </c>
      <c r="U63" s="9">
        <f>E63</f>
        <v>7.9619134775461102</v>
      </c>
      <c r="V63" s="8" t="str">
        <f t="shared" si="13"/>
        <v>WS_A60_IMS_COST_B_2017</v>
      </c>
      <c r="W63" s="8" t="str">
        <f t="shared" si="14"/>
        <v>WS_A60_IMS</v>
      </c>
      <c r="X63" s="9">
        <f>F63</f>
        <v>6.0901186057512398</v>
      </c>
      <c r="Y63" s="8" t="str">
        <f t="shared" si="15"/>
        <v>WS_A60_IMS_COST_C_2017</v>
      </c>
      <c r="Z63" s="8" t="str">
        <f t="shared" si="16"/>
        <v>WS_A60_IMS</v>
      </c>
      <c r="AA63" s="9">
        <f>G63</f>
        <v>0</v>
      </c>
      <c r="AB63" s="8" t="str">
        <f t="shared" si="17"/>
        <v>WS_A60_IMS_COST_D_2017</v>
      </c>
      <c r="AC63" s="8" t="str">
        <f t="shared" si="18"/>
        <v>WS_A60_IMS</v>
      </c>
      <c r="AD63" s="9">
        <f>H63</f>
        <v>0</v>
      </c>
      <c r="AE63" s="8" t="str">
        <f t="shared" si="19"/>
        <v>WS_A60_IMS_COST_E_2017</v>
      </c>
      <c r="AF63" s="8" t="str">
        <f t="shared" si="20"/>
        <v>WS_A60_IMS</v>
      </c>
      <c r="AG63" s="9">
        <f>I63</f>
        <v>0</v>
      </c>
      <c r="AH63" s="8" t="str">
        <f t="shared" si="21"/>
        <v>WS_A60_IMS_COST_Z</v>
      </c>
      <c r="AI63" s="8" t="str">
        <f t="shared" si="22"/>
        <v>WS_A60_IMS</v>
      </c>
      <c r="AJ63" s="9">
        <f>J63</f>
        <v>0</v>
      </c>
    </row>
    <row r="64" spans="1:36" ht="15.75" thickBot="1">
      <c r="A64" s="27" t="s">
        <v>597</v>
      </c>
      <c r="B64" s="43" t="s">
        <v>599</v>
      </c>
      <c r="C64" s="44"/>
      <c r="D64" s="45" t="s">
        <v>523</v>
      </c>
      <c r="E64" s="46"/>
      <c r="F64" s="47"/>
      <c r="G64" s="48"/>
      <c r="H64" s="48"/>
      <c r="I64" s="49"/>
      <c r="J64" s="44"/>
      <c r="K64" s="118"/>
      <c r="L64" s="118"/>
      <c r="M64" s="118"/>
      <c r="N64" s="118"/>
      <c r="O64" s="118"/>
      <c r="P64" s="118"/>
      <c r="Q64" s="118"/>
      <c r="R64" s="8" t="str">
        <f t="shared" si="12"/>
        <v>WS_A80_IMS_COST_A_2017</v>
      </c>
      <c r="S64" s="8" t="str">
        <f t="shared" si="11"/>
        <v>WS_A80_IMS</v>
      </c>
      <c r="T64" s="8" t="s">
        <v>502</v>
      </c>
      <c r="U64" s="9">
        <f>E64</f>
        <v>0</v>
      </c>
      <c r="V64" s="8" t="str">
        <f t="shared" si="13"/>
        <v>WS_A80_IMS_COST_B_2017</v>
      </c>
      <c r="W64" s="8" t="str">
        <f t="shared" si="14"/>
        <v>WS_A80_IMS</v>
      </c>
      <c r="X64" s="9">
        <f>F64</f>
        <v>0</v>
      </c>
      <c r="Y64" s="8" t="str">
        <f t="shared" si="15"/>
        <v>WS_A80_IMS_COST_C_2017</v>
      </c>
      <c r="Z64" s="8" t="str">
        <f t="shared" si="16"/>
        <v>WS_A80_IMS</v>
      </c>
      <c r="AA64" s="9">
        <f>G64</f>
        <v>0</v>
      </c>
      <c r="AB64" s="8" t="str">
        <f t="shared" si="17"/>
        <v>WS_A80_IMS_COST_D_2017</v>
      </c>
      <c r="AC64" s="8" t="str">
        <f t="shared" si="18"/>
        <v>WS_A80_IMS</v>
      </c>
      <c r="AD64" s="9">
        <f>H64</f>
        <v>0</v>
      </c>
      <c r="AE64" s="8" t="str">
        <f t="shared" si="19"/>
        <v>WS_A80_IMS_COST_E_2017</v>
      </c>
      <c r="AF64" s="8" t="str">
        <f t="shared" si="20"/>
        <v>WS_A80_IMS</v>
      </c>
      <c r="AG64" s="9">
        <f>I64</f>
        <v>0</v>
      </c>
      <c r="AH64" s="8" t="str">
        <f t="shared" si="21"/>
        <v>WS_A80_IMS_COST_Z</v>
      </c>
      <c r="AI64" s="8" t="str">
        <f t="shared" si="22"/>
        <v>WS_A80_IMS</v>
      </c>
      <c r="AJ64" s="9">
        <f>J64</f>
        <v>0</v>
      </c>
    </row>
    <row r="65" spans="1:36" ht="15.75" thickBot="1">
      <c r="A65" s="27" t="s">
        <v>597</v>
      </c>
      <c r="B65" s="43" t="s">
        <v>600</v>
      </c>
      <c r="C65" s="44"/>
      <c r="D65" s="45" t="s">
        <v>523</v>
      </c>
      <c r="E65" s="46">
        <v>14.7274518617126</v>
      </c>
      <c r="F65" s="47">
        <v>9.5136477510084898</v>
      </c>
      <c r="G65" s="48"/>
      <c r="H65" s="48"/>
      <c r="I65" s="49"/>
      <c r="J65" s="44"/>
      <c r="K65" s="118"/>
      <c r="L65" s="118"/>
      <c r="M65" s="118"/>
      <c r="N65" s="118"/>
      <c r="O65" s="118"/>
      <c r="P65" s="118"/>
      <c r="Q65" s="118"/>
      <c r="R65" s="8" t="str">
        <f t="shared" si="12"/>
        <v>WS_A100_IMS_COST_A_2017</v>
      </c>
      <c r="S65" s="8" t="str">
        <f t="shared" si="11"/>
        <v>WS_A100_IMS</v>
      </c>
      <c r="T65" s="8" t="s">
        <v>502</v>
      </c>
      <c r="U65" s="9">
        <f>E65</f>
        <v>14.7274518617126</v>
      </c>
      <c r="V65" s="8" t="str">
        <f t="shared" si="13"/>
        <v>WS_A100_IMS_COST_B_2017</v>
      </c>
      <c r="W65" s="8" t="str">
        <f t="shared" si="14"/>
        <v>WS_A100_IMS</v>
      </c>
      <c r="X65" s="9">
        <f>F65</f>
        <v>9.5136477510084898</v>
      </c>
      <c r="Y65" s="8" t="str">
        <f t="shared" si="15"/>
        <v>WS_A100_IMS_COST_C_2017</v>
      </c>
      <c r="Z65" s="8" t="str">
        <f t="shared" si="16"/>
        <v>WS_A100_IMS</v>
      </c>
      <c r="AA65" s="9">
        <f>G65</f>
        <v>0</v>
      </c>
      <c r="AB65" s="8" t="str">
        <f t="shared" si="17"/>
        <v>WS_A100_IMS_COST_D_2017</v>
      </c>
      <c r="AC65" s="8" t="str">
        <f t="shared" si="18"/>
        <v>WS_A100_IMS</v>
      </c>
      <c r="AD65" s="9">
        <f>H65</f>
        <v>0</v>
      </c>
      <c r="AE65" s="8" t="str">
        <f t="shared" si="19"/>
        <v>WS_A100_IMS_COST_E_2017</v>
      </c>
      <c r="AF65" s="8" t="str">
        <f t="shared" si="20"/>
        <v>WS_A100_IMS</v>
      </c>
      <c r="AG65" s="9">
        <f>I65</f>
        <v>0</v>
      </c>
      <c r="AH65" s="8" t="str">
        <f t="shared" si="21"/>
        <v>WS_A100_IMS_COST_Z</v>
      </c>
      <c r="AI65" s="8" t="str">
        <f t="shared" si="22"/>
        <v>WS_A100_IMS</v>
      </c>
      <c r="AJ65" s="9">
        <f>J65</f>
        <v>0</v>
      </c>
    </row>
    <row r="66" spans="1:36" ht="15.75" thickBot="1">
      <c r="A66" s="27" t="s">
        <v>597</v>
      </c>
      <c r="B66" s="43" t="s">
        <v>601</v>
      </c>
      <c r="C66" s="44"/>
      <c r="D66" s="45" t="s">
        <v>523</v>
      </c>
      <c r="E66" s="46">
        <v>14.727451861712598</v>
      </c>
      <c r="F66" s="47">
        <v>9.5136477510084898</v>
      </c>
      <c r="G66" s="48"/>
      <c r="H66" s="48"/>
      <c r="I66" s="49"/>
      <c r="J66" s="44"/>
      <c r="K66" s="118"/>
      <c r="L66" s="118"/>
      <c r="M66" s="118"/>
      <c r="N66" s="118"/>
      <c r="O66" s="118"/>
      <c r="P66" s="118"/>
      <c r="Q66" s="118"/>
      <c r="R66" s="8" t="str">
        <f t="shared" si="12"/>
        <v>WS_A110_IMS_COST_A_2017</v>
      </c>
      <c r="S66" s="8" t="str">
        <f t="shared" si="11"/>
        <v>WS_A110_IMS</v>
      </c>
      <c r="T66" s="8" t="s">
        <v>502</v>
      </c>
      <c r="U66" s="9">
        <f>E66</f>
        <v>14.727451861712598</v>
      </c>
      <c r="V66" s="8" t="str">
        <f t="shared" si="13"/>
        <v>WS_A110_IMS_COST_B_2017</v>
      </c>
      <c r="W66" s="8" t="str">
        <f t="shared" si="14"/>
        <v>WS_A110_IMS</v>
      </c>
      <c r="X66" s="9">
        <f>F66</f>
        <v>9.5136477510084898</v>
      </c>
      <c r="Y66" s="8" t="str">
        <f t="shared" si="15"/>
        <v>WS_A110_IMS_COST_C_2017</v>
      </c>
      <c r="Z66" s="8" t="str">
        <f t="shared" si="16"/>
        <v>WS_A110_IMS</v>
      </c>
      <c r="AA66" s="9">
        <f>G66</f>
        <v>0</v>
      </c>
      <c r="AB66" s="8" t="str">
        <f t="shared" si="17"/>
        <v>WS_A110_IMS_COST_D_2017</v>
      </c>
      <c r="AC66" s="8" t="str">
        <f t="shared" si="18"/>
        <v>WS_A110_IMS</v>
      </c>
      <c r="AD66" s="9">
        <f>H66</f>
        <v>0</v>
      </c>
      <c r="AE66" s="8" t="str">
        <f t="shared" si="19"/>
        <v>WS_A110_IMS_COST_E_2017</v>
      </c>
      <c r="AF66" s="8" t="str">
        <f t="shared" si="20"/>
        <v>WS_A110_IMS</v>
      </c>
      <c r="AG66" s="9">
        <f>I66</f>
        <v>0</v>
      </c>
      <c r="AH66" s="8" t="str">
        <f t="shared" si="21"/>
        <v>WS_A110_IMS_COST_Z</v>
      </c>
      <c r="AI66" s="8" t="str">
        <f t="shared" si="22"/>
        <v>WS_A110_IMS</v>
      </c>
      <c r="AJ66" s="9">
        <f>J66</f>
        <v>0</v>
      </c>
    </row>
    <row r="67" spans="1:36" ht="15.75" thickBot="1">
      <c r="A67" s="27" t="s">
        <v>597</v>
      </c>
      <c r="B67" s="43" t="s">
        <v>602</v>
      </c>
      <c r="C67" s="44"/>
      <c r="D67" s="45" t="s">
        <v>523</v>
      </c>
      <c r="E67" s="46">
        <v>15.8236368675349</v>
      </c>
      <c r="F67" s="47">
        <v>12.197263241161201</v>
      </c>
      <c r="G67" s="48"/>
      <c r="H67" s="48"/>
      <c r="I67" s="49"/>
      <c r="J67" s="44"/>
      <c r="K67" s="118"/>
      <c r="L67" s="118"/>
      <c r="M67" s="118"/>
      <c r="N67" s="118"/>
      <c r="O67" s="118"/>
      <c r="P67" s="118"/>
      <c r="Q67" s="118"/>
      <c r="R67" s="8" t="str">
        <f t="shared" si="12"/>
        <v>WS_A150_IMS_COST_A_2017</v>
      </c>
      <c r="S67" s="8" t="str">
        <f t="shared" si="11"/>
        <v>WS_A150_IMS</v>
      </c>
      <c r="T67" s="8" t="s">
        <v>502</v>
      </c>
      <c r="U67" s="9">
        <f>E67</f>
        <v>15.8236368675349</v>
      </c>
      <c r="V67" s="8" t="str">
        <f t="shared" si="13"/>
        <v>WS_A150_IMS_COST_B_2017</v>
      </c>
      <c r="W67" s="8" t="str">
        <f t="shared" si="14"/>
        <v>WS_A150_IMS</v>
      </c>
      <c r="X67" s="9">
        <f>F67</f>
        <v>12.197263241161201</v>
      </c>
      <c r="Y67" s="8" t="str">
        <f t="shared" si="15"/>
        <v>WS_A150_IMS_COST_C_2017</v>
      </c>
      <c r="Z67" s="8" t="str">
        <f t="shared" si="16"/>
        <v>WS_A150_IMS</v>
      </c>
      <c r="AA67" s="9">
        <f>G67</f>
        <v>0</v>
      </c>
      <c r="AB67" s="8" t="str">
        <f t="shared" si="17"/>
        <v>WS_A150_IMS_COST_D_2017</v>
      </c>
      <c r="AC67" s="8" t="str">
        <f t="shared" si="18"/>
        <v>WS_A150_IMS</v>
      </c>
      <c r="AD67" s="9">
        <f>H67</f>
        <v>0</v>
      </c>
      <c r="AE67" s="8" t="str">
        <f t="shared" si="19"/>
        <v>WS_A150_IMS_COST_E_2017</v>
      </c>
      <c r="AF67" s="8" t="str">
        <f t="shared" si="20"/>
        <v>WS_A150_IMS</v>
      </c>
      <c r="AG67" s="9">
        <f>I67</f>
        <v>0</v>
      </c>
      <c r="AH67" s="8" t="str">
        <f t="shared" si="21"/>
        <v>WS_A150_IMS_COST_Z</v>
      </c>
      <c r="AI67" s="8" t="str">
        <f t="shared" si="22"/>
        <v>WS_A150_IMS</v>
      </c>
      <c r="AJ67" s="9">
        <f>J67</f>
        <v>0</v>
      </c>
    </row>
    <row r="68" spans="1:36" ht="15.75" thickBot="1">
      <c r="A68" s="27" t="s">
        <v>597</v>
      </c>
      <c r="B68" s="43" t="s">
        <v>603</v>
      </c>
      <c r="C68" s="44"/>
      <c r="D68" s="45" t="s">
        <v>523</v>
      </c>
      <c r="E68" s="46">
        <v>15.823636867534871</v>
      </c>
      <c r="F68" s="47">
        <v>12.197263241161245</v>
      </c>
      <c r="G68" s="48"/>
      <c r="H68" s="48"/>
      <c r="I68" s="49"/>
      <c r="J68" s="44"/>
      <c r="K68" s="118"/>
      <c r="L68" s="118"/>
      <c r="M68" s="118"/>
      <c r="N68" s="118"/>
      <c r="O68" s="118"/>
      <c r="P68" s="118"/>
      <c r="Q68" s="118"/>
      <c r="R68" s="8" t="str">
        <f t="shared" si="12"/>
        <v>WS_A160_IMS_COST_A_2017</v>
      </c>
      <c r="S68" s="8" t="str">
        <f t="shared" si="11"/>
        <v>WS_A160_IMS</v>
      </c>
      <c r="T68" s="8" t="s">
        <v>502</v>
      </c>
      <c r="U68" s="9">
        <f>E68</f>
        <v>15.823636867534871</v>
      </c>
      <c r="V68" s="8" t="str">
        <f t="shared" si="13"/>
        <v>WS_A160_IMS_COST_B_2017</v>
      </c>
      <c r="W68" s="8" t="str">
        <f t="shared" si="14"/>
        <v>WS_A160_IMS</v>
      </c>
      <c r="X68" s="9">
        <f>F68</f>
        <v>12.197263241161245</v>
      </c>
      <c r="Y68" s="8" t="str">
        <f t="shared" si="15"/>
        <v>WS_A160_IMS_COST_C_2017</v>
      </c>
      <c r="Z68" s="8" t="str">
        <f t="shared" si="16"/>
        <v>WS_A160_IMS</v>
      </c>
      <c r="AA68" s="9">
        <f>G68</f>
        <v>0</v>
      </c>
      <c r="AB68" s="8" t="str">
        <f t="shared" si="17"/>
        <v>WS_A160_IMS_COST_D_2017</v>
      </c>
      <c r="AC68" s="8" t="str">
        <f t="shared" si="18"/>
        <v>WS_A160_IMS</v>
      </c>
      <c r="AD68" s="9">
        <f>H68</f>
        <v>0</v>
      </c>
      <c r="AE68" s="8" t="str">
        <f t="shared" si="19"/>
        <v>WS_A160_IMS_COST_E_2017</v>
      </c>
      <c r="AF68" s="8" t="str">
        <f t="shared" si="20"/>
        <v>WS_A160_IMS</v>
      </c>
      <c r="AG68" s="9">
        <f>I68</f>
        <v>0</v>
      </c>
      <c r="AH68" s="8" t="str">
        <f t="shared" si="21"/>
        <v>WS_A160_IMS_COST_Z</v>
      </c>
      <c r="AI68" s="8" t="str">
        <f t="shared" si="22"/>
        <v>WS_A160_IMS</v>
      </c>
      <c r="AJ68" s="9">
        <f>J68</f>
        <v>0</v>
      </c>
    </row>
    <row r="69" spans="1:36" ht="15.75" thickBot="1">
      <c r="A69" s="27" t="s">
        <v>597</v>
      </c>
      <c r="B69" s="43" t="s">
        <v>604</v>
      </c>
      <c r="C69" s="44"/>
      <c r="D69" s="45" t="s">
        <v>523</v>
      </c>
      <c r="E69" s="46">
        <v>34.954926161361101</v>
      </c>
      <c r="F69" s="47">
        <v>24.1510189574539</v>
      </c>
      <c r="G69" s="49"/>
      <c r="H69" s="49"/>
      <c r="I69" s="49"/>
      <c r="J69" s="44"/>
      <c r="K69" s="118"/>
      <c r="L69" s="118"/>
      <c r="M69" s="118"/>
      <c r="N69" s="118"/>
      <c r="O69" s="118"/>
      <c r="P69" s="118"/>
      <c r="Q69" s="118"/>
      <c r="R69" s="8" t="str">
        <f t="shared" si="12"/>
        <v>WS_A200_IMS_COST_A_2017</v>
      </c>
      <c r="S69" s="8" t="str">
        <f t="shared" si="11"/>
        <v>WS_A200_IMS</v>
      </c>
      <c r="T69" s="8" t="s">
        <v>502</v>
      </c>
      <c r="U69" s="9">
        <f>E69</f>
        <v>34.954926161361101</v>
      </c>
      <c r="V69" s="8" t="str">
        <f t="shared" si="13"/>
        <v>WS_A200_IMS_COST_B_2017</v>
      </c>
      <c r="W69" s="8" t="str">
        <f t="shared" si="14"/>
        <v>WS_A200_IMS</v>
      </c>
      <c r="X69" s="9">
        <f>F69</f>
        <v>24.1510189574539</v>
      </c>
      <c r="Y69" s="8" t="str">
        <f t="shared" si="15"/>
        <v>WS_A200_IMS_COST_C_2017</v>
      </c>
      <c r="Z69" s="8" t="str">
        <f t="shared" si="16"/>
        <v>WS_A200_IMS</v>
      </c>
      <c r="AA69" s="9">
        <f>G69</f>
        <v>0</v>
      </c>
      <c r="AB69" s="8" t="str">
        <f t="shared" si="17"/>
        <v>WS_A200_IMS_COST_D_2017</v>
      </c>
      <c r="AC69" s="8" t="str">
        <f t="shared" si="18"/>
        <v>WS_A200_IMS</v>
      </c>
      <c r="AD69" s="9">
        <f>H69</f>
        <v>0</v>
      </c>
      <c r="AE69" s="8" t="str">
        <f t="shared" si="19"/>
        <v>WS_A200_IMS_COST_E_2017</v>
      </c>
      <c r="AF69" s="8" t="str">
        <f t="shared" si="20"/>
        <v>WS_A200_IMS</v>
      </c>
      <c r="AG69" s="9">
        <f>I69</f>
        <v>0</v>
      </c>
      <c r="AH69" s="8" t="str">
        <f t="shared" si="21"/>
        <v>WS_A200_IMS_COST_Z</v>
      </c>
      <c r="AI69" s="8" t="str">
        <f t="shared" si="22"/>
        <v>WS_A200_IMS</v>
      </c>
      <c r="AJ69" s="9">
        <f>J69</f>
        <v>0</v>
      </c>
    </row>
    <row r="70" spans="1:36" ht="15.75" thickBot="1">
      <c r="A70" s="27" t="s">
        <v>597</v>
      </c>
      <c r="B70" s="43" t="s">
        <v>605</v>
      </c>
      <c r="C70" s="44"/>
      <c r="D70" s="45" t="s">
        <v>523</v>
      </c>
      <c r="E70" s="46">
        <v>21.666898729827199</v>
      </c>
      <c r="F70" s="47">
        <v>18.226193636507801</v>
      </c>
      <c r="G70" s="49"/>
      <c r="H70" s="49"/>
      <c r="I70" s="49"/>
      <c r="J70" s="44"/>
      <c r="K70" s="118"/>
      <c r="L70" s="118"/>
      <c r="M70" s="118"/>
      <c r="N70" s="118"/>
      <c r="O70" s="118"/>
      <c r="P70" s="118"/>
      <c r="Q70" s="118"/>
      <c r="R70" s="8" t="str">
        <f t="shared" si="12"/>
        <v>WS_A250_IMS_COST_A_2017</v>
      </c>
      <c r="S70" s="8" t="str">
        <f t="shared" si="11"/>
        <v>WS_A250_IMS</v>
      </c>
      <c r="T70" s="8" t="s">
        <v>502</v>
      </c>
      <c r="U70" s="9">
        <f>E70</f>
        <v>21.666898729827199</v>
      </c>
      <c r="V70" s="8" t="str">
        <f t="shared" si="13"/>
        <v>WS_A250_IMS_COST_B_2017</v>
      </c>
      <c r="W70" s="8" t="str">
        <f t="shared" si="14"/>
        <v>WS_A250_IMS</v>
      </c>
      <c r="X70" s="9">
        <f>F70</f>
        <v>18.226193636507801</v>
      </c>
      <c r="Y70" s="8" t="str">
        <f t="shared" si="15"/>
        <v>WS_A250_IMS_COST_C_2017</v>
      </c>
      <c r="Z70" s="8" t="str">
        <f t="shared" si="16"/>
        <v>WS_A250_IMS</v>
      </c>
      <c r="AA70" s="9">
        <f>G70</f>
        <v>0</v>
      </c>
      <c r="AB70" s="8" t="str">
        <f t="shared" si="17"/>
        <v>WS_A250_IMS_COST_D_2017</v>
      </c>
      <c r="AC70" s="8" t="str">
        <f t="shared" si="18"/>
        <v>WS_A250_IMS</v>
      </c>
      <c r="AD70" s="9">
        <f>H70</f>
        <v>0</v>
      </c>
      <c r="AE70" s="8" t="str">
        <f t="shared" si="19"/>
        <v>WS_A250_IMS_COST_E_2017</v>
      </c>
      <c r="AF70" s="8" t="str">
        <f t="shared" si="20"/>
        <v>WS_A250_IMS</v>
      </c>
      <c r="AG70" s="9">
        <f>I70</f>
        <v>0</v>
      </c>
      <c r="AH70" s="8" t="str">
        <f t="shared" si="21"/>
        <v>WS_A250_IMS_COST_Z</v>
      </c>
      <c r="AI70" s="8" t="str">
        <f t="shared" si="22"/>
        <v>WS_A250_IMS</v>
      </c>
      <c r="AJ70" s="9">
        <f>J70</f>
        <v>0</v>
      </c>
    </row>
    <row r="71" spans="1:36" ht="15.75" thickBot="1">
      <c r="A71" s="27" t="s">
        <v>597</v>
      </c>
      <c r="B71" s="43" t="s">
        <v>606</v>
      </c>
      <c r="C71" s="44"/>
      <c r="D71" s="45" t="s">
        <v>523</v>
      </c>
      <c r="E71" s="46">
        <v>39.212743241040101</v>
      </c>
      <c r="F71" s="47">
        <v>27.730138112835</v>
      </c>
      <c r="G71" s="49"/>
      <c r="H71" s="49"/>
      <c r="I71" s="49"/>
      <c r="J71" s="44"/>
      <c r="K71" s="118"/>
      <c r="L71" s="118"/>
      <c r="M71" s="118"/>
      <c r="N71" s="118"/>
      <c r="O71" s="118"/>
      <c r="P71" s="118"/>
      <c r="Q71" s="118"/>
      <c r="R71" s="8" t="str">
        <f t="shared" si="12"/>
        <v>WS_A300_IMS_COST_A_2017</v>
      </c>
      <c r="S71" s="8" t="str">
        <f t="shared" si="11"/>
        <v>WS_A300_IMS</v>
      </c>
      <c r="T71" s="8" t="s">
        <v>502</v>
      </c>
      <c r="U71" s="9">
        <f>E71</f>
        <v>39.212743241040101</v>
      </c>
      <c r="V71" s="8" t="str">
        <f t="shared" si="13"/>
        <v>WS_A300_IMS_COST_B_2017</v>
      </c>
      <c r="W71" s="8" t="str">
        <f t="shared" si="14"/>
        <v>WS_A300_IMS</v>
      </c>
      <c r="X71" s="9">
        <f>F71</f>
        <v>27.730138112835</v>
      </c>
      <c r="Y71" s="8" t="str">
        <f t="shared" si="15"/>
        <v>WS_A300_IMS_COST_C_2017</v>
      </c>
      <c r="Z71" s="8" t="str">
        <f t="shared" si="16"/>
        <v>WS_A300_IMS</v>
      </c>
      <c r="AA71" s="9">
        <f>G71</f>
        <v>0</v>
      </c>
      <c r="AB71" s="8" t="str">
        <f t="shared" si="17"/>
        <v>WS_A300_IMS_COST_D_2017</v>
      </c>
      <c r="AC71" s="8" t="str">
        <f t="shared" si="18"/>
        <v>WS_A300_IMS</v>
      </c>
      <c r="AD71" s="9">
        <f>H71</f>
        <v>0</v>
      </c>
      <c r="AE71" s="8" t="str">
        <f t="shared" si="19"/>
        <v>WS_A300_IMS_COST_E_2017</v>
      </c>
      <c r="AF71" s="8" t="str">
        <f t="shared" si="20"/>
        <v>WS_A300_IMS</v>
      </c>
      <c r="AG71" s="9">
        <f>I71</f>
        <v>0</v>
      </c>
      <c r="AH71" s="8" t="str">
        <f t="shared" si="21"/>
        <v>WS_A300_IMS_COST_Z</v>
      </c>
      <c r="AI71" s="8" t="str">
        <f t="shared" si="22"/>
        <v>WS_A300_IMS</v>
      </c>
      <c r="AJ71" s="9">
        <f>J71</f>
        <v>0</v>
      </c>
    </row>
    <row r="72" spans="1:36" ht="15.75" thickBot="1">
      <c r="A72" s="27" t="s">
        <v>597</v>
      </c>
      <c r="B72" s="43" t="s">
        <v>607</v>
      </c>
      <c r="C72" s="44"/>
      <c r="D72" s="45" t="s">
        <v>523</v>
      </c>
      <c r="E72" s="46">
        <v>57.853773838118698</v>
      </c>
      <c r="F72" s="47">
        <v>42.070907232502101</v>
      </c>
      <c r="G72" s="49"/>
      <c r="H72" s="49"/>
      <c r="I72" s="49"/>
      <c r="J72" s="44"/>
      <c r="K72" s="118"/>
      <c r="L72" s="118"/>
      <c r="M72" s="118"/>
      <c r="N72" s="118"/>
      <c r="O72" s="118"/>
      <c r="P72" s="118"/>
      <c r="Q72" s="118"/>
      <c r="R72" s="8" t="str">
        <f t="shared" si="12"/>
        <v>WS_A400_IMS_COST_A_2017</v>
      </c>
      <c r="S72" s="8" t="str">
        <f t="shared" si="11"/>
        <v>WS_A400_IMS</v>
      </c>
      <c r="T72" s="8" t="s">
        <v>502</v>
      </c>
      <c r="U72" s="9">
        <f>E72</f>
        <v>57.853773838118698</v>
      </c>
      <c r="V72" s="8" t="str">
        <f t="shared" si="13"/>
        <v>WS_A400_IMS_COST_B_2017</v>
      </c>
      <c r="W72" s="8" t="str">
        <f t="shared" si="14"/>
        <v>WS_A400_IMS</v>
      </c>
      <c r="X72" s="9">
        <f>F72</f>
        <v>42.070907232502101</v>
      </c>
      <c r="Y72" s="8" t="str">
        <f t="shared" si="15"/>
        <v>WS_A400_IMS_COST_C_2017</v>
      </c>
      <c r="Z72" s="8" t="str">
        <f t="shared" si="16"/>
        <v>WS_A400_IMS</v>
      </c>
      <c r="AA72" s="9">
        <f>G72</f>
        <v>0</v>
      </c>
      <c r="AB72" s="8" t="str">
        <f t="shared" si="17"/>
        <v>WS_A400_IMS_COST_D_2017</v>
      </c>
      <c r="AC72" s="8" t="str">
        <f t="shared" si="18"/>
        <v>WS_A400_IMS</v>
      </c>
      <c r="AD72" s="9">
        <f>H72</f>
        <v>0</v>
      </c>
      <c r="AE72" s="8" t="str">
        <f t="shared" si="19"/>
        <v>WS_A400_IMS_COST_E_2017</v>
      </c>
      <c r="AF72" s="8" t="str">
        <f t="shared" si="20"/>
        <v>WS_A400_IMS</v>
      </c>
      <c r="AG72" s="9">
        <f>I72</f>
        <v>0</v>
      </c>
      <c r="AH72" s="8" t="str">
        <f t="shared" si="21"/>
        <v>WS_A400_IMS_COST_Z</v>
      </c>
      <c r="AI72" s="8" t="str">
        <f t="shared" si="22"/>
        <v>WS_A400_IMS</v>
      </c>
      <c r="AJ72" s="9">
        <f>J72</f>
        <v>0</v>
      </c>
    </row>
    <row r="73" spans="1:36" ht="15.75" thickBot="1">
      <c r="A73" s="27" t="s">
        <v>597</v>
      </c>
      <c r="B73" s="50" t="s">
        <v>608</v>
      </c>
      <c r="C73" s="51"/>
      <c r="D73" s="52" t="s">
        <v>523</v>
      </c>
      <c r="E73" s="53">
        <v>59.777788378860897</v>
      </c>
      <c r="F73" s="54">
        <v>36.986042347114868</v>
      </c>
      <c r="G73" s="55"/>
      <c r="H73" s="55"/>
      <c r="I73" s="55"/>
      <c r="J73" s="51"/>
      <c r="K73" s="119"/>
      <c r="L73" s="119"/>
      <c r="M73" s="119"/>
      <c r="N73" s="119"/>
      <c r="O73" s="119"/>
      <c r="P73" s="119"/>
      <c r="Q73" s="119"/>
      <c r="R73" s="8" t="str">
        <f t="shared" si="12"/>
        <v>WS_A450_IMS_COST_A_2017</v>
      </c>
      <c r="S73" s="8" t="str">
        <f t="shared" si="11"/>
        <v>WS_A450_IMS</v>
      </c>
      <c r="T73" s="8" t="s">
        <v>502</v>
      </c>
      <c r="U73" s="9">
        <f>E73</f>
        <v>59.777788378860897</v>
      </c>
      <c r="V73" s="8" t="str">
        <f t="shared" si="13"/>
        <v>WS_A450_IMS_COST_B_2017</v>
      </c>
      <c r="W73" s="8" t="str">
        <f t="shared" si="14"/>
        <v>WS_A450_IMS</v>
      </c>
      <c r="X73" s="9">
        <f>F73</f>
        <v>36.986042347114868</v>
      </c>
      <c r="Y73" s="8" t="str">
        <f t="shared" si="15"/>
        <v>WS_A450_IMS_COST_C_2017</v>
      </c>
      <c r="Z73" s="8" t="str">
        <f t="shared" si="16"/>
        <v>WS_A450_IMS</v>
      </c>
      <c r="AA73" s="9">
        <f>G73</f>
        <v>0</v>
      </c>
      <c r="AB73" s="8" t="str">
        <f t="shared" si="17"/>
        <v>WS_A450_IMS_COST_D_2017</v>
      </c>
      <c r="AC73" s="8" t="str">
        <f t="shared" si="18"/>
        <v>WS_A450_IMS</v>
      </c>
      <c r="AD73" s="9">
        <f>H73</f>
        <v>0</v>
      </c>
      <c r="AE73" s="8" t="str">
        <f t="shared" si="19"/>
        <v>WS_A450_IMS_COST_E_2017</v>
      </c>
      <c r="AF73" s="8" t="str">
        <f t="shared" si="20"/>
        <v>WS_A450_IMS</v>
      </c>
      <c r="AG73" s="9">
        <f>I73</f>
        <v>0</v>
      </c>
      <c r="AH73" s="8" t="str">
        <f t="shared" si="21"/>
        <v>WS_A450_IMS_COST_Z</v>
      </c>
      <c r="AI73" s="8" t="str">
        <f t="shared" si="22"/>
        <v>WS_A450_IMS</v>
      </c>
      <c r="AJ73" s="9">
        <f>J73</f>
        <v>0</v>
      </c>
    </row>
    <row r="74" spans="1:36" ht="15.75" thickBot="1">
      <c r="A74" s="27" t="s">
        <v>597</v>
      </c>
      <c r="B74" s="43" t="s">
        <v>609</v>
      </c>
      <c r="C74" s="44"/>
      <c r="D74" s="45" t="s">
        <v>523</v>
      </c>
      <c r="E74" s="46">
        <v>53.742297240640902</v>
      </c>
      <c r="F74" s="47">
        <v>45.372064273607997</v>
      </c>
      <c r="G74" s="49"/>
      <c r="H74" s="49"/>
      <c r="I74" s="49"/>
      <c r="J74" s="44"/>
      <c r="K74" s="118"/>
      <c r="L74" s="118"/>
      <c r="M74" s="118"/>
      <c r="N74" s="118"/>
      <c r="O74" s="118"/>
      <c r="P74" s="118"/>
      <c r="Q74" s="118"/>
      <c r="R74" s="8" t="str">
        <f t="shared" ref="R74:R105" si="23">CONCATENATE("WS_",$B74,"_",$A74,"_COST_A_2017")</f>
        <v>WS_A500_IMS_COST_A_2017</v>
      </c>
      <c r="S74" s="8" t="str">
        <f t="shared" si="11"/>
        <v>WS_A500_IMS</v>
      </c>
      <c r="T74" s="8" t="s">
        <v>502</v>
      </c>
      <c r="U74" s="9">
        <f>E74</f>
        <v>53.742297240640902</v>
      </c>
      <c r="V74" s="8" t="str">
        <f t="shared" ref="V74:V105" si="24">CONCATENATE("WS_",$B74,"_",$A74,"_COST_B_2017")</f>
        <v>WS_A500_IMS_COST_B_2017</v>
      </c>
      <c r="W74" s="8" t="str">
        <f t="shared" ref="W74:W105" si="25">CONCATENATE("WS_",$B74,"_",$A74)</f>
        <v>WS_A500_IMS</v>
      </c>
      <c r="X74" s="9">
        <f>F74</f>
        <v>45.372064273607997</v>
      </c>
      <c r="Y74" s="8" t="str">
        <f t="shared" ref="Y74:Y105" si="26">CONCATENATE("WS_",$B74,"_",$A74,"_COST_C_2017")</f>
        <v>WS_A500_IMS_COST_C_2017</v>
      </c>
      <c r="Z74" s="8" t="str">
        <f t="shared" ref="Z74:Z105" si="27">CONCATENATE("WS_",$B74,"_",$A74)</f>
        <v>WS_A500_IMS</v>
      </c>
      <c r="AA74" s="9">
        <f>G74</f>
        <v>0</v>
      </c>
      <c r="AB74" s="8" t="str">
        <f t="shared" ref="AB74:AB105" si="28">CONCATENATE("WS_",$B74,"_",$A74,"_COST_D_2017")</f>
        <v>WS_A500_IMS_COST_D_2017</v>
      </c>
      <c r="AC74" s="8" t="str">
        <f t="shared" ref="AC74:AC105" si="29">CONCATENATE("WS_",$B74,"_",$A74)</f>
        <v>WS_A500_IMS</v>
      </c>
      <c r="AD74" s="9">
        <f>H74</f>
        <v>0</v>
      </c>
      <c r="AE74" s="8" t="str">
        <f t="shared" ref="AE74:AE105" si="30">CONCATENATE("WS_",$B74,"_",$A74,"_COST_E_2017")</f>
        <v>WS_A500_IMS_COST_E_2017</v>
      </c>
      <c r="AF74" s="8" t="str">
        <f t="shared" ref="AF74:AF105" si="31">CONCATENATE("WS_",$B74,"_",$A74)</f>
        <v>WS_A500_IMS</v>
      </c>
      <c r="AG74" s="9">
        <f>I74</f>
        <v>0</v>
      </c>
      <c r="AH74" s="8" t="str">
        <f t="shared" ref="AH74:AH105" si="32">CONCATENATE("WS_",$B74,"_",$A74,"_COST_Z")</f>
        <v>WS_A500_IMS_COST_Z</v>
      </c>
      <c r="AI74" s="8" t="str">
        <f t="shared" ref="AI74:AI105" si="33">CONCATENATE("WS_",$B74,"_",$A74)</f>
        <v>WS_A500_IMS</v>
      </c>
      <c r="AJ74" s="9">
        <f>J74</f>
        <v>0</v>
      </c>
    </row>
    <row r="75" spans="1:36" ht="15.75" thickBot="1">
      <c r="A75" s="27" t="s">
        <v>597</v>
      </c>
      <c r="B75" s="43" t="s">
        <v>610</v>
      </c>
      <c r="C75" s="44"/>
      <c r="D75" s="45" t="s">
        <v>523</v>
      </c>
      <c r="E75" s="46">
        <v>105.267853065113</v>
      </c>
      <c r="F75" s="47">
        <v>71.101113138372895</v>
      </c>
      <c r="G75" s="49"/>
      <c r="H75" s="49"/>
      <c r="I75" s="49"/>
      <c r="J75" s="44"/>
      <c r="K75" s="118"/>
      <c r="L75" s="118"/>
      <c r="M75" s="118"/>
      <c r="N75" s="118"/>
      <c r="O75" s="118"/>
      <c r="P75" s="118"/>
      <c r="Q75" s="118"/>
      <c r="R75" s="8" t="str">
        <f t="shared" si="23"/>
        <v>WS_A600_IMS_COST_A_2017</v>
      </c>
      <c r="S75" s="8" t="str">
        <f t="shared" ref="S75:S138" si="34">SUBSTITUTE(SUBSTITUTE(CONCATENATE("WS_",$B75,"_",$A75), " - ","_")," ","")</f>
        <v>WS_A600_IMS</v>
      </c>
      <c r="T75" s="8" t="s">
        <v>502</v>
      </c>
      <c r="U75" s="9">
        <f>E75</f>
        <v>105.267853065113</v>
      </c>
      <c r="V75" s="8" t="str">
        <f t="shared" si="24"/>
        <v>WS_A600_IMS_COST_B_2017</v>
      </c>
      <c r="W75" s="8" t="str">
        <f t="shared" si="25"/>
        <v>WS_A600_IMS</v>
      </c>
      <c r="X75" s="9">
        <f>F75</f>
        <v>71.101113138372895</v>
      </c>
      <c r="Y75" s="8" t="str">
        <f t="shared" si="26"/>
        <v>WS_A600_IMS_COST_C_2017</v>
      </c>
      <c r="Z75" s="8" t="str">
        <f t="shared" si="27"/>
        <v>WS_A600_IMS</v>
      </c>
      <c r="AA75" s="9">
        <f>G75</f>
        <v>0</v>
      </c>
      <c r="AB75" s="8" t="str">
        <f t="shared" si="28"/>
        <v>WS_A600_IMS_COST_D_2017</v>
      </c>
      <c r="AC75" s="8" t="str">
        <f t="shared" si="29"/>
        <v>WS_A600_IMS</v>
      </c>
      <c r="AD75" s="9">
        <f>H75</f>
        <v>0</v>
      </c>
      <c r="AE75" s="8" t="str">
        <f t="shared" si="30"/>
        <v>WS_A600_IMS_COST_E_2017</v>
      </c>
      <c r="AF75" s="8" t="str">
        <f t="shared" si="31"/>
        <v>WS_A600_IMS</v>
      </c>
      <c r="AG75" s="9">
        <f>I75</f>
        <v>0</v>
      </c>
      <c r="AH75" s="8" t="str">
        <f t="shared" si="32"/>
        <v>WS_A600_IMS_COST_Z</v>
      </c>
      <c r="AI75" s="8" t="str">
        <f t="shared" si="33"/>
        <v>WS_A600_IMS</v>
      </c>
      <c r="AJ75" s="9">
        <f>J75</f>
        <v>0</v>
      </c>
    </row>
    <row r="76" spans="1:36" ht="15.75" thickBot="1">
      <c r="A76" s="27" t="s">
        <v>597</v>
      </c>
      <c r="B76" s="50" t="s">
        <v>611</v>
      </c>
      <c r="C76" s="51"/>
      <c r="D76" s="52" t="s">
        <v>523</v>
      </c>
      <c r="E76" s="53">
        <v>166.44298963354657</v>
      </c>
      <c r="F76" s="54">
        <v>106.70605727701424</v>
      </c>
      <c r="G76" s="56"/>
      <c r="H76" s="56"/>
      <c r="I76" s="56"/>
      <c r="J76" s="51"/>
      <c r="K76" s="119"/>
      <c r="L76" s="119"/>
      <c r="M76" s="119"/>
      <c r="N76" s="119"/>
      <c r="O76" s="119"/>
      <c r="P76" s="119"/>
      <c r="Q76" s="119"/>
      <c r="R76" s="8" t="str">
        <f t="shared" si="23"/>
        <v>WS_A800_IMS_COST_A_2017</v>
      </c>
      <c r="S76" s="8" t="str">
        <f t="shared" si="34"/>
        <v>WS_A800_IMS</v>
      </c>
      <c r="T76" s="8" t="s">
        <v>502</v>
      </c>
      <c r="U76" s="9">
        <f>E76</f>
        <v>166.44298963354657</v>
      </c>
      <c r="V76" s="8" t="str">
        <f t="shared" si="24"/>
        <v>WS_A800_IMS_COST_B_2017</v>
      </c>
      <c r="W76" s="8" t="str">
        <f t="shared" si="25"/>
        <v>WS_A800_IMS</v>
      </c>
      <c r="X76" s="9">
        <f>F76</f>
        <v>106.70605727701424</v>
      </c>
      <c r="Y76" s="8" t="str">
        <f t="shared" si="26"/>
        <v>WS_A800_IMS_COST_C_2017</v>
      </c>
      <c r="Z76" s="8" t="str">
        <f t="shared" si="27"/>
        <v>WS_A800_IMS</v>
      </c>
      <c r="AA76" s="9">
        <f>G76</f>
        <v>0</v>
      </c>
      <c r="AB76" s="8" t="str">
        <f t="shared" si="28"/>
        <v>WS_A800_IMS_COST_D_2017</v>
      </c>
      <c r="AC76" s="8" t="str">
        <f t="shared" si="29"/>
        <v>WS_A800_IMS</v>
      </c>
      <c r="AD76" s="9">
        <f>H76</f>
        <v>0</v>
      </c>
      <c r="AE76" s="8" t="str">
        <f t="shared" si="30"/>
        <v>WS_A800_IMS_COST_E_2017</v>
      </c>
      <c r="AF76" s="8" t="str">
        <f t="shared" si="31"/>
        <v>WS_A800_IMS</v>
      </c>
      <c r="AG76" s="9">
        <f>I76</f>
        <v>0</v>
      </c>
      <c r="AH76" s="8" t="str">
        <f t="shared" si="32"/>
        <v>WS_A800_IMS_COST_Z</v>
      </c>
      <c r="AI76" s="8" t="str">
        <f t="shared" si="33"/>
        <v>WS_A800_IMS</v>
      </c>
      <c r="AJ76" s="9">
        <f>J76</f>
        <v>0</v>
      </c>
    </row>
    <row r="77" spans="1:36" ht="15.75" thickBot="1">
      <c r="A77" s="27" t="s">
        <v>597</v>
      </c>
      <c r="B77" s="43" t="s">
        <v>612</v>
      </c>
      <c r="C77" s="44"/>
      <c r="D77" s="45" t="s">
        <v>532</v>
      </c>
      <c r="E77" s="46">
        <v>4.4995449906727902</v>
      </c>
      <c r="F77" s="47">
        <v>3.7400822312100312</v>
      </c>
      <c r="G77" s="57"/>
      <c r="H77" s="57"/>
      <c r="I77" s="57"/>
      <c r="J77" s="44"/>
      <c r="K77" s="118"/>
      <c r="L77" s="118"/>
      <c r="M77" s="118"/>
      <c r="N77" s="118"/>
      <c r="O77" s="118"/>
      <c r="P77" s="118"/>
      <c r="Q77" s="118"/>
      <c r="R77" s="8" t="str">
        <f t="shared" si="23"/>
        <v>WS_M80_IMS_COST_A_2017</v>
      </c>
      <c r="S77" s="8" t="str">
        <f t="shared" si="34"/>
        <v>WS_M80_IMS</v>
      </c>
      <c r="T77" s="8" t="s">
        <v>502</v>
      </c>
      <c r="U77" s="9">
        <f>E77</f>
        <v>4.4995449906727902</v>
      </c>
      <c r="V77" s="8" t="str">
        <f t="shared" si="24"/>
        <v>WS_M80_IMS_COST_B_2017</v>
      </c>
      <c r="W77" s="8" t="str">
        <f t="shared" si="25"/>
        <v>WS_M80_IMS</v>
      </c>
      <c r="X77" s="9">
        <f>F77</f>
        <v>3.7400822312100312</v>
      </c>
      <c r="Y77" s="8" t="str">
        <f t="shared" si="26"/>
        <v>WS_M80_IMS_COST_C_2017</v>
      </c>
      <c r="Z77" s="8" t="str">
        <f t="shared" si="27"/>
        <v>WS_M80_IMS</v>
      </c>
      <c r="AA77" s="9">
        <f>G77</f>
        <v>0</v>
      </c>
      <c r="AB77" s="8" t="str">
        <f t="shared" si="28"/>
        <v>WS_M80_IMS_COST_D_2017</v>
      </c>
      <c r="AC77" s="8" t="str">
        <f t="shared" si="29"/>
        <v>WS_M80_IMS</v>
      </c>
      <c r="AD77" s="9">
        <f>H77</f>
        <v>0</v>
      </c>
      <c r="AE77" s="8" t="str">
        <f t="shared" si="30"/>
        <v>WS_M80_IMS_COST_E_2017</v>
      </c>
      <c r="AF77" s="8" t="str">
        <f t="shared" si="31"/>
        <v>WS_M80_IMS</v>
      </c>
      <c r="AG77" s="9">
        <f>I77</f>
        <v>0</v>
      </c>
      <c r="AH77" s="8" t="str">
        <f t="shared" si="32"/>
        <v>WS_M80_IMS_COST_Z</v>
      </c>
      <c r="AI77" s="8" t="str">
        <f t="shared" si="33"/>
        <v>WS_M80_IMS</v>
      </c>
      <c r="AJ77" s="9">
        <f>J77</f>
        <v>0</v>
      </c>
    </row>
    <row r="78" spans="1:36" ht="15.75" thickBot="1">
      <c r="A78" s="27" t="s">
        <v>597</v>
      </c>
      <c r="B78" s="43" t="s">
        <v>613</v>
      </c>
      <c r="C78" s="44"/>
      <c r="D78" s="45" t="s">
        <v>532</v>
      </c>
      <c r="E78" s="46">
        <v>4.4995449906727902</v>
      </c>
      <c r="F78" s="47">
        <v>3.7400822312100312</v>
      </c>
      <c r="G78" s="57"/>
      <c r="H78" s="57"/>
      <c r="I78" s="57"/>
      <c r="J78" s="44"/>
      <c r="K78" s="118"/>
      <c r="L78" s="118"/>
      <c r="M78" s="118"/>
      <c r="N78" s="118"/>
      <c r="O78" s="118"/>
      <c r="P78" s="118"/>
      <c r="Q78" s="118"/>
      <c r="R78" s="8" t="str">
        <f t="shared" si="23"/>
        <v>WS_M110_IMS_COST_A_2017</v>
      </c>
      <c r="S78" s="8" t="str">
        <f t="shared" si="34"/>
        <v>WS_M110_IMS</v>
      </c>
      <c r="T78" s="8" t="s">
        <v>502</v>
      </c>
      <c r="U78" s="9">
        <f>E78</f>
        <v>4.4995449906727902</v>
      </c>
      <c r="V78" s="8" t="str">
        <f t="shared" si="24"/>
        <v>WS_M110_IMS_COST_B_2017</v>
      </c>
      <c r="W78" s="8" t="str">
        <f t="shared" si="25"/>
        <v>WS_M110_IMS</v>
      </c>
      <c r="X78" s="9">
        <f>F78</f>
        <v>3.7400822312100312</v>
      </c>
      <c r="Y78" s="8" t="str">
        <f t="shared" si="26"/>
        <v>WS_M110_IMS_COST_C_2017</v>
      </c>
      <c r="Z78" s="8" t="str">
        <f t="shared" si="27"/>
        <v>WS_M110_IMS</v>
      </c>
      <c r="AA78" s="9">
        <f>G78</f>
        <v>0</v>
      </c>
      <c r="AB78" s="8" t="str">
        <f t="shared" si="28"/>
        <v>WS_M110_IMS_COST_D_2017</v>
      </c>
      <c r="AC78" s="8" t="str">
        <f t="shared" si="29"/>
        <v>WS_M110_IMS</v>
      </c>
      <c r="AD78" s="9">
        <f>H78</f>
        <v>0</v>
      </c>
      <c r="AE78" s="8" t="str">
        <f t="shared" si="30"/>
        <v>WS_M110_IMS_COST_E_2017</v>
      </c>
      <c r="AF78" s="8" t="str">
        <f t="shared" si="31"/>
        <v>WS_M110_IMS</v>
      </c>
      <c r="AG78" s="9">
        <f>I78</f>
        <v>0</v>
      </c>
      <c r="AH78" s="8" t="str">
        <f t="shared" si="32"/>
        <v>WS_M110_IMS_COST_Z</v>
      </c>
      <c r="AI78" s="8" t="str">
        <f t="shared" si="33"/>
        <v>WS_M110_IMS</v>
      </c>
      <c r="AJ78" s="9">
        <f>J78</f>
        <v>0</v>
      </c>
    </row>
    <row r="79" spans="1:36" ht="15.75" thickBot="1">
      <c r="A79" s="27" t="s">
        <v>597</v>
      </c>
      <c r="B79" s="43" t="s">
        <v>614</v>
      </c>
      <c r="C79" s="44"/>
      <c r="D79" s="45" t="s">
        <v>532</v>
      </c>
      <c r="E79" s="46">
        <v>5.2976619649024634</v>
      </c>
      <c r="F79" s="47">
        <v>4.8422878501283488</v>
      </c>
      <c r="G79" s="57"/>
      <c r="H79" s="57"/>
      <c r="I79" s="57"/>
      <c r="J79" s="44"/>
      <c r="K79" s="118"/>
      <c r="L79" s="118"/>
      <c r="M79" s="118"/>
      <c r="N79" s="118"/>
      <c r="O79" s="118"/>
      <c r="P79" s="118"/>
      <c r="Q79" s="118"/>
      <c r="R79" s="8" t="str">
        <f t="shared" si="23"/>
        <v>WS_M150_IMS_COST_A_2017</v>
      </c>
      <c r="S79" s="8" t="str">
        <f t="shared" si="34"/>
        <v>WS_M150_IMS</v>
      </c>
      <c r="T79" s="8" t="s">
        <v>502</v>
      </c>
      <c r="U79" s="9">
        <f>E79</f>
        <v>5.2976619649024634</v>
      </c>
      <c r="V79" s="8" t="str">
        <f t="shared" si="24"/>
        <v>WS_M150_IMS_COST_B_2017</v>
      </c>
      <c r="W79" s="8" t="str">
        <f t="shared" si="25"/>
        <v>WS_M150_IMS</v>
      </c>
      <c r="X79" s="9">
        <f>F79</f>
        <v>4.8422878501283488</v>
      </c>
      <c r="Y79" s="8" t="str">
        <f t="shared" si="26"/>
        <v>WS_M150_IMS_COST_C_2017</v>
      </c>
      <c r="Z79" s="8" t="str">
        <f t="shared" si="27"/>
        <v>WS_M150_IMS</v>
      </c>
      <c r="AA79" s="9">
        <f>G79</f>
        <v>0</v>
      </c>
      <c r="AB79" s="8" t="str">
        <f t="shared" si="28"/>
        <v>WS_M150_IMS_COST_D_2017</v>
      </c>
      <c r="AC79" s="8" t="str">
        <f t="shared" si="29"/>
        <v>WS_M150_IMS</v>
      </c>
      <c r="AD79" s="9">
        <f>H79</f>
        <v>0</v>
      </c>
      <c r="AE79" s="8" t="str">
        <f t="shared" si="30"/>
        <v>WS_M150_IMS_COST_E_2017</v>
      </c>
      <c r="AF79" s="8" t="str">
        <f t="shared" si="31"/>
        <v>WS_M150_IMS</v>
      </c>
      <c r="AG79" s="9">
        <f>I79</f>
        <v>0</v>
      </c>
      <c r="AH79" s="8" t="str">
        <f t="shared" si="32"/>
        <v>WS_M150_IMS_COST_Z</v>
      </c>
      <c r="AI79" s="8" t="str">
        <f t="shared" si="33"/>
        <v>WS_M150_IMS</v>
      </c>
      <c r="AJ79" s="9">
        <f>J79</f>
        <v>0</v>
      </c>
    </row>
    <row r="80" spans="1:36" ht="15.75" thickBot="1">
      <c r="A80" s="27" t="s">
        <v>597</v>
      </c>
      <c r="B80" s="43" t="s">
        <v>615</v>
      </c>
      <c r="C80" s="44"/>
      <c r="D80" s="45" t="s">
        <v>532</v>
      </c>
      <c r="E80" s="46">
        <v>8.1689219969620943</v>
      </c>
      <c r="F80" s="47">
        <v>6.6988365268766232</v>
      </c>
      <c r="G80" s="57"/>
      <c r="H80" s="57"/>
      <c r="I80" s="57"/>
      <c r="J80" s="44"/>
      <c r="K80" s="118"/>
      <c r="L80" s="118"/>
      <c r="M80" s="118"/>
      <c r="N80" s="118"/>
      <c r="O80" s="118"/>
      <c r="P80" s="118"/>
      <c r="Q80" s="118"/>
      <c r="R80" s="8" t="str">
        <f t="shared" si="23"/>
        <v>WS_M200_IMS_COST_A_2017</v>
      </c>
      <c r="S80" s="8" t="str">
        <f t="shared" si="34"/>
        <v>WS_M200_IMS</v>
      </c>
      <c r="T80" s="8" t="s">
        <v>502</v>
      </c>
      <c r="U80" s="9">
        <f>E80</f>
        <v>8.1689219969620943</v>
      </c>
      <c r="V80" s="8" t="str">
        <f t="shared" si="24"/>
        <v>WS_M200_IMS_COST_B_2017</v>
      </c>
      <c r="W80" s="8" t="str">
        <f t="shared" si="25"/>
        <v>WS_M200_IMS</v>
      </c>
      <c r="X80" s="9">
        <f>F80</f>
        <v>6.6988365268766232</v>
      </c>
      <c r="Y80" s="8" t="str">
        <f t="shared" si="26"/>
        <v>WS_M200_IMS_COST_C_2017</v>
      </c>
      <c r="Z80" s="8" t="str">
        <f t="shared" si="27"/>
        <v>WS_M200_IMS</v>
      </c>
      <c r="AA80" s="9">
        <f>G80</f>
        <v>0</v>
      </c>
      <c r="AB80" s="8" t="str">
        <f t="shared" si="28"/>
        <v>WS_M200_IMS_COST_D_2017</v>
      </c>
      <c r="AC80" s="8" t="str">
        <f t="shared" si="29"/>
        <v>WS_M200_IMS</v>
      </c>
      <c r="AD80" s="9">
        <f>H80</f>
        <v>0</v>
      </c>
      <c r="AE80" s="8" t="str">
        <f t="shared" si="30"/>
        <v>WS_M200_IMS_COST_E_2017</v>
      </c>
      <c r="AF80" s="8" t="str">
        <f t="shared" si="31"/>
        <v>WS_M200_IMS</v>
      </c>
      <c r="AG80" s="9">
        <f>I80</f>
        <v>0</v>
      </c>
      <c r="AH80" s="8" t="str">
        <f t="shared" si="32"/>
        <v>WS_M200_IMS_COST_Z</v>
      </c>
      <c r="AI80" s="8" t="str">
        <f t="shared" si="33"/>
        <v>WS_M200_IMS</v>
      </c>
      <c r="AJ80" s="9">
        <f>J80</f>
        <v>0</v>
      </c>
    </row>
    <row r="81" spans="1:36" ht="15.75" thickBot="1">
      <c r="A81" s="27" t="s">
        <v>597</v>
      </c>
      <c r="B81" s="43" t="s">
        <v>616</v>
      </c>
      <c r="C81" s="44"/>
      <c r="D81" s="45" t="s">
        <v>532</v>
      </c>
      <c r="E81" s="46">
        <v>23.026900773535782</v>
      </c>
      <c r="F81" s="47">
        <v>17.980128673413681</v>
      </c>
      <c r="G81" s="58"/>
      <c r="H81" s="58"/>
      <c r="I81" s="58"/>
      <c r="J81" s="44"/>
      <c r="K81" s="118"/>
      <c r="L81" s="118"/>
      <c r="M81" s="118"/>
      <c r="N81" s="118"/>
      <c r="O81" s="118"/>
      <c r="P81" s="118"/>
      <c r="Q81" s="118"/>
      <c r="R81" s="8" t="str">
        <f t="shared" si="23"/>
        <v>WS_M300_IMS_COST_A_2017</v>
      </c>
      <c r="S81" s="8" t="str">
        <f t="shared" si="34"/>
        <v>WS_M300_IMS</v>
      </c>
      <c r="T81" s="8" t="s">
        <v>502</v>
      </c>
      <c r="U81" s="9">
        <f>E81</f>
        <v>23.026900773535782</v>
      </c>
      <c r="V81" s="8" t="str">
        <f t="shared" si="24"/>
        <v>WS_M300_IMS_COST_B_2017</v>
      </c>
      <c r="W81" s="8" t="str">
        <f t="shared" si="25"/>
        <v>WS_M300_IMS</v>
      </c>
      <c r="X81" s="9">
        <f>F81</f>
        <v>17.980128673413681</v>
      </c>
      <c r="Y81" s="8" t="str">
        <f t="shared" si="26"/>
        <v>WS_M300_IMS_COST_C_2017</v>
      </c>
      <c r="Z81" s="8" t="str">
        <f t="shared" si="27"/>
        <v>WS_M300_IMS</v>
      </c>
      <c r="AA81" s="9">
        <f>G81</f>
        <v>0</v>
      </c>
      <c r="AB81" s="8" t="str">
        <f t="shared" si="28"/>
        <v>WS_M300_IMS_COST_D_2017</v>
      </c>
      <c r="AC81" s="8" t="str">
        <f t="shared" si="29"/>
        <v>WS_M300_IMS</v>
      </c>
      <c r="AD81" s="9">
        <f>H81</f>
        <v>0</v>
      </c>
      <c r="AE81" s="8" t="str">
        <f t="shared" si="30"/>
        <v>WS_M300_IMS_COST_E_2017</v>
      </c>
      <c r="AF81" s="8" t="str">
        <f t="shared" si="31"/>
        <v>WS_M300_IMS</v>
      </c>
      <c r="AG81" s="9">
        <f>I81</f>
        <v>0</v>
      </c>
      <c r="AH81" s="8" t="str">
        <f t="shared" si="32"/>
        <v>WS_M300_IMS_COST_Z</v>
      </c>
      <c r="AI81" s="8" t="str">
        <f t="shared" si="33"/>
        <v>WS_M300_IMS</v>
      </c>
      <c r="AJ81" s="9">
        <f>J81</f>
        <v>0</v>
      </c>
    </row>
    <row r="82" spans="1:36" ht="15.75" thickBot="1">
      <c r="A82" s="27" t="s">
        <v>597</v>
      </c>
      <c r="B82" s="43" t="s">
        <v>617</v>
      </c>
      <c r="C82" s="44"/>
      <c r="D82" s="45" t="s">
        <v>532</v>
      </c>
      <c r="E82" s="46">
        <v>11.414153867619518</v>
      </c>
      <c r="F82" s="47">
        <v>8.2207168305824805</v>
      </c>
      <c r="G82" s="58"/>
      <c r="H82" s="58"/>
      <c r="I82" s="58"/>
      <c r="J82" s="44"/>
      <c r="K82" s="118"/>
      <c r="L82" s="118"/>
      <c r="M82" s="118"/>
      <c r="N82" s="118"/>
      <c r="O82" s="118"/>
      <c r="P82" s="118"/>
      <c r="Q82" s="118"/>
      <c r="R82" s="8" t="str">
        <f t="shared" si="23"/>
        <v>WS_M400_IMS_COST_A_2017</v>
      </c>
      <c r="S82" s="8" t="str">
        <f t="shared" si="34"/>
        <v>WS_M400_IMS</v>
      </c>
      <c r="T82" s="8" t="s">
        <v>502</v>
      </c>
      <c r="U82" s="9">
        <f>E82</f>
        <v>11.414153867619518</v>
      </c>
      <c r="V82" s="8" t="str">
        <f t="shared" si="24"/>
        <v>WS_M400_IMS_COST_B_2017</v>
      </c>
      <c r="W82" s="8" t="str">
        <f t="shared" si="25"/>
        <v>WS_M400_IMS</v>
      </c>
      <c r="X82" s="9">
        <f>F82</f>
        <v>8.2207168305824805</v>
      </c>
      <c r="Y82" s="8" t="str">
        <f t="shared" si="26"/>
        <v>WS_M400_IMS_COST_C_2017</v>
      </c>
      <c r="Z82" s="8" t="str">
        <f t="shared" si="27"/>
        <v>WS_M400_IMS</v>
      </c>
      <c r="AA82" s="9">
        <f>G82</f>
        <v>0</v>
      </c>
      <c r="AB82" s="8" t="str">
        <f t="shared" si="28"/>
        <v>WS_M400_IMS_COST_D_2017</v>
      </c>
      <c r="AC82" s="8" t="str">
        <f t="shared" si="29"/>
        <v>WS_M400_IMS</v>
      </c>
      <c r="AD82" s="9">
        <f>H82</f>
        <v>0</v>
      </c>
      <c r="AE82" s="8" t="str">
        <f t="shared" si="30"/>
        <v>WS_M400_IMS_COST_E_2017</v>
      </c>
      <c r="AF82" s="8" t="str">
        <f t="shared" si="31"/>
        <v>WS_M400_IMS</v>
      </c>
      <c r="AG82" s="9">
        <f>I82</f>
        <v>0</v>
      </c>
      <c r="AH82" s="8" t="str">
        <f t="shared" si="32"/>
        <v>WS_M400_IMS_COST_Z</v>
      </c>
      <c r="AI82" s="8" t="str">
        <f t="shared" si="33"/>
        <v>WS_M400_IMS</v>
      </c>
      <c r="AJ82" s="9">
        <f>J82</f>
        <v>0</v>
      </c>
    </row>
    <row r="83" spans="1:36" ht="15.75" thickBot="1">
      <c r="A83" s="27" t="s">
        <v>597</v>
      </c>
      <c r="B83" s="43" t="s">
        <v>618</v>
      </c>
      <c r="C83" s="44"/>
      <c r="D83" s="45" t="s">
        <v>532</v>
      </c>
      <c r="E83" s="46"/>
      <c r="F83" s="47"/>
      <c r="G83" s="58"/>
      <c r="H83" s="58"/>
      <c r="I83" s="58"/>
      <c r="J83" s="44"/>
      <c r="K83" s="118"/>
      <c r="L83" s="118"/>
      <c r="M83" s="118"/>
      <c r="N83" s="118"/>
      <c r="O83" s="118"/>
      <c r="P83" s="118"/>
      <c r="Q83" s="118"/>
      <c r="R83" s="8" t="str">
        <f t="shared" si="23"/>
        <v>WS_M600_IMS_COST_A_2017</v>
      </c>
      <c r="S83" s="8" t="str">
        <f t="shared" si="34"/>
        <v>WS_M600_IMS</v>
      </c>
      <c r="T83" s="8" t="s">
        <v>502</v>
      </c>
      <c r="U83" s="9">
        <f>E83</f>
        <v>0</v>
      </c>
      <c r="V83" s="8" t="str">
        <f t="shared" si="24"/>
        <v>WS_M600_IMS_COST_B_2017</v>
      </c>
      <c r="W83" s="8" t="str">
        <f t="shared" si="25"/>
        <v>WS_M600_IMS</v>
      </c>
      <c r="X83" s="9">
        <f>F83</f>
        <v>0</v>
      </c>
      <c r="Y83" s="8" t="str">
        <f t="shared" si="26"/>
        <v>WS_M600_IMS_COST_C_2017</v>
      </c>
      <c r="Z83" s="8" t="str">
        <f t="shared" si="27"/>
        <v>WS_M600_IMS</v>
      </c>
      <c r="AA83" s="9">
        <f>G83</f>
        <v>0</v>
      </c>
      <c r="AB83" s="8" t="str">
        <f t="shared" si="28"/>
        <v>WS_M600_IMS_COST_D_2017</v>
      </c>
      <c r="AC83" s="8" t="str">
        <f t="shared" si="29"/>
        <v>WS_M600_IMS</v>
      </c>
      <c r="AD83" s="9">
        <f>H83</f>
        <v>0</v>
      </c>
      <c r="AE83" s="8" t="str">
        <f t="shared" si="30"/>
        <v>WS_M600_IMS_COST_E_2017</v>
      </c>
      <c r="AF83" s="8" t="str">
        <f t="shared" si="31"/>
        <v>WS_M600_IMS</v>
      </c>
      <c r="AG83" s="9">
        <f>I83</f>
        <v>0</v>
      </c>
      <c r="AH83" s="8" t="str">
        <f t="shared" si="32"/>
        <v>WS_M600_IMS_COST_Z</v>
      </c>
      <c r="AI83" s="8" t="str">
        <f t="shared" si="33"/>
        <v>WS_M600_IMS</v>
      </c>
      <c r="AJ83" s="9">
        <f>J83</f>
        <v>0</v>
      </c>
    </row>
    <row r="84" spans="1:36" ht="15.75" thickBot="1">
      <c r="A84" s="27" t="s">
        <v>597</v>
      </c>
      <c r="B84" s="50" t="s">
        <v>619</v>
      </c>
      <c r="C84" s="51"/>
      <c r="D84" s="52" t="s">
        <v>620</v>
      </c>
      <c r="E84" s="53">
        <v>7.5838251268592733</v>
      </c>
      <c r="F84" s="54">
        <v>6.7804363600705067</v>
      </c>
      <c r="G84" s="51"/>
      <c r="H84" s="51"/>
      <c r="I84" s="51"/>
      <c r="J84" s="51"/>
      <c r="K84" s="119"/>
      <c r="L84" s="119"/>
      <c r="M84" s="119"/>
      <c r="N84" s="119"/>
      <c r="O84" s="119"/>
      <c r="P84" s="119"/>
      <c r="Q84" s="119"/>
      <c r="R84" s="8" t="str">
        <f t="shared" si="23"/>
        <v>WS_Hydraulic315T_IMS_COST_A_2017</v>
      </c>
      <c r="S84" s="8" t="str">
        <f t="shared" si="34"/>
        <v>WS_Hydraulic315T_IMS</v>
      </c>
      <c r="T84" s="8" t="s">
        <v>502</v>
      </c>
      <c r="U84" s="9">
        <f>E84</f>
        <v>7.5838251268592733</v>
      </c>
      <c r="V84" s="8" t="str">
        <f t="shared" si="24"/>
        <v>WS_Hydraulic315T_IMS_COST_B_2017</v>
      </c>
      <c r="W84" s="8" t="str">
        <f t="shared" si="25"/>
        <v>WS_Hydraulic315T_IMS</v>
      </c>
      <c r="X84" s="9">
        <f>F84</f>
        <v>6.7804363600705067</v>
      </c>
      <c r="Y84" s="8" t="str">
        <f t="shared" si="26"/>
        <v>WS_Hydraulic315T_IMS_COST_C_2017</v>
      </c>
      <c r="Z84" s="8" t="str">
        <f t="shared" si="27"/>
        <v>WS_Hydraulic315T_IMS</v>
      </c>
      <c r="AA84" s="9">
        <f>G84</f>
        <v>0</v>
      </c>
      <c r="AB84" s="8" t="str">
        <f t="shared" si="28"/>
        <v>WS_Hydraulic315T_IMS_COST_D_2017</v>
      </c>
      <c r="AC84" s="8" t="str">
        <f t="shared" si="29"/>
        <v>WS_Hydraulic315T_IMS</v>
      </c>
      <c r="AD84" s="9">
        <f>H84</f>
        <v>0</v>
      </c>
      <c r="AE84" s="8" t="str">
        <f t="shared" si="30"/>
        <v>WS_Hydraulic315T_IMS_COST_E_2017</v>
      </c>
      <c r="AF84" s="8" t="str">
        <f t="shared" si="31"/>
        <v>WS_Hydraulic315T_IMS</v>
      </c>
      <c r="AG84" s="9">
        <f>I84</f>
        <v>0</v>
      </c>
      <c r="AH84" s="8" t="str">
        <f t="shared" si="32"/>
        <v>WS_Hydraulic315T_IMS_COST_Z</v>
      </c>
      <c r="AI84" s="8" t="str">
        <f t="shared" si="33"/>
        <v>WS_Hydraulic315T_IMS</v>
      </c>
      <c r="AJ84" s="9">
        <f>J84</f>
        <v>0</v>
      </c>
    </row>
    <row r="85" spans="1:36" ht="15.75" thickBot="1">
      <c r="A85" s="27" t="s">
        <v>597</v>
      </c>
      <c r="B85" s="50" t="s">
        <v>621</v>
      </c>
      <c r="C85" s="51"/>
      <c r="D85" s="52" t="s">
        <v>620</v>
      </c>
      <c r="E85" s="53">
        <v>8.5204725677581372</v>
      </c>
      <c r="F85" s="54">
        <v>7.6566723235578928</v>
      </c>
      <c r="G85" s="51"/>
      <c r="H85" s="51"/>
      <c r="I85" s="51"/>
      <c r="J85" s="51"/>
      <c r="K85" s="119"/>
      <c r="L85" s="119"/>
      <c r="M85" s="119"/>
      <c r="N85" s="119"/>
      <c r="O85" s="119"/>
      <c r="P85" s="119"/>
      <c r="Q85" s="119"/>
      <c r="R85" s="8" t="str">
        <f t="shared" si="23"/>
        <v>WS_Hydraulic400T_IMS_COST_A_2017</v>
      </c>
      <c r="S85" s="8" t="str">
        <f t="shared" si="34"/>
        <v>WS_Hydraulic400T_IMS</v>
      </c>
      <c r="T85" s="8" t="s">
        <v>502</v>
      </c>
      <c r="U85" s="9">
        <f>E85</f>
        <v>8.5204725677581372</v>
      </c>
      <c r="V85" s="8" t="str">
        <f t="shared" si="24"/>
        <v>WS_Hydraulic400T_IMS_COST_B_2017</v>
      </c>
      <c r="W85" s="8" t="str">
        <f t="shared" si="25"/>
        <v>WS_Hydraulic400T_IMS</v>
      </c>
      <c r="X85" s="9">
        <f>F85</f>
        <v>7.6566723235578928</v>
      </c>
      <c r="Y85" s="8" t="str">
        <f t="shared" si="26"/>
        <v>WS_Hydraulic400T_IMS_COST_C_2017</v>
      </c>
      <c r="Z85" s="8" t="str">
        <f t="shared" si="27"/>
        <v>WS_Hydraulic400T_IMS</v>
      </c>
      <c r="AA85" s="9">
        <f>G85</f>
        <v>0</v>
      </c>
      <c r="AB85" s="8" t="str">
        <f t="shared" si="28"/>
        <v>WS_Hydraulic400T_IMS_COST_D_2017</v>
      </c>
      <c r="AC85" s="8" t="str">
        <f t="shared" si="29"/>
        <v>WS_Hydraulic400T_IMS</v>
      </c>
      <c r="AD85" s="9">
        <f>H85</f>
        <v>0</v>
      </c>
      <c r="AE85" s="8" t="str">
        <f t="shared" si="30"/>
        <v>WS_Hydraulic400T_IMS_COST_E_2017</v>
      </c>
      <c r="AF85" s="8" t="str">
        <f t="shared" si="31"/>
        <v>WS_Hydraulic400T_IMS</v>
      </c>
      <c r="AG85" s="9">
        <f>I85</f>
        <v>0</v>
      </c>
      <c r="AH85" s="8" t="str">
        <f t="shared" si="32"/>
        <v>WS_Hydraulic400T_IMS_COST_Z</v>
      </c>
      <c r="AI85" s="8" t="str">
        <f t="shared" si="33"/>
        <v>WS_Hydraulic400T_IMS</v>
      </c>
      <c r="AJ85" s="9">
        <f>J85</f>
        <v>0</v>
      </c>
    </row>
    <row r="86" spans="1:36" ht="15.75" thickBot="1">
      <c r="A86" s="27" t="s">
        <v>597</v>
      </c>
      <c r="B86" s="50" t="s">
        <v>622</v>
      </c>
      <c r="C86" s="51"/>
      <c r="D86" s="52" t="s">
        <v>620</v>
      </c>
      <c r="E86" s="53">
        <v>12.914153110678363</v>
      </c>
      <c r="F86" s="54">
        <v>11.781857872583124</v>
      </c>
      <c r="G86" s="51"/>
      <c r="H86" s="51"/>
      <c r="I86" s="51"/>
      <c r="J86" s="51"/>
      <c r="K86" s="119"/>
      <c r="L86" s="119"/>
      <c r="M86" s="119"/>
      <c r="N86" s="119"/>
      <c r="O86" s="119"/>
      <c r="P86" s="119"/>
      <c r="Q86" s="119"/>
      <c r="R86" s="8" t="str">
        <f t="shared" si="23"/>
        <v>WS_Hydraulic500T_IMS_COST_A_2017</v>
      </c>
      <c r="S86" s="8" t="str">
        <f t="shared" si="34"/>
        <v>WS_Hydraulic500T_IMS</v>
      </c>
      <c r="T86" s="8" t="s">
        <v>502</v>
      </c>
      <c r="U86" s="9">
        <f>E86</f>
        <v>12.914153110678363</v>
      </c>
      <c r="V86" s="8" t="str">
        <f t="shared" si="24"/>
        <v>WS_Hydraulic500T_IMS_COST_B_2017</v>
      </c>
      <c r="W86" s="8" t="str">
        <f t="shared" si="25"/>
        <v>WS_Hydraulic500T_IMS</v>
      </c>
      <c r="X86" s="9">
        <f>F86</f>
        <v>11.781857872583124</v>
      </c>
      <c r="Y86" s="8" t="str">
        <f t="shared" si="26"/>
        <v>WS_Hydraulic500T_IMS_COST_C_2017</v>
      </c>
      <c r="Z86" s="8" t="str">
        <f t="shared" si="27"/>
        <v>WS_Hydraulic500T_IMS</v>
      </c>
      <c r="AA86" s="9">
        <f>G86</f>
        <v>0</v>
      </c>
      <c r="AB86" s="8" t="str">
        <f t="shared" si="28"/>
        <v>WS_Hydraulic500T_IMS_COST_D_2017</v>
      </c>
      <c r="AC86" s="8" t="str">
        <f t="shared" si="29"/>
        <v>WS_Hydraulic500T_IMS</v>
      </c>
      <c r="AD86" s="9">
        <f>H86</f>
        <v>0</v>
      </c>
      <c r="AE86" s="8" t="str">
        <f t="shared" si="30"/>
        <v>WS_Hydraulic500T_IMS_COST_E_2017</v>
      </c>
      <c r="AF86" s="8" t="str">
        <f t="shared" si="31"/>
        <v>WS_Hydraulic500T_IMS</v>
      </c>
      <c r="AG86" s="9">
        <f>I86</f>
        <v>0</v>
      </c>
      <c r="AH86" s="8" t="str">
        <f t="shared" si="32"/>
        <v>WS_Hydraulic500T_IMS_COST_Z</v>
      </c>
      <c r="AI86" s="8" t="str">
        <f t="shared" si="33"/>
        <v>WS_Hydraulic500T_IMS</v>
      </c>
      <c r="AJ86" s="9">
        <f>J86</f>
        <v>0</v>
      </c>
    </row>
    <row r="87" spans="1:36" ht="15.75" thickBot="1">
      <c r="A87" s="27" t="s">
        <v>597</v>
      </c>
      <c r="B87" s="59" t="s">
        <v>623</v>
      </c>
      <c r="C87" s="60" t="s">
        <v>624</v>
      </c>
      <c r="D87" s="60"/>
      <c r="E87" s="46">
        <v>40.003267233178001</v>
      </c>
      <c r="F87" s="47">
        <v>31.3348525811633</v>
      </c>
      <c r="G87" s="61"/>
      <c r="H87" s="61"/>
      <c r="I87" s="61"/>
      <c r="J87" s="61"/>
      <c r="K87" s="120"/>
      <c r="L87" s="120"/>
      <c r="M87" s="120"/>
      <c r="N87" s="120"/>
      <c r="O87" s="120"/>
      <c r="P87" s="120"/>
      <c r="Q87" s="120"/>
      <c r="R87" s="8" t="str">
        <f t="shared" si="23"/>
        <v>WS_K1-4000E_IMS_COST_A_2017</v>
      </c>
      <c r="S87" s="8" t="str">
        <f t="shared" si="34"/>
        <v>WS_K1-4000E_IMS</v>
      </c>
      <c r="T87" s="8" t="s">
        <v>502</v>
      </c>
      <c r="U87" s="9">
        <f>E87</f>
        <v>40.003267233178001</v>
      </c>
      <c r="V87" s="8" t="str">
        <f t="shared" si="24"/>
        <v>WS_K1-4000E_IMS_COST_B_2017</v>
      </c>
      <c r="W87" s="8" t="str">
        <f t="shared" si="25"/>
        <v>WS_K1-4000E_IMS</v>
      </c>
      <c r="X87" s="9">
        <f>F87</f>
        <v>31.3348525811633</v>
      </c>
      <c r="Y87" s="8" t="str">
        <f t="shared" si="26"/>
        <v>WS_K1-4000E_IMS_COST_C_2017</v>
      </c>
      <c r="Z87" s="8" t="str">
        <f t="shared" si="27"/>
        <v>WS_K1-4000E_IMS</v>
      </c>
      <c r="AA87" s="9">
        <f>G87</f>
        <v>0</v>
      </c>
      <c r="AB87" s="8" t="str">
        <f t="shared" si="28"/>
        <v>WS_K1-4000E_IMS_COST_D_2017</v>
      </c>
      <c r="AC87" s="8" t="str">
        <f t="shared" si="29"/>
        <v>WS_K1-4000E_IMS</v>
      </c>
      <c r="AD87" s="9">
        <f>H87</f>
        <v>0</v>
      </c>
      <c r="AE87" s="8" t="str">
        <f t="shared" si="30"/>
        <v>WS_K1-4000E_IMS_COST_E_2017</v>
      </c>
      <c r="AF87" s="8" t="str">
        <f t="shared" si="31"/>
        <v>WS_K1-4000E_IMS</v>
      </c>
      <c r="AG87" s="9">
        <f>I87</f>
        <v>0</v>
      </c>
      <c r="AH87" s="8" t="str">
        <f t="shared" si="32"/>
        <v>WS_K1-4000E_IMS_COST_Z</v>
      </c>
      <c r="AI87" s="8" t="str">
        <f t="shared" si="33"/>
        <v>WS_K1-4000E_IMS</v>
      </c>
      <c r="AJ87" s="9">
        <f>J87</f>
        <v>0</v>
      </c>
    </row>
    <row r="88" spans="1:36" ht="15.75" thickBot="1">
      <c r="A88" s="27" t="s">
        <v>597</v>
      </c>
      <c r="B88" s="59" t="s">
        <v>625</v>
      </c>
      <c r="C88" s="60" t="s">
        <v>625</v>
      </c>
      <c r="D88" s="60"/>
      <c r="E88" s="46">
        <v>61.884698501845698</v>
      </c>
      <c r="F88" s="47">
        <v>57.926224264971502</v>
      </c>
      <c r="G88" s="61"/>
      <c r="H88" s="61"/>
      <c r="I88" s="61"/>
      <c r="J88" s="61"/>
      <c r="K88" s="120"/>
      <c r="L88" s="120"/>
      <c r="M88" s="120"/>
      <c r="N88" s="120"/>
      <c r="O88" s="120"/>
      <c r="P88" s="120"/>
      <c r="Q88" s="120"/>
      <c r="R88" s="8" t="str">
        <f t="shared" si="23"/>
        <v>WS_JBP13B5S_IMS_COST_A_2017</v>
      </c>
      <c r="S88" s="8" t="str">
        <f t="shared" si="34"/>
        <v>WS_JBP13B5S_IMS</v>
      </c>
      <c r="T88" s="8" t="s">
        <v>502</v>
      </c>
      <c r="U88" s="9">
        <f>E88</f>
        <v>61.884698501845698</v>
      </c>
      <c r="V88" s="8" t="str">
        <f t="shared" si="24"/>
        <v>WS_JBP13B5S_IMS_COST_B_2017</v>
      </c>
      <c r="W88" s="8" t="str">
        <f t="shared" si="25"/>
        <v>WS_JBP13B5S_IMS</v>
      </c>
      <c r="X88" s="9">
        <f>F88</f>
        <v>57.926224264971502</v>
      </c>
      <c r="Y88" s="8" t="str">
        <f t="shared" si="26"/>
        <v>WS_JBP13B5S_IMS_COST_C_2017</v>
      </c>
      <c r="Z88" s="8" t="str">
        <f t="shared" si="27"/>
        <v>WS_JBP13B5S_IMS</v>
      </c>
      <c r="AA88" s="9">
        <f>G88</f>
        <v>0</v>
      </c>
      <c r="AB88" s="8" t="str">
        <f t="shared" si="28"/>
        <v>WS_JBP13B5S_IMS_COST_D_2017</v>
      </c>
      <c r="AC88" s="8" t="str">
        <f t="shared" si="29"/>
        <v>WS_JBP13B5S_IMS</v>
      </c>
      <c r="AD88" s="9">
        <f>H88</f>
        <v>0</v>
      </c>
      <c r="AE88" s="8" t="str">
        <f t="shared" si="30"/>
        <v>WS_JBP13B5S_IMS_COST_E_2017</v>
      </c>
      <c r="AF88" s="8" t="str">
        <f t="shared" si="31"/>
        <v>WS_JBP13B5S_IMS</v>
      </c>
      <c r="AG88" s="9">
        <f>I88</f>
        <v>0</v>
      </c>
      <c r="AH88" s="8" t="str">
        <f t="shared" si="32"/>
        <v>WS_JBP13B5S_IMS_COST_Z</v>
      </c>
      <c r="AI88" s="8" t="str">
        <f t="shared" si="33"/>
        <v>WS_JBP13B5S_IMS</v>
      </c>
      <c r="AJ88" s="9">
        <f>J88</f>
        <v>0</v>
      </c>
    </row>
    <row r="89" spans="1:36" ht="15.75" thickBot="1">
      <c r="A89" s="27" t="s">
        <v>597</v>
      </c>
      <c r="B89" s="59" t="s">
        <v>626</v>
      </c>
      <c r="C89" s="60" t="s">
        <v>626</v>
      </c>
      <c r="D89" s="60"/>
      <c r="E89" s="46">
        <v>108.355455517698</v>
      </c>
      <c r="F89" s="47">
        <v>97.896314614156694</v>
      </c>
      <c r="G89" s="61"/>
      <c r="H89" s="61"/>
      <c r="I89" s="61"/>
      <c r="J89" s="61"/>
      <c r="K89" s="120"/>
      <c r="L89" s="120"/>
      <c r="M89" s="120"/>
      <c r="N89" s="120"/>
      <c r="O89" s="120"/>
      <c r="P89" s="120"/>
      <c r="Q89" s="120"/>
      <c r="R89" s="8" t="str">
        <f t="shared" si="23"/>
        <v>WS_JBP24B6S_IMS_COST_A_2017</v>
      </c>
      <c r="S89" s="8" t="str">
        <f t="shared" si="34"/>
        <v>WS_JBP24B6S_IMS</v>
      </c>
      <c r="T89" s="8" t="s">
        <v>502</v>
      </c>
      <c r="U89" s="9">
        <f>E89</f>
        <v>108.355455517698</v>
      </c>
      <c r="V89" s="8" t="str">
        <f t="shared" si="24"/>
        <v>WS_JBP24B6S_IMS_COST_B_2017</v>
      </c>
      <c r="W89" s="8" t="str">
        <f t="shared" si="25"/>
        <v>WS_JBP24B6S_IMS</v>
      </c>
      <c r="X89" s="9">
        <f>F89</f>
        <v>97.896314614156694</v>
      </c>
      <c r="Y89" s="8" t="str">
        <f t="shared" si="26"/>
        <v>WS_JBP24B6S_IMS_COST_C_2017</v>
      </c>
      <c r="Z89" s="8" t="str">
        <f t="shared" si="27"/>
        <v>WS_JBP24B6S_IMS</v>
      </c>
      <c r="AA89" s="9">
        <f>G89</f>
        <v>0</v>
      </c>
      <c r="AB89" s="8" t="str">
        <f t="shared" si="28"/>
        <v>WS_JBP24B6S_IMS_COST_D_2017</v>
      </c>
      <c r="AC89" s="8" t="str">
        <f t="shared" si="29"/>
        <v>WS_JBP24B6S_IMS</v>
      </c>
      <c r="AD89" s="9">
        <f>H89</f>
        <v>0</v>
      </c>
      <c r="AE89" s="8" t="str">
        <f t="shared" si="30"/>
        <v>WS_JBP24B6S_IMS_COST_E_2017</v>
      </c>
      <c r="AF89" s="8" t="str">
        <f t="shared" si="31"/>
        <v>WS_JBP24B6S_IMS</v>
      </c>
      <c r="AG89" s="9">
        <f>I89</f>
        <v>0</v>
      </c>
      <c r="AH89" s="8" t="str">
        <f t="shared" si="32"/>
        <v>WS_JBP24B6S_IMS_COST_Z</v>
      </c>
      <c r="AI89" s="8" t="str">
        <f t="shared" si="33"/>
        <v>WS_JBP24B6S_IMS</v>
      </c>
      <c r="AJ89" s="9">
        <f>J89</f>
        <v>0</v>
      </c>
    </row>
    <row r="90" spans="1:36" ht="15.75" thickBot="1">
      <c r="A90" s="27" t="s">
        <v>597</v>
      </c>
      <c r="B90" s="59" t="s">
        <v>627</v>
      </c>
      <c r="C90" s="60" t="s">
        <v>627</v>
      </c>
      <c r="D90" s="60"/>
      <c r="E90" s="46">
        <v>61.601830042435701</v>
      </c>
      <c r="F90" s="47">
        <v>54.889484499090138</v>
      </c>
      <c r="G90" s="61"/>
      <c r="H90" s="61"/>
      <c r="I90" s="61"/>
      <c r="J90" s="61"/>
      <c r="K90" s="120"/>
      <c r="L90" s="120"/>
      <c r="M90" s="120"/>
      <c r="N90" s="120"/>
      <c r="O90" s="120"/>
      <c r="P90" s="120"/>
      <c r="Q90" s="120"/>
      <c r="R90" s="8" t="str">
        <f t="shared" si="23"/>
        <v>WS_JBP19B6S_IMS_COST_A_2017</v>
      </c>
      <c r="S90" s="8" t="str">
        <f t="shared" si="34"/>
        <v>WS_JBP19B6S_IMS</v>
      </c>
      <c r="T90" s="8" t="s">
        <v>502</v>
      </c>
      <c r="U90" s="9">
        <f>E90</f>
        <v>61.601830042435701</v>
      </c>
      <c r="V90" s="8" t="str">
        <f t="shared" si="24"/>
        <v>WS_JBP19B6S_IMS_COST_B_2017</v>
      </c>
      <c r="W90" s="8" t="str">
        <f t="shared" si="25"/>
        <v>WS_JBP19B6S_IMS</v>
      </c>
      <c r="X90" s="9">
        <f>F90</f>
        <v>54.889484499090138</v>
      </c>
      <c r="Y90" s="8" t="str">
        <f t="shared" si="26"/>
        <v>WS_JBP19B6S_IMS_COST_C_2017</v>
      </c>
      <c r="Z90" s="8" t="str">
        <f t="shared" si="27"/>
        <v>WS_JBP19B6S_IMS</v>
      </c>
      <c r="AA90" s="9">
        <f>G90</f>
        <v>0</v>
      </c>
      <c r="AB90" s="8" t="str">
        <f t="shared" si="28"/>
        <v>WS_JBP19B6S_IMS_COST_D_2017</v>
      </c>
      <c r="AC90" s="8" t="str">
        <f t="shared" si="29"/>
        <v>WS_JBP19B6S_IMS</v>
      </c>
      <c r="AD90" s="9">
        <f>H90</f>
        <v>0</v>
      </c>
      <c r="AE90" s="8" t="str">
        <f t="shared" si="30"/>
        <v>WS_JBP19B6S_IMS_COST_E_2017</v>
      </c>
      <c r="AF90" s="8" t="str">
        <f t="shared" si="31"/>
        <v>WS_JBP19B6S_IMS</v>
      </c>
      <c r="AG90" s="9">
        <f>I90</f>
        <v>0</v>
      </c>
      <c r="AH90" s="8" t="str">
        <f t="shared" si="32"/>
        <v>WS_JBP19B6S_IMS_COST_Z</v>
      </c>
      <c r="AI90" s="8" t="str">
        <f t="shared" si="33"/>
        <v>WS_JBP19B6S_IMS</v>
      </c>
      <c r="AJ90" s="9">
        <f>J90</f>
        <v>0</v>
      </c>
    </row>
    <row r="91" spans="1:36" ht="15.75" thickBot="1">
      <c r="A91" s="27" t="s">
        <v>597</v>
      </c>
      <c r="B91" s="62" t="s">
        <v>628</v>
      </c>
      <c r="C91" s="63" t="s">
        <v>629</v>
      </c>
      <c r="D91" s="60"/>
      <c r="E91" s="46">
        <v>7.7086320793853798</v>
      </c>
      <c r="F91" s="47">
        <v>7.3760159621692702</v>
      </c>
      <c r="G91" s="61"/>
      <c r="H91" s="61"/>
      <c r="I91" s="61"/>
      <c r="J91" s="61"/>
      <c r="K91" s="120"/>
      <c r="L91" s="120"/>
      <c r="M91" s="120"/>
      <c r="N91" s="120"/>
      <c r="O91" s="120"/>
      <c r="P91" s="120"/>
      <c r="Q91" s="120"/>
      <c r="R91" s="8" t="str">
        <f t="shared" si="23"/>
        <v>WS_ZR25HN-4_IMS_COST_A_2017</v>
      </c>
      <c r="S91" s="8" t="str">
        <f t="shared" si="34"/>
        <v>WS_ZR25HN-4_IMS</v>
      </c>
      <c r="T91" s="8" t="s">
        <v>502</v>
      </c>
      <c r="U91" s="9">
        <f>E91</f>
        <v>7.7086320793853798</v>
      </c>
      <c r="V91" s="8" t="str">
        <f t="shared" si="24"/>
        <v>WS_ZR25HN-4_IMS_COST_B_2017</v>
      </c>
      <c r="W91" s="8" t="str">
        <f t="shared" si="25"/>
        <v>WS_ZR25HN-4_IMS</v>
      </c>
      <c r="X91" s="9">
        <f>F91</f>
        <v>7.3760159621692702</v>
      </c>
      <c r="Y91" s="8" t="str">
        <f t="shared" si="26"/>
        <v>WS_ZR25HN-4_IMS_COST_C_2017</v>
      </c>
      <c r="Z91" s="8" t="str">
        <f t="shared" si="27"/>
        <v>WS_ZR25HN-4_IMS</v>
      </c>
      <c r="AA91" s="9">
        <f>G91</f>
        <v>0</v>
      </c>
      <c r="AB91" s="8" t="str">
        <f t="shared" si="28"/>
        <v>WS_ZR25HN-4_IMS_COST_D_2017</v>
      </c>
      <c r="AC91" s="8" t="str">
        <f t="shared" si="29"/>
        <v>WS_ZR25HN-4_IMS</v>
      </c>
      <c r="AD91" s="9">
        <f>H91</f>
        <v>0</v>
      </c>
      <c r="AE91" s="8" t="str">
        <f t="shared" si="30"/>
        <v>WS_ZR25HN-4_IMS_COST_E_2017</v>
      </c>
      <c r="AF91" s="8" t="str">
        <f t="shared" si="31"/>
        <v>WS_ZR25HN-4_IMS</v>
      </c>
      <c r="AG91" s="9">
        <f>I91</f>
        <v>0</v>
      </c>
      <c r="AH91" s="8" t="str">
        <f t="shared" si="32"/>
        <v>WS_ZR25HN-4_IMS_COST_Z</v>
      </c>
      <c r="AI91" s="8" t="str">
        <f t="shared" si="33"/>
        <v>WS_ZR25HN-4_IMS</v>
      </c>
      <c r="AJ91" s="9">
        <f>J91</f>
        <v>0</v>
      </c>
    </row>
    <row r="92" spans="1:36" ht="15.75" thickBot="1">
      <c r="A92" s="27" t="s">
        <v>597</v>
      </c>
      <c r="B92" s="62" t="s">
        <v>630</v>
      </c>
      <c r="C92" s="63" t="s">
        <v>630</v>
      </c>
      <c r="D92" s="60"/>
      <c r="E92" s="46">
        <v>10.0548577543781</v>
      </c>
      <c r="F92" s="47">
        <v>9.5091126994330093</v>
      </c>
      <c r="G92" s="61"/>
      <c r="H92" s="61"/>
      <c r="I92" s="61"/>
      <c r="J92" s="61"/>
      <c r="K92" s="120"/>
      <c r="L92" s="120"/>
      <c r="M92" s="120"/>
      <c r="N92" s="120"/>
      <c r="O92" s="120"/>
      <c r="P92" s="120"/>
      <c r="Q92" s="120"/>
      <c r="R92" s="8" t="str">
        <f t="shared" si="23"/>
        <v>WS_ZR40HN_IMS_COST_A_2017</v>
      </c>
      <c r="S92" s="8" t="str">
        <f t="shared" si="34"/>
        <v>WS_ZR40HN_IMS</v>
      </c>
      <c r="T92" s="8" t="s">
        <v>502</v>
      </c>
      <c r="U92" s="9">
        <f>E92</f>
        <v>10.0548577543781</v>
      </c>
      <c r="V92" s="8" t="str">
        <f t="shared" si="24"/>
        <v>WS_ZR40HN_IMS_COST_B_2017</v>
      </c>
      <c r="W92" s="8" t="str">
        <f t="shared" si="25"/>
        <v>WS_ZR40HN_IMS</v>
      </c>
      <c r="X92" s="9">
        <f>F92</f>
        <v>9.5091126994330093</v>
      </c>
      <c r="Y92" s="8" t="str">
        <f t="shared" si="26"/>
        <v>WS_ZR40HN_IMS_COST_C_2017</v>
      </c>
      <c r="Z92" s="8" t="str">
        <f t="shared" si="27"/>
        <v>WS_ZR40HN_IMS</v>
      </c>
      <c r="AA92" s="9">
        <f>G92</f>
        <v>0</v>
      </c>
      <c r="AB92" s="8" t="str">
        <f t="shared" si="28"/>
        <v>WS_ZR40HN_IMS_COST_D_2017</v>
      </c>
      <c r="AC92" s="8" t="str">
        <f t="shared" si="29"/>
        <v>WS_ZR40HN_IMS</v>
      </c>
      <c r="AD92" s="9">
        <f>H92</f>
        <v>0</v>
      </c>
      <c r="AE92" s="8" t="str">
        <f t="shared" si="30"/>
        <v>WS_ZR40HN_IMS_COST_E_2017</v>
      </c>
      <c r="AF92" s="8" t="str">
        <f t="shared" si="31"/>
        <v>WS_ZR40HN_IMS</v>
      </c>
      <c r="AG92" s="9">
        <f>I92</f>
        <v>0</v>
      </c>
      <c r="AH92" s="8" t="str">
        <f t="shared" si="32"/>
        <v>WS_ZR40HN_IMS_COST_Z</v>
      </c>
      <c r="AI92" s="8" t="str">
        <f t="shared" si="33"/>
        <v>WS_ZR40HN_IMS</v>
      </c>
      <c r="AJ92" s="9">
        <f>J92</f>
        <v>0</v>
      </c>
    </row>
    <row r="93" spans="1:36" ht="15.75" thickBot="1">
      <c r="A93" s="27" t="s">
        <v>597</v>
      </c>
      <c r="B93" s="62" t="s">
        <v>631</v>
      </c>
      <c r="C93" s="63" t="s">
        <v>631</v>
      </c>
      <c r="D93" s="60"/>
      <c r="E93" s="46">
        <v>148.45905482093133</v>
      </c>
      <c r="F93" s="47">
        <v>114.90219670127323</v>
      </c>
      <c r="G93" s="61"/>
      <c r="H93" s="61"/>
      <c r="I93" s="61"/>
      <c r="J93" s="61"/>
      <c r="K93" s="120"/>
      <c r="L93" s="120"/>
      <c r="M93" s="120"/>
      <c r="N93" s="120"/>
      <c r="O93" s="120"/>
      <c r="P93" s="120"/>
      <c r="Q93" s="120"/>
      <c r="R93" s="8" t="str">
        <f t="shared" si="23"/>
        <v>WS_FXP56M_IMS_COST_A_2017</v>
      </c>
      <c r="S93" s="8" t="str">
        <f t="shared" si="34"/>
        <v>WS_FXP56M_IMS</v>
      </c>
      <c r="T93" s="8" t="s">
        <v>502</v>
      </c>
      <c r="U93" s="9">
        <f>E93</f>
        <v>148.45905482093133</v>
      </c>
      <c r="V93" s="8" t="str">
        <f t="shared" si="24"/>
        <v>WS_FXP56M_IMS_COST_B_2017</v>
      </c>
      <c r="W93" s="8" t="str">
        <f t="shared" si="25"/>
        <v>WS_FXP56M_IMS</v>
      </c>
      <c r="X93" s="9">
        <f>F93</f>
        <v>114.90219670127323</v>
      </c>
      <c r="Y93" s="8" t="str">
        <f t="shared" si="26"/>
        <v>WS_FXP56M_IMS_COST_C_2017</v>
      </c>
      <c r="Z93" s="8" t="str">
        <f t="shared" si="27"/>
        <v>WS_FXP56M_IMS</v>
      </c>
      <c r="AA93" s="9">
        <f>G93</f>
        <v>0</v>
      </c>
      <c r="AB93" s="8" t="str">
        <f t="shared" si="28"/>
        <v>WS_FXP56M_IMS_COST_D_2017</v>
      </c>
      <c r="AC93" s="8" t="str">
        <f t="shared" si="29"/>
        <v>WS_FXP56M_IMS</v>
      </c>
      <c r="AD93" s="9">
        <f>H93</f>
        <v>0</v>
      </c>
      <c r="AE93" s="8" t="str">
        <f t="shared" si="30"/>
        <v>WS_FXP56M_IMS_COST_E_2017</v>
      </c>
      <c r="AF93" s="8" t="str">
        <f t="shared" si="31"/>
        <v>WS_FXP56M_IMS</v>
      </c>
      <c r="AG93" s="9">
        <f>I93</f>
        <v>0</v>
      </c>
      <c r="AH93" s="8" t="str">
        <f t="shared" si="32"/>
        <v>WS_FXP56M_IMS_COST_Z</v>
      </c>
      <c r="AI93" s="8" t="str">
        <f t="shared" si="33"/>
        <v>WS_FXP56M_IMS</v>
      </c>
      <c r="AJ93" s="9">
        <f>J93</f>
        <v>0</v>
      </c>
    </row>
    <row r="94" spans="1:36" ht="15.75" thickBot="1">
      <c r="A94" s="27" t="s">
        <v>597</v>
      </c>
      <c r="B94" s="63" t="s">
        <v>632</v>
      </c>
      <c r="C94" s="63" t="s">
        <v>633</v>
      </c>
      <c r="D94" s="60"/>
      <c r="E94" s="46"/>
      <c r="F94" s="47"/>
      <c r="G94" s="61"/>
      <c r="H94" s="61"/>
      <c r="I94" s="61"/>
      <c r="J94" s="61"/>
      <c r="K94" s="120"/>
      <c r="L94" s="120"/>
      <c r="M94" s="120"/>
      <c r="N94" s="120"/>
      <c r="O94" s="120"/>
      <c r="P94" s="120"/>
      <c r="Q94" s="120"/>
      <c r="R94" s="8" t="str">
        <f t="shared" si="23"/>
        <v>WS_MM12_IMS_COST_A_2017</v>
      </c>
      <c r="S94" s="8" t="str">
        <f t="shared" si="34"/>
        <v>WS_MM12_IMS</v>
      </c>
      <c r="T94" s="8" t="s">
        <v>502</v>
      </c>
      <c r="U94" s="9">
        <f>E94</f>
        <v>0</v>
      </c>
      <c r="V94" s="8" t="str">
        <f t="shared" si="24"/>
        <v>WS_MM12_IMS_COST_B_2017</v>
      </c>
      <c r="W94" s="8" t="str">
        <f t="shared" si="25"/>
        <v>WS_MM12_IMS</v>
      </c>
      <c r="X94" s="9">
        <f>F94</f>
        <v>0</v>
      </c>
      <c r="Y94" s="8" t="str">
        <f t="shared" si="26"/>
        <v>WS_MM12_IMS_COST_C_2017</v>
      </c>
      <c r="Z94" s="8" t="str">
        <f t="shared" si="27"/>
        <v>WS_MM12_IMS</v>
      </c>
      <c r="AA94" s="9">
        <f>G94</f>
        <v>0</v>
      </c>
      <c r="AB94" s="8" t="str">
        <f t="shared" si="28"/>
        <v>WS_MM12_IMS_COST_D_2017</v>
      </c>
      <c r="AC94" s="8" t="str">
        <f t="shared" si="29"/>
        <v>WS_MM12_IMS</v>
      </c>
      <c r="AD94" s="9">
        <f>H94</f>
        <v>0</v>
      </c>
      <c r="AE94" s="8" t="str">
        <f t="shared" si="30"/>
        <v>WS_MM12_IMS_COST_E_2017</v>
      </c>
      <c r="AF94" s="8" t="str">
        <f t="shared" si="31"/>
        <v>WS_MM12_IMS</v>
      </c>
      <c r="AG94" s="9">
        <f>I94</f>
        <v>0</v>
      </c>
      <c r="AH94" s="8" t="str">
        <f t="shared" si="32"/>
        <v>WS_MM12_IMS_COST_Z</v>
      </c>
      <c r="AI94" s="8" t="str">
        <f t="shared" si="33"/>
        <v>WS_MM12_IMS</v>
      </c>
      <c r="AJ94" s="9">
        <f>J94</f>
        <v>0</v>
      </c>
    </row>
    <row r="95" spans="1:36" ht="15.75" thickBot="1">
      <c r="A95" s="27" t="s">
        <v>597</v>
      </c>
      <c r="B95" s="63" t="s">
        <v>634</v>
      </c>
      <c r="C95" s="63" t="s">
        <v>634</v>
      </c>
      <c r="D95" s="60"/>
      <c r="E95" s="46"/>
      <c r="F95" s="47"/>
      <c r="G95" s="61"/>
      <c r="H95" s="61"/>
      <c r="I95" s="61"/>
      <c r="J95" s="61"/>
      <c r="K95" s="120"/>
      <c r="L95" s="120"/>
      <c r="M95" s="120"/>
      <c r="N95" s="120"/>
      <c r="O95" s="120"/>
      <c r="P95" s="120"/>
      <c r="Q95" s="120"/>
      <c r="R95" s="8" t="str">
        <f t="shared" si="23"/>
        <v>WS_AMP30_IMS_COST_A_2017</v>
      </c>
      <c r="S95" s="8" t="str">
        <f t="shared" si="34"/>
        <v>WS_AMP30_IMS</v>
      </c>
      <c r="T95" s="8" t="s">
        <v>502</v>
      </c>
      <c r="U95" s="9">
        <f>E95</f>
        <v>0</v>
      </c>
      <c r="V95" s="8" t="str">
        <f t="shared" si="24"/>
        <v>WS_AMP30_IMS_COST_B_2017</v>
      </c>
      <c r="W95" s="8" t="str">
        <f t="shared" si="25"/>
        <v>WS_AMP30_IMS</v>
      </c>
      <c r="X95" s="9">
        <f>F95</f>
        <v>0</v>
      </c>
      <c r="Y95" s="8" t="str">
        <f t="shared" si="26"/>
        <v>WS_AMP30_IMS_COST_C_2017</v>
      </c>
      <c r="Z95" s="8" t="str">
        <f t="shared" si="27"/>
        <v>WS_AMP30_IMS</v>
      </c>
      <c r="AA95" s="9">
        <f>G95</f>
        <v>0</v>
      </c>
      <c r="AB95" s="8" t="str">
        <f t="shared" si="28"/>
        <v>WS_AMP30_IMS_COST_D_2017</v>
      </c>
      <c r="AC95" s="8" t="str">
        <f t="shared" si="29"/>
        <v>WS_AMP30_IMS</v>
      </c>
      <c r="AD95" s="9">
        <f>H95</f>
        <v>0</v>
      </c>
      <c r="AE95" s="8" t="str">
        <f t="shared" si="30"/>
        <v>WS_AMP30_IMS_COST_E_2017</v>
      </c>
      <c r="AF95" s="8" t="str">
        <f t="shared" si="31"/>
        <v>WS_AMP30_IMS</v>
      </c>
      <c r="AG95" s="9">
        <f>I95</f>
        <v>0</v>
      </c>
      <c r="AH95" s="8" t="str">
        <f t="shared" si="32"/>
        <v>WS_AMP30_IMS_COST_Z</v>
      </c>
      <c r="AI95" s="8" t="str">
        <f t="shared" si="33"/>
        <v>WS_AMP30_IMS</v>
      </c>
      <c r="AJ95" s="9">
        <f>J95</f>
        <v>0</v>
      </c>
    </row>
    <row r="96" spans="1:36" ht="15.75" thickBot="1">
      <c r="A96" s="27" t="s">
        <v>597</v>
      </c>
      <c r="B96" s="62" t="s">
        <v>635</v>
      </c>
      <c r="C96" s="62" t="s">
        <v>636</v>
      </c>
      <c r="D96" s="60"/>
      <c r="E96" s="46">
        <v>11.583591967895</v>
      </c>
      <c r="F96" s="47">
        <v>10.619415899519</v>
      </c>
      <c r="G96" s="61"/>
      <c r="H96" s="61"/>
      <c r="I96" s="61"/>
      <c r="J96" s="61"/>
      <c r="K96" s="120"/>
      <c r="L96" s="120"/>
      <c r="M96" s="120"/>
      <c r="N96" s="120"/>
      <c r="O96" s="120"/>
      <c r="P96" s="120"/>
      <c r="Q96" s="120"/>
      <c r="R96" s="8" t="str">
        <f t="shared" si="23"/>
        <v>WS_250T_IMS_COST_A_2017</v>
      </c>
      <c r="S96" s="8" t="str">
        <f t="shared" si="34"/>
        <v>WS_250T_IMS</v>
      </c>
      <c r="T96" s="8" t="s">
        <v>502</v>
      </c>
      <c r="U96" s="9">
        <f>E96</f>
        <v>11.583591967895</v>
      </c>
      <c r="V96" s="8" t="str">
        <f t="shared" si="24"/>
        <v>WS_250T_IMS_COST_B_2017</v>
      </c>
      <c r="W96" s="8" t="str">
        <f t="shared" si="25"/>
        <v>WS_250T_IMS</v>
      </c>
      <c r="X96" s="9">
        <f>F96</f>
        <v>10.619415899519</v>
      </c>
      <c r="Y96" s="8" t="str">
        <f t="shared" si="26"/>
        <v>WS_250T_IMS_COST_C_2017</v>
      </c>
      <c r="Z96" s="8" t="str">
        <f t="shared" si="27"/>
        <v>WS_250T_IMS</v>
      </c>
      <c r="AA96" s="9">
        <f>G96</f>
        <v>0</v>
      </c>
      <c r="AB96" s="8" t="str">
        <f t="shared" si="28"/>
        <v>WS_250T_IMS_COST_D_2017</v>
      </c>
      <c r="AC96" s="8" t="str">
        <f t="shared" si="29"/>
        <v>WS_250T_IMS</v>
      </c>
      <c r="AD96" s="9">
        <f>H96</f>
        <v>0</v>
      </c>
      <c r="AE96" s="8" t="str">
        <f t="shared" si="30"/>
        <v>WS_250T_IMS_COST_E_2017</v>
      </c>
      <c r="AF96" s="8" t="str">
        <f t="shared" si="31"/>
        <v>WS_250T_IMS</v>
      </c>
      <c r="AG96" s="9">
        <f>I96</f>
        <v>0</v>
      </c>
      <c r="AH96" s="8" t="str">
        <f t="shared" si="32"/>
        <v>WS_250T_IMS_COST_Z</v>
      </c>
      <c r="AI96" s="8" t="str">
        <f t="shared" si="33"/>
        <v>WS_250T_IMS</v>
      </c>
      <c r="AJ96" s="9">
        <f>J96</f>
        <v>0</v>
      </c>
    </row>
    <row r="97" spans="1:36" ht="15.75" thickBot="1">
      <c r="A97" s="27" t="s">
        <v>597</v>
      </c>
      <c r="B97" s="60" t="s">
        <v>637</v>
      </c>
      <c r="C97" s="60" t="s">
        <v>637</v>
      </c>
      <c r="D97" s="60"/>
      <c r="E97" s="46">
        <v>3.2676613712729918</v>
      </c>
      <c r="F97" s="47">
        <v>2.6375161535277742</v>
      </c>
      <c r="G97" s="61"/>
      <c r="H97" s="61"/>
      <c r="I97" s="61"/>
      <c r="J97" s="61"/>
      <c r="K97" s="120"/>
      <c r="L97" s="120"/>
      <c r="M97" s="120"/>
      <c r="N97" s="120"/>
      <c r="O97" s="120"/>
      <c r="P97" s="120"/>
      <c r="Q97" s="120"/>
      <c r="R97" s="8" t="str">
        <f t="shared" si="23"/>
        <v>WS_Incising(THC-70NC)_IMS_COST_A_2017</v>
      </c>
      <c r="S97" s="8" t="str">
        <f t="shared" si="34"/>
        <v>WS_Incising(THC-70NC)_IMS</v>
      </c>
      <c r="T97" s="8" t="s">
        <v>502</v>
      </c>
      <c r="U97" s="9">
        <f>E97</f>
        <v>3.2676613712729918</v>
      </c>
      <c r="V97" s="8" t="str">
        <f t="shared" si="24"/>
        <v>WS_Incising(THC-70NC)_IMS_COST_B_2017</v>
      </c>
      <c r="W97" s="8" t="str">
        <f t="shared" si="25"/>
        <v>WS_Incising(THC-70NC)_IMS</v>
      </c>
      <c r="X97" s="9">
        <f>F97</f>
        <v>2.6375161535277742</v>
      </c>
      <c r="Y97" s="8" t="str">
        <f t="shared" si="26"/>
        <v>WS_Incising(THC-70NC)_IMS_COST_C_2017</v>
      </c>
      <c r="Z97" s="8" t="str">
        <f t="shared" si="27"/>
        <v>WS_Incising(THC-70NC)_IMS</v>
      </c>
      <c r="AA97" s="9">
        <f>G97</f>
        <v>0</v>
      </c>
      <c r="AB97" s="8" t="str">
        <f t="shared" si="28"/>
        <v>WS_Incising(THC-70NC)_IMS_COST_D_2017</v>
      </c>
      <c r="AC97" s="8" t="str">
        <f t="shared" si="29"/>
        <v>WS_Incising(THC-70NC)_IMS</v>
      </c>
      <c r="AD97" s="9">
        <f>H97</f>
        <v>0</v>
      </c>
      <c r="AE97" s="8" t="str">
        <f t="shared" si="30"/>
        <v>WS_Incising(THC-70NC)_IMS_COST_E_2017</v>
      </c>
      <c r="AF97" s="8" t="str">
        <f t="shared" si="31"/>
        <v>WS_Incising(THC-70NC)_IMS</v>
      </c>
      <c r="AG97" s="9">
        <f>I97</f>
        <v>0</v>
      </c>
      <c r="AH97" s="8" t="str">
        <f t="shared" si="32"/>
        <v>WS_Incising(THC-70NC)_IMS_COST_Z</v>
      </c>
      <c r="AI97" s="8" t="str">
        <f t="shared" si="33"/>
        <v>WS_Incising(THC-70NC)_IMS</v>
      </c>
      <c r="AJ97" s="9">
        <f>J97</f>
        <v>0</v>
      </c>
    </row>
    <row r="98" spans="1:36" ht="15.75" thickBot="1">
      <c r="A98" s="27" t="s">
        <v>597</v>
      </c>
      <c r="B98" s="64" t="s">
        <v>638</v>
      </c>
      <c r="C98" s="64" t="s">
        <v>638</v>
      </c>
      <c r="D98" s="60"/>
      <c r="E98" s="46">
        <v>195.38140670611699</v>
      </c>
      <c r="F98" s="47">
        <v>139.45158619329672</v>
      </c>
      <c r="G98" s="61"/>
      <c r="H98" s="61"/>
      <c r="I98" s="61"/>
      <c r="J98" s="61"/>
      <c r="K98" s="120"/>
      <c r="L98" s="120"/>
      <c r="M98" s="120"/>
      <c r="N98" s="120"/>
      <c r="O98" s="120"/>
      <c r="P98" s="120"/>
      <c r="Q98" s="120"/>
      <c r="R98" s="8" t="str">
        <f t="shared" si="23"/>
        <v>WS_NH622_IMS_COST_A_2017</v>
      </c>
      <c r="S98" s="8" t="str">
        <f t="shared" si="34"/>
        <v>WS_NH622_IMS</v>
      </c>
      <c r="T98" s="8" t="s">
        <v>502</v>
      </c>
      <c r="U98" s="9">
        <f>E98</f>
        <v>195.38140670611699</v>
      </c>
      <c r="V98" s="8" t="str">
        <f t="shared" si="24"/>
        <v>WS_NH622_IMS_COST_B_2017</v>
      </c>
      <c r="W98" s="8" t="str">
        <f t="shared" si="25"/>
        <v>WS_NH622_IMS</v>
      </c>
      <c r="X98" s="9">
        <f>F98</f>
        <v>139.45158619329672</v>
      </c>
      <c r="Y98" s="8" t="str">
        <f t="shared" si="26"/>
        <v>WS_NH622_IMS_COST_C_2017</v>
      </c>
      <c r="Z98" s="8" t="str">
        <f t="shared" si="27"/>
        <v>WS_NH622_IMS</v>
      </c>
      <c r="AA98" s="9">
        <f>G98</f>
        <v>0</v>
      </c>
      <c r="AB98" s="8" t="str">
        <f t="shared" si="28"/>
        <v>WS_NH622_IMS_COST_D_2017</v>
      </c>
      <c r="AC98" s="8" t="str">
        <f t="shared" si="29"/>
        <v>WS_NH622_IMS</v>
      </c>
      <c r="AD98" s="9">
        <f>H98</f>
        <v>0</v>
      </c>
      <c r="AE98" s="8" t="str">
        <f t="shared" si="30"/>
        <v>WS_NH622_IMS_COST_E_2017</v>
      </c>
      <c r="AF98" s="8" t="str">
        <f t="shared" si="31"/>
        <v>WS_NH622_IMS</v>
      </c>
      <c r="AG98" s="9">
        <f>I98</f>
        <v>0</v>
      </c>
      <c r="AH98" s="8" t="str">
        <f t="shared" si="32"/>
        <v>WS_NH622_IMS_COST_Z</v>
      </c>
      <c r="AI98" s="8" t="str">
        <f t="shared" si="33"/>
        <v>WS_NH622_IMS</v>
      </c>
      <c r="AJ98" s="9">
        <f>J98</f>
        <v>0</v>
      </c>
    </row>
    <row r="99" spans="1:36" ht="15.75" thickBot="1">
      <c r="A99" s="27" t="s">
        <v>597</v>
      </c>
      <c r="B99" s="63" t="s">
        <v>639</v>
      </c>
      <c r="C99" s="63" t="s">
        <v>640</v>
      </c>
      <c r="D99" s="60"/>
      <c r="E99" s="46">
        <v>4.6253446494155686</v>
      </c>
      <c r="F99" s="47">
        <v>4.2576411085120274</v>
      </c>
      <c r="G99" s="61"/>
      <c r="H99" s="61"/>
      <c r="I99" s="61"/>
      <c r="J99" s="61"/>
      <c r="K99" s="120"/>
      <c r="L99" s="120"/>
      <c r="M99" s="120"/>
      <c r="N99" s="120"/>
      <c r="O99" s="120"/>
      <c r="P99" s="120"/>
      <c r="Q99" s="120"/>
      <c r="R99" s="8" t="str">
        <f t="shared" si="23"/>
        <v>WS_Lathe_IMS_COST_A_2017</v>
      </c>
      <c r="S99" s="8" t="str">
        <f t="shared" si="34"/>
        <v>WS_Lathe_IMS</v>
      </c>
      <c r="T99" s="8" t="s">
        <v>502</v>
      </c>
      <c r="U99" s="9">
        <f>E99</f>
        <v>4.6253446494155686</v>
      </c>
      <c r="V99" s="8" t="str">
        <f t="shared" si="24"/>
        <v>WS_Lathe_IMS_COST_B_2017</v>
      </c>
      <c r="W99" s="8" t="str">
        <f t="shared" si="25"/>
        <v>WS_Lathe_IMS</v>
      </c>
      <c r="X99" s="9">
        <f>F99</f>
        <v>4.2576411085120274</v>
      </c>
      <c r="Y99" s="8" t="str">
        <f t="shared" si="26"/>
        <v>WS_Lathe_IMS_COST_C_2017</v>
      </c>
      <c r="Z99" s="8" t="str">
        <f t="shared" si="27"/>
        <v>WS_Lathe_IMS</v>
      </c>
      <c r="AA99" s="9">
        <f>G99</f>
        <v>0</v>
      </c>
      <c r="AB99" s="8" t="str">
        <f t="shared" si="28"/>
        <v>WS_Lathe_IMS_COST_D_2017</v>
      </c>
      <c r="AC99" s="8" t="str">
        <f t="shared" si="29"/>
        <v>WS_Lathe_IMS</v>
      </c>
      <c r="AD99" s="9">
        <f>H99</f>
        <v>0</v>
      </c>
      <c r="AE99" s="8" t="str">
        <f t="shared" si="30"/>
        <v>WS_Lathe_IMS_COST_E_2017</v>
      </c>
      <c r="AF99" s="8" t="str">
        <f t="shared" si="31"/>
        <v>WS_Lathe_IMS</v>
      </c>
      <c r="AG99" s="9">
        <f>I99</f>
        <v>0</v>
      </c>
      <c r="AH99" s="8" t="str">
        <f t="shared" si="32"/>
        <v>WS_Lathe_IMS_COST_Z</v>
      </c>
      <c r="AI99" s="8" t="str">
        <f t="shared" si="33"/>
        <v>WS_Lathe_IMS</v>
      </c>
      <c r="AJ99" s="9">
        <f>J99</f>
        <v>0</v>
      </c>
    </row>
    <row r="100" spans="1:36" ht="15.75" thickBot="1">
      <c r="A100" s="27" t="s">
        <v>597</v>
      </c>
      <c r="B100" s="63" t="s">
        <v>641</v>
      </c>
      <c r="C100" s="63" t="s">
        <v>641</v>
      </c>
      <c r="D100" s="60"/>
      <c r="E100" s="46">
        <v>6.8232698319893474</v>
      </c>
      <c r="F100" s="47">
        <v>6.3713596976792131</v>
      </c>
      <c r="G100" s="61"/>
      <c r="H100" s="61"/>
      <c r="I100" s="61"/>
      <c r="J100" s="61"/>
      <c r="K100" s="120"/>
      <c r="L100" s="120"/>
      <c r="M100" s="120"/>
      <c r="N100" s="120"/>
      <c r="O100" s="120"/>
      <c r="P100" s="120"/>
      <c r="Q100" s="120"/>
      <c r="R100" s="8" t="str">
        <f t="shared" si="23"/>
        <v>WS_Milling Machining_IMS_COST_A_2017</v>
      </c>
      <c r="S100" s="8" t="str">
        <f t="shared" si="34"/>
        <v>WS_MillingMachining_IMS</v>
      </c>
      <c r="T100" s="8" t="s">
        <v>502</v>
      </c>
      <c r="U100" s="9">
        <f>E100</f>
        <v>6.8232698319893474</v>
      </c>
      <c r="V100" s="8" t="str">
        <f t="shared" si="24"/>
        <v>WS_Milling Machining_IMS_COST_B_2017</v>
      </c>
      <c r="W100" s="8" t="str">
        <f t="shared" si="25"/>
        <v>WS_Milling Machining_IMS</v>
      </c>
      <c r="X100" s="9">
        <f>F100</f>
        <v>6.3713596976792131</v>
      </c>
      <c r="Y100" s="8" t="str">
        <f t="shared" si="26"/>
        <v>WS_Milling Machining_IMS_COST_C_2017</v>
      </c>
      <c r="Z100" s="8" t="str">
        <f t="shared" si="27"/>
        <v>WS_Milling Machining_IMS</v>
      </c>
      <c r="AA100" s="9">
        <f>G100</f>
        <v>0</v>
      </c>
      <c r="AB100" s="8" t="str">
        <f t="shared" si="28"/>
        <v>WS_Milling Machining_IMS_COST_D_2017</v>
      </c>
      <c r="AC100" s="8" t="str">
        <f t="shared" si="29"/>
        <v>WS_Milling Machining_IMS</v>
      </c>
      <c r="AD100" s="9">
        <f>H100</f>
        <v>0</v>
      </c>
      <c r="AE100" s="8" t="str">
        <f t="shared" si="30"/>
        <v>WS_Milling Machining_IMS_COST_E_2017</v>
      </c>
      <c r="AF100" s="8" t="str">
        <f t="shared" si="31"/>
        <v>WS_Milling Machining_IMS</v>
      </c>
      <c r="AG100" s="9">
        <f>I100</f>
        <v>0</v>
      </c>
      <c r="AH100" s="8" t="str">
        <f t="shared" si="32"/>
        <v>WS_Milling Machining_IMS_COST_Z</v>
      </c>
      <c r="AI100" s="8" t="str">
        <f t="shared" si="33"/>
        <v>WS_Milling Machining_IMS</v>
      </c>
      <c r="AJ100" s="9">
        <f>J100</f>
        <v>0</v>
      </c>
    </row>
    <row r="101" spans="1:36" ht="15.75" thickBot="1">
      <c r="A101" s="27" t="s">
        <v>597</v>
      </c>
      <c r="B101" s="63" t="s">
        <v>642</v>
      </c>
      <c r="C101" s="63" t="s">
        <v>642</v>
      </c>
      <c r="D101" s="60"/>
      <c r="E101" s="46">
        <v>7.952664406638549</v>
      </c>
      <c r="F101" s="47">
        <v>7.0488438938180362</v>
      </c>
      <c r="G101" s="61"/>
      <c r="H101" s="61"/>
      <c r="I101" s="61"/>
      <c r="J101" s="61"/>
      <c r="K101" s="120"/>
      <c r="L101" s="120"/>
      <c r="M101" s="120"/>
      <c r="N101" s="120"/>
      <c r="O101" s="120"/>
      <c r="P101" s="120"/>
      <c r="Q101" s="120"/>
      <c r="R101" s="8" t="str">
        <f t="shared" si="23"/>
        <v>WS_Machining Centre_IMS_COST_A_2017</v>
      </c>
      <c r="S101" s="8" t="str">
        <f t="shared" si="34"/>
        <v>WS_MachiningCentre_IMS</v>
      </c>
      <c r="T101" s="8" t="s">
        <v>502</v>
      </c>
      <c r="U101" s="9">
        <f>E101</f>
        <v>7.952664406638549</v>
      </c>
      <c r="V101" s="8" t="str">
        <f t="shared" si="24"/>
        <v>WS_Machining Centre_IMS_COST_B_2017</v>
      </c>
      <c r="W101" s="8" t="str">
        <f t="shared" si="25"/>
        <v>WS_Machining Centre_IMS</v>
      </c>
      <c r="X101" s="9">
        <f>F101</f>
        <v>7.0488438938180362</v>
      </c>
      <c r="Y101" s="8" t="str">
        <f t="shared" si="26"/>
        <v>WS_Machining Centre_IMS_COST_C_2017</v>
      </c>
      <c r="Z101" s="8" t="str">
        <f t="shared" si="27"/>
        <v>WS_Machining Centre_IMS</v>
      </c>
      <c r="AA101" s="9">
        <f>G101</f>
        <v>0</v>
      </c>
      <c r="AB101" s="8" t="str">
        <f t="shared" si="28"/>
        <v>WS_Machining Centre_IMS_COST_D_2017</v>
      </c>
      <c r="AC101" s="8" t="str">
        <f t="shared" si="29"/>
        <v>WS_Machining Centre_IMS</v>
      </c>
      <c r="AD101" s="9">
        <f>H101</f>
        <v>0</v>
      </c>
      <c r="AE101" s="8" t="str">
        <f t="shared" si="30"/>
        <v>WS_Machining Centre_IMS_COST_E_2017</v>
      </c>
      <c r="AF101" s="8" t="str">
        <f t="shared" si="31"/>
        <v>WS_Machining Centre_IMS</v>
      </c>
      <c r="AG101" s="9">
        <f>I101</f>
        <v>0</v>
      </c>
      <c r="AH101" s="8" t="str">
        <f t="shared" si="32"/>
        <v>WS_Machining Centre_IMS_COST_Z</v>
      </c>
      <c r="AI101" s="8" t="str">
        <f t="shared" si="33"/>
        <v>WS_Machining Centre_IMS</v>
      </c>
      <c r="AJ101" s="9">
        <f>J101</f>
        <v>0</v>
      </c>
    </row>
    <row r="102" spans="1:36" ht="15.75" thickBot="1">
      <c r="A102" s="27" t="s">
        <v>597</v>
      </c>
      <c r="B102" s="63" t="s">
        <v>643</v>
      </c>
      <c r="C102" s="63" t="s">
        <v>643</v>
      </c>
      <c r="D102" s="60"/>
      <c r="E102" s="46">
        <v>76.970037000018564</v>
      </c>
      <c r="F102" s="47">
        <v>54.388546401727965</v>
      </c>
      <c r="G102" s="61"/>
      <c r="H102" s="61"/>
      <c r="I102" s="61"/>
      <c r="J102" s="61"/>
      <c r="K102" s="120"/>
      <c r="L102" s="120"/>
      <c r="M102" s="120"/>
      <c r="N102" s="120"/>
      <c r="O102" s="120"/>
      <c r="P102" s="120"/>
      <c r="Q102" s="120"/>
      <c r="R102" s="8" t="str">
        <f t="shared" si="23"/>
        <v>WS_AIDA 630T_IMS_COST_A_2017</v>
      </c>
      <c r="S102" s="8" t="str">
        <f t="shared" si="34"/>
        <v>WS_AIDA630T_IMS</v>
      </c>
      <c r="T102" s="8" t="s">
        <v>502</v>
      </c>
      <c r="U102" s="9">
        <f>E102</f>
        <v>76.970037000018564</v>
      </c>
      <c r="V102" s="8" t="str">
        <f t="shared" si="24"/>
        <v>WS_AIDA 630T_IMS_COST_B_2017</v>
      </c>
      <c r="W102" s="8" t="str">
        <f t="shared" si="25"/>
        <v>WS_AIDA 630T_IMS</v>
      </c>
      <c r="X102" s="9">
        <f>F102</f>
        <v>54.388546401727965</v>
      </c>
      <c r="Y102" s="8" t="str">
        <f t="shared" si="26"/>
        <v>WS_AIDA 630T_IMS_COST_C_2017</v>
      </c>
      <c r="Z102" s="8" t="str">
        <f t="shared" si="27"/>
        <v>WS_AIDA 630T_IMS</v>
      </c>
      <c r="AA102" s="9">
        <f>G102</f>
        <v>0</v>
      </c>
      <c r="AB102" s="8" t="str">
        <f t="shared" si="28"/>
        <v>WS_AIDA 630T_IMS_COST_D_2017</v>
      </c>
      <c r="AC102" s="8" t="str">
        <f t="shared" si="29"/>
        <v>WS_AIDA 630T_IMS</v>
      </c>
      <c r="AD102" s="9">
        <f>H102</f>
        <v>0</v>
      </c>
      <c r="AE102" s="8" t="str">
        <f t="shared" si="30"/>
        <v>WS_AIDA 630T_IMS_COST_E_2017</v>
      </c>
      <c r="AF102" s="8" t="str">
        <f t="shared" si="31"/>
        <v>WS_AIDA 630T_IMS</v>
      </c>
      <c r="AG102" s="9">
        <f>I102</f>
        <v>0</v>
      </c>
      <c r="AH102" s="8" t="str">
        <f t="shared" si="32"/>
        <v>WS_AIDA 630T_IMS_COST_Z</v>
      </c>
      <c r="AI102" s="8" t="str">
        <f t="shared" si="33"/>
        <v>WS_AIDA 630T_IMS</v>
      </c>
      <c r="AJ102" s="9">
        <f>J102</f>
        <v>0</v>
      </c>
    </row>
    <row r="103" spans="1:36" ht="15.75" thickBot="1">
      <c r="A103" s="27" t="s">
        <v>597</v>
      </c>
      <c r="B103" s="65" t="s">
        <v>644</v>
      </c>
      <c r="C103" s="4"/>
      <c r="D103" s="4"/>
      <c r="E103" s="46">
        <v>4.9851007728487504</v>
      </c>
      <c r="F103" s="47">
        <v>4.3529260340073499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8" t="str">
        <f t="shared" si="23"/>
        <v>WS_40T_IMS_COST_A_2017</v>
      </c>
      <c r="S103" s="8" t="str">
        <f t="shared" si="34"/>
        <v>WS_40T_IMS</v>
      </c>
      <c r="T103" s="8" t="s">
        <v>502</v>
      </c>
      <c r="U103" s="9">
        <f>E103</f>
        <v>4.9851007728487504</v>
      </c>
      <c r="V103" s="8" t="str">
        <f t="shared" si="24"/>
        <v>WS_40T_IMS_COST_B_2017</v>
      </c>
      <c r="W103" s="8" t="str">
        <f t="shared" si="25"/>
        <v>WS_40T_IMS</v>
      </c>
      <c r="X103" s="9">
        <f>F103</f>
        <v>4.3529260340073499</v>
      </c>
      <c r="Y103" s="8" t="str">
        <f t="shared" si="26"/>
        <v>WS_40T_IMS_COST_C_2017</v>
      </c>
      <c r="Z103" s="8" t="str">
        <f t="shared" si="27"/>
        <v>WS_40T_IMS</v>
      </c>
      <c r="AA103" s="9">
        <f>G103</f>
        <v>0</v>
      </c>
      <c r="AB103" s="8" t="str">
        <f t="shared" si="28"/>
        <v>WS_40T_IMS_COST_D_2017</v>
      </c>
      <c r="AC103" s="8" t="str">
        <f t="shared" si="29"/>
        <v>WS_40T_IMS</v>
      </c>
      <c r="AD103" s="9">
        <f>H103</f>
        <v>0</v>
      </c>
      <c r="AE103" s="8" t="str">
        <f t="shared" si="30"/>
        <v>WS_40T_IMS_COST_E_2017</v>
      </c>
      <c r="AF103" s="8" t="str">
        <f t="shared" si="31"/>
        <v>WS_40T_IMS</v>
      </c>
      <c r="AG103" s="9">
        <f>I103</f>
        <v>0</v>
      </c>
      <c r="AH103" s="8" t="str">
        <f t="shared" si="32"/>
        <v>WS_40T_IMS_COST_Z</v>
      </c>
      <c r="AI103" s="8" t="str">
        <f t="shared" si="33"/>
        <v>WS_40T_IMS</v>
      </c>
      <c r="AJ103" s="9">
        <f>J103</f>
        <v>0</v>
      </c>
    </row>
    <row r="104" spans="1:36" ht="15.75" thickBot="1">
      <c r="A104" s="27" t="s">
        <v>597</v>
      </c>
      <c r="B104" s="66" t="s">
        <v>645</v>
      </c>
      <c r="C104" s="25"/>
      <c r="D104" s="25"/>
      <c r="E104" s="46"/>
      <c r="F104" s="47"/>
      <c r="G104" s="25"/>
      <c r="H104" s="25"/>
      <c r="I104" s="25"/>
      <c r="J104" s="25"/>
      <c r="K104" s="115"/>
      <c r="L104" s="115"/>
      <c r="M104" s="115"/>
      <c r="N104" s="115"/>
      <c r="O104" s="115"/>
      <c r="P104" s="115"/>
      <c r="Q104" s="115"/>
      <c r="R104" s="8" t="str">
        <f t="shared" si="23"/>
        <v>WS_60T_IMS_COST_A_2017</v>
      </c>
      <c r="S104" s="8" t="str">
        <f t="shared" si="34"/>
        <v>WS_60T_IMS</v>
      </c>
      <c r="T104" s="8" t="s">
        <v>502</v>
      </c>
      <c r="U104" s="9">
        <f>E104</f>
        <v>0</v>
      </c>
      <c r="V104" s="8" t="str">
        <f t="shared" si="24"/>
        <v>WS_60T_IMS_COST_B_2017</v>
      </c>
      <c r="W104" s="8" t="str">
        <f t="shared" si="25"/>
        <v>WS_60T_IMS</v>
      </c>
      <c r="X104" s="9">
        <f>F104</f>
        <v>0</v>
      </c>
      <c r="Y104" s="8" t="str">
        <f t="shared" si="26"/>
        <v>WS_60T_IMS_COST_C_2017</v>
      </c>
      <c r="Z104" s="8" t="str">
        <f t="shared" si="27"/>
        <v>WS_60T_IMS</v>
      </c>
      <c r="AA104" s="9">
        <f>G104</f>
        <v>0</v>
      </c>
      <c r="AB104" s="8" t="str">
        <f t="shared" si="28"/>
        <v>WS_60T_IMS_COST_D_2017</v>
      </c>
      <c r="AC104" s="8" t="str">
        <f t="shared" si="29"/>
        <v>WS_60T_IMS</v>
      </c>
      <c r="AD104" s="9">
        <f>H104</f>
        <v>0</v>
      </c>
      <c r="AE104" s="8" t="str">
        <f t="shared" si="30"/>
        <v>WS_60T_IMS_COST_E_2017</v>
      </c>
      <c r="AF104" s="8" t="str">
        <f t="shared" si="31"/>
        <v>WS_60T_IMS</v>
      </c>
      <c r="AG104" s="9">
        <f>I104</f>
        <v>0</v>
      </c>
      <c r="AH104" s="8" t="str">
        <f t="shared" si="32"/>
        <v>WS_60T_IMS_COST_Z</v>
      </c>
      <c r="AI104" s="8" t="str">
        <f t="shared" si="33"/>
        <v>WS_60T_IMS</v>
      </c>
      <c r="AJ104" s="9">
        <f>J104</f>
        <v>0</v>
      </c>
    </row>
    <row r="105" spans="1:36" ht="15.75" thickBot="1">
      <c r="A105" s="27" t="s">
        <v>597</v>
      </c>
      <c r="B105" s="66" t="s">
        <v>646</v>
      </c>
      <c r="C105" s="25"/>
      <c r="D105" s="25"/>
      <c r="E105" s="46">
        <v>5.7041720667643601</v>
      </c>
      <c r="F105" s="47">
        <v>5.0037546878469801</v>
      </c>
      <c r="G105" s="25"/>
      <c r="H105" s="25"/>
      <c r="I105" s="25"/>
      <c r="J105" s="25"/>
      <c r="K105" s="115"/>
      <c r="L105" s="115"/>
      <c r="M105" s="115"/>
      <c r="N105" s="115"/>
      <c r="O105" s="115"/>
      <c r="P105" s="115"/>
      <c r="Q105" s="115"/>
      <c r="R105" s="8" t="str">
        <f t="shared" si="23"/>
        <v>WS_75T_IMS_COST_A_2017</v>
      </c>
      <c r="S105" s="8" t="str">
        <f t="shared" si="34"/>
        <v>WS_75T_IMS</v>
      </c>
      <c r="T105" s="8" t="s">
        <v>502</v>
      </c>
      <c r="U105" s="9">
        <f>E105</f>
        <v>5.7041720667643601</v>
      </c>
      <c r="V105" s="8" t="str">
        <f t="shared" si="24"/>
        <v>WS_75T_IMS_COST_B_2017</v>
      </c>
      <c r="W105" s="8" t="str">
        <f t="shared" si="25"/>
        <v>WS_75T_IMS</v>
      </c>
      <c r="X105" s="9">
        <f>F105</f>
        <v>5.0037546878469801</v>
      </c>
      <c r="Y105" s="8" t="str">
        <f t="shared" si="26"/>
        <v>WS_75T_IMS_COST_C_2017</v>
      </c>
      <c r="Z105" s="8" t="str">
        <f t="shared" si="27"/>
        <v>WS_75T_IMS</v>
      </c>
      <c r="AA105" s="9">
        <f>G105</f>
        <v>0</v>
      </c>
      <c r="AB105" s="8" t="str">
        <f t="shared" si="28"/>
        <v>WS_75T_IMS_COST_D_2017</v>
      </c>
      <c r="AC105" s="8" t="str">
        <f t="shared" si="29"/>
        <v>WS_75T_IMS</v>
      </c>
      <c r="AD105" s="9">
        <f>H105</f>
        <v>0</v>
      </c>
      <c r="AE105" s="8" t="str">
        <f t="shared" si="30"/>
        <v>WS_75T_IMS_COST_E_2017</v>
      </c>
      <c r="AF105" s="8" t="str">
        <f t="shared" si="31"/>
        <v>WS_75T_IMS</v>
      </c>
      <c r="AG105" s="9">
        <f>I105</f>
        <v>0</v>
      </c>
      <c r="AH105" s="8" t="str">
        <f t="shared" si="32"/>
        <v>WS_75T_IMS_COST_Z</v>
      </c>
      <c r="AI105" s="8" t="str">
        <f t="shared" si="33"/>
        <v>WS_75T_IMS</v>
      </c>
      <c r="AJ105" s="9">
        <f>J105</f>
        <v>0</v>
      </c>
    </row>
    <row r="106" spans="1:36" ht="15.75" thickBot="1">
      <c r="A106" s="27" t="s">
        <v>597</v>
      </c>
      <c r="B106" s="66" t="s">
        <v>647</v>
      </c>
      <c r="C106" s="25"/>
      <c r="D106" s="25"/>
      <c r="E106" s="46">
        <v>7.0287805850252596</v>
      </c>
      <c r="F106" s="47">
        <v>6.05197960822428</v>
      </c>
      <c r="G106" s="25"/>
      <c r="H106" s="25"/>
      <c r="I106" s="25"/>
      <c r="J106" s="25"/>
      <c r="K106" s="115"/>
      <c r="L106" s="115"/>
      <c r="M106" s="115"/>
      <c r="N106" s="115"/>
      <c r="O106" s="115"/>
      <c r="P106" s="115"/>
      <c r="Q106" s="115"/>
      <c r="R106" s="8" t="str">
        <f t="shared" ref="R106:R137" si="35">CONCATENATE("WS_",$B106,"_",$A106,"_COST_A_2017")</f>
        <v>WS_100T_IMS_COST_A_2017</v>
      </c>
      <c r="S106" s="8" t="str">
        <f t="shared" si="34"/>
        <v>WS_100T_IMS</v>
      </c>
      <c r="T106" s="8" t="s">
        <v>502</v>
      </c>
      <c r="U106" s="9">
        <f>E106</f>
        <v>7.0287805850252596</v>
      </c>
      <c r="V106" s="8" t="str">
        <f t="shared" ref="V106:V137" si="36">CONCATENATE("WS_",$B106,"_",$A106,"_COST_B_2017")</f>
        <v>WS_100T_IMS_COST_B_2017</v>
      </c>
      <c r="W106" s="8" t="str">
        <f t="shared" ref="W106:W137" si="37">CONCATENATE("WS_",$B106,"_",$A106)</f>
        <v>WS_100T_IMS</v>
      </c>
      <c r="X106" s="9">
        <f>F106</f>
        <v>6.05197960822428</v>
      </c>
      <c r="Y106" s="8" t="str">
        <f t="shared" ref="Y106:Y137" si="38">CONCATENATE("WS_",$B106,"_",$A106,"_COST_C_2017")</f>
        <v>WS_100T_IMS_COST_C_2017</v>
      </c>
      <c r="Z106" s="8" t="str">
        <f t="shared" ref="Z106:Z137" si="39">CONCATENATE("WS_",$B106,"_",$A106)</f>
        <v>WS_100T_IMS</v>
      </c>
      <c r="AA106" s="9">
        <f>G106</f>
        <v>0</v>
      </c>
      <c r="AB106" s="8" t="str">
        <f t="shared" ref="AB106:AB137" si="40">CONCATENATE("WS_",$B106,"_",$A106,"_COST_D_2017")</f>
        <v>WS_100T_IMS_COST_D_2017</v>
      </c>
      <c r="AC106" s="8" t="str">
        <f t="shared" ref="AC106:AC137" si="41">CONCATENATE("WS_",$B106,"_",$A106)</f>
        <v>WS_100T_IMS</v>
      </c>
      <c r="AD106" s="9">
        <f>H106</f>
        <v>0</v>
      </c>
      <c r="AE106" s="8" t="str">
        <f t="shared" ref="AE106:AE137" si="42">CONCATENATE("WS_",$B106,"_",$A106,"_COST_E_2017")</f>
        <v>WS_100T_IMS_COST_E_2017</v>
      </c>
      <c r="AF106" s="8" t="str">
        <f t="shared" ref="AF106:AF137" si="43">CONCATENATE("WS_",$B106,"_",$A106)</f>
        <v>WS_100T_IMS</v>
      </c>
      <c r="AG106" s="9">
        <f>I106</f>
        <v>0</v>
      </c>
      <c r="AH106" s="8" t="str">
        <f t="shared" ref="AH106:AH137" si="44">CONCATENATE("WS_",$B106,"_",$A106,"_COST_Z")</f>
        <v>WS_100T_IMS_COST_Z</v>
      </c>
      <c r="AI106" s="8" t="str">
        <f t="shared" ref="AI106:AI137" si="45">CONCATENATE("WS_",$B106,"_",$A106)</f>
        <v>WS_100T_IMS</v>
      </c>
      <c r="AJ106" s="9">
        <f>J106</f>
        <v>0</v>
      </c>
    </row>
    <row r="107" spans="1:36" ht="15.75" thickBot="1">
      <c r="A107" s="27" t="s">
        <v>597</v>
      </c>
      <c r="B107" s="66" t="s">
        <v>648</v>
      </c>
      <c r="C107" s="25"/>
      <c r="D107" s="25"/>
      <c r="E107" s="46">
        <v>5.8482000831219798</v>
      </c>
      <c r="F107" s="47">
        <v>5.2756050078269103</v>
      </c>
      <c r="G107" s="25"/>
      <c r="H107" s="25"/>
      <c r="I107" s="25"/>
      <c r="J107" s="25"/>
      <c r="K107" s="115"/>
      <c r="L107" s="115"/>
      <c r="M107" s="115"/>
      <c r="N107" s="115"/>
      <c r="O107" s="115"/>
      <c r="P107" s="115"/>
      <c r="Q107" s="115"/>
      <c r="R107" s="8" t="str">
        <f t="shared" si="35"/>
        <v>WS_120T_IMS_COST_A_2017</v>
      </c>
      <c r="S107" s="8" t="str">
        <f t="shared" si="34"/>
        <v>WS_120T_IMS</v>
      </c>
      <c r="T107" s="8" t="s">
        <v>502</v>
      </c>
      <c r="U107" s="9">
        <f>E107</f>
        <v>5.8482000831219798</v>
      </c>
      <c r="V107" s="8" t="str">
        <f t="shared" si="36"/>
        <v>WS_120T_IMS_COST_B_2017</v>
      </c>
      <c r="W107" s="8" t="str">
        <f t="shared" si="37"/>
        <v>WS_120T_IMS</v>
      </c>
      <c r="X107" s="9">
        <f>F107</f>
        <v>5.2756050078269103</v>
      </c>
      <c r="Y107" s="8" t="str">
        <f t="shared" si="38"/>
        <v>WS_120T_IMS_COST_C_2017</v>
      </c>
      <c r="Z107" s="8" t="str">
        <f t="shared" si="39"/>
        <v>WS_120T_IMS</v>
      </c>
      <c r="AA107" s="9">
        <f>G107</f>
        <v>0</v>
      </c>
      <c r="AB107" s="8" t="str">
        <f t="shared" si="40"/>
        <v>WS_120T_IMS_COST_D_2017</v>
      </c>
      <c r="AC107" s="8" t="str">
        <f t="shared" si="41"/>
        <v>WS_120T_IMS</v>
      </c>
      <c r="AD107" s="9">
        <f>H107</f>
        <v>0</v>
      </c>
      <c r="AE107" s="8" t="str">
        <f t="shared" si="42"/>
        <v>WS_120T_IMS_COST_E_2017</v>
      </c>
      <c r="AF107" s="8" t="str">
        <f t="shared" si="43"/>
        <v>WS_120T_IMS</v>
      </c>
      <c r="AG107" s="9">
        <f>I107</f>
        <v>0</v>
      </c>
      <c r="AH107" s="8" t="str">
        <f t="shared" si="44"/>
        <v>WS_120T_IMS_COST_Z</v>
      </c>
      <c r="AI107" s="8" t="str">
        <f t="shared" si="45"/>
        <v>WS_120T_IMS</v>
      </c>
      <c r="AJ107" s="9">
        <f>J107</f>
        <v>0</v>
      </c>
    </row>
    <row r="108" spans="1:36" ht="15.75" thickBot="1">
      <c r="A108" s="27" t="s">
        <v>597</v>
      </c>
      <c r="B108" s="66" t="s">
        <v>649</v>
      </c>
      <c r="C108" s="25"/>
      <c r="D108" s="25"/>
      <c r="E108" s="46">
        <v>10.1276318276455</v>
      </c>
      <c r="F108" s="47">
        <v>9.1206319090455299</v>
      </c>
      <c r="G108" s="25"/>
      <c r="H108" s="25"/>
      <c r="I108" s="25"/>
      <c r="J108" s="25"/>
      <c r="K108" s="115"/>
      <c r="L108" s="115"/>
      <c r="M108" s="115"/>
      <c r="N108" s="115"/>
      <c r="O108" s="115"/>
      <c r="P108" s="115"/>
      <c r="Q108" s="115"/>
      <c r="R108" s="8" t="str">
        <f t="shared" si="35"/>
        <v>WS_160T_IMS_COST_A_2017</v>
      </c>
      <c r="S108" s="8" t="str">
        <f t="shared" si="34"/>
        <v>WS_160T_IMS</v>
      </c>
      <c r="T108" s="8" t="s">
        <v>502</v>
      </c>
      <c r="U108" s="9">
        <f>E108</f>
        <v>10.1276318276455</v>
      </c>
      <c r="V108" s="8" t="str">
        <f t="shared" si="36"/>
        <v>WS_160T_IMS_COST_B_2017</v>
      </c>
      <c r="W108" s="8" t="str">
        <f t="shared" si="37"/>
        <v>WS_160T_IMS</v>
      </c>
      <c r="X108" s="9">
        <f>F108</f>
        <v>9.1206319090455299</v>
      </c>
      <c r="Y108" s="8" t="str">
        <f t="shared" si="38"/>
        <v>WS_160T_IMS_COST_C_2017</v>
      </c>
      <c r="Z108" s="8" t="str">
        <f t="shared" si="39"/>
        <v>WS_160T_IMS</v>
      </c>
      <c r="AA108" s="9">
        <f>G108</f>
        <v>0</v>
      </c>
      <c r="AB108" s="8" t="str">
        <f t="shared" si="40"/>
        <v>WS_160T_IMS_COST_D_2017</v>
      </c>
      <c r="AC108" s="8" t="str">
        <f t="shared" si="41"/>
        <v>WS_160T_IMS</v>
      </c>
      <c r="AD108" s="9">
        <f>H108</f>
        <v>0</v>
      </c>
      <c r="AE108" s="8" t="str">
        <f t="shared" si="42"/>
        <v>WS_160T_IMS_COST_E_2017</v>
      </c>
      <c r="AF108" s="8" t="str">
        <f t="shared" si="43"/>
        <v>WS_160T_IMS</v>
      </c>
      <c r="AG108" s="9">
        <f>I108</f>
        <v>0</v>
      </c>
      <c r="AH108" s="8" t="str">
        <f t="shared" si="44"/>
        <v>WS_160T_IMS_COST_Z</v>
      </c>
      <c r="AI108" s="8" t="str">
        <f t="shared" si="45"/>
        <v>WS_160T_IMS</v>
      </c>
      <c r="AJ108" s="9">
        <f>J108</f>
        <v>0</v>
      </c>
    </row>
    <row r="109" spans="1:36" ht="15.75" thickBot="1">
      <c r="A109" s="27" t="s">
        <v>597</v>
      </c>
      <c r="B109" s="66" t="s">
        <v>650</v>
      </c>
      <c r="C109" s="25"/>
      <c r="D109" s="25"/>
      <c r="E109" s="46">
        <v>11.298563220159799</v>
      </c>
      <c r="F109" s="47">
        <v>10.0661156011122</v>
      </c>
      <c r="G109" s="25"/>
      <c r="H109" s="25"/>
      <c r="I109" s="25"/>
      <c r="J109" s="25"/>
      <c r="K109" s="115"/>
      <c r="L109" s="115"/>
      <c r="M109" s="115"/>
      <c r="N109" s="115"/>
      <c r="O109" s="115"/>
      <c r="P109" s="115"/>
      <c r="Q109" s="115"/>
      <c r="R109" s="8" t="str">
        <f t="shared" si="35"/>
        <v>WS_220T_IMS_COST_A_2017</v>
      </c>
      <c r="S109" s="8" t="str">
        <f t="shared" si="34"/>
        <v>WS_220T_IMS</v>
      </c>
      <c r="T109" s="8" t="s">
        <v>502</v>
      </c>
      <c r="U109" s="9">
        <f>E109</f>
        <v>11.298563220159799</v>
      </c>
      <c r="V109" s="8" t="str">
        <f t="shared" si="36"/>
        <v>WS_220T_IMS_COST_B_2017</v>
      </c>
      <c r="W109" s="8" t="str">
        <f t="shared" si="37"/>
        <v>WS_220T_IMS</v>
      </c>
      <c r="X109" s="9">
        <f>F109</f>
        <v>10.0661156011122</v>
      </c>
      <c r="Y109" s="8" t="str">
        <f t="shared" si="38"/>
        <v>WS_220T_IMS_COST_C_2017</v>
      </c>
      <c r="Z109" s="8" t="str">
        <f t="shared" si="39"/>
        <v>WS_220T_IMS</v>
      </c>
      <c r="AA109" s="9">
        <f>G109</f>
        <v>0</v>
      </c>
      <c r="AB109" s="8" t="str">
        <f t="shared" si="40"/>
        <v>WS_220T_IMS_COST_D_2017</v>
      </c>
      <c r="AC109" s="8" t="str">
        <f t="shared" si="41"/>
        <v>WS_220T_IMS</v>
      </c>
      <c r="AD109" s="9">
        <f>H109</f>
        <v>0</v>
      </c>
      <c r="AE109" s="8" t="str">
        <f t="shared" si="42"/>
        <v>WS_220T_IMS_COST_E_2017</v>
      </c>
      <c r="AF109" s="8" t="str">
        <f t="shared" si="43"/>
        <v>WS_220T_IMS</v>
      </c>
      <c r="AG109" s="9">
        <f>I109</f>
        <v>0</v>
      </c>
      <c r="AH109" s="8" t="str">
        <f t="shared" si="44"/>
        <v>WS_220T_IMS_COST_Z</v>
      </c>
      <c r="AI109" s="8" t="str">
        <f t="shared" si="45"/>
        <v>WS_220T_IMS</v>
      </c>
      <c r="AJ109" s="9">
        <f>J109</f>
        <v>0</v>
      </c>
    </row>
    <row r="110" spans="1:36" ht="15.75" thickBot="1">
      <c r="A110" s="27" t="s">
        <v>597</v>
      </c>
      <c r="B110" s="66" t="s">
        <v>651</v>
      </c>
      <c r="C110" s="25"/>
      <c r="D110" s="25"/>
      <c r="E110" s="46"/>
      <c r="F110" s="47"/>
      <c r="G110" s="25"/>
      <c r="H110" s="25"/>
      <c r="I110" s="25"/>
      <c r="J110" s="25"/>
      <c r="K110" s="115"/>
      <c r="L110" s="115"/>
      <c r="M110" s="115"/>
      <c r="N110" s="115"/>
      <c r="O110" s="115"/>
      <c r="P110" s="115"/>
      <c r="Q110" s="115"/>
      <c r="R110" s="8" t="str">
        <f t="shared" si="35"/>
        <v>WS_280T_IMS_COST_A_2017</v>
      </c>
      <c r="S110" s="8" t="str">
        <f t="shared" si="34"/>
        <v>WS_280T_IMS</v>
      </c>
      <c r="T110" s="8" t="s">
        <v>502</v>
      </c>
      <c r="U110" s="9">
        <f>E110</f>
        <v>0</v>
      </c>
      <c r="V110" s="8" t="str">
        <f t="shared" si="36"/>
        <v>WS_280T_IMS_COST_B_2017</v>
      </c>
      <c r="W110" s="8" t="str">
        <f t="shared" si="37"/>
        <v>WS_280T_IMS</v>
      </c>
      <c r="X110" s="9">
        <f>F110</f>
        <v>0</v>
      </c>
      <c r="Y110" s="8" t="str">
        <f t="shared" si="38"/>
        <v>WS_280T_IMS_COST_C_2017</v>
      </c>
      <c r="Z110" s="8" t="str">
        <f t="shared" si="39"/>
        <v>WS_280T_IMS</v>
      </c>
      <c r="AA110" s="9">
        <f>G110</f>
        <v>0</v>
      </c>
      <c r="AB110" s="8" t="str">
        <f t="shared" si="40"/>
        <v>WS_280T_IMS_COST_D_2017</v>
      </c>
      <c r="AC110" s="8" t="str">
        <f t="shared" si="41"/>
        <v>WS_280T_IMS</v>
      </c>
      <c r="AD110" s="9">
        <f>H110</f>
        <v>0</v>
      </c>
      <c r="AE110" s="8" t="str">
        <f t="shared" si="42"/>
        <v>WS_280T_IMS_COST_E_2017</v>
      </c>
      <c r="AF110" s="8" t="str">
        <f t="shared" si="43"/>
        <v>WS_280T_IMS</v>
      </c>
      <c r="AG110" s="9">
        <f>I110</f>
        <v>0</v>
      </c>
      <c r="AH110" s="8" t="str">
        <f t="shared" si="44"/>
        <v>WS_280T_IMS_COST_Z</v>
      </c>
      <c r="AI110" s="8" t="str">
        <f t="shared" si="45"/>
        <v>WS_280T_IMS</v>
      </c>
      <c r="AJ110" s="9">
        <f>J110</f>
        <v>0</v>
      </c>
    </row>
    <row r="111" spans="1:36" ht="15.75" thickBot="1">
      <c r="A111" s="27" t="s">
        <v>597</v>
      </c>
      <c r="B111" s="66" t="s">
        <v>652</v>
      </c>
      <c r="C111" s="25"/>
      <c r="D111" s="25"/>
      <c r="E111" s="46">
        <v>18.8335004768049</v>
      </c>
      <c r="F111" s="47">
        <v>16.918102349006801</v>
      </c>
      <c r="G111" s="25"/>
      <c r="H111" s="25"/>
      <c r="I111" s="25"/>
      <c r="J111" s="25"/>
      <c r="K111" s="115"/>
      <c r="L111" s="115"/>
      <c r="M111" s="115"/>
      <c r="N111" s="115"/>
      <c r="O111" s="115"/>
      <c r="P111" s="115"/>
      <c r="Q111" s="115"/>
      <c r="R111" s="8" t="str">
        <f t="shared" si="35"/>
        <v>WS_350T_IMS_COST_A_2017</v>
      </c>
      <c r="S111" s="8" t="str">
        <f t="shared" si="34"/>
        <v>WS_350T_IMS</v>
      </c>
      <c r="T111" s="8" t="s">
        <v>502</v>
      </c>
      <c r="U111" s="9">
        <f>E111</f>
        <v>18.8335004768049</v>
      </c>
      <c r="V111" s="8" t="str">
        <f t="shared" si="36"/>
        <v>WS_350T_IMS_COST_B_2017</v>
      </c>
      <c r="W111" s="8" t="str">
        <f t="shared" si="37"/>
        <v>WS_350T_IMS</v>
      </c>
      <c r="X111" s="9">
        <f>F111</f>
        <v>16.918102349006801</v>
      </c>
      <c r="Y111" s="8" t="str">
        <f t="shared" si="38"/>
        <v>WS_350T_IMS_COST_C_2017</v>
      </c>
      <c r="Z111" s="8" t="str">
        <f t="shared" si="39"/>
        <v>WS_350T_IMS</v>
      </c>
      <c r="AA111" s="9">
        <f>G111</f>
        <v>0</v>
      </c>
      <c r="AB111" s="8" t="str">
        <f t="shared" si="40"/>
        <v>WS_350T_IMS_COST_D_2017</v>
      </c>
      <c r="AC111" s="8" t="str">
        <f t="shared" si="41"/>
        <v>WS_350T_IMS</v>
      </c>
      <c r="AD111" s="9">
        <f>H111</f>
        <v>0</v>
      </c>
      <c r="AE111" s="8" t="str">
        <f t="shared" si="42"/>
        <v>WS_350T_IMS_COST_E_2017</v>
      </c>
      <c r="AF111" s="8" t="str">
        <f t="shared" si="43"/>
        <v>WS_350T_IMS</v>
      </c>
      <c r="AG111" s="9">
        <f>I111</f>
        <v>0</v>
      </c>
      <c r="AH111" s="8" t="str">
        <f t="shared" si="44"/>
        <v>WS_350T_IMS_COST_Z</v>
      </c>
      <c r="AI111" s="8" t="str">
        <f t="shared" si="45"/>
        <v>WS_350T_IMS</v>
      </c>
      <c r="AJ111" s="9">
        <f>J111</f>
        <v>0</v>
      </c>
    </row>
    <row r="112" spans="1:36" ht="15.75" thickBot="1">
      <c r="A112" s="27" t="s">
        <v>597</v>
      </c>
      <c r="B112" s="66" t="s">
        <v>653</v>
      </c>
      <c r="C112" s="25"/>
      <c r="D112" s="25"/>
      <c r="E112" s="46"/>
      <c r="F112" s="47"/>
      <c r="G112" s="25"/>
      <c r="H112" s="25"/>
      <c r="I112" s="25"/>
      <c r="J112" s="25"/>
      <c r="K112" s="115"/>
      <c r="L112" s="115"/>
      <c r="M112" s="115"/>
      <c r="N112" s="115"/>
      <c r="O112" s="115"/>
      <c r="P112" s="115"/>
      <c r="Q112" s="115"/>
      <c r="R112" s="8" t="str">
        <f t="shared" si="35"/>
        <v>WS_450T_IMS_COST_A_2017</v>
      </c>
      <c r="S112" s="8" t="str">
        <f t="shared" si="34"/>
        <v>WS_450T_IMS</v>
      </c>
      <c r="T112" s="8" t="s">
        <v>502</v>
      </c>
      <c r="U112" s="9">
        <f>E112</f>
        <v>0</v>
      </c>
      <c r="V112" s="8" t="str">
        <f t="shared" si="36"/>
        <v>WS_450T_IMS_COST_B_2017</v>
      </c>
      <c r="W112" s="8" t="str">
        <f t="shared" si="37"/>
        <v>WS_450T_IMS</v>
      </c>
      <c r="X112" s="9">
        <f>F112</f>
        <v>0</v>
      </c>
      <c r="Y112" s="8" t="str">
        <f t="shared" si="38"/>
        <v>WS_450T_IMS_COST_C_2017</v>
      </c>
      <c r="Z112" s="8" t="str">
        <f t="shared" si="39"/>
        <v>WS_450T_IMS</v>
      </c>
      <c r="AA112" s="9">
        <f>G112</f>
        <v>0</v>
      </c>
      <c r="AB112" s="8" t="str">
        <f t="shared" si="40"/>
        <v>WS_450T_IMS_COST_D_2017</v>
      </c>
      <c r="AC112" s="8" t="str">
        <f t="shared" si="41"/>
        <v>WS_450T_IMS</v>
      </c>
      <c r="AD112" s="9">
        <f>H112</f>
        <v>0</v>
      </c>
      <c r="AE112" s="8" t="str">
        <f t="shared" si="42"/>
        <v>WS_450T_IMS_COST_E_2017</v>
      </c>
      <c r="AF112" s="8" t="str">
        <f t="shared" si="43"/>
        <v>WS_450T_IMS</v>
      </c>
      <c r="AG112" s="9">
        <f>I112</f>
        <v>0</v>
      </c>
      <c r="AH112" s="8" t="str">
        <f t="shared" si="44"/>
        <v>WS_450T_IMS_COST_Z</v>
      </c>
      <c r="AI112" s="8" t="str">
        <f t="shared" si="45"/>
        <v>WS_450T_IMS</v>
      </c>
      <c r="AJ112" s="9">
        <f>J112</f>
        <v>0</v>
      </c>
    </row>
    <row r="113" spans="1:36" ht="15.75" thickBot="1">
      <c r="A113" s="27" t="s">
        <v>597</v>
      </c>
      <c r="B113" s="66" t="s">
        <v>654</v>
      </c>
      <c r="C113" s="25"/>
      <c r="D113" s="25"/>
      <c r="E113" s="46"/>
      <c r="F113" s="47"/>
      <c r="G113" s="25"/>
      <c r="H113" s="25"/>
      <c r="I113" s="25"/>
      <c r="J113" s="25"/>
      <c r="K113" s="115"/>
      <c r="L113" s="115"/>
      <c r="M113" s="115"/>
      <c r="N113" s="115"/>
      <c r="O113" s="115"/>
      <c r="P113" s="115"/>
      <c r="Q113" s="115"/>
      <c r="R113" s="8" t="str">
        <f t="shared" si="35"/>
        <v>WS_550T_IMS_COST_A_2017</v>
      </c>
      <c r="S113" s="8" t="str">
        <f t="shared" si="34"/>
        <v>WS_550T_IMS</v>
      </c>
      <c r="T113" s="8" t="s">
        <v>502</v>
      </c>
      <c r="U113" s="9">
        <f>E113</f>
        <v>0</v>
      </c>
      <c r="V113" s="8" t="str">
        <f t="shared" si="36"/>
        <v>WS_550T_IMS_COST_B_2017</v>
      </c>
      <c r="W113" s="8" t="str">
        <f t="shared" si="37"/>
        <v>WS_550T_IMS</v>
      </c>
      <c r="X113" s="9">
        <f>F113</f>
        <v>0</v>
      </c>
      <c r="Y113" s="8" t="str">
        <f t="shared" si="38"/>
        <v>WS_550T_IMS_COST_C_2017</v>
      </c>
      <c r="Z113" s="8" t="str">
        <f t="shared" si="39"/>
        <v>WS_550T_IMS</v>
      </c>
      <c r="AA113" s="9">
        <f>G113</f>
        <v>0</v>
      </c>
      <c r="AB113" s="8" t="str">
        <f t="shared" si="40"/>
        <v>WS_550T_IMS_COST_D_2017</v>
      </c>
      <c r="AC113" s="8" t="str">
        <f t="shared" si="41"/>
        <v>WS_550T_IMS</v>
      </c>
      <c r="AD113" s="9">
        <f>H113</f>
        <v>0</v>
      </c>
      <c r="AE113" s="8" t="str">
        <f t="shared" si="42"/>
        <v>WS_550T_IMS_COST_E_2017</v>
      </c>
      <c r="AF113" s="8" t="str">
        <f t="shared" si="43"/>
        <v>WS_550T_IMS</v>
      </c>
      <c r="AG113" s="9">
        <f>I113</f>
        <v>0</v>
      </c>
      <c r="AH113" s="8" t="str">
        <f t="shared" si="44"/>
        <v>WS_550T_IMS_COST_Z</v>
      </c>
      <c r="AI113" s="8" t="str">
        <f t="shared" si="45"/>
        <v>WS_550T_IMS</v>
      </c>
      <c r="AJ113" s="9">
        <f>J113</f>
        <v>0</v>
      </c>
    </row>
    <row r="114" spans="1:36" ht="15.75" thickBot="1">
      <c r="A114" s="27" t="s">
        <v>597</v>
      </c>
      <c r="B114" s="66" t="s">
        <v>655</v>
      </c>
      <c r="C114" s="25"/>
      <c r="D114" s="25"/>
      <c r="E114" s="46"/>
      <c r="F114" s="47"/>
      <c r="G114" s="25"/>
      <c r="H114" s="25"/>
      <c r="I114" s="25"/>
      <c r="J114" s="25"/>
      <c r="K114" s="115"/>
      <c r="L114" s="115"/>
      <c r="M114" s="115"/>
      <c r="N114" s="115"/>
      <c r="O114" s="115"/>
      <c r="P114" s="115"/>
      <c r="Q114" s="115"/>
      <c r="R114" s="8" t="str">
        <f t="shared" si="35"/>
        <v>WS_650T_IMS_COST_A_2017</v>
      </c>
      <c r="S114" s="8" t="str">
        <f t="shared" si="34"/>
        <v>WS_650T_IMS</v>
      </c>
      <c r="T114" s="8" t="s">
        <v>502</v>
      </c>
      <c r="U114" s="9">
        <f>E114</f>
        <v>0</v>
      </c>
      <c r="V114" s="8" t="str">
        <f t="shared" si="36"/>
        <v>WS_650T_IMS_COST_B_2017</v>
      </c>
      <c r="W114" s="8" t="str">
        <f t="shared" si="37"/>
        <v>WS_650T_IMS</v>
      </c>
      <c r="X114" s="9">
        <f>F114</f>
        <v>0</v>
      </c>
      <c r="Y114" s="8" t="str">
        <f t="shared" si="38"/>
        <v>WS_650T_IMS_COST_C_2017</v>
      </c>
      <c r="Z114" s="8" t="str">
        <f t="shared" si="39"/>
        <v>WS_650T_IMS</v>
      </c>
      <c r="AA114" s="9">
        <f>G114</f>
        <v>0</v>
      </c>
      <c r="AB114" s="8" t="str">
        <f t="shared" si="40"/>
        <v>WS_650T_IMS_COST_D_2017</v>
      </c>
      <c r="AC114" s="8" t="str">
        <f t="shared" si="41"/>
        <v>WS_650T_IMS</v>
      </c>
      <c r="AD114" s="9">
        <f>H114</f>
        <v>0</v>
      </c>
      <c r="AE114" s="8" t="str">
        <f t="shared" si="42"/>
        <v>WS_650T_IMS_COST_E_2017</v>
      </c>
      <c r="AF114" s="8" t="str">
        <f t="shared" si="43"/>
        <v>WS_650T_IMS</v>
      </c>
      <c r="AG114" s="9">
        <f>I114</f>
        <v>0</v>
      </c>
      <c r="AH114" s="8" t="str">
        <f t="shared" si="44"/>
        <v>WS_650T_IMS_COST_Z</v>
      </c>
      <c r="AI114" s="8" t="str">
        <f t="shared" si="45"/>
        <v>WS_650T_IMS</v>
      </c>
      <c r="AJ114" s="9">
        <f>J114</f>
        <v>0</v>
      </c>
    </row>
    <row r="115" spans="1:36" ht="15.75" thickBot="1">
      <c r="A115" s="27" t="s">
        <v>597</v>
      </c>
      <c r="B115" s="66" t="s">
        <v>656</v>
      </c>
      <c r="C115" s="25"/>
      <c r="D115" s="25"/>
      <c r="E115" s="46"/>
      <c r="F115" s="47"/>
      <c r="G115" s="25"/>
      <c r="H115" s="25"/>
      <c r="I115" s="25"/>
      <c r="J115" s="25"/>
      <c r="K115" s="115"/>
      <c r="L115" s="115"/>
      <c r="M115" s="115"/>
      <c r="N115" s="115"/>
      <c r="O115" s="115"/>
      <c r="P115" s="115"/>
      <c r="Q115" s="115"/>
      <c r="R115" s="8" t="str">
        <f t="shared" si="35"/>
        <v>WS_850T_IMS_COST_A_2017</v>
      </c>
      <c r="S115" s="8" t="str">
        <f t="shared" si="34"/>
        <v>WS_850T_IMS</v>
      </c>
      <c r="T115" s="8" t="s">
        <v>502</v>
      </c>
      <c r="U115" s="9">
        <f>E115</f>
        <v>0</v>
      </c>
      <c r="V115" s="8" t="str">
        <f t="shared" si="36"/>
        <v>WS_850T_IMS_COST_B_2017</v>
      </c>
      <c r="W115" s="8" t="str">
        <f t="shared" si="37"/>
        <v>WS_850T_IMS</v>
      </c>
      <c r="X115" s="9">
        <f>F115</f>
        <v>0</v>
      </c>
      <c r="Y115" s="8" t="str">
        <f t="shared" si="38"/>
        <v>WS_850T_IMS_COST_C_2017</v>
      </c>
      <c r="Z115" s="8" t="str">
        <f t="shared" si="39"/>
        <v>WS_850T_IMS</v>
      </c>
      <c r="AA115" s="9">
        <f>G115</f>
        <v>0</v>
      </c>
      <c r="AB115" s="8" t="str">
        <f t="shared" si="40"/>
        <v>WS_850T_IMS_COST_D_2017</v>
      </c>
      <c r="AC115" s="8" t="str">
        <f t="shared" si="41"/>
        <v>WS_850T_IMS</v>
      </c>
      <c r="AD115" s="9">
        <f>H115</f>
        <v>0</v>
      </c>
      <c r="AE115" s="8" t="str">
        <f t="shared" si="42"/>
        <v>WS_850T_IMS_COST_E_2017</v>
      </c>
      <c r="AF115" s="8" t="str">
        <f t="shared" si="43"/>
        <v>WS_850T_IMS</v>
      </c>
      <c r="AG115" s="9">
        <f>I115</f>
        <v>0</v>
      </c>
      <c r="AH115" s="8" t="str">
        <f t="shared" si="44"/>
        <v>WS_850T_IMS_COST_Z</v>
      </c>
      <c r="AI115" s="8" t="str">
        <f t="shared" si="45"/>
        <v>WS_850T_IMS</v>
      </c>
      <c r="AJ115" s="9">
        <f>J115</f>
        <v>0</v>
      </c>
    </row>
    <row r="116" spans="1:36" ht="15.75" thickBot="1">
      <c r="A116" s="27" t="s">
        <v>597</v>
      </c>
      <c r="B116" s="66" t="s">
        <v>657</v>
      </c>
      <c r="C116" s="25"/>
      <c r="D116" s="25"/>
      <c r="E116" s="46"/>
      <c r="F116" s="47"/>
      <c r="G116" s="25"/>
      <c r="H116" s="25"/>
      <c r="I116" s="25"/>
      <c r="J116" s="25"/>
      <c r="K116" s="115"/>
      <c r="L116" s="115"/>
      <c r="M116" s="115"/>
      <c r="N116" s="115"/>
      <c r="O116" s="115"/>
      <c r="P116" s="115"/>
      <c r="Q116" s="115"/>
      <c r="R116" s="8" t="str">
        <f t="shared" si="35"/>
        <v>WS_1000T_IMS_COST_A_2017</v>
      </c>
      <c r="S116" s="8" t="str">
        <f t="shared" si="34"/>
        <v>WS_1000T_IMS</v>
      </c>
      <c r="T116" s="8" t="s">
        <v>502</v>
      </c>
      <c r="U116" s="9">
        <f>E116</f>
        <v>0</v>
      </c>
      <c r="V116" s="8" t="str">
        <f t="shared" si="36"/>
        <v>WS_1000T_IMS_COST_B_2017</v>
      </c>
      <c r="W116" s="8" t="str">
        <f t="shared" si="37"/>
        <v>WS_1000T_IMS</v>
      </c>
      <c r="X116" s="9">
        <f>F116</f>
        <v>0</v>
      </c>
      <c r="Y116" s="8" t="str">
        <f t="shared" si="38"/>
        <v>WS_1000T_IMS_COST_C_2017</v>
      </c>
      <c r="Z116" s="8" t="str">
        <f t="shared" si="39"/>
        <v>WS_1000T_IMS</v>
      </c>
      <c r="AA116" s="9">
        <f>G116</f>
        <v>0</v>
      </c>
      <c r="AB116" s="8" t="str">
        <f t="shared" si="40"/>
        <v>WS_1000T_IMS_COST_D_2017</v>
      </c>
      <c r="AC116" s="8" t="str">
        <f t="shared" si="41"/>
        <v>WS_1000T_IMS</v>
      </c>
      <c r="AD116" s="9">
        <f>H116</f>
        <v>0</v>
      </c>
      <c r="AE116" s="8" t="str">
        <f t="shared" si="42"/>
        <v>WS_1000T_IMS_COST_E_2017</v>
      </c>
      <c r="AF116" s="8" t="str">
        <f t="shared" si="43"/>
        <v>WS_1000T_IMS</v>
      </c>
      <c r="AG116" s="9">
        <f>I116</f>
        <v>0</v>
      </c>
      <c r="AH116" s="8" t="str">
        <f t="shared" si="44"/>
        <v>WS_1000T_IMS_COST_Z</v>
      </c>
      <c r="AI116" s="8" t="str">
        <f t="shared" si="45"/>
        <v>WS_1000T_IMS</v>
      </c>
      <c r="AJ116" s="9">
        <f>J116</f>
        <v>0</v>
      </c>
    </row>
    <row r="117" spans="1:36" ht="15.75" thickBot="1">
      <c r="A117" s="27" t="s">
        <v>597</v>
      </c>
      <c r="B117" s="25" t="s">
        <v>658</v>
      </c>
      <c r="C117" s="25"/>
      <c r="D117" s="25"/>
      <c r="E117" s="46"/>
      <c r="F117" s="47"/>
      <c r="G117" s="25"/>
      <c r="H117" s="25"/>
      <c r="I117" s="25"/>
      <c r="J117" s="25"/>
      <c r="K117" s="115"/>
      <c r="L117" s="115"/>
      <c r="M117" s="115"/>
      <c r="N117" s="115"/>
      <c r="O117" s="115"/>
      <c r="P117" s="115"/>
      <c r="Q117" s="115"/>
      <c r="R117" s="8" t="str">
        <f t="shared" si="35"/>
        <v>WS_140T Double shot_IMS_COST_A_2017</v>
      </c>
      <c r="S117" s="8" t="str">
        <f t="shared" si="34"/>
        <v>WS_140TDoubleshot_IMS</v>
      </c>
      <c r="T117" s="8" t="s">
        <v>502</v>
      </c>
      <c r="U117" s="9">
        <f>E117</f>
        <v>0</v>
      </c>
      <c r="V117" s="8" t="str">
        <f t="shared" si="36"/>
        <v>WS_140T Double shot_IMS_COST_B_2017</v>
      </c>
      <c r="W117" s="8" t="str">
        <f t="shared" si="37"/>
        <v>WS_140T Double shot_IMS</v>
      </c>
      <c r="X117" s="9">
        <f>F117</f>
        <v>0</v>
      </c>
      <c r="Y117" s="8" t="str">
        <f t="shared" si="38"/>
        <v>WS_140T Double shot_IMS_COST_C_2017</v>
      </c>
      <c r="Z117" s="8" t="str">
        <f t="shared" si="39"/>
        <v>WS_140T Double shot_IMS</v>
      </c>
      <c r="AA117" s="9">
        <f>G117</f>
        <v>0</v>
      </c>
      <c r="AB117" s="8" t="str">
        <f t="shared" si="40"/>
        <v>WS_140T Double shot_IMS_COST_D_2017</v>
      </c>
      <c r="AC117" s="8" t="str">
        <f t="shared" si="41"/>
        <v>WS_140T Double shot_IMS</v>
      </c>
      <c r="AD117" s="9">
        <f>H117</f>
        <v>0</v>
      </c>
      <c r="AE117" s="8" t="str">
        <f t="shared" si="42"/>
        <v>WS_140T Double shot_IMS_COST_E_2017</v>
      </c>
      <c r="AF117" s="8" t="str">
        <f t="shared" si="43"/>
        <v>WS_140T Double shot_IMS</v>
      </c>
      <c r="AG117" s="9">
        <f>I117</f>
        <v>0</v>
      </c>
      <c r="AH117" s="8" t="str">
        <f t="shared" si="44"/>
        <v>WS_140T Double shot_IMS_COST_Z</v>
      </c>
      <c r="AI117" s="8" t="str">
        <f t="shared" si="45"/>
        <v>WS_140T Double shot_IMS</v>
      </c>
      <c r="AJ117" s="9">
        <f>J117</f>
        <v>0</v>
      </c>
    </row>
    <row r="118" spans="1:36" ht="15.75" thickBot="1">
      <c r="A118" s="27" t="s">
        <v>597</v>
      </c>
      <c r="B118" s="25" t="s">
        <v>659</v>
      </c>
      <c r="C118" s="25"/>
      <c r="D118" s="25"/>
      <c r="E118" s="46"/>
      <c r="F118" s="47"/>
      <c r="G118" s="25"/>
      <c r="H118" s="25"/>
      <c r="I118" s="25"/>
      <c r="J118" s="25"/>
      <c r="K118" s="115"/>
      <c r="L118" s="115"/>
      <c r="M118" s="115"/>
      <c r="N118" s="115"/>
      <c r="O118" s="115"/>
      <c r="P118" s="115"/>
      <c r="Q118" s="115"/>
      <c r="R118" s="8" t="str">
        <f t="shared" si="35"/>
        <v>WS_250T Double shot_IMS_COST_A_2017</v>
      </c>
      <c r="S118" s="8" t="str">
        <f t="shared" si="34"/>
        <v>WS_250TDoubleshot_IMS</v>
      </c>
      <c r="T118" s="8" t="s">
        <v>502</v>
      </c>
      <c r="U118" s="9">
        <f>E118</f>
        <v>0</v>
      </c>
      <c r="V118" s="8" t="str">
        <f t="shared" si="36"/>
        <v>WS_250T Double shot_IMS_COST_B_2017</v>
      </c>
      <c r="W118" s="8" t="str">
        <f t="shared" si="37"/>
        <v>WS_250T Double shot_IMS</v>
      </c>
      <c r="X118" s="9">
        <f>F118</f>
        <v>0</v>
      </c>
      <c r="Y118" s="8" t="str">
        <f t="shared" si="38"/>
        <v>WS_250T Double shot_IMS_COST_C_2017</v>
      </c>
      <c r="Z118" s="8" t="str">
        <f t="shared" si="39"/>
        <v>WS_250T Double shot_IMS</v>
      </c>
      <c r="AA118" s="9">
        <f>G118</f>
        <v>0</v>
      </c>
      <c r="AB118" s="8" t="str">
        <f t="shared" si="40"/>
        <v>WS_250T Double shot_IMS_COST_D_2017</v>
      </c>
      <c r="AC118" s="8" t="str">
        <f t="shared" si="41"/>
        <v>WS_250T Double shot_IMS</v>
      </c>
      <c r="AD118" s="9">
        <f>H118</f>
        <v>0</v>
      </c>
      <c r="AE118" s="8" t="str">
        <f t="shared" si="42"/>
        <v>WS_250T Double shot_IMS_COST_E_2017</v>
      </c>
      <c r="AF118" s="8" t="str">
        <f t="shared" si="43"/>
        <v>WS_250T Double shot_IMS</v>
      </c>
      <c r="AG118" s="9">
        <f>I118</f>
        <v>0</v>
      </c>
      <c r="AH118" s="8" t="str">
        <f t="shared" si="44"/>
        <v>WS_250T Double shot_IMS_COST_Z</v>
      </c>
      <c r="AI118" s="8" t="str">
        <f t="shared" si="45"/>
        <v>WS_250T Double shot_IMS</v>
      </c>
      <c r="AJ118" s="9">
        <f>J118</f>
        <v>0</v>
      </c>
    </row>
    <row r="119" spans="1:36" ht="15.75" thickBot="1">
      <c r="A119" s="27" t="s">
        <v>660</v>
      </c>
      <c r="B119" s="67" t="s">
        <v>661</v>
      </c>
      <c r="C119" s="67" t="s">
        <v>662</v>
      </c>
      <c r="D119" s="68"/>
      <c r="E119" s="69">
        <v>2.6705487394679461</v>
      </c>
      <c r="F119" s="69">
        <v>2.5433797518742343</v>
      </c>
      <c r="G119" s="69">
        <v>2.4222664303564136</v>
      </c>
      <c r="H119" s="69"/>
      <c r="I119" s="70"/>
      <c r="J119" s="71"/>
      <c r="K119" s="71"/>
      <c r="L119" s="71"/>
      <c r="M119" s="71"/>
      <c r="N119" s="71"/>
      <c r="O119" s="71"/>
      <c r="P119" s="71"/>
      <c r="Q119" s="71"/>
      <c r="R119" s="8" t="str">
        <f t="shared" si="35"/>
        <v>WS_Tapping - Brother_ISZ_COST_A_2017</v>
      </c>
      <c r="S119" s="8" t="str">
        <f t="shared" si="34"/>
        <v>WS_Tapping_Brother_ISZ</v>
      </c>
      <c r="T119" s="8" t="s">
        <v>502</v>
      </c>
      <c r="U119" s="9">
        <f>E119</f>
        <v>2.6705487394679461</v>
      </c>
      <c r="V119" s="8" t="str">
        <f t="shared" si="36"/>
        <v>WS_Tapping - Brother_ISZ_COST_B_2017</v>
      </c>
      <c r="W119" s="8" t="str">
        <f t="shared" si="37"/>
        <v>WS_Tapping - Brother_ISZ</v>
      </c>
      <c r="X119" s="9">
        <f>F119</f>
        <v>2.5433797518742343</v>
      </c>
      <c r="Y119" s="8" t="str">
        <f t="shared" si="38"/>
        <v>WS_Tapping - Brother_ISZ_COST_C_2017</v>
      </c>
      <c r="Z119" s="8" t="str">
        <f t="shared" si="39"/>
        <v>WS_Tapping - Brother_ISZ</v>
      </c>
      <c r="AA119" s="9">
        <f>G119</f>
        <v>2.4222664303564136</v>
      </c>
      <c r="AB119" s="8" t="str">
        <f t="shared" si="40"/>
        <v>WS_Tapping - Brother_ISZ_COST_D_2017</v>
      </c>
      <c r="AC119" s="8" t="str">
        <f t="shared" si="41"/>
        <v>WS_Tapping - Brother_ISZ</v>
      </c>
      <c r="AD119" s="9">
        <f>H119</f>
        <v>0</v>
      </c>
      <c r="AE119" s="8" t="str">
        <f t="shared" si="42"/>
        <v>WS_Tapping - Brother_ISZ_COST_E_2017</v>
      </c>
      <c r="AF119" s="8" t="str">
        <f t="shared" si="43"/>
        <v>WS_Tapping - Brother_ISZ</v>
      </c>
      <c r="AG119" s="9">
        <f>I119</f>
        <v>0</v>
      </c>
      <c r="AH119" s="8" t="str">
        <f t="shared" si="44"/>
        <v>WS_Tapping - Brother_ISZ_COST_Z</v>
      </c>
      <c r="AI119" s="8" t="str">
        <f t="shared" si="45"/>
        <v>WS_Tapping - Brother_ISZ</v>
      </c>
      <c r="AJ119" s="9">
        <f>J119</f>
        <v>0</v>
      </c>
    </row>
    <row r="120" spans="1:36" ht="15.75" thickBot="1">
      <c r="A120" s="27" t="s">
        <v>660</v>
      </c>
      <c r="B120" s="72" t="s">
        <v>663</v>
      </c>
      <c r="C120" s="72" t="s">
        <v>664</v>
      </c>
      <c r="D120" s="73"/>
      <c r="E120" s="74">
        <v>4.7584060522493523</v>
      </c>
      <c r="F120" s="74">
        <v>4.5318152878565261</v>
      </c>
      <c r="G120" s="74">
        <v>4.3160145598633584</v>
      </c>
      <c r="H120" s="74"/>
      <c r="I120" s="75"/>
      <c r="J120" s="72"/>
      <c r="K120" s="121"/>
      <c r="L120" s="121"/>
      <c r="M120" s="121"/>
      <c r="N120" s="121"/>
      <c r="O120" s="121"/>
      <c r="P120" s="121"/>
      <c r="Q120" s="121"/>
      <c r="R120" s="8" t="str">
        <f t="shared" si="35"/>
        <v>WS_Tapping - Multi_ISZ_COST_A_2017</v>
      </c>
      <c r="S120" s="8" t="str">
        <f t="shared" si="34"/>
        <v>WS_Tapping_Multi_ISZ</v>
      </c>
      <c r="T120" s="8" t="s">
        <v>502</v>
      </c>
      <c r="U120" s="9">
        <f>E120</f>
        <v>4.7584060522493523</v>
      </c>
      <c r="V120" s="8" t="str">
        <f t="shared" si="36"/>
        <v>WS_Tapping - Multi_ISZ_COST_B_2017</v>
      </c>
      <c r="W120" s="8" t="str">
        <f t="shared" si="37"/>
        <v>WS_Tapping - Multi_ISZ</v>
      </c>
      <c r="X120" s="9">
        <f>F120</f>
        <v>4.5318152878565261</v>
      </c>
      <c r="Y120" s="8" t="str">
        <f t="shared" si="38"/>
        <v>WS_Tapping - Multi_ISZ_COST_C_2017</v>
      </c>
      <c r="Z120" s="8" t="str">
        <f t="shared" si="39"/>
        <v>WS_Tapping - Multi_ISZ</v>
      </c>
      <c r="AA120" s="9">
        <f>G120</f>
        <v>4.3160145598633584</v>
      </c>
      <c r="AB120" s="8" t="str">
        <f t="shared" si="40"/>
        <v>WS_Tapping - Multi_ISZ_COST_D_2017</v>
      </c>
      <c r="AC120" s="8" t="str">
        <f t="shared" si="41"/>
        <v>WS_Tapping - Multi_ISZ</v>
      </c>
      <c r="AD120" s="9">
        <f>H120</f>
        <v>0</v>
      </c>
      <c r="AE120" s="8" t="str">
        <f t="shared" si="42"/>
        <v>WS_Tapping - Multi_ISZ_COST_E_2017</v>
      </c>
      <c r="AF120" s="8" t="str">
        <f t="shared" si="43"/>
        <v>WS_Tapping - Multi_ISZ</v>
      </c>
      <c r="AG120" s="9">
        <f>I120</f>
        <v>0</v>
      </c>
      <c r="AH120" s="8" t="str">
        <f t="shared" si="44"/>
        <v>WS_Tapping - Multi_ISZ_COST_Z</v>
      </c>
      <c r="AI120" s="8" t="str">
        <f t="shared" si="45"/>
        <v>WS_Tapping - Multi_ISZ</v>
      </c>
      <c r="AJ120" s="9">
        <f>J120</f>
        <v>0</v>
      </c>
    </row>
    <row r="121" spans="1:36" ht="15.75" thickBot="1">
      <c r="A121" s="27" t="s">
        <v>660</v>
      </c>
      <c r="B121" s="72" t="s">
        <v>665</v>
      </c>
      <c r="C121" s="72" t="s">
        <v>666</v>
      </c>
      <c r="D121" s="73"/>
      <c r="E121" s="74">
        <v>3.2404768929402761</v>
      </c>
      <c r="F121" s="74">
        <v>3.0861684694669296</v>
      </c>
      <c r="G121" s="74">
        <v>2.9392080661589803</v>
      </c>
      <c r="H121" s="74"/>
      <c r="I121" s="76"/>
      <c r="J121" s="72"/>
      <c r="K121" s="121"/>
      <c r="L121" s="121"/>
      <c r="M121" s="121"/>
      <c r="N121" s="121"/>
      <c r="O121" s="121"/>
      <c r="P121" s="121"/>
      <c r="Q121" s="121"/>
      <c r="R121" s="8" t="str">
        <f t="shared" si="35"/>
        <v>WS_Staking - Hager_ISZ_COST_A_2017</v>
      </c>
      <c r="S121" s="8" t="str">
        <f t="shared" si="34"/>
        <v>WS_Staking_Hager_ISZ</v>
      </c>
      <c r="T121" s="8" t="s">
        <v>502</v>
      </c>
      <c r="U121" s="9">
        <f>E121</f>
        <v>3.2404768929402761</v>
      </c>
      <c r="V121" s="8" t="str">
        <f t="shared" si="36"/>
        <v>WS_Staking - Hager_ISZ_COST_B_2017</v>
      </c>
      <c r="W121" s="8" t="str">
        <f t="shared" si="37"/>
        <v>WS_Staking - Hager_ISZ</v>
      </c>
      <c r="X121" s="9">
        <f>F121</f>
        <v>3.0861684694669296</v>
      </c>
      <c r="Y121" s="8" t="str">
        <f t="shared" si="38"/>
        <v>WS_Staking - Hager_ISZ_COST_C_2017</v>
      </c>
      <c r="Z121" s="8" t="str">
        <f t="shared" si="39"/>
        <v>WS_Staking - Hager_ISZ</v>
      </c>
      <c r="AA121" s="9">
        <f>G121</f>
        <v>2.9392080661589803</v>
      </c>
      <c r="AB121" s="8" t="str">
        <f t="shared" si="40"/>
        <v>WS_Staking - Hager_ISZ_COST_D_2017</v>
      </c>
      <c r="AC121" s="8" t="str">
        <f t="shared" si="41"/>
        <v>WS_Staking - Hager_ISZ</v>
      </c>
      <c r="AD121" s="9">
        <f>H121</f>
        <v>0</v>
      </c>
      <c r="AE121" s="8" t="str">
        <f t="shared" si="42"/>
        <v>WS_Staking - Hager_ISZ_COST_E_2017</v>
      </c>
      <c r="AF121" s="8" t="str">
        <f t="shared" si="43"/>
        <v>WS_Staking - Hager_ISZ</v>
      </c>
      <c r="AG121" s="9">
        <f>I121</f>
        <v>0</v>
      </c>
      <c r="AH121" s="8" t="str">
        <f t="shared" si="44"/>
        <v>WS_Staking - Hager_ISZ_COST_Z</v>
      </c>
      <c r="AI121" s="8" t="str">
        <f t="shared" si="45"/>
        <v>WS_Staking - Hager_ISZ</v>
      </c>
      <c r="AJ121" s="9">
        <f>J121</f>
        <v>0</v>
      </c>
    </row>
    <row r="122" spans="1:36" ht="15.75" thickBot="1">
      <c r="A122" s="27" t="s">
        <v>660</v>
      </c>
      <c r="B122" s="72" t="s">
        <v>667</v>
      </c>
      <c r="C122" s="72" t="s">
        <v>668</v>
      </c>
      <c r="D122" s="73"/>
      <c r="E122" s="74">
        <v>2.9680848608546473</v>
      </c>
      <c r="F122" s="74">
        <v>2.8267474865282356</v>
      </c>
      <c r="G122" s="74">
        <v>2.6921404633602242</v>
      </c>
      <c r="H122" s="74"/>
      <c r="I122" s="76"/>
      <c r="J122" s="72"/>
      <c r="K122" s="121"/>
      <c r="L122" s="121"/>
      <c r="M122" s="121"/>
      <c r="N122" s="121"/>
      <c r="O122" s="121"/>
      <c r="P122" s="121"/>
      <c r="Q122" s="121"/>
      <c r="R122" s="8" t="str">
        <f t="shared" si="35"/>
        <v>WS_Staking - 5T_ISZ_COST_A_2017</v>
      </c>
      <c r="S122" s="8" t="str">
        <f t="shared" si="34"/>
        <v>WS_Staking_5T_ISZ</v>
      </c>
      <c r="T122" s="8" t="s">
        <v>502</v>
      </c>
      <c r="U122" s="9">
        <f>E122</f>
        <v>2.9680848608546473</v>
      </c>
      <c r="V122" s="8" t="str">
        <f t="shared" si="36"/>
        <v>WS_Staking - 5T_ISZ_COST_B_2017</v>
      </c>
      <c r="W122" s="8" t="str">
        <f t="shared" si="37"/>
        <v>WS_Staking - 5T_ISZ</v>
      </c>
      <c r="X122" s="9">
        <f>F122</f>
        <v>2.8267474865282356</v>
      </c>
      <c r="Y122" s="8" t="str">
        <f t="shared" si="38"/>
        <v>WS_Staking - 5T_ISZ_COST_C_2017</v>
      </c>
      <c r="Z122" s="8" t="str">
        <f t="shared" si="39"/>
        <v>WS_Staking - 5T_ISZ</v>
      </c>
      <c r="AA122" s="9">
        <f>G122</f>
        <v>2.6921404633602242</v>
      </c>
      <c r="AB122" s="8" t="str">
        <f t="shared" si="40"/>
        <v>WS_Staking - 5T_ISZ_COST_D_2017</v>
      </c>
      <c r="AC122" s="8" t="str">
        <f t="shared" si="41"/>
        <v>WS_Staking - 5T_ISZ</v>
      </c>
      <c r="AD122" s="9">
        <f>H122</f>
        <v>0</v>
      </c>
      <c r="AE122" s="8" t="str">
        <f t="shared" si="42"/>
        <v>WS_Staking - 5T_ISZ_COST_E_2017</v>
      </c>
      <c r="AF122" s="8" t="str">
        <f t="shared" si="43"/>
        <v>WS_Staking - 5T_ISZ</v>
      </c>
      <c r="AG122" s="9">
        <f>I122</f>
        <v>0</v>
      </c>
      <c r="AH122" s="8" t="str">
        <f t="shared" si="44"/>
        <v>WS_Staking - 5T_ISZ_COST_Z</v>
      </c>
      <c r="AI122" s="8" t="str">
        <f t="shared" si="45"/>
        <v>WS_Staking - 5T_ISZ</v>
      </c>
      <c r="AJ122" s="9">
        <f>J122</f>
        <v>0</v>
      </c>
    </row>
    <row r="123" spans="1:36" ht="15.75" thickBot="1">
      <c r="A123" s="27" t="s">
        <v>660</v>
      </c>
      <c r="B123" s="72" t="s">
        <v>669</v>
      </c>
      <c r="C123" s="72" t="s">
        <v>670</v>
      </c>
      <c r="D123" s="73"/>
      <c r="E123" s="74">
        <v>3.2040807680453187</v>
      </c>
      <c r="F123" s="74">
        <v>3.051505493376494</v>
      </c>
      <c r="G123" s="74">
        <v>2.9061957079776133</v>
      </c>
      <c r="H123" s="74"/>
      <c r="I123" s="76"/>
      <c r="J123" s="72"/>
      <c r="K123" s="121"/>
      <c r="L123" s="121"/>
      <c r="M123" s="121"/>
      <c r="N123" s="121"/>
      <c r="O123" s="121"/>
      <c r="P123" s="121"/>
      <c r="Q123" s="121"/>
      <c r="R123" s="8" t="str">
        <f t="shared" si="35"/>
        <v>WS_Staking - 10T_ISZ_COST_A_2017</v>
      </c>
      <c r="S123" s="8" t="str">
        <f t="shared" si="34"/>
        <v>WS_Staking_10T_ISZ</v>
      </c>
      <c r="T123" s="8" t="s">
        <v>502</v>
      </c>
      <c r="U123" s="9">
        <f>E123</f>
        <v>3.2040807680453187</v>
      </c>
      <c r="V123" s="8" t="str">
        <f t="shared" si="36"/>
        <v>WS_Staking - 10T_ISZ_COST_B_2017</v>
      </c>
      <c r="W123" s="8" t="str">
        <f t="shared" si="37"/>
        <v>WS_Staking - 10T_ISZ</v>
      </c>
      <c r="X123" s="9">
        <f>F123</f>
        <v>3.051505493376494</v>
      </c>
      <c r="Y123" s="8" t="str">
        <f t="shared" si="38"/>
        <v>WS_Staking - 10T_ISZ_COST_C_2017</v>
      </c>
      <c r="Z123" s="8" t="str">
        <f t="shared" si="39"/>
        <v>WS_Staking - 10T_ISZ</v>
      </c>
      <c r="AA123" s="9">
        <f>G123</f>
        <v>2.9061957079776133</v>
      </c>
      <c r="AB123" s="8" t="str">
        <f t="shared" si="40"/>
        <v>WS_Staking - 10T_ISZ_COST_D_2017</v>
      </c>
      <c r="AC123" s="8" t="str">
        <f t="shared" si="41"/>
        <v>WS_Staking - 10T_ISZ</v>
      </c>
      <c r="AD123" s="9">
        <f>H123</f>
        <v>0</v>
      </c>
      <c r="AE123" s="8" t="str">
        <f t="shared" si="42"/>
        <v>WS_Staking - 10T_ISZ_COST_E_2017</v>
      </c>
      <c r="AF123" s="8" t="str">
        <f t="shared" si="43"/>
        <v>WS_Staking - 10T_ISZ</v>
      </c>
      <c r="AG123" s="9">
        <f>I123</f>
        <v>0</v>
      </c>
      <c r="AH123" s="8" t="str">
        <f t="shared" si="44"/>
        <v>WS_Staking - 10T_ISZ_COST_Z</v>
      </c>
      <c r="AI123" s="8" t="str">
        <f t="shared" si="45"/>
        <v>WS_Staking - 10T_ISZ</v>
      </c>
      <c r="AJ123" s="9">
        <f>J123</f>
        <v>0</v>
      </c>
    </row>
    <row r="124" spans="1:36" ht="15.75" thickBot="1">
      <c r="A124" s="27" t="s">
        <v>660</v>
      </c>
      <c r="B124" s="72" t="s">
        <v>671</v>
      </c>
      <c r="C124" s="72" t="s">
        <v>672</v>
      </c>
      <c r="D124" s="73"/>
      <c r="E124" s="74">
        <v>2.9068556147393179</v>
      </c>
      <c r="F124" s="74">
        <v>2.7684339187993503</v>
      </c>
      <c r="G124" s="74">
        <v>2.6366037321898572</v>
      </c>
      <c r="H124" s="74"/>
      <c r="I124" s="76"/>
      <c r="J124" s="72"/>
      <c r="K124" s="121"/>
      <c r="L124" s="121"/>
      <c r="M124" s="121"/>
      <c r="N124" s="121"/>
      <c r="O124" s="121"/>
      <c r="P124" s="121"/>
      <c r="Q124" s="121"/>
      <c r="R124" s="8" t="str">
        <f t="shared" si="35"/>
        <v>WS_Riveting - 0.75kw_ISZ_COST_A_2017</v>
      </c>
      <c r="S124" s="8" t="str">
        <f t="shared" si="34"/>
        <v>WS_Riveting_0.75kw_ISZ</v>
      </c>
      <c r="T124" s="8" t="s">
        <v>502</v>
      </c>
      <c r="U124" s="9">
        <f>E124</f>
        <v>2.9068556147393179</v>
      </c>
      <c r="V124" s="8" t="str">
        <f t="shared" si="36"/>
        <v>WS_Riveting - 0.75kw_ISZ_COST_B_2017</v>
      </c>
      <c r="W124" s="8" t="str">
        <f t="shared" si="37"/>
        <v>WS_Riveting - 0.75kw_ISZ</v>
      </c>
      <c r="X124" s="9">
        <f>F124</f>
        <v>2.7684339187993503</v>
      </c>
      <c r="Y124" s="8" t="str">
        <f t="shared" si="38"/>
        <v>WS_Riveting - 0.75kw_ISZ_COST_C_2017</v>
      </c>
      <c r="Z124" s="8" t="str">
        <f t="shared" si="39"/>
        <v>WS_Riveting - 0.75kw_ISZ</v>
      </c>
      <c r="AA124" s="9">
        <f>G124</f>
        <v>2.6366037321898572</v>
      </c>
      <c r="AB124" s="8" t="str">
        <f t="shared" si="40"/>
        <v>WS_Riveting - 0.75kw_ISZ_COST_D_2017</v>
      </c>
      <c r="AC124" s="8" t="str">
        <f t="shared" si="41"/>
        <v>WS_Riveting - 0.75kw_ISZ</v>
      </c>
      <c r="AD124" s="9">
        <f>H124</f>
        <v>0</v>
      </c>
      <c r="AE124" s="8" t="str">
        <f t="shared" si="42"/>
        <v>WS_Riveting - 0.75kw_ISZ_COST_E_2017</v>
      </c>
      <c r="AF124" s="8" t="str">
        <f t="shared" si="43"/>
        <v>WS_Riveting - 0.75kw_ISZ</v>
      </c>
      <c r="AG124" s="9">
        <f>I124</f>
        <v>0</v>
      </c>
      <c r="AH124" s="8" t="str">
        <f t="shared" si="44"/>
        <v>WS_Riveting - 0.75kw_ISZ_COST_Z</v>
      </c>
      <c r="AI124" s="8" t="str">
        <f t="shared" si="45"/>
        <v>WS_Riveting - 0.75kw_ISZ</v>
      </c>
      <c r="AJ124" s="9">
        <f>J124</f>
        <v>0</v>
      </c>
    </row>
    <row r="125" spans="1:36" ht="15.75" thickBot="1">
      <c r="A125" s="27" t="s">
        <v>660</v>
      </c>
      <c r="B125" s="72" t="s">
        <v>673</v>
      </c>
      <c r="C125" s="72" t="s">
        <v>674</v>
      </c>
      <c r="D125" s="73"/>
      <c r="E125" s="74">
        <v>3.2458567183765754</v>
      </c>
      <c r="F125" s="74">
        <v>3.0912921127395956</v>
      </c>
      <c r="G125" s="74">
        <v>2.9440877264186622</v>
      </c>
      <c r="H125" s="74"/>
      <c r="I125" s="76"/>
      <c r="J125" s="72"/>
      <c r="K125" s="121"/>
      <c r="L125" s="121"/>
      <c r="M125" s="121"/>
      <c r="N125" s="121"/>
      <c r="O125" s="121"/>
      <c r="P125" s="121"/>
      <c r="Q125" s="121"/>
      <c r="R125" s="8" t="str">
        <f t="shared" si="35"/>
        <v>WS_Riveting - 2kw_ISZ_COST_A_2017</v>
      </c>
      <c r="S125" s="8" t="str">
        <f t="shared" si="34"/>
        <v>WS_Riveting_2kw_ISZ</v>
      </c>
      <c r="T125" s="8" t="s">
        <v>502</v>
      </c>
      <c r="U125" s="9">
        <f>E125</f>
        <v>3.2458567183765754</v>
      </c>
      <c r="V125" s="8" t="str">
        <f t="shared" si="36"/>
        <v>WS_Riveting - 2kw_ISZ_COST_B_2017</v>
      </c>
      <c r="W125" s="8" t="str">
        <f t="shared" si="37"/>
        <v>WS_Riveting - 2kw_ISZ</v>
      </c>
      <c r="X125" s="9">
        <f>F125</f>
        <v>3.0912921127395956</v>
      </c>
      <c r="Y125" s="8" t="str">
        <f t="shared" si="38"/>
        <v>WS_Riveting - 2kw_ISZ_COST_C_2017</v>
      </c>
      <c r="Z125" s="8" t="str">
        <f t="shared" si="39"/>
        <v>WS_Riveting - 2kw_ISZ</v>
      </c>
      <c r="AA125" s="9">
        <f>G125</f>
        <v>2.9440877264186622</v>
      </c>
      <c r="AB125" s="8" t="str">
        <f t="shared" si="40"/>
        <v>WS_Riveting - 2kw_ISZ_COST_D_2017</v>
      </c>
      <c r="AC125" s="8" t="str">
        <f t="shared" si="41"/>
        <v>WS_Riveting - 2kw_ISZ</v>
      </c>
      <c r="AD125" s="9">
        <f>H125</f>
        <v>0</v>
      </c>
      <c r="AE125" s="8" t="str">
        <f t="shared" si="42"/>
        <v>WS_Riveting - 2kw_ISZ_COST_E_2017</v>
      </c>
      <c r="AF125" s="8" t="str">
        <f t="shared" si="43"/>
        <v>WS_Riveting - 2kw_ISZ</v>
      </c>
      <c r="AG125" s="9">
        <f>I125</f>
        <v>0</v>
      </c>
      <c r="AH125" s="8" t="str">
        <f t="shared" si="44"/>
        <v>WS_Riveting - 2kw_ISZ_COST_Z</v>
      </c>
      <c r="AI125" s="8" t="str">
        <f t="shared" si="45"/>
        <v>WS_Riveting - 2kw_ISZ</v>
      </c>
      <c r="AJ125" s="9">
        <f>J125</f>
        <v>0</v>
      </c>
    </row>
    <row r="126" spans="1:36" ht="15.75" thickBot="1">
      <c r="A126" s="27" t="s">
        <v>660</v>
      </c>
      <c r="B126" s="72" t="s">
        <v>675</v>
      </c>
      <c r="C126" s="72" t="s">
        <v>676</v>
      </c>
      <c r="D126" s="73"/>
      <c r="E126" s="74">
        <v>3.1387844730685015</v>
      </c>
      <c r="F126" s="74">
        <v>2.989318545779525</v>
      </c>
      <c r="G126" s="74">
        <v>2.8469700435995478</v>
      </c>
      <c r="H126" s="74"/>
      <c r="I126" s="76"/>
      <c r="J126" s="72"/>
      <c r="K126" s="121"/>
      <c r="L126" s="121"/>
      <c r="M126" s="121"/>
      <c r="N126" s="121"/>
      <c r="O126" s="121"/>
      <c r="P126" s="121"/>
      <c r="Q126" s="121"/>
      <c r="R126" s="8" t="str">
        <f t="shared" si="35"/>
        <v>WS_Reveting - 2 Head_ISZ_COST_A_2017</v>
      </c>
      <c r="S126" s="8" t="str">
        <f t="shared" si="34"/>
        <v>WS_Reveting_2Head_ISZ</v>
      </c>
      <c r="T126" s="8" t="s">
        <v>502</v>
      </c>
      <c r="U126" s="9">
        <f>E126</f>
        <v>3.1387844730685015</v>
      </c>
      <c r="V126" s="8" t="str">
        <f t="shared" si="36"/>
        <v>WS_Reveting - 2 Head_ISZ_COST_B_2017</v>
      </c>
      <c r="W126" s="8" t="str">
        <f t="shared" si="37"/>
        <v>WS_Reveting - 2 Head_ISZ</v>
      </c>
      <c r="X126" s="9">
        <f>F126</f>
        <v>2.989318545779525</v>
      </c>
      <c r="Y126" s="8" t="str">
        <f t="shared" si="38"/>
        <v>WS_Reveting - 2 Head_ISZ_COST_C_2017</v>
      </c>
      <c r="Z126" s="8" t="str">
        <f t="shared" si="39"/>
        <v>WS_Reveting - 2 Head_ISZ</v>
      </c>
      <c r="AA126" s="9">
        <f>G126</f>
        <v>2.8469700435995478</v>
      </c>
      <c r="AB126" s="8" t="str">
        <f t="shared" si="40"/>
        <v>WS_Reveting - 2 Head_ISZ_COST_D_2017</v>
      </c>
      <c r="AC126" s="8" t="str">
        <f t="shared" si="41"/>
        <v>WS_Reveting - 2 Head_ISZ</v>
      </c>
      <c r="AD126" s="9">
        <f>H126</f>
        <v>0</v>
      </c>
      <c r="AE126" s="8" t="str">
        <f t="shared" si="42"/>
        <v>WS_Reveting - 2 Head_ISZ_COST_E_2017</v>
      </c>
      <c r="AF126" s="8" t="str">
        <f t="shared" si="43"/>
        <v>WS_Reveting - 2 Head_ISZ</v>
      </c>
      <c r="AG126" s="9">
        <f>I126</f>
        <v>0</v>
      </c>
      <c r="AH126" s="8" t="str">
        <f t="shared" si="44"/>
        <v>WS_Reveting - 2 Head_ISZ_COST_Z</v>
      </c>
      <c r="AI126" s="8" t="str">
        <f t="shared" si="45"/>
        <v>WS_Reveting - 2 Head_ISZ</v>
      </c>
      <c r="AJ126" s="9">
        <f>J126</f>
        <v>0</v>
      </c>
    </row>
    <row r="127" spans="1:36" ht="15.75" thickBot="1">
      <c r="A127" s="27" t="s">
        <v>660</v>
      </c>
      <c r="B127" s="72" t="s">
        <v>677</v>
      </c>
      <c r="C127" s="72" t="s">
        <v>678</v>
      </c>
      <c r="D127" s="73"/>
      <c r="E127" s="74">
        <v>4.0374959409551048</v>
      </c>
      <c r="F127" s="74">
        <v>3.845234229481052</v>
      </c>
      <c r="G127" s="74">
        <v>3.6621278376010018</v>
      </c>
      <c r="H127" s="74"/>
      <c r="I127" s="76"/>
      <c r="J127" s="72"/>
      <c r="K127" s="121"/>
      <c r="L127" s="121"/>
      <c r="M127" s="121"/>
      <c r="N127" s="121"/>
      <c r="O127" s="121"/>
      <c r="P127" s="121"/>
      <c r="Q127" s="121"/>
      <c r="R127" s="8" t="str">
        <f t="shared" si="35"/>
        <v>WS_Spot Welding - 50KVA_ISZ_COST_A_2017</v>
      </c>
      <c r="S127" s="8" t="str">
        <f t="shared" si="34"/>
        <v>WS_SpotWelding_50KVA_ISZ</v>
      </c>
      <c r="T127" s="8" t="s">
        <v>502</v>
      </c>
      <c r="U127" s="9">
        <f>E127</f>
        <v>4.0374959409551048</v>
      </c>
      <c r="V127" s="8" t="str">
        <f t="shared" si="36"/>
        <v>WS_Spot Welding - 50KVA_ISZ_COST_B_2017</v>
      </c>
      <c r="W127" s="8" t="str">
        <f t="shared" si="37"/>
        <v>WS_Spot Welding - 50KVA_ISZ</v>
      </c>
      <c r="X127" s="9">
        <f>F127</f>
        <v>3.845234229481052</v>
      </c>
      <c r="Y127" s="8" t="str">
        <f t="shared" si="38"/>
        <v>WS_Spot Welding - 50KVA_ISZ_COST_C_2017</v>
      </c>
      <c r="Z127" s="8" t="str">
        <f t="shared" si="39"/>
        <v>WS_Spot Welding - 50KVA_ISZ</v>
      </c>
      <c r="AA127" s="9">
        <f>G127</f>
        <v>3.6621278376010018</v>
      </c>
      <c r="AB127" s="8" t="str">
        <f t="shared" si="40"/>
        <v>WS_Spot Welding - 50KVA_ISZ_COST_D_2017</v>
      </c>
      <c r="AC127" s="8" t="str">
        <f t="shared" si="41"/>
        <v>WS_Spot Welding - 50KVA_ISZ</v>
      </c>
      <c r="AD127" s="9">
        <f>H127</f>
        <v>0</v>
      </c>
      <c r="AE127" s="8" t="str">
        <f t="shared" si="42"/>
        <v>WS_Spot Welding - 50KVA_ISZ_COST_E_2017</v>
      </c>
      <c r="AF127" s="8" t="str">
        <f t="shared" si="43"/>
        <v>WS_Spot Welding - 50KVA_ISZ</v>
      </c>
      <c r="AG127" s="9">
        <f>I127</f>
        <v>0</v>
      </c>
      <c r="AH127" s="8" t="str">
        <f t="shared" si="44"/>
        <v>WS_Spot Welding - 50KVA_ISZ_COST_Z</v>
      </c>
      <c r="AI127" s="8" t="str">
        <f t="shared" si="45"/>
        <v>WS_Spot Welding - 50KVA_ISZ</v>
      </c>
      <c r="AJ127" s="9">
        <f>J127</f>
        <v>0</v>
      </c>
    </row>
    <row r="128" spans="1:36" ht="15.75" thickBot="1">
      <c r="A128" s="27" t="s">
        <v>660</v>
      </c>
      <c r="B128" s="72" t="s">
        <v>679</v>
      </c>
      <c r="C128" s="72" t="s">
        <v>680</v>
      </c>
      <c r="D128" s="73"/>
      <c r="E128" s="74">
        <v>5.0448200848139235</v>
      </c>
      <c r="F128" s="74">
        <v>4.8045905569656409</v>
      </c>
      <c r="G128" s="74">
        <v>4.575800530443467</v>
      </c>
      <c r="H128" s="74"/>
      <c r="I128" s="76"/>
      <c r="J128" s="72"/>
      <c r="K128" s="121"/>
      <c r="L128" s="121"/>
      <c r="M128" s="121"/>
      <c r="N128" s="121"/>
      <c r="O128" s="121"/>
      <c r="P128" s="121"/>
      <c r="Q128" s="121"/>
      <c r="R128" s="8" t="str">
        <f t="shared" si="35"/>
        <v>WS_Spot Welding - 100KVA_ISZ_COST_A_2017</v>
      </c>
      <c r="S128" s="8" t="str">
        <f t="shared" si="34"/>
        <v>WS_SpotWelding_100KVA_ISZ</v>
      </c>
      <c r="T128" s="8" t="s">
        <v>502</v>
      </c>
      <c r="U128" s="9">
        <f>E128</f>
        <v>5.0448200848139235</v>
      </c>
      <c r="V128" s="8" t="str">
        <f t="shared" si="36"/>
        <v>WS_Spot Welding - 100KVA_ISZ_COST_B_2017</v>
      </c>
      <c r="W128" s="8" t="str">
        <f t="shared" si="37"/>
        <v>WS_Spot Welding - 100KVA_ISZ</v>
      </c>
      <c r="X128" s="9">
        <f>F128</f>
        <v>4.8045905569656409</v>
      </c>
      <c r="Y128" s="8" t="str">
        <f t="shared" si="38"/>
        <v>WS_Spot Welding - 100KVA_ISZ_COST_C_2017</v>
      </c>
      <c r="Z128" s="8" t="str">
        <f t="shared" si="39"/>
        <v>WS_Spot Welding - 100KVA_ISZ</v>
      </c>
      <c r="AA128" s="9">
        <f>G128</f>
        <v>4.575800530443467</v>
      </c>
      <c r="AB128" s="8" t="str">
        <f t="shared" si="40"/>
        <v>WS_Spot Welding - 100KVA_ISZ_COST_D_2017</v>
      </c>
      <c r="AC128" s="8" t="str">
        <f t="shared" si="41"/>
        <v>WS_Spot Welding - 100KVA_ISZ</v>
      </c>
      <c r="AD128" s="9">
        <f>H128</f>
        <v>0</v>
      </c>
      <c r="AE128" s="8" t="str">
        <f t="shared" si="42"/>
        <v>WS_Spot Welding - 100KVA_ISZ_COST_E_2017</v>
      </c>
      <c r="AF128" s="8" t="str">
        <f t="shared" si="43"/>
        <v>WS_Spot Welding - 100KVA_ISZ</v>
      </c>
      <c r="AG128" s="9">
        <f>I128</f>
        <v>0</v>
      </c>
      <c r="AH128" s="8" t="str">
        <f t="shared" si="44"/>
        <v>WS_Spot Welding - 100KVA_ISZ_COST_Z</v>
      </c>
      <c r="AI128" s="8" t="str">
        <f t="shared" si="45"/>
        <v>WS_Spot Welding - 100KVA_ISZ</v>
      </c>
      <c r="AJ128" s="9">
        <f>J128</f>
        <v>0</v>
      </c>
    </row>
    <row r="129" spans="1:36" ht="15.75" thickBot="1">
      <c r="A129" s="27" t="s">
        <v>660</v>
      </c>
      <c r="B129" s="72" t="s">
        <v>681</v>
      </c>
      <c r="C129" s="72" t="s">
        <v>682</v>
      </c>
      <c r="D129" s="73"/>
      <c r="E129" s="74">
        <v>28.864353638662337</v>
      </c>
      <c r="F129" s="74">
        <v>27.489860608249842</v>
      </c>
      <c r="G129" s="74">
        <v>26.180819626904611</v>
      </c>
      <c r="H129" s="74"/>
      <c r="I129" s="76"/>
      <c r="J129" s="72"/>
      <c r="K129" s="121"/>
      <c r="L129" s="121"/>
      <c r="M129" s="121"/>
      <c r="N129" s="121"/>
      <c r="O129" s="121"/>
      <c r="P129" s="121"/>
      <c r="Q129" s="121"/>
      <c r="R129" s="8" t="str">
        <f t="shared" si="35"/>
        <v>WS_Degreasing - Emerson_ISZ_COST_A_2017</v>
      </c>
      <c r="S129" s="8" t="str">
        <f t="shared" si="34"/>
        <v>WS_Degreasing_Emerson_ISZ</v>
      </c>
      <c r="T129" s="8" t="s">
        <v>502</v>
      </c>
      <c r="U129" s="9">
        <f>E129</f>
        <v>28.864353638662337</v>
      </c>
      <c r="V129" s="8" t="str">
        <f t="shared" si="36"/>
        <v>WS_Degreasing - Emerson_ISZ_COST_B_2017</v>
      </c>
      <c r="W129" s="8" t="str">
        <f t="shared" si="37"/>
        <v>WS_Degreasing - Emerson_ISZ</v>
      </c>
      <c r="X129" s="9">
        <f>F129</f>
        <v>27.489860608249842</v>
      </c>
      <c r="Y129" s="8" t="str">
        <f t="shared" si="38"/>
        <v>WS_Degreasing - Emerson_ISZ_COST_C_2017</v>
      </c>
      <c r="Z129" s="8" t="str">
        <f t="shared" si="39"/>
        <v>WS_Degreasing - Emerson_ISZ</v>
      </c>
      <c r="AA129" s="9">
        <f>G129</f>
        <v>26.180819626904611</v>
      </c>
      <c r="AB129" s="8" t="str">
        <f t="shared" si="40"/>
        <v>WS_Degreasing - Emerson_ISZ_COST_D_2017</v>
      </c>
      <c r="AC129" s="8" t="str">
        <f t="shared" si="41"/>
        <v>WS_Degreasing - Emerson_ISZ</v>
      </c>
      <c r="AD129" s="9">
        <f>H129</f>
        <v>0</v>
      </c>
      <c r="AE129" s="8" t="str">
        <f t="shared" si="42"/>
        <v>WS_Degreasing - Emerson_ISZ_COST_E_2017</v>
      </c>
      <c r="AF129" s="8" t="str">
        <f t="shared" si="43"/>
        <v>WS_Degreasing - Emerson_ISZ</v>
      </c>
      <c r="AG129" s="9">
        <f>I129</f>
        <v>0</v>
      </c>
      <c r="AH129" s="8" t="str">
        <f t="shared" si="44"/>
        <v>WS_Degreasing - Emerson_ISZ_COST_Z</v>
      </c>
      <c r="AI129" s="8" t="str">
        <f t="shared" si="45"/>
        <v>WS_Degreasing - Emerson_ISZ</v>
      </c>
      <c r="AJ129" s="9">
        <f>J129</f>
        <v>0</v>
      </c>
    </row>
    <row r="130" spans="1:36" ht="15.75" thickBot="1">
      <c r="A130" s="27" t="s">
        <v>660</v>
      </c>
      <c r="B130" s="72" t="s">
        <v>683</v>
      </c>
      <c r="C130" s="72" t="s">
        <v>682</v>
      </c>
      <c r="D130" s="73"/>
      <c r="E130" s="74">
        <v>42.747107798717366</v>
      </c>
      <c r="F130" s="74">
        <v>40.711531236873682</v>
      </c>
      <c r="G130" s="74">
        <v>38.772886892260651</v>
      </c>
      <c r="H130" s="74"/>
      <c r="I130" s="76"/>
      <c r="J130" s="72"/>
      <c r="K130" s="121"/>
      <c r="L130" s="121"/>
      <c r="M130" s="121"/>
      <c r="N130" s="121"/>
      <c r="O130" s="121"/>
      <c r="P130" s="121"/>
      <c r="Q130" s="121"/>
      <c r="R130" s="8" t="str">
        <f t="shared" si="35"/>
        <v>WS_Degreasing - 3 Lines_ISZ_COST_A_2017</v>
      </c>
      <c r="S130" s="8" t="str">
        <f t="shared" si="34"/>
        <v>WS_Degreasing_3Lines_ISZ</v>
      </c>
      <c r="T130" s="8" t="s">
        <v>502</v>
      </c>
      <c r="U130" s="9">
        <f>E130</f>
        <v>42.747107798717366</v>
      </c>
      <c r="V130" s="8" t="str">
        <f t="shared" si="36"/>
        <v>WS_Degreasing - 3 Lines_ISZ_COST_B_2017</v>
      </c>
      <c r="W130" s="8" t="str">
        <f t="shared" si="37"/>
        <v>WS_Degreasing - 3 Lines_ISZ</v>
      </c>
      <c r="X130" s="9">
        <f>F130</f>
        <v>40.711531236873682</v>
      </c>
      <c r="Y130" s="8" t="str">
        <f t="shared" si="38"/>
        <v>WS_Degreasing - 3 Lines_ISZ_COST_C_2017</v>
      </c>
      <c r="Z130" s="8" t="str">
        <f t="shared" si="39"/>
        <v>WS_Degreasing - 3 Lines_ISZ</v>
      </c>
      <c r="AA130" s="9">
        <f>G130</f>
        <v>38.772886892260651</v>
      </c>
      <c r="AB130" s="8" t="str">
        <f t="shared" si="40"/>
        <v>WS_Degreasing - 3 Lines_ISZ_COST_D_2017</v>
      </c>
      <c r="AC130" s="8" t="str">
        <f t="shared" si="41"/>
        <v>WS_Degreasing - 3 Lines_ISZ</v>
      </c>
      <c r="AD130" s="9">
        <f>H130</f>
        <v>0</v>
      </c>
      <c r="AE130" s="8" t="str">
        <f t="shared" si="42"/>
        <v>WS_Degreasing - 3 Lines_ISZ_COST_E_2017</v>
      </c>
      <c r="AF130" s="8" t="str">
        <f t="shared" si="43"/>
        <v>WS_Degreasing - 3 Lines_ISZ</v>
      </c>
      <c r="AG130" s="9">
        <f>I130</f>
        <v>0</v>
      </c>
      <c r="AH130" s="8" t="str">
        <f t="shared" si="44"/>
        <v>WS_Degreasing - 3 Lines_ISZ_COST_Z</v>
      </c>
      <c r="AI130" s="8" t="str">
        <f t="shared" si="45"/>
        <v>WS_Degreasing - 3 Lines_ISZ</v>
      </c>
      <c r="AJ130" s="9">
        <f>J130</f>
        <v>0</v>
      </c>
    </row>
    <row r="131" spans="1:36" ht="15.75" thickBot="1">
      <c r="A131" s="27" t="s">
        <v>660</v>
      </c>
      <c r="B131" s="72" t="s">
        <v>684</v>
      </c>
      <c r="C131" s="72" t="s">
        <v>685</v>
      </c>
      <c r="D131" s="73"/>
      <c r="E131" s="74">
        <v>3.4443384714361462</v>
      </c>
      <c r="F131" s="74">
        <v>3.2803223537487107</v>
      </c>
      <c r="G131" s="74">
        <v>3.1241165273797242</v>
      </c>
      <c r="H131" s="74"/>
      <c r="I131" s="76"/>
      <c r="J131" s="72"/>
      <c r="K131" s="121"/>
      <c r="L131" s="121"/>
      <c r="M131" s="121"/>
      <c r="N131" s="121"/>
      <c r="O131" s="121"/>
      <c r="P131" s="121"/>
      <c r="Q131" s="121"/>
      <c r="R131" s="8" t="str">
        <f t="shared" si="35"/>
        <v>WS_Tapping_ISZ_COST_A_2017</v>
      </c>
      <c r="S131" s="8" t="str">
        <f t="shared" si="34"/>
        <v>WS_Tapping_ISZ</v>
      </c>
      <c r="T131" s="8" t="s">
        <v>502</v>
      </c>
      <c r="U131" s="9">
        <f>E131</f>
        <v>3.4443384714361462</v>
      </c>
      <c r="V131" s="8" t="str">
        <f t="shared" si="36"/>
        <v>WS_Tapping_ISZ_COST_B_2017</v>
      </c>
      <c r="W131" s="8" t="str">
        <f t="shared" si="37"/>
        <v>WS_Tapping_ISZ</v>
      </c>
      <c r="X131" s="9">
        <f>F131</f>
        <v>3.2803223537487107</v>
      </c>
      <c r="Y131" s="8" t="str">
        <f t="shared" si="38"/>
        <v>WS_Tapping_ISZ_COST_C_2017</v>
      </c>
      <c r="Z131" s="8" t="str">
        <f t="shared" si="39"/>
        <v>WS_Tapping_ISZ</v>
      </c>
      <c r="AA131" s="9">
        <f>G131</f>
        <v>3.1241165273797242</v>
      </c>
      <c r="AB131" s="8" t="str">
        <f t="shared" si="40"/>
        <v>WS_Tapping_ISZ_COST_D_2017</v>
      </c>
      <c r="AC131" s="8" t="str">
        <f t="shared" si="41"/>
        <v>WS_Tapping_ISZ</v>
      </c>
      <c r="AD131" s="9">
        <f>H131</f>
        <v>0</v>
      </c>
      <c r="AE131" s="8" t="str">
        <f t="shared" si="42"/>
        <v>WS_Tapping_ISZ_COST_E_2017</v>
      </c>
      <c r="AF131" s="8" t="str">
        <f t="shared" si="43"/>
        <v>WS_Tapping_ISZ</v>
      </c>
      <c r="AG131" s="9">
        <f>I131</f>
        <v>0</v>
      </c>
      <c r="AH131" s="8" t="str">
        <f t="shared" si="44"/>
        <v>WS_Tapping_ISZ_COST_Z</v>
      </c>
      <c r="AI131" s="8" t="str">
        <f t="shared" si="45"/>
        <v>WS_Tapping_ISZ</v>
      </c>
      <c r="AJ131" s="9">
        <f>J131</f>
        <v>0</v>
      </c>
    </row>
    <row r="132" spans="1:36" ht="15.75" thickBot="1">
      <c r="A132" s="27" t="s">
        <v>660</v>
      </c>
      <c r="B132" s="72" t="s">
        <v>686</v>
      </c>
      <c r="C132" s="72" t="s">
        <v>687</v>
      </c>
      <c r="D132" s="73"/>
      <c r="E132" s="74">
        <v>6.054707891735374</v>
      </c>
      <c r="F132" s="74">
        <v>5.7663884683194038</v>
      </c>
      <c r="G132" s="74">
        <v>5.4917985412565749</v>
      </c>
      <c r="H132" s="74"/>
      <c r="I132" s="76"/>
      <c r="J132" s="72"/>
      <c r="K132" s="121"/>
      <c r="L132" s="121"/>
      <c r="M132" s="121"/>
      <c r="N132" s="121"/>
      <c r="O132" s="121"/>
      <c r="P132" s="121"/>
      <c r="Q132" s="121"/>
      <c r="R132" s="8" t="str">
        <f t="shared" si="35"/>
        <v>WS_Spot welding - Robot Arms_ISZ_COST_A_2017</v>
      </c>
      <c r="S132" s="8" t="str">
        <f t="shared" si="34"/>
        <v>WS_Spotwelding_RobotArms_ISZ</v>
      </c>
      <c r="T132" s="8" t="s">
        <v>502</v>
      </c>
      <c r="U132" s="9">
        <f>E132</f>
        <v>6.054707891735374</v>
      </c>
      <c r="V132" s="8" t="str">
        <f t="shared" si="36"/>
        <v>WS_Spot welding - Robot Arms_ISZ_COST_B_2017</v>
      </c>
      <c r="W132" s="8" t="str">
        <f t="shared" si="37"/>
        <v>WS_Spot welding - Robot Arms_ISZ</v>
      </c>
      <c r="X132" s="9">
        <f>F132</f>
        <v>5.7663884683194038</v>
      </c>
      <c r="Y132" s="8" t="str">
        <f t="shared" si="38"/>
        <v>WS_Spot welding - Robot Arms_ISZ_COST_C_2017</v>
      </c>
      <c r="Z132" s="8" t="str">
        <f t="shared" si="39"/>
        <v>WS_Spot welding - Robot Arms_ISZ</v>
      </c>
      <c r="AA132" s="9">
        <f>G132</f>
        <v>5.4917985412565749</v>
      </c>
      <c r="AB132" s="8" t="str">
        <f t="shared" si="40"/>
        <v>WS_Spot welding - Robot Arms_ISZ_COST_D_2017</v>
      </c>
      <c r="AC132" s="8" t="str">
        <f t="shared" si="41"/>
        <v>WS_Spot welding - Robot Arms_ISZ</v>
      </c>
      <c r="AD132" s="9">
        <f>H132</f>
        <v>0</v>
      </c>
      <c r="AE132" s="8" t="str">
        <f t="shared" si="42"/>
        <v>WS_Spot welding - Robot Arms_ISZ_COST_E_2017</v>
      </c>
      <c r="AF132" s="8" t="str">
        <f t="shared" si="43"/>
        <v>WS_Spot welding - Robot Arms_ISZ</v>
      </c>
      <c r="AG132" s="9">
        <f>I132</f>
        <v>0</v>
      </c>
      <c r="AH132" s="8" t="str">
        <f t="shared" si="44"/>
        <v>WS_Spot welding - Robot Arms_ISZ_COST_Z</v>
      </c>
      <c r="AI132" s="8" t="str">
        <f t="shared" si="45"/>
        <v>WS_Spot welding - Robot Arms_ISZ</v>
      </c>
      <c r="AJ132" s="9">
        <f>J132</f>
        <v>0</v>
      </c>
    </row>
    <row r="133" spans="1:36" ht="15.75" thickBot="1">
      <c r="A133" s="27" t="s">
        <v>660</v>
      </c>
      <c r="B133" s="72" t="s">
        <v>688</v>
      </c>
      <c r="C133" s="72" t="s">
        <v>689</v>
      </c>
      <c r="D133" s="73"/>
      <c r="E133" s="74">
        <v>3.6057221184304846</v>
      </c>
      <c r="F133" s="74">
        <v>3.4340210651718901</v>
      </c>
      <c r="G133" s="74">
        <v>3.2704962525446573</v>
      </c>
      <c r="H133" s="74"/>
      <c r="I133" s="76"/>
      <c r="J133" s="72"/>
      <c r="K133" s="121"/>
      <c r="L133" s="121"/>
      <c r="M133" s="121"/>
      <c r="N133" s="121"/>
      <c r="O133" s="121"/>
      <c r="P133" s="121"/>
      <c r="Q133" s="121"/>
      <c r="R133" s="8" t="str">
        <f t="shared" si="35"/>
        <v>WS_Tig Welding - NCT welding_ISZ_COST_A_2017</v>
      </c>
      <c r="S133" s="8" t="str">
        <f t="shared" si="34"/>
        <v>WS_TigWelding_NCTwelding_ISZ</v>
      </c>
      <c r="T133" s="8" t="s">
        <v>502</v>
      </c>
      <c r="U133" s="9">
        <f>E133</f>
        <v>3.6057221184304846</v>
      </c>
      <c r="V133" s="8" t="str">
        <f t="shared" si="36"/>
        <v>WS_Tig Welding - NCT welding_ISZ_COST_B_2017</v>
      </c>
      <c r="W133" s="8" t="str">
        <f t="shared" si="37"/>
        <v>WS_Tig Welding - NCT welding_ISZ</v>
      </c>
      <c r="X133" s="9">
        <f>F133</f>
        <v>3.4340210651718901</v>
      </c>
      <c r="Y133" s="8" t="str">
        <f t="shared" si="38"/>
        <v>WS_Tig Welding - NCT welding_ISZ_COST_C_2017</v>
      </c>
      <c r="Z133" s="8" t="str">
        <f t="shared" si="39"/>
        <v>WS_Tig Welding - NCT welding_ISZ</v>
      </c>
      <c r="AA133" s="9">
        <f>G133</f>
        <v>3.2704962525446573</v>
      </c>
      <c r="AB133" s="8" t="str">
        <f t="shared" si="40"/>
        <v>WS_Tig Welding - NCT welding_ISZ_COST_D_2017</v>
      </c>
      <c r="AC133" s="8" t="str">
        <f t="shared" si="41"/>
        <v>WS_Tig Welding - NCT welding_ISZ</v>
      </c>
      <c r="AD133" s="9">
        <f>H133</f>
        <v>0</v>
      </c>
      <c r="AE133" s="8" t="str">
        <f t="shared" si="42"/>
        <v>WS_Tig Welding - NCT welding_ISZ_COST_E_2017</v>
      </c>
      <c r="AF133" s="8" t="str">
        <f t="shared" si="43"/>
        <v>WS_Tig Welding - NCT welding_ISZ</v>
      </c>
      <c r="AG133" s="9">
        <f>I133</f>
        <v>0</v>
      </c>
      <c r="AH133" s="8" t="str">
        <f t="shared" si="44"/>
        <v>WS_Tig Welding - NCT welding_ISZ_COST_Z</v>
      </c>
      <c r="AI133" s="8" t="str">
        <f t="shared" si="45"/>
        <v>WS_Tig Welding - NCT welding_ISZ</v>
      </c>
      <c r="AJ133" s="9">
        <f>J133</f>
        <v>0</v>
      </c>
    </row>
    <row r="134" spans="1:36" ht="15.75" thickBot="1">
      <c r="A134" s="27" t="s">
        <v>660</v>
      </c>
      <c r="B134" s="72" t="s">
        <v>690</v>
      </c>
      <c r="C134" s="72" t="s">
        <v>691</v>
      </c>
      <c r="D134" s="73"/>
      <c r="E134" s="74">
        <v>3.5906833447511075</v>
      </c>
      <c r="F134" s="74">
        <v>3.4196984235724832</v>
      </c>
      <c r="G134" s="74">
        <v>3.2568556414976029</v>
      </c>
      <c r="H134" s="74"/>
      <c r="I134" s="76"/>
      <c r="J134" s="72"/>
      <c r="K134" s="121"/>
      <c r="L134" s="121"/>
      <c r="M134" s="121"/>
      <c r="N134" s="121"/>
      <c r="O134" s="121"/>
      <c r="P134" s="121"/>
      <c r="Q134" s="121"/>
      <c r="R134" s="8" t="str">
        <f t="shared" si="35"/>
        <v>WS_Mig Welding - ZF_ISZ_COST_A_2017</v>
      </c>
      <c r="S134" s="8" t="str">
        <f t="shared" si="34"/>
        <v>WS_MigWelding_ZF_ISZ</v>
      </c>
      <c r="T134" s="8" t="s">
        <v>502</v>
      </c>
      <c r="U134" s="9">
        <f>E134</f>
        <v>3.5906833447511075</v>
      </c>
      <c r="V134" s="8" t="str">
        <f t="shared" si="36"/>
        <v>WS_Mig Welding - ZF_ISZ_COST_B_2017</v>
      </c>
      <c r="W134" s="8" t="str">
        <f t="shared" si="37"/>
        <v>WS_Mig Welding - ZF_ISZ</v>
      </c>
      <c r="X134" s="9">
        <f>F134</f>
        <v>3.4196984235724832</v>
      </c>
      <c r="Y134" s="8" t="str">
        <f t="shared" si="38"/>
        <v>WS_Mig Welding - ZF_ISZ_COST_C_2017</v>
      </c>
      <c r="Z134" s="8" t="str">
        <f t="shared" si="39"/>
        <v>WS_Mig Welding - ZF_ISZ</v>
      </c>
      <c r="AA134" s="9">
        <f>G134</f>
        <v>3.2568556414976029</v>
      </c>
      <c r="AB134" s="8" t="str">
        <f t="shared" si="40"/>
        <v>WS_Mig Welding - ZF_ISZ_COST_D_2017</v>
      </c>
      <c r="AC134" s="8" t="str">
        <f t="shared" si="41"/>
        <v>WS_Mig Welding - ZF_ISZ</v>
      </c>
      <c r="AD134" s="9">
        <f>H134</f>
        <v>0</v>
      </c>
      <c r="AE134" s="8" t="str">
        <f t="shared" si="42"/>
        <v>WS_Mig Welding - ZF_ISZ_COST_E_2017</v>
      </c>
      <c r="AF134" s="8" t="str">
        <f t="shared" si="43"/>
        <v>WS_Mig Welding - ZF_ISZ</v>
      </c>
      <c r="AG134" s="9">
        <f>I134</f>
        <v>0</v>
      </c>
      <c r="AH134" s="8" t="str">
        <f t="shared" si="44"/>
        <v>WS_Mig Welding - ZF_ISZ_COST_Z</v>
      </c>
      <c r="AI134" s="8" t="str">
        <f t="shared" si="45"/>
        <v>WS_Mig Welding - ZF_ISZ</v>
      </c>
      <c r="AJ134" s="9">
        <f>J134</f>
        <v>0</v>
      </c>
    </row>
    <row r="135" spans="1:36" ht="15.75" thickBot="1">
      <c r="A135" s="27" t="s">
        <v>660</v>
      </c>
      <c r="B135" s="72" t="s">
        <v>692</v>
      </c>
      <c r="C135" s="72" t="s">
        <v>693</v>
      </c>
      <c r="D135" s="73"/>
      <c r="E135" s="74">
        <v>21.573475999902158</v>
      </c>
      <c r="F135" s="74">
        <v>20.546167618954435</v>
      </c>
      <c r="G135" s="74">
        <v>19.567778684718508</v>
      </c>
      <c r="H135" s="74"/>
      <c r="I135" s="76"/>
      <c r="J135" s="72"/>
      <c r="K135" s="121"/>
      <c r="L135" s="121"/>
      <c r="M135" s="121"/>
      <c r="N135" s="121"/>
      <c r="O135" s="121"/>
      <c r="P135" s="121"/>
      <c r="Q135" s="121"/>
      <c r="R135" s="8" t="str">
        <f t="shared" si="35"/>
        <v>WS_Pretreatment - Powder coating_ISZ_COST_A_2017</v>
      </c>
      <c r="S135" s="8" t="str">
        <f t="shared" si="34"/>
        <v>WS_Pretreatment_Powdercoating_ISZ</v>
      </c>
      <c r="T135" s="8" t="s">
        <v>502</v>
      </c>
      <c r="U135" s="9">
        <f>E135</f>
        <v>21.573475999902158</v>
      </c>
      <c r="V135" s="8" t="str">
        <f t="shared" si="36"/>
        <v>WS_Pretreatment - Powder coating_ISZ_COST_B_2017</v>
      </c>
      <c r="W135" s="8" t="str">
        <f t="shared" si="37"/>
        <v>WS_Pretreatment - Powder coating_ISZ</v>
      </c>
      <c r="X135" s="9">
        <f>F135</f>
        <v>20.546167618954435</v>
      </c>
      <c r="Y135" s="8" t="str">
        <f t="shared" si="38"/>
        <v>WS_Pretreatment - Powder coating_ISZ_COST_C_2017</v>
      </c>
      <c r="Z135" s="8" t="str">
        <f t="shared" si="39"/>
        <v>WS_Pretreatment - Powder coating_ISZ</v>
      </c>
      <c r="AA135" s="9">
        <f>G135</f>
        <v>19.567778684718508</v>
      </c>
      <c r="AB135" s="8" t="str">
        <f t="shared" si="40"/>
        <v>WS_Pretreatment - Powder coating_ISZ_COST_D_2017</v>
      </c>
      <c r="AC135" s="8" t="str">
        <f t="shared" si="41"/>
        <v>WS_Pretreatment - Powder coating_ISZ</v>
      </c>
      <c r="AD135" s="9">
        <f>H135</f>
        <v>0</v>
      </c>
      <c r="AE135" s="8" t="str">
        <f t="shared" si="42"/>
        <v>WS_Pretreatment - Powder coating_ISZ_COST_E_2017</v>
      </c>
      <c r="AF135" s="8" t="str">
        <f t="shared" si="43"/>
        <v>WS_Pretreatment - Powder coating_ISZ</v>
      </c>
      <c r="AG135" s="9">
        <f>I135</f>
        <v>0</v>
      </c>
      <c r="AH135" s="8" t="str">
        <f t="shared" si="44"/>
        <v>WS_Pretreatment - Powder coating_ISZ_COST_Z</v>
      </c>
      <c r="AI135" s="8" t="str">
        <f t="shared" si="45"/>
        <v>WS_Pretreatment - Powder coating_ISZ</v>
      </c>
      <c r="AJ135" s="9">
        <f>J135</f>
        <v>0</v>
      </c>
    </row>
    <row r="136" spans="1:36" ht="15.75" thickBot="1">
      <c r="A136" s="27" t="s">
        <v>660</v>
      </c>
      <c r="B136" s="72" t="s">
        <v>694</v>
      </c>
      <c r="C136" s="72" t="s">
        <v>695</v>
      </c>
      <c r="D136" s="73"/>
      <c r="E136" s="74">
        <v>31.919624063446896</v>
      </c>
      <c r="F136" s="74">
        <v>30.39964196518752</v>
      </c>
      <c r="G136" s="74">
        <v>28.952039966845255</v>
      </c>
      <c r="H136" s="74"/>
      <c r="I136" s="76"/>
      <c r="J136" s="72"/>
      <c r="K136" s="121"/>
      <c r="L136" s="121"/>
      <c r="M136" s="121"/>
      <c r="N136" s="121"/>
      <c r="O136" s="121"/>
      <c r="P136" s="121"/>
      <c r="Q136" s="121"/>
      <c r="R136" s="8" t="str">
        <f t="shared" si="35"/>
        <v>WS_Powder Coating_ISZ_COST_A_2017</v>
      </c>
      <c r="S136" s="8" t="str">
        <f t="shared" si="34"/>
        <v>WS_PowderCoating_ISZ</v>
      </c>
      <c r="T136" s="8" t="s">
        <v>502</v>
      </c>
      <c r="U136" s="9">
        <f>E136</f>
        <v>31.919624063446896</v>
      </c>
      <c r="V136" s="8" t="str">
        <f t="shared" si="36"/>
        <v>WS_Powder Coating_ISZ_COST_B_2017</v>
      </c>
      <c r="W136" s="8" t="str">
        <f t="shared" si="37"/>
        <v>WS_Powder Coating_ISZ</v>
      </c>
      <c r="X136" s="9">
        <f>F136</f>
        <v>30.39964196518752</v>
      </c>
      <c r="Y136" s="8" t="str">
        <f t="shared" si="38"/>
        <v>WS_Powder Coating_ISZ_COST_C_2017</v>
      </c>
      <c r="Z136" s="8" t="str">
        <f t="shared" si="39"/>
        <v>WS_Powder Coating_ISZ</v>
      </c>
      <c r="AA136" s="9">
        <f>G136</f>
        <v>28.952039966845255</v>
      </c>
      <c r="AB136" s="8" t="str">
        <f t="shared" si="40"/>
        <v>WS_Powder Coating_ISZ_COST_D_2017</v>
      </c>
      <c r="AC136" s="8" t="str">
        <f t="shared" si="41"/>
        <v>WS_Powder Coating_ISZ</v>
      </c>
      <c r="AD136" s="9">
        <f>H136</f>
        <v>0</v>
      </c>
      <c r="AE136" s="8" t="str">
        <f t="shared" si="42"/>
        <v>WS_Powder Coating_ISZ_COST_E_2017</v>
      </c>
      <c r="AF136" s="8" t="str">
        <f t="shared" si="43"/>
        <v>WS_Powder Coating_ISZ</v>
      </c>
      <c r="AG136" s="9">
        <f>I136</f>
        <v>0</v>
      </c>
      <c r="AH136" s="8" t="str">
        <f t="shared" si="44"/>
        <v>WS_Powder Coating_ISZ_COST_Z</v>
      </c>
      <c r="AI136" s="8" t="str">
        <f t="shared" si="45"/>
        <v>WS_Powder Coating_ISZ</v>
      </c>
      <c r="AJ136" s="9">
        <f>J136</f>
        <v>0</v>
      </c>
    </row>
    <row r="137" spans="1:36" ht="15.75" thickBot="1">
      <c r="A137" s="27" t="s">
        <v>660</v>
      </c>
      <c r="B137" s="72" t="s">
        <v>696</v>
      </c>
      <c r="C137" s="72" t="s">
        <v>697</v>
      </c>
      <c r="D137" s="73"/>
      <c r="E137" s="74">
        <v>6.0045302550611073</v>
      </c>
      <c r="F137" s="74">
        <v>5.7186002429153397</v>
      </c>
      <c r="G137" s="74">
        <v>5.4462859456336563</v>
      </c>
      <c r="H137" s="72"/>
      <c r="I137" s="76"/>
      <c r="J137" s="72"/>
      <c r="K137" s="121"/>
      <c r="L137" s="121"/>
      <c r="M137" s="121"/>
      <c r="N137" s="121"/>
      <c r="O137" s="121"/>
      <c r="P137" s="121"/>
      <c r="Q137" s="121"/>
      <c r="R137" s="8" t="str">
        <f t="shared" si="35"/>
        <v>WS_CNC _ISZ_COST_A_2017</v>
      </c>
      <c r="S137" s="8" t="str">
        <f t="shared" si="34"/>
        <v>WS_CNC_ISZ</v>
      </c>
      <c r="T137" s="8" t="s">
        <v>502</v>
      </c>
      <c r="U137" s="9">
        <f>E137</f>
        <v>6.0045302550611073</v>
      </c>
      <c r="V137" s="8" t="str">
        <f t="shared" si="36"/>
        <v>WS_CNC _ISZ_COST_B_2017</v>
      </c>
      <c r="W137" s="8" t="str">
        <f t="shared" si="37"/>
        <v>WS_CNC _ISZ</v>
      </c>
      <c r="X137" s="9">
        <f>F137</f>
        <v>5.7186002429153397</v>
      </c>
      <c r="Y137" s="8" t="str">
        <f t="shared" si="38"/>
        <v>WS_CNC _ISZ_COST_C_2017</v>
      </c>
      <c r="Z137" s="8" t="str">
        <f t="shared" si="39"/>
        <v>WS_CNC _ISZ</v>
      </c>
      <c r="AA137" s="9">
        <f>G137</f>
        <v>5.4462859456336563</v>
      </c>
      <c r="AB137" s="8" t="str">
        <f t="shared" si="40"/>
        <v>WS_CNC _ISZ_COST_D_2017</v>
      </c>
      <c r="AC137" s="8" t="str">
        <f t="shared" si="41"/>
        <v>WS_CNC _ISZ</v>
      </c>
      <c r="AD137" s="9">
        <f>H137</f>
        <v>0</v>
      </c>
      <c r="AE137" s="8" t="str">
        <f t="shared" si="42"/>
        <v>WS_CNC _ISZ_COST_E_2017</v>
      </c>
      <c r="AF137" s="8" t="str">
        <f t="shared" si="43"/>
        <v>WS_CNC _ISZ</v>
      </c>
      <c r="AG137" s="9">
        <f>I137</f>
        <v>0</v>
      </c>
      <c r="AH137" s="8" t="str">
        <f t="shared" si="44"/>
        <v>WS_CNC _ISZ_COST_Z</v>
      </c>
      <c r="AI137" s="8" t="str">
        <f t="shared" si="45"/>
        <v>WS_CNC _ISZ</v>
      </c>
      <c r="AJ137" s="9">
        <f>J137</f>
        <v>0</v>
      </c>
    </row>
    <row r="138" spans="1:36" ht="15.75" thickBot="1">
      <c r="A138" s="27" t="s">
        <v>660</v>
      </c>
      <c r="B138" s="72" t="s">
        <v>698</v>
      </c>
      <c r="C138" s="72" t="s">
        <v>699</v>
      </c>
      <c r="D138" s="73"/>
      <c r="E138" s="74">
        <v>2.0173426518722288</v>
      </c>
      <c r="F138" s="74">
        <v>1.9212787160687892</v>
      </c>
      <c r="G138" s="74">
        <v>1.8297892533988467</v>
      </c>
      <c r="H138" s="72"/>
      <c r="I138" s="76"/>
      <c r="J138" s="72"/>
      <c r="K138" s="121"/>
      <c r="L138" s="121"/>
      <c r="M138" s="121"/>
      <c r="N138" s="121"/>
      <c r="O138" s="121"/>
      <c r="P138" s="121"/>
      <c r="Q138" s="121"/>
      <c r="R138" s="8" t="str">
        <f t="shared" ref="R138:R169" si="46">CONCATENATE("WS_",$B138,"_",$A138,"_COST_A_2017")</f>
        <v>WS_Staking - 20T_ISZ_COST_A_2017</v>
      </c>
      <c r="S138" s="8" t="str">
        <f t="shared" si="34"/>
        <v>WS_Staking_20T_ISZ</v>
      </c>
      <c r="T138" s="8" t="s">
        <v>502</v>
      </c>
      <c r="U138" s="9">
        <f>E138</f>
        <v>2.0173426518722288</v>
      </c>
      <c r="V138" s="8" t="str">
        <f t="shared" ref="V138:V169" si="47">CONCATENATE("WS_",$B138,"_",$A138,"_COST_B_2017")</f>
        <v>WS_Staking - 20T_ISZ_COST_B_2017</v>
      </c>
      <c r="W138" s="8" t="str">
        <f t="shared" ref="W138:W169" si="48">CONCATENATE("WS_",$B138,"_",$A138)</f>
        <v>WS_Staking - 20T_ISZ</v>
      </c>
      <c r="X138" s="9">
        <f>F138</f>
        <v>1.9212787160687892</v>
      </c>
      <c r="Y138" s="8" t="str">
        <f t="shared" ref="Y138:Y169" si="49">CONCATENATE("WS_",$B138,"_",$A138,"_COST_C_2017")</f>
        <v>WS_Staking - 20T_ISZ_COST_C_2017</v>
      </c>
      <c r="Z138" s="8" t="str">
        <f t="shared" ref="Z138:Z169" si="50">CONCATENATE("WS_",$B138,"_",$A138)</f>
        <v>WS_Staking - 20T_ISZ</v>
      </c>
      <c r="AA138" s="9">
        <f>G138</f>
        <v>1.8297892533988467</v>
      </c>
      <c r="AB138" s="8" t="str">
        <f t="shared" ref="AB138:AB169" si="51">CONCATENATE("WS_",$B138,"_",$A138,"_COST_D_2017")</f>
        <v>WS_Staking - 20T_ISZ_COST_D_2017</v>
      </c>
      <c r="AC138" s="8" t="str">
        <f t="shared" ref="AC138:AC169" si="52">CONCATENATE("WS_",$B138,"_",$A138)</f>
        <v>WS_Staking - 20T_ISZ</v>
      </c>
      <c r="AD138" s="9">
        <f>H138</f>
        <v>0</v>
      </c>
      <c r="AE138" s="8" t="str">
        <f t="shared" ref="AE138:AE169" si="53">CONCATENATE("WS_",$B138,"_",$A138,"_COST_E_2017")</f>
        <v>WS_Staking - 20T_ISZ_COST_E_2017</v>
      </c>
      <c r="AF138" s="8" t="str">
        <f t="shared" ref="AF138:AF169" si="54">CONCATENATE("WS_",$B138,"_",$A138)</f>
        <v>WS_Staking - 20T_ISZ</v>
      </c>
      <c r="AG138" s="9">
        <f>I138</f>
        <v>0</v>
      </c>
      <c r="AH138" s="8" t="str">
        <f t="shared" ref="AH138:AH169" si="55">CONCATENATE("WS_",$B138,"_",$A138,"_COST_Z")</f>
        <v>WS_Staking - 20T_ISZ_COST_Z</v>
      </c>
      <c r="AI138" s="8" t="str">
        <f t="shared" ref="AI138:AI169" si="56">CONCATENATE("WS_",$B138,"_",$A138)</f>
        <v>WS_Staking - 20T_ISZ</v>
      </c>
      <c r="AJ138" s="9">
        <f>J138</f>
        <v>0</v>
      </c>
    </row>
    <row r="139" spans="1:36" ht="15.75" thickBot="1">
      <c r="A139" s="27" t="s">
        <v>660</v>
      </c>
      <c r="B139" s="72" t="s">
        <v>700</v>
      </c>
      <c r="C139" s="72" t="s">
        <v>701</v>
      </c>
      <c r="D139" s="73"/>
      <c r="E139" s="74">
        <v>12.859481726279817</v>
      </c>
      <c r="F139" s="74">
        <v>12.247125453599825</v>
      </c>
      <c r="G139" s="74">
        <v>11.663929003428404</v>
      </c>
      <c r="H139" s="72"/>
      <c r="I139" s="76"/>
      <c r="J139" s="72"/>
      <c r="K139" s="121"/>
      <c r="L139" s="121"/>
      <c r="M139" s="121"/>
      <c r="N139" s="121"/>
      <c r="O139" s="121"/>
      <c r="P139" s="121"/>
      <c r="Q139" s="121"/>
      <c r="R139" s="8" t="str">
        <f t="shared" si="46"/>
        <v>WS_Electric Crucible - 600CFE_ISZ_COST_A_2017</v>
      </c>
      <c r="S139" s="8" t="str">
        <f t="shared" ref="S139:S202" si="57">SUBSTITUTE(SUBSTITUTE(CONCATENATE("WS_",$B139,"_",$A139), " - ","_")," ","")</f>
        <v>WS_ElectricCrucible_600CFE_ISZ</v>
      </c>
      <c r="T139" s="8" t="s">
        <v>502</v>
      </c>
      <c r="U139" s="9">
        <f>E139</f>
        <v>12.859481726279817</v>
      </c>
      <c r="V139" s="8" t="str">
        <f t="shared" si="47"/>
        <v>WS_Electric Crucible - 600CFE_ISZ_COST_B_2017</v>
      </c>
      <c r="W139" s="8" t="str">
        <f t="shared" si="48"/>
        <v>WS_Electric Crucible - 600CFE_ISZ</v>
      </c>
      <c r="X139" s="9">
        <f>F139</f>
        <v>12.247125453599825</v>
      </c>
      <c r="Y139" s="8" t="str">
        <f t="shared" si="49"/>
        <v>WS_Electric Crucible - 600CFE_ISZ_COST_C_2017</v>
      </c>
      <c r="Z139" s="8" t="str">
        <f t="shared" si="50"/>
        <v>WS_Electric Crucible - 600CFE_ISZ</v>
      </c>
      <c r="AA139" s="9">
        <f>G139</f>
        <v>11.663929003428404</v>
      </c>
      <c r="AB139" s="8" t="str">
        <f t="shared" si="51"/>
        <v>WS_Electric Crucible - 600CFE_ISZ_COST_D_2017</v>
      </c>
      <c r="AC139" s="8" t="str">
        <f t="shared" si="52"/>
        <v>WS_Electric Crucible - 600CFE_ISZ</v>
      </c>
      <c r="AD139" s="9">
        <f>H139</f>
        <v>0</v>
      </c>
      <c r="AE139" s="8" t="str">
        <f t="shared" si="53"/>
        <v>WS_Electric Crucible - 600CFE_ISZ_COST_E_2017</v>
      </c>
      <c r="AF139" s="8" t="str">
        <f t="shared" si="54"/>
        <v>WS_Electric Crucible - 600CFE_ISZ</v>
      </c>
      <c r="AG139" s="9">
        <f>I139</f>
        <v>0</v>
      </c>
      <c r="AH139" s="8" t="str">
        <f t="shared" si="55"/>
        <v>WS_Electric Crucible - 600CFE_ISZ_COST_Z</v>
      </c>
      <c r="AI139" s="8" t="str">
        <f t="shared" si="56"/>
        <v>WS_Electric Crucible - 600CFE_ISZ</v>
      </c>
      <c r="AJ139" s="9">
        <f>J139</f>
        <v>0</v>
      </c>
    </row>
    <row r="140" spans="1:36" ht="15.75" thickBot="1">
      <c r="A140" s="27" t="s">
        <v>660</v>
      </c>
      <c r="B140" s="67" t="s">
        <v>702</v>
      </c>
      <c r="C140" s="67" t="s">
        <v>703</v>
      </c>
      <c r="D140" s="77" t="s">
        <v>523</v>
      </c>
      <c r="E140" s="78">
        <v>8.4579166996459918</v>
      </c>
      <c r="F140" s="79">
        <v>8.0551587615676112</v>
      </c>
      <c r="G140" s="80">
        <v>7.6715797729215334</v>
      </c>
      <c r="H140" s="81"/>
      <c r="I140" s="82"/>
      <c r="J140" s="81"/>
      <c r="K140" s="81"/>
      <c r="L140" s="81"/>
      <c r="M140" s="81"/>
      <c r="N140" s="81"/>
      <c r="O140" s="81"/>
      <c r="P140" s="81"/>
      <c r="Q140" s="81"/>
      <c r="R140" s="8" t="str">
        <f t="shared" si="46"/>
        <v>WS_P60T_ISZ_COST_A_2017</v>
      </c>
      <c r="S140" s="8" t="str">
        <f t="shared" si="57"/>
        <v>WS_P60T_ISZ</v>
      </c>
      <c r="T140" s="8" t="s">
        <v>502</v>
      </c>
      <c r="U140" s="9">
        <f>E140</f>
        <v>8.4579166996459918</v>
      </c>
      <c r="V140" s="8" t="str">
        <f t="shared" si="47"/>
        <v>WS_P60T_ISZ_COST_B_2017</v>
      </c>
      <c r="W140" s="8" t="str">
        <f t="shared" si="48"/>
        <v>WS_P60T_ISZ</v>
      </c>
      <c r="X140" s="9">
        <f>F140</f>
        <v>8.0551587615676112</v>
      </c>
      <c r="Y140" s="8" t="str">
        <f t="shared" si="49"/>
        <v>WS_P60T_ISZ_COST_C_2017</v>
      </c>
      <c r="Z140" s="8" t="str">
        <f t="shared" si="50"/>
        <v>WS_P60T_ISZ</v>
      </c>
      <c r="AA140" s="9">
        <f>G140</f>
        <v>7.6715797729215334</v>
      </c>
      <c r="AB140" s="8" t="str">
        <f t="shared" si="51"/>
        <v>WS_P60T_ISZ_COST_D_2017</v>
      </c>
      <c r="AC140" s="8" t="str">
        <f t="shared" si="52"/>
        <v>WS_P60T_ISZ</v>
      </c>
      <c r="AD140" s="9">
        <f>H140</f>
        <v>0</v>
      </c>
      <c r="AE140" s="8" t="str">
        <f t="shared" si="53"/>
        <v>WS_P60T_ISZ_COST_E_2017</v>
      </c>
      <c r="AF140" s="8" t="str">
        <f t="shared" si="54"/>
        <v>WS_P60T_ISZ</v>
      </c>
      <c r="AG140" s="9">
        <f>I140</f>
        <v>0</v>
      </c>
      <c r="AH140" s="8" t="str">
        <f t="shared" si="55"/>
        <v>WS_P60T_ISZ_COST_Z</v>
      </c>
      <c r="AI140" s="8" t="str">
        <f t="shared" si="56"/>
        <v>WS_P60T_ISZ</v>
      </c>
      <c r="AJ140" s="9">
        <f>J140</f>
        <v>0</v>
      </c>
    </row>
    <row r="141" spans="1:36" ht="15.75" thickBot="1">
      <c r="A141" s="27" t="s">
        <v>660</v>
      </c>
      <c r="B141" s="72" t="s">
        <v>704</v>
      </c>
      <c r="C141" s="72" t="s">
        <v>705</v>
      </c>
      <c r="D141" s="83" t="s">
        <v>523</v>
      </c>
      <c r="E141" s="84">
        <v>9.3822687039510324</v>
      </c>
      <c r="F141" s="85">
        <v>8.9354940037628872</v>
      </c>
      <c r="G141" s="86">
        <v>8.5099942892979872</v>
      </c>
      <c r="H141" s="87"/>
      <c r="I141" s="88"/>
      <c r="J141" s="87"/>
      <c r="K141" s="122"/>
      <c r="L141" s="122"/>
      <c r="M141" s="122"/>
      <c r="N141" s="122"/>
      <c r="O141" s="122"/>
      <c r="P141" s="122"/>
      <c r="Q141" s="122"/>
      <c r="R141" s="8" t="str">
        <f t="shared" si="46"/>
        <v>WS_P110T_ISZ_COST_A_2017</v>
      </c>
      <c r="S141" s="8" t="str">
        <f t="shared" si="57"/>
        <v>WS_P110T_ISZ</v>
      </c>
      <c r="T141" s="8" t="s">
        <v>502</v>
      </c>
      <c r="U141" s="9">
        <f>E141</f>
        <v>9.3822687039510324</v>
      </c>
      <c r="V141" s="8" t="str">
        <f t="shared" si="47"/>
        <v>WS_P110T_ISZ_COST_B_2017</v>
      </c>
      <c r="W141" s="8" t="str">
        <f t="shared" si="48"/>
        <v>WS_P110T_ISZ</v>
      </c>
      <c r="X141" s="9">
        <f>F141</f>
        <v>8.9354940037628872</v>
      </c>
      <c r="Y141" s="8" t="str">
        <f t="shared" si="49"/>
        <v>WS_P110T_ISZ_COST_C_2017</v>
      </c>
      <c r="Z141" s="8" t="str">
        <f t="shared" si="50"/>
        <v>WS_P110T_ISZ</v>
      </c>
      <c r="AA141" s="9">
        <f>G141</f>
        <v>8.5099942892979872</v>
      </c>
      <c r="AB141" s="8" t="str">
        <f t="shared" si="51"/>
        <v>WS_P110T_ISZ_COST_D_2017</v>
      </c>
      <c r="AC141" s="8" t="str">
        <f t="shared" si="52"/>
        <v>WS_P110T_ISZ</v>
      </c>
      <c r="AD141" s="9">
        <f>H141</f>
        <v>0</v>
      </c>
      <c r="AE141" s="8" t="str">
        <f t="shared" si="53"/>
        <v>WS_P110T_ISZ_COST_E_2017</v>
      </c>
      <c r="AF141" s="8" t="str">
        <f t="shared" si="54"/>
        <v>WS_P110T_ISZ</v>
      </c>
      <c r="AG141" s="9">
        <f>I141</f>
        <v>0</v>
      </c>
      <c r="AH141" s="8" t="str">
        <f t="shared" si="55"/>
        <v>WS_P110T_ISZ_COST_Z</v>
      </c>
      <c r="AI141" s="8" t="str">
        <f t="shared" si="56"/>
        <v>WS_P110T_ISZ</v>
      </c>
      <c r="AJ141" s="9">
        <f>J141</f>
        <v>0</v>
      </c>
    </row>
    <row r="142" spans="1:36" ht="15.75" thickBot="1">
      <c r="A142" s="27" t="s">
        <v>660</v>
      </c>
      <c r="B142" s="72" t="s">
        <v>706</v>
      </c>
      <c r="C142" s="72" t="s">
        <v>707</v>
      </c>
      <c r="D142" s="83" t="s">
        <v>523</v>
      </c>
      <c r="E142" s="84">
        <v>16.186332496155231</v>
      </c>
      <c r="F142" s="85">
        <v>15.415554758243076</v>
      </c>
      <c r="G142" s="86">
        <v>14.681480722136262</v>
      </c>
      <c r="H142" s="87"/>
      <c r="I142" s="88"/>
      <c r="J142" s="87"/>
      <c r="K142" s="122"/>
      <c r="L142" s="122"/>
      <c r="M142" s="122"/>
      <c r="N142" s="122"/>
      <c r="O142" s="122"/>
      <c r="P142" s="122"/>
      <c r="Q142" s="122"/>
      <c r="R142" s="8" t="str">
        <f t="shared" si="46"/>
        <v>WS_P110T - Umax_ISZ_COST_A_2017</v>
      </c>
      <c r="S142" s="8" t="str">
        <f t="shared" si="57"/>
        <v>WS_P110T_Umax_ISZ</v>
      </c>
      <c r="T142" s="8" t="s">
        <v>502</v>
      </c>
      <c r="U142" s="9">
        <f>E142</f>
        <v>16.186332496155231</v>
      </c>
      <c r="V142" s="8" t="str">
        <f t="shared" si="47"/>
        <v>WS_P110T - Umax_ISZ_COST_B_2017</v>
      </c>
      <c r="W142" s="8" t="str">
        <f t="shared" si="48"/>
        <v>WS_P110T - Umax_ISZ</v>
      </c>
      <c r="X142" s="9">
        <f>F142</f>
        <v>15.415554758243076</v>
      </c>
      <c r="Y142" s="8" t="str">
        <f t="shared" si="49"/>
        <v>WS_P110T - Umax_ISZ_COST_C_2017</v>
      </c>
      <c r="Z142" s="8" t="str">
        <f t="shared" si="50"/>
        <v>WS_P110T - Umax_ISZ</v>
      </c>
      <c r="AA142" s="9">
        <f>G142</f>
        <v>14.681480722136262</v>
      </c>
      <c r="AB142" s="8" t="str">
        <f t="shared" si="51"/>
        <v>WS_P110T - Umax_ISZ_COST_D_2017</v>
      </c>
      <c r="AC142" s="8" t="str">
        <f t="shared" si="52"/>
        <v>WS_P110T - Umax_ISZ</v>
      </c>
      <c r="AD142" s="9">
        <f>H142</f>
        <v>0</v>
      </c>
      <c r="AE142" s="8" t="str">
        <f t="shared" si="53"/>
        <v>WS_P110T - Umax_ISZ_COST_E_2017</v>
      </c>
      <c r="AF142" s="8" t="str">
        <f t="shared" si="54"/>
        <v>WS_P110T - Umax_ISZ</v>
      </c>
      <c r="AG142" s="9">
        <f>I142</f>
        <v>0</v>
      </c>
      <c r="AH142" s="8" t="str">
        <f t="shared" si="55"/>
        <v>WS_P110T - Umax_ISZ_COST_Z</v>
      </c>
      <c r="AI142" s="8" t="str">
        <f t="shared" si="56"/>
        <v>WS_P110T - Umax_ISZ</v>
      </c>
      <c r="AJ142" s="9">
        <f>J142</f>
        <v>0</v>
      </c>
    </row>
    <row r="143" spans="1:36" ht="15.75" thickBot="1">
      <c r="A143" s="27" t="s">
        <v>660</v>
      </c>
      <c r="B143" s="72" t="s">
        <v>708</v>
      </c>
      <c r="C143" s="72" t="s">
        <v>709</v>
      </c>
      <c r="D143" s="83" t="s">
        <v>523</v>
      </c>
      <c r="E143" s="84">
        <v>18.842086767398687</v>
      </c>
      <c r="F143" s="85">
        <v>17.944844540379702</v>
      </c>
      <c r="G143" s="86">
        <v>17.090328133694953</v>
      </c>
      <c r="H143" s="87"/>
      <c r="I143" s="88"/>
      <c r="J143" s="87"/>
      <c r="K143" s="122"/>
      <c r="L143" s="122"/>
      <c r="M143" s="122"/>
      <c r="N143" s="122"/>
      <c r="O143" s="122"/>
      <c r="P143" s="122"/>
      <c r="Q143" s="122"/>
      <c r="R143" s="8" t="str">
        <f t="shared" si="46"/>
        <v>WS_P125T - Ing Yu_ISZ_COST_A_2017</v>
      </c>
      <c r="S143" s="8" t="str">
        <f t="shared" si="57"/>
        <v>WS_P125T_IngYu_ISZ</v>
      </c>
      <c r="T143" s="8" t="s">
        <v>502</v>
      </c>
      <c r="U143" s="9">
        <f>E143</f>
        <v>18.842086767398687</v>
      </c>
      <c r="V143" s="8" t="str">
        <f t="shared" si="47"/>
        <v>WS_P125T - Ing Yu_ISZ_COST_B_2017</v>
      </c>
      <c r="W143" s="8" t="str">
        <f t="shared" si="48"/>
        <v>WS_P125T - Ing Yu_ISZ</v>
      </c>
      <c r="X143" s="9">
        <f>F143</f>
        <v>17.944844540379702</v>
      </c>
      <c r="Y143" s="8" t="str">
        <f t="shared" si="49"/>
        <v>WS_P125T - Ing Yu_ISZ_COST_C_2017</v>
      </c>
      <c r="Z143" s="8" t="str">
        <f t="shared" si="50"/>
        <v>WS_P125T - Ing Yu_ISZ</v>
      </c>
      <c r="AA143" s="9">
        <f>G143</f>
        <v>17.090328133694953</v>
      </c>
      <c r="AB143" s="8" t="str">
        <f t="shared" si="51"/>
        <v>WS_P125T - Ing Yu_ISZ_COST_D_2017</v>
      </c>
      <c r="AC143" s="8" t="str">
        <f t="shared" si="52"/>
        <v>WS_P125T - Ing Yu_ISZ</v>
      </c>
      <c r="AD143" s="9">
        <f>H143</f>
        <v>0</v>
      </c>
      <c r="AE143" s="8" t="str">
        <f t="shared" si="53"/>
        <v>WS_P125T - Ing Yu_ISZ_COST_E_2017</v>
      </c>
      <c r="AF143" s="8" t="str">
        <f t="shared" si="54"/>
        <v>WS_P125T - Ing Yu_ISZ</v>
      </c>
      <c r="AG143" s="9">
        <f>I143</f>
        <v>0</v>
      </c>
      <c r="AH143" s="8" t="str">
        <f t="shared" si="55"/>
        <v>WS_P125T - Ing Yu_ISZ_COST_Z</v>
      </c>
      <c r="AI143" s="8" t="str">
        <f t="shared" si="56"/>
        <v>WS_P125T - Ing Yu_ISZ</v>
      </c>
      <c r="AJ143" s="9">
        <f>J143</f>
        <v>0</v>
      </c>
    </row>
    <row r="144" spans="1:36" ht="15.75" thickBot="1">
      <c r="A144" s="27" t="s">
        <v>660</v>
      </c>
      <c r="B144" s="72" t="s">
        <v>710</v>
      </c>
      <c r="C144" s="72" t="s">
        <v>711</v>
      </c>
      <c r="D144" s="83" t="s">
        <v>523</v>
      </c>
      <c r="E144" s="84">
        <v>18.950222962040456</v>
      </c>
      <c r="F144" s="85">
        <v>18.047831392419482</v>
      </c>
      <c r="G144" s="86">
        <v>17.188410849923315</v>
      </c>
      <c r="H144" s="87"/>
      <c r="I144" s="88"/>
      <c r="J144" s="87"/>
      <c r="K144" s="122"/>
      <c r="L144" s="122"/>
      <c r="M144" s="122"/>
      <c r="N144" s="122"/>
      <c r="O144" s="122"/>
      <c r="P144" s="122"/>
      <c r="Q144" s="122"/>
      <c r="R144" s="8" t="str">
        <f t="shared" si="46"/>
        <v>WS_P160T_ISZ_COST_A_2017</v>
      </c>
      <c r="S144" s="8" t="str">
        <f t="shared" si="57"/>
        <v>WS_P160T_ISZ</v>
      </c>
      <c r="T144" s="8" t="s">
        <v>502</v>
      </c>
      <c r="U144" s="9">
        <f>E144</f>
        <v>18.950222962040456</v>
      </c>
      <c r="V144" s="8" t="str">
        <f t="shared" si="47"/>
        <v>WS_P160T_ISZ_COST_B_2017</v>
      </c>
      <c r="W144" s="8" t="str">
        <f t="shared" si="48"/>
        <v>WS_P160T_ISZ</v>
      </c>
      <c r="X144" s="9">
        <f>F144</f>
        <v>18.047831392419482</v>
      </c>
      <c r="Y144" s="8" t="str">
        <f t="shared" si="49"/>
        <v>WS_P160T_ISZ_COST_C_2017</v>
      </c>
      <c r="Z144" s="8" t="str">
        <f t="shared" si="50"/>
        <v>WS_P160T_ISZ</v>
      </c>
      <c r="AA144" s="9">
        <f>G144</f>
        <v>17.188410849923315</v>
      </c>
      <c r="AB144" s="8" t="str">
        <f t="shared" si="51"/>
        <v>WS_P160T_ISZ_COST_D_2017</v>
      </c>
      <c r="AC144" s="8" t="str">
        <f t="shared" si="52"/>
        <v>WS_P160T_ISZ</v>
      </c>
      <c r="AD144" s="9">
        <f>H144</f>
        <v>0</v>
      </c>
      <c r="AE144" s="8" t="str">
        <f t="shared" si="53"/>
        <v>WS_P160T_ISZ_COST_E_2017</v>
      </c>
      <c r="AF144" s="8" t="str">
        <f t="shared" si="54"/>
        <v>WS_P160T_ISZ</v>
      </c>
      <c r="AG144" s="9">
        <f>I144</f>
        <v>0</v>
      </c>
      <c r="AH144" s="8" t="str">
        <f t="shared" si="55"/>
        <v>WS_P160T_ISZ_COST_Z</v>
      </c>
      <c r="AI144" s="8" t="str">
        <f t="shared" si="56"/>
        <v>WS_P160T_ISZ</v>
      </c>
      <c r="AJ144" s="9">
        <f>J144</f>
        <v>0</v>
      </c>
    </row>
    <row r="145" spans="1:36" ht="15.75" thickBot="1">
      <c r="A145" s="27" t="s">
        <v>660</v>
      </c>
      <c r="B145" s="72" t="s">
        <v>712</v>
      </c>
      <c r="C145" s="72" t="s">
        <v>713</v>
      </c>
      <c r="D145" s="83" t="s">
        <v>523</v>
      </c>
      <c r="E145" s="84">
        <v>24.417373540254836</v>
      </c>
      <c r="F145" s="85">
        <v>23.254641466909366</v>
      </c>
      <c r="G145" s="86">
        <v>22.147277587532727</v>
      </c>
      <c r="H145" s="87"/>
      <c r="I145" s="88"/>
      <c r="J145" s="87"/>
      <c r="K145" s="122"/>
      <c r="L145" s="122"/>
      <c r="M145" s="122"/>
      <c r="N145" s="122"/>
      <c r="O145" s="122"/>
      <c r="P145" s="122"/>
      <c r="Q145" s="122"/>
      <c r="R145" s="8" t="str">
        <f t="shared" si="46"/>
        <v>WS_P200T_ISZ_COST_A_2017</v>
      </c>
      <c r="S145" s="8" t="str">
        <f t="shared" si="57"/>
        <v>WS_P200T_ISZ</v>
      </c>
      <c r="T145" s="8" t="s">
        <v>502</v>
      </c>
      <c r="U145" s="9">
        <f>E145</f>
        <v>24.417373540254836</v>
      </c>
      <c r="V145" s="8" t="str">
        <f t="shared" si="47"/>
        <v>WS_P200T_ISZ_COST_B_2017</v>
      </c>
      <c r="W145" s="8" t="str">
        <f t="shared" si="48"/>
        <v>WS_P200T_ISZ</v>
      </c>
      <c r="X145" s="9">
        <f>F145</f>
        <v>23.254641466909366</v>
      </c>
      <c r="Y145" s="8" t="str">
        <f t="shared" si="49"/>
        <v>WS_P200T_ISZ_COST_C_2017</v>
      </c>
      <c r="Z145" s="8" t="str">
        <f t="shared" si="50"/>
        <v>WS_P200T_ISZ</v>
      </c>
      <c r="AA145" s="9">
        <f>G145</f>
        <v>22.147277587532727</v>
      </c>
      <c r="AB145" s="8" t="str">
        <f t="shared" si="51"/>
        <v>WS_P200T_ISZ_COST_D_2017</v>
      </c>
      <c r="AC145" s="8" t="str">
        <f t="shared" si="52"/>
        <v>WS_P200T_ISZ</v>
      </c>
      <c r="AD145" s="9">
        <f>H145</f>
        <v>0</v>
      </c>
      <c r="AE145" s="8" t="str">
        <f t="shared" si="53"/>
        <v>WS_P200T_ISZ_COST_E_2017</v>
      </c>
      <c r="AF145" s="8" t="str">
        <f t="shared" si="54"/>
        <v>WS_P200T_ISZ</v>
      </c>
      <c r="AG145" s="9">
        <f>I145</f>
        <v>0</v>
      </c>
      <c r="AH145" s="8" t="str">
        <f t="shared" si="55"/>
        <v>WS_P200T_ISZ_COST_Z</v>
      </c>
      <c r="AI145" s="8" t="str">
        <f t="shared" si="56"/>
        <v>WS_P200T_ISZ</v>
      </c>
      <c r="AJ145" s="9">
        <f>J145</f>
        <v>0</v>
      </c>
    </row>
    <row r="146" spans="1:36" ht="15.75" thickBot="1">
      <c r="A146" s="27" t="s">
        <v>660</v>
      </c>
      <c r="B146" s="72" t="s">
        <v>714</v>
      </c>
      <c r="C146" s="72" t="s">
        <v>715</v>
      </c>
      <c r="D146" s="83" t="s">
        <v>523</v>
      </c>
      <c r="E146" s="84">
        <v>20.895037218988822</v>
      </c>
      <c r="F146" s="85">
        <v>19.90003544665602</v>
      </c>
      <c r="G146" s="86">
        <v>18.952414711100971</v>
      </c>
      <c r="H146" s="87"/>
      <c r="I146" s="88"/>
      <c r="J146" s="87"/>
      <c r="K146" s="122"/>
      <c r="L146" s="122"/>
      <c r="M146" s="122"/>
      <c r="N146" s="122"/>
      <c r="O146" s="122"/>
      <c r="P146" s="122"/>
      <c r="Q146" s="122"/>
      <c r="R146" s="8" t="str">
        <f t="shared" si="46"/>
        <v>WS_P200T - Komatsu_ISZ_COST_A_2017</v>
      </c>
      <c r="S146" s="8" t="str">
        <f t="shared" si="57"/>
        <v>WS_P200T_Komatsu_ISZ</v>
      </c>
      <c r="T146" s="8" t="s">
        <v>502</v>
      </c>
      <c r="U146" s="9">
        <f>E146</f>
        <v>20.895037218988822</v>
      </c>
      <c r="V146" s="8" t="str">
        <f t="shared" si="47"/>
        <v>WS_P200T - Komatsu_ISZ_COST_B_2017</v>
      </c>
      <c r="W146" s="8" t="str">
        <f t="shared" si="48"/>
        <v>WS_P200T - Komatsu_ISZ</v>
      </c>
      <c r="X146" s="9">
        <f>F146</f>
        <v>19.90003544665602</v>
      </c>
      <c r="Y146" s="8" t="str">
        <f t="shared" si="49"/>
        <v>WS_P200T - Komatsu_ISZ_COST_C_2017</v>
      </c>
      <c r="Z146" s="8" t="str">
        <f t="shared" si="50"/>
        <v>WS_P200T - Komatsu_ISZ</v>
      </c>
      <c r="AA146" s="9">
        <f>G146</f>
        <v>18.952414711100971</v>
      </c>
      <c r="AB146" s="8" t="str">
        <f t="shared" si="51"/>
        <v>WS_P200T - Komatsu_ISZ_COST_D_2017</v>
      </c>
      <c r="AC146" s="8" t="str">
        <f t="shared" si="52"/>
        <v>WS_P200T - Komatsu_ISZ</v>
      </c>
      <c r="AD146" s="9">
        <f>H146</f>
        <v>0</v>
      </c>
      <c r="AE146" s="8" t="str">
        <f t="shared" si="53"/>
        <v>WS_P200T - Komatsu_ISZ_COST_E_2017</v>
      </c>
      <c r="AF146" s="8" t="str">
        <f t="shared" si="54"/>
        <v>WS_P200T - Komatsu_ISZ</v>
      </c>
      <c r="AG146" s="9">
        <f>I146</f>
        <v>0</v>
      </c>
      <c r="AH146" s="8" t="str">
        <f t="shared" si="55"/>
        <v>WS_P200T - Komatsu_ISZ_COST_Z</v>
      </c>
      <c r="AI146" s="8" t="str">
        <f t="shared" si="56"/>
        <v>WS_P200T - Komatsu_ISZ</v>
      </c>
      <c r="AJ146" s="9">
        <f>J146</f>
        <v>0</v>
      </c>
    </row>
    <row r="147" spans="1:36" ht="15.75" thickBot="1">
      <c r="A147" s="27" t="s">
        <v>660</v>
      </c>
      <c r="B147" s="72" t="s">
        <v>716</v>
      </c>
      <c r="C147" s="72" t="s">
        <v>717</v>
      </c>
      <c r="D147" s="83" t="s">
        <v>523</v>
      </c>
      <c r="E147" s="84">
        <v>24.177841215419054</v>
      </c>
      <c r="F147" s="85">
        <v>23.02651544325624</v>
      </c>
      <c r="G147" s="86">
        <v>21.930014707863084</v>
      </c>
      <c r="H147" s="87"/>
      <c r="I147" s="88"/>
      <c r="J147" s="87"/>
      <c r="K147" s="122"/>
      <c r="L147" s="122"/>
      <c r="M147" s="122"/>
      <c r="N147" s="122"/>
      <c r="O147" s="122"/>
      <c r="P147" s="122"/>
      <c r="Q147" s="122"/>
      <c r="R147" s="8" t="str">
        <f t="shared" si="46"/>
        <v>WS_P250T_ISZ_COST_A_2017</v>
      </c>
      <c r="S147" s="8" t="str">
        <f t="shared" si="57"/>
        <v>WS_P250T_ISZ</v>
      </c>
      <c r="T147" s="8" t="s">
        <v>502</v>
      </c>
      <c r="U147" s="9">
        <f>E147</f>
        <v>24.177841215419054</v>
      </c>
      <c r="V147" s="8" t="str">
        <f t="shared" si="47"/>
        <v>WS_P250T_ISZ_COST_B_2017</v>
      </c>
      <c r="W147" s="8" t="str">
        <f t="shared" si="48"/>
        <v>WS_P250T_ISZ</v>
      </c>
      <c r="X147" s="9">
        <f>F147</f>
        <v>23.02651544325624</v>
      </c>
      <c r="Y147" s="8" t="str">
        <f t="shared" si="49"/>
        <v>WS_P250T_ISZ_COST_C_2017</v>
      </c>
      <c r="Z147" s="8" t="str">
        <f t="shared" si="50"/>
        <v>WS_P250T_ISZ</v>
      </c>
      <c r="AA147" s="9">
        <f>G147</f>
        <v>21.930014707863084</v>
      </c>
      <c r="AB147" s="8" t="str">
        <f t="shared" si="51"/>
        <v>WS_P250T_ISZ_COST_D_2017</v>
      </c>
      <c r="AC147" s="8" t="str">
        <f t="shared" si="52"/>
        <v>WS_P250T_ISZ</v>
      </c>
      <c r="AD147" s="9">
        <f>H147</f>
        <v>0</v>
      </c>
      <c r="AE147" s="8" t="str">
        <f t="shared" si="53"/>
        <v>WS_P250T_ISZ_COST_E_2017</v>
      </c>
      <c r="AF147" s="8" t="str">
        <f t="shared" si="54"/>
        <v>WS_P250T_ISZ</v>
      </c>
      <c r="AG147" s="9">
        <f>I147</f>
        <v>0</v>
      </c>
      <c r="AH147" s="8" t="str">
        <f t="shared" si="55"/>
        <v>WS_P250T_ISZ_COST_Z</v>
      </c>
      <c r="AI147" s="8" t="str">
        <f t="shared" si="56"/>
        <v>WS_P250T_ISZ</v>
      </c>
      <c r="AJ147" s="9">
        <f>J147</f>
        <v>0</v>
      </c>
    </row>
    <row r="148" spans="1:36" ht="15.75" thickBot="1">
      <c r="A148" s="27" t="s">
        <v>660</v>
      </c>
      <c r="B148" s="72" t="s">
        <v>718</v>
      </c>
      <c r="C148" s="72" t="s">
        <v>719</v>
      </c>
      <c r="D148" s="83" t="s">
        <v>523</v>
      </c>
      <c r="E148" s="84">
        <v>16.54466708861079</v>
      </c>
      <c r="F148" s="85">
        <v>15.756825798676942</v>
      </c>
      <c r="G148" s="86">
        <v>15.006500760644707</v>
      </c>
      <c r="H148" s="87"/>
      <c r="I148" s="88"/>
      <c r="J148" s="87"/>
      <c r="K148" s="122"/>
      <c r="L148" s="122"/>
      <c r="M148" s="122"/>
      <c r="N148" s="122"/>
      <c r="O148" s="122"/>
      <c r="P148" s="122"/>
      <c r="Q148" s="122"/>
      <c r="R148" s="8" t="str">
        <f t="shared" si="46"/>
        <v>WS_P250T - Seyi_ISZ_COST_A_2017</v>
      </c>
      <c r="S148" s="8" t="str">
        <f t="shared" si="57"/>
        <v>WS_P250T_Seyi_ISZ</v>
      </c>
      <c r="T148" s="8" t="s">
        <v>502</v>
      </c>
      <c r="U148" s="9">
        <f>E148</f>
        <v>16.54466708861079</v>
      </c>
      <c r="V148" s="8" t="str">
        <f t="shared" si="47"/>
        <v>WS_P250T - Seyi_ISZ_COST_B_2017</v>
      </c>
      <c r="W148" s="8" t="str">
        <f t="shared" si="48"/>
        <v>WS_P250T - Seyi_ISZ</v>
      </c>
      <c r="X148" s="9">
        <f>F148</f>
        <v>15.756825798676942</v>
      </c>
      <c r="Y148" s="8" t="str">
        <f t="shared" si="49"/>
        <v>WS_P250T - Seyi_ISZ_COST_C_2017</v>
      </c>
      <c r="Z148" s="8" t="str">
        <f t="shared" si="50"/>
        <v>WS_P250T - Seyi_ISZ</v>
      </c>
      <c r="AA148" s="9">
        <f>G148</f>
        <v>15.006500760644707</v>
      </c>
      <c r="AB148" s="8" t="str">
        <f t="shared" si="51"/>
        <v>WS_P250T - Seyi_ISZ_COST_D_2017</v>
      </c>
      <c r="AC148" s="8" t="str">
        <f t="shared" si="52"/>
        <v>WS_P250T - Seyi_ISZ</v>
      </c>
      <c r="AD148" s="9">
        <f>H148</f>
        <v>0</v>
      </c>
      <c r="AE148" s="8" t="str">
        <f t="shared" si="53"/>
        <v>WS_P250T - Seyi_ISZ_COST_E_2017</v>
      </c>
      <c r="AF148" s="8" t="str">
        <f t="shared" si="54"/>
        <v>WS_P250T - Seyi_ISZ</v>
      </c>
      <c r="AG148" s="9">
        <f>I148</f>
        <v>0</v>
      </c>
      <c r="AH148" s="8" t="str">
        <f t="shared" si="55"/>
        <v>WS_P250T - Seyi_ISZ_COST_Z</v>
      </c>
      <c r="AI148" s="8" t="str">
        <f t="shared" si="56"/>
        <v>WS_P250T - Seyi_ISZ</v>
      </c>
      <c r="AJ148" s="9">
        <f>J148</f>
        <v>0</v>
      </c>
    </row>
    <row r="149" spans="1:36" ht="15.75" thickBot="1">
      <c r="A149" s="27" t="s">
        <v>660</v>
      </c>
      <c r="B149" s="72" t="s">
        <v>720</v>
      </c>
      <c r="C149" s="72" t="s">
        <v>721</v>
      </c>
      <c r="D149" s="83" t="s">
        <v>523</v>
      </c>
      <c r="E149" s="84">
        <v>23.753222926203048</v>
      </c>
      <c r="F149" s="85">
        <v>22.62211707257433</v>
      </c>
      <c r="G149" s="86">
        <v>21.544873402451742</v>
      </c>
      <c r="H149" s="87"/>
      <c r="I149" s="88"/>
      <c r="J149" s="87"/>
      <c r="K149" s="122"/>
      <c r="L149" s="122"/>
      <c r="M149" s="122"/>
      <c r="N149" s="122"/>
      <c r="O149" s="122"/>
      <c r="P149" s="122"/>
      <c r="Q149" s="122"/>
      <c r="R149" s="8" t="str">
        <f t="shared" si="46"/>
        <v>WS_P300T_ISZ_COST_A_2017</v>
      </c>
      <c r="S149" s="8" t="str">
        <f t="shared" si="57"/>
        <v>WS_P300T_ISZ</v>
      </c>
      <c r="T149" s="8" t="s">
        <v>502</v>
      </c>
      <c r="U149" s="9">
        <f>E149</f>
        <v>23.753222926203048</v>
      </c>
      <c r="V149" s="8" t="str">
        <f t="shared" si="47"/>
        <v>WS_P300T_ISZ_COST_B_2017</v>
      </c>
      <c r="W149" s="8" t="str">
        <f t="shared" si="48"/>
        <v>WS_P300T_ISZ</v>
      </c>
      <c r="X149" s="9">
        <f>F149</f>
        <v>22.62211707257433</v>
      </c>
      <c r="Y149" s="8" t="str">
        <f t="shared" si="49"/>
        <v>WS_P300T_ISZ_COST_C_2017</v>
      </c>
      <c r="Z149" s="8" t="str">
        <f t="shared" si="50"/>
        <v>WS_P300T_ISZ</v>
      </c>
      <c r="AA149" s="9">
        <f>G149</f>
        <v>21.544873402451742</v>
      </c>
      <c r="AB149" s="8" t="str">
        <f t="shared" si="51"/>
        <v>WS_P300T_ISZ_COST_D_2017</v>
      </c>
      <c r="AC149" s="8" t="str">
        <f t="shared" si="52"/>
        <v>WS_P300T_ISZ</v>
      </c>
      <c r="AD149" s="9">
        <f>H149</f>
        <v>0</v>
      </c>
      <c r="AE149" s="8" t="str">
        <f t="shared" si="53"/>
        <v>WS_P300T_ISZ_COST_E_2017</v>
      </c>
      <c r="AF149" s="8" t="str">
        <f t="shared" si="54"/>
        <v>WS_P300T_ISZ</v>
      </c>
      <c r="AG149" s="9">
        <f>I149</f>
        <v>0</v>
      </c>
      <c r="AH149" s="8" t="str">
        <f t="shared" si="55"/>
        <v>WS_P300T_ISZ_COST_Z</v>
      </c>
      <c r="AI149" s="8" t="str">
        <f t="shared" si="56"/>
        <v>WS_P300T_ISZ</v>
      </c>
      <c r="AJ149" s="9">
        <f>J149</f>
        <v>0</v>
      </c>
    </row>
    <row r="150" spans="1:36" ht="15.75" thickBot="1">
      <c r="A150" s="27" t="s">
        <v>660</v>
      </c>
      <c r="B150" s="72" t="s">
        <v>722</v>
      </c>
      <c r="C150" s="72" t="s">
        <v>723</v>
      </c>
      <c r="D150" s="83" t="s">
        <v>523</v>
      </c>
      <c r="E150" s="84">
        <v>27.076646882986907</v>
      </c>
      <c r="F150" s="85">
        <v>25.787282745701816</v>
      </c>
      <c r="G150" s="86">
        <v>24.559316900668396</v>
      </c>
      <c r="H150" s="87"/>
      <c r="I150" s="88"/>
      <c r="J150" s="87"/>
      <c r="K150" s="122"/>
      <c r="L150" s="122"/>
      <c r="M150" s="122"/>
      <c r="N150" s="122"/>
      <c r="O150" s="122"/>
      <c r="P150" s="122"/>
      <c r="Q150" s="122"/>
      <c r="R150" s="8" t="str">
        <f t="shared" si="46"/>
        <v>WS_P300T - Patic_ISZ_COST_A_2017</v>
      </c>
      <c r="S150" s="8" t="str">
        <f t="shared" si="57"/>
        <v>WS_P300T_Patic_ISZ</v>
      </c>
      <c r="T150" s="8" t="s">
        <v>502</v>
      </c>
      <c r="U150" s="9">
        <f>E150</f>
        <v>27.076646882986907</v>
      </c>
      <c r="V150" s="8" t="str">
        <f t="shared" si="47"/>
        <v>WS_P300T - Patic_ISZ_COST_B_2017</v>
      </c>
      <c r="W150" s="8" t="str">
        <f t="shared" si="48"/>
        <v>WS_P300T - Patic_ISZ</v>
      </c>
      <c r="X150" s="9">
        <f>F150</f>
        <v>25.787282745701816</v>
      </c>
      <c r="Y150" s="8" t="str">
        <f t="shared" si="49"/>
        <v>WS_P300T - Patic_ISZ_COST_C_2017</v>
      </c>
      <c r="Z150" s="8" t="str">
        <f t="shared" si="50"/>
        <v>WS_P300T - Patic_ISZ</v>
      </c>
      <c r="AA150" s="9">
        <f>G150</f>
        <v>24.559316900668396</v>
      </c>
      <c r="AB150" s="8" t="str">
        <f t="shared" si="51"/>
        <v>WS_P300T - Patic_ISZ_COST_D_2017</v>
      </c>
      <c r="AC150" s="8" t="str">
        <f t="shared" si="52"/>
        <v>WS_P300T - Patic_ISZ</v>
      </c>
      <c r="AD150" s="9">
        <f>H150</f>
        <v>0</v>
      </c>
      <c r="AE150" s="8" t="str">
        <f t="shared" si="53"/>
        <v>WS_P300T - Patic_ISZ_COST_E_2017</v>
      </c>
      <c r="AF150" s="8" t="str">
        <f t="shared" si="54"/>
        <v>WS_P300T - Patic_ISZ</v>
      </c>
      <c r="AG150" s="9">
        <f>I150</f>
        <v>0</v>
      </c>
      <c r="AH150" s="8" t="str">
        <f t="shared" si="55"/>
        <v>WS_P300T - Patic_ISZ_COST_Z</v>
      </c>
      <c r="AI150" s="8" t="str">
        <f t="shared" si="56"/>
        <v>WS_P300T - Patic_ISZ</v>
      </c>
      <c r="AJ150" s="9">
        <f>J150</f>
        <v>0</v>
      </c>
    </row>
    <row r="151" spans="1:36" ht="15.75" thickBot="1">
      <c r="A151" s="27" t="s">
        <v>660</v>
      </c>
      <c r="B151" s="72" t="s">
        <v>724</v>
      </c>
      <c r="C151" s="72" t="s">
        <v>725</v>
      </c>
      <c r="D151" s="83" t="s">
        <v>523</v>
      </c>
      <c r="E151" s="84">
        <v>47.572812965330058</v>
      </c>
      <c r="F151" s="85">
        <v>45.307440919361959</v>
      </c>
      <c r="G151" s="86">
        <v>43.149943732725674</v>
      </c>
      <c r="H151" s="87"/>
      <c r="I151" s="88"/>
      <c r="J151" s="87"/>
      <c r="K151" s="122"/>
      <c r="L151" s="122"/>
      <c r="M151" s="122"/>
      <c r="N151" s="122"/>
      <c r="O151" s="122"/>
      <c r="P151" s="122"/>
      <c r="Q151" s="122"/>
      <c r="R151" s="8" t="str">
        <f t="shared" si="46"/>
        <v>WS_P400T_ISZ_COST_A_2017</v>
      </c>
      <c r="S151" s="8" t="str">
        <f t="shared" si="57"/>
        <v>WS_P400T_ISZ</v>
      </c>
      <c r="T151" s="8" t="s">
        <v>502</v>
      </c>
      <c r="U151" s="9">
        <f>E151</f>
        <v>47.572812965330058</v>
      </c>
      <c r="V151" s="8" t="str">
        <f t="shared" si="47"/>
        <v>WS_P400T_ISZ_COST_B_2017</v>
      </c>
      <c r="W151" s="8" t="str">
        <f t="shared" si="48"/>
        <v>WS_P400T_ISZ</v>
      </c>
      <c r="X151" s="9">
        <f>F151</f>
        <v>45.307440919361959</v>
      </c>
      <c r="Y151" s="8" t="str">
        <f t="shared" si="49"/>
        <v>WS_P400T_ISZ_COST_C_2017</v>
      </c>
      <c r="Z151" s="8" t="str">
        <f t="shared" si="50"/>
        <v>WS_P400T_ISZ</v>
      </c>
      <c r="AA151" s="9">
        <f>G151</f>
        <v>43.149943732725674</v>
      </c>
      <c r="AB151" s="8" t="str">
        <f t="shared" si="51"/>
        <v>WS_P400T_ISZ_COST_D_2017</v>
      </c>
      <c r="AC151" s="8" t="str">
        <f t="shared" si="52"/>
        <v>WS_P400T_ISZ</v>
      </c>
      <c r="AD151" s="9">
        <f>H151</f>
        <v>0</v>
      </c>
      <c r="AE151" s="8" t="str">
        <f t="shared" si="53"/>
        <v>WS_P400T_ISZ_COST_E_2017</v>
      </c>
      <c r="AF151" s="8" t="str">
        <f t="shared" si="54"/>
        <v>WS_P400T_ISZ</v>
      </c>
      <c r="AG151" s="9">
        <f>I151</f>
        <v>0</v>
      </c>
      <c r="AH151" s="8" t="str">
        <f t="shared" si="55"/>
        <v>WS_P400T_ISZ_COST_Z</v>
      </c>
      <c r="AI151" s="8" t="str">
        <f t="shared" si="56"/>
        <v>WS_P400T_ISZ</v>
      </c>
      <c r="AJ151" s="9">
        <f>J151</f>
        <v>0</v>
      </c>
    </row>
    <row r="152" spans="1:36" ht="15.75" thickBot="1">
      <c r="A152" s="27" t="s">
        <v>660</v>
      </c>
      <c r="B152" s="72" t="s">
        <v>726</v>
      </c>
      <c r="C152" s="72" t="s">
        <v>727</v>
      </c>
      <c r="D152" s="83" t="s">
        <v>523</v>
      </c>
      <c r="E152" s="84">
        <v>43.509911914174729</v>
      </c>
      <c r="F152" s="85">
        <v>41.438011346833072</v>
      </c>
      <c r="G152" s="86">
        <v>39.464772711269589</v>
      </c>
      <c r="H152" s="87"/>
      <c r="I152" s="88"/>
      <c r="J152" s="87"/>
      <c r="K152" s="122"/>
      <c r="L152" s="122"/>
      <c r="M152" s="122"/>
      <c r="N152" s="122"/>
      <c r="O152" s="122"/>
      <c r="P152" s="122"/>
      <c r="Q152" s="122"/>
      <c r="R152" s="8" t="str">
        <f t="shared" si="46"/>
        <v>WS_P600T - Seyi_ISZ_COST_A_2017</v>
      </c>
      <c r="S152" s="8" t="str">
        <f t="shared" si="57"/>
        <v>WS_P600T_Seyi_ISZ</v>
      </c>
      <c r="T152" s="8" t="s">
        <v>502</v>
      </c>
      <c r="U152" s="9">
        <f>E152</f>
        <v>43.509911914174729</v>
      </c>
      <c r="V152" s="8" t="str">
        <f t="shared" si="47"/>
        <v>WS_P600T - Seyi_ISZ_COST_B_2017</v>
      </c>
      <c r="W152" s="8" t="str">
        <f t="shared" si="48"/>
        <v>WS_P600T - Seyi_ISZ</v>
      </c>
      <c r="X152" s="9">
        <f>F152</f>
        <v>41.438011346833072</v>
      </c>
      <c r="Y152" s="8" t="str">
        <f t="shared" si="49"/>
        <v>WS_P600T - Seyi_ISZ_COST_C_2017</v>
      </c>
      <c r="Z152" s="8" t="str">
        <f t="shared" si="50"/>
        <v>WS_P600T - Seyi_ISZ</v>
      </c>
      <c r="AA152" s="9">
        <f>G152</f>
        <v>39.464772711269589</v>
      </c>
      <c r="AB152" s="8" t="str">
        <f t="shared" si="51"/>
        <v>WS_P600T - Seyi_ISZ_COST_D_2017</v>
      </c>
      <c r="AC152" s="8" t="str">
        <f t="shared" si="52"/>
        <v>WS_P600T - Seyi_ISZ</v>
      </c>
      <c r="AD152" s="9">
        <f>H152</f>
        <v>0</v>
      </c>
      <c r="AE152" s="8" t="str">
        <f t="shared" si="53"/>
        <v>WS_P600T - Seyi_ISZ_COST_E_2017</v>
      </c>
      <c r="AF152" s="8" t="str">
        <f t="shared" si="54"/>
        <v>WS_P600T - Seyi_ISZ</v>
      </c>
      <c r="AG152" s="9">
        <f>I152</f>
        <v>0</v>
      </c>
      <c r="AH152" s="8" t="str">
        <f t="shared" si="55"/>
        <v>WS_P600T - Seyi_ISZ_COST_Z</v>
      </c>
      <c r="AI152" s="8" t="str">
        <f t="shared" si="56"/>
        <v>WS_P600T - Seyi_ISZ</v>
      </c>
      <c r="AJ152" s="9">
        <f>J152</f>
        <v>0</v>
      </c>
    </row>
    <row r="153" spans="1:36" ht="15.75" thickBot="1">
      <c r="A153" s="27" t="s">
        <v>660</v>
      </c>
      <c r="B153" s="72" t="s">
        <v>728</v>
      </c>
      <c r="C153" s="72" t="s">
        <v>729</v>
      </c>
      <c r="D153" s="83" t="s">
        <v>532</v>
      </c>
      <c r="E153" s="84">
        <v>4.8191302896858321</v>
      </c>
      <c r="F153" s="85">
        <v>4.5896478949388877</v>
      </c>
      <c r="G153" s="86">
        <v>4.3710932332751309</v>
      </c>
      <c r="H153" s="87"/>
      <c r="I153" s="88"/>
      <c r="J153" s="87"/>
      <c r="K153" s="122"/>
      <c r="L153" s="122"/>
      <c r="M153" s="122"/>
      <c r="N153" s="122"/>
      <c r="O153" s="122"/>
      <c r="P153" s="122"/>
      <c r="Q153" s="122"/>
      <c r="R153" s="8" t="str">
        <f t="shared" si="46"/>
        <v>WS_M60T_ISZ_COST_A_2017</v>
      </c>
      <c r="S153" s="8" t="str">
        <f t="shared" si="57"/>
        <v>WS_M60T_ISZ</v>
      </c>
      <c r="T153" s="8" t="s">
        <v>502</v>
      </c>
      <c r="U153" s="9">
        <f>E153</f>
        <v>4.8191302896858321</v>
      </c>
      <c r="V153" s="8" t="str">
        <f t="shared" si="47"/>
        <v>WS_M60T_ISZ_COST_B_2017</v>
      </c>
      <c r="W153" s="8" t="str">
        <f t="shared" si="48"/>
        <v>WS_M60T_ISZ</v>
      </c>
      <c r="X153" s="9">
        <f>F153</f>
        <v>4.5896478949388877</v>
      </c>
      <c r="Y153" s="8" t="str">
        <f t="shared" si="49"/>
        <v>WS_M60T_ISZ_COST_C_2017</v>
      </c>
      <c r="Z153" s="8" t="str">
        <f t="shared" si="50"/>
        <v>WS_M60T_ISZ</v>
      </c>
      <c r="AA153" s="9">
        <f>G153</f>
        <v>4.3710932332751309</v>
      </c>
      <c r="AB153" s="8" t="str">
        <f t="shared" si="51"/>
        <v>WS_M60T_ISZ_COST_D_2017</v>
      </c>
      <c r="AC153" s="8" t="str">
        <f t="shared" si="52"/>
        <v>WS_M60T_ISZ</v>
      </c>
      <c r="AD153" s="9">
        <f>H153</f>
        <v>0</v>
      </c>
      <c r="AE153" s="8" t="str">
        <f t="shared" si="53"/>
        <v>WS_M60T_ISZ_COST_E_2017</v>
      </c>
      <c r="AF153" s="8" t="str">
        <f t="shared" si="54"/>
        <v>WS_M60T_ISZ</v>
      </c>
      <c r="AG153" s="9">
        <f>I153</f>
        <v>0</v>
      </c>
      <c r="AH153" s="8" t="str">
        <f t="shared" si="55"/>
        <v>WS_M60T_ISZ_COST_Z</v>
      </c>
      <c r="AI153" s="8" t="str">
        <f t="shared" si="56"/>
        <v>WS_M60T_ISZ</v>
      </c>
      <c r="AJ153" s="9">
        <f>J153</f>
        <v>0</v>
      </c>
    </row>
    <row r="154" spans="1:36" ht="15.75" thickBot="1">
      <c r="A154" s="27" t="s">
        <v>660</v>
      </c>
      <c r="B154" s="72" t="s">
        <v>730</v>
      </c>
      <c r="C154" s="72" t="s">
        <v>731</v>
      </c>
      <c r="D154" s="83" t="s">
        <v>532</v>
      </c>
      <c r="E154" s="84">
        <v>5.2888028240694061</v>
      </c>
      <c r="F154" s="85">
        <v>5.036955070542291</v>
      </c>
      <c r="G154" s="86">
        <v>4.7971000671831341</v>
      </c>
      <c r="H154" s="87"/>
      <c r="I154" s="88"/>
      <c r="J154" s="87"/>
      <c r="K154" s="122"/>
      <c r="L154" s="122"/>
      <c r="M154" s="122"/>
      <c r="N154" s="122"/>
      <c r="O154" s="122"/>
      <c r="P154" s="122"/>
      <c r="Q154" s="122"/>
      <c r="R154" s="8" t="str">
        <f t="shared" si="46"/>
        <v>WS_M80T_ISZ_COST_A_2017</v>
      </c>
      <c r="S154" s="8" t="str">
        <f t="shared" si="57"/>
        <v>WS_M80T_ISZ</v>
      </c>
      <c r="T154" s="8" t="s">
        <v>502</v>
      </c>
      <c r="U154" s="9">
        <f>E154</f>
        <v>5.2888028240694061</v>
      </c>
      <c r="V154" s="8" t="str">
        <f t="shared" si="47"/>
        <v>WS_M80T_ISZ_COST_B_2017</v>
      </c>
      <c r="W154" s="8" t="str">
        <f t="shared" si="48"/>
        <v>WS_M80T_ISZ</v>
      </c>
      <c r="X154" s="9">
        <f>F154</f>
        <v>5.036955070542291</v>
      </c>
      <c r="Y154" s="8" t="str">
        <f t="shared" si="49"/>
        <v>WS_M80T_ISZ_COST_C_2017</v>
      </c>
      <c r="Z154" s="8" t="str">
        <f t="shared" si="50"/>
        <v>WS_M80T_ISZ</v>
      </c>
      <c r="AA154" s="9">
        <f>G154</f>
        <v>4.7971000671831341</v>
      </c>
      <c r="AB154" s="8" t="str">
        <f t="shared" si="51"/>
        <v>WS_M80T_ISZ_COST_D_2017</v>
      </c>
      <c r="AC154" s="8" t="str">
        <f t="shared" si="52"/>
        <v>WS_M80T_ISZ</v>
      </c>
      <c r="AD154" s="9">
        <f>H154</f>
        <v>0</v>
      </c>
      <c r="AE154" s="8" t="str">
        <f t="shared" si="53"/>
        <v>WS_M80T_ISZ_COST_E_2017</v>
      </c>
      <c r="AF154" s="8" t="str">
        <f t="shared" si="54"/>
        <v>WS_M80T_ISZ</v>
      </c>
      <c r="AG154" s="9">
        <f>I154</f>
        <v>0</v>
      </c>
      <c r="AH154" s="8" t="str">
        <f t="shared" si="55"/>
        <v>WS_M80T_ISZ_COST_Z</v>
      </c>
      <c r="AI154" s="8" t="str">
        <f t="shared" si="56"/>
        <v>WS_M80T_ISZ</v>
      </c>
      <c r="AJ154" s="9">
        <f>J154</f>
        <v>0</v>
      </c>
    </row>
    <row r="155" spans="1:36" ht="15.75" thickBot="1">
      <c r="A155" s="27" t="s">
        <v>660</v>
      </c>
      <c r="B155" s="72" t="s">
        <v>732</v>
      </c>
      <c r="C155" s="72" t="s">
        <v>733</v>
      </c>
      <c r="D155" s="83" t="s">
        <v>532</v>
      </c>
      <c r="E155" s="84">
        <v>5.9255103683166457</v>
      </c>
      <c r="F155" s="85">
        <v>5.6433432079206147</v>
      </c>
      <c r="G155" s="89">
        <v>5.3746125789720134</v>
      </c>
      <c r="H155" s="88"/>
      <c r="I155" s="88"/>
      <c r="J155" s="87"/>
      <c r="K155" s="122"/>
      <c r="L155" s="122"/>
      <c r="M155" s="122"/>
      <c r="N155" s="122"/>
      <c r="O155" s="122"/>
      <c r="P155" s="122"/>
      <c r="Q155" s="122"/>
      <c r="R155" s="8" t="str">
        <f t="shared" si="46"/>
        <v>WS_M110T_ISZ_COST_A_2017</v>
      </c>
      <c r="S155" s="8" t="str">
        <f t="shared" si="57"/>
        <v>WS_M110T_ISZ</v>
      </c>
      <c r="T155" s="8" t="s">
        <v>502</v>
      </c>
      <c r="U155" s="9">
        <f>E155</f>
        <v>5.9255103683166457</v>
      </c>
      <c r="V155" s="8" t="str">
        <f t="shared" si="47"/>
        <v>WS_M110T_ISZ_COST_B_2017</v>
      </c>
      <c r="W155" s="8" t="str">
        <f t="shared" si="48"/>
        <v>WS_M110T_ISZ</v>
      </c>
      <c r="X155" s="9">
        <f>F155</f>
        <v>5.6433432079206147</v>
      </c>
      <c r="Y155" s="8" t="str">
        <f t="shared" si="49"/>
        <v>WS_M110T_ISZ_COST_C_2017</v>
      </c>
      <c r="Z155" s="8" t="str">
        <f t="shared" si="50"/>
        <v>WS_M110T_ISZ</v>
      </c>
      <c r="AA155" s="9">
        <f>G155</f>
        <v>5.3746125789720134</v>
      </c>
      <c r="AB155" s="8" t="str">
        <f t="shared" si="51"/>
        <v>WS_M110T_ISZ_COST_D_2017</v>
      </c>
      <c r="AC155" s="8" t="str">
        <f t="shared" si="52"/>
        <v>WS_M110T_ISZ</v>
      </c>
      <c r="AD155" s="9">
        <f>H155</f>
        <v>0</v>
      </c>
      <c r="AE155" s="8" t="str">
        <f t="shared" si="53"/>
        <v>WS_M110T_ISZ_COST_E_2017</v>
      </c>
      <c r="AF155" s="8" t="str">
        <f t="shared" si="54"/>
        <v>WS_M110T_ISZ</v>
      </c>
      <c r="AG155" s="9">
        <f>I155</f>
        <v>0</v>
      </c>
      <c r="AH155" s="8" t="str">
        <f t="shared" si="55"/>
        <v>WS_M110T_ISZ_COST_Z</v>
      </c>
      <c r="AI155" s="8" t="str">
        <f t="shared" si="56"/>
        <v>WS_M110T_ISZ</v>
      </c>
      <c r="AJ155" s="9">
        <f>J155</f>
        <v>0</v>
      </c>
    </row>
    <row r="156" spans="1:36" ht="15.75" thickBot="1">
      <c r="A156" s="27" t="s">
        <v>660</v>
      </c>
      <c r="B156" s="72" t="s">
        <v>734</v>
      </c>
      <c r="C156" s="72" t="s">
        <v>735</v>
      </c>
      <c r="D156" s="83" t="s">
        <v>532</v>
      </c>
      <c r="E156" s="84">
        <v>6.5688311743030088</v>
      </c>
      <c r="F156" s="85">
        <v>6.2560296898123893</v>
      </c>
      <c r="G156" s="89">
        <v>5.9581235141070374</v>
      </c>
      <c r="H156" s="88"/>
      <c r="I156" s="88"/>
      <c r="J156" s="87"/>
      <c r="K156" s="122"/>
      <c r="L156" s="122"/>
      <c r="M156" s="122"/>
      <c r="N156" s="122"/>
      <c r="O156" s="122"/>
      <c r="P156" s="122"/>
      <c r="Q156" s="122"/>
      <c r="R156" s="8" t="str">
        <f t="shared" si="46"/>
        <v>WS_M150T_ISZ_COST_A_2017</v>
      </c>
      <c r="S156" s="8" t="str">
        <f t="shared" si="57"/>
        <v>WS_M150T_ISZ</v>
      </c>
      <c r="T156" s="8" t="s">
        <v>502</v>
      </c>
      <c r="U156" s="9">
        <f>E156</f>
        <v>6.5688311743030088</v>
      </c>
      <c r="V156" s="8" t="str">
        <f t="shared" si="47"/>
        <v>WS_M150T_ISZ_COST_B_2017</v>
      </c>
      <c r="W156" s="8" t="str">
        <f t="shared" si="48"/>
        <v>WS_M150T_ISZ</v>
      </c>
      <c r="X156" s="9">
        <f>F156</f>
        <v>6.2560296898123893</v>
      </c>
      <c r="Y156" s="8" t="str">
        <f t="shared" si="49"/>
        <v>WS_M150T_ISZ_COST_C_2017</v>
      </c>
      <c r="Z156" s="8" t="str">
        <f t="shared" si="50"/>
        <v>WS_M150T_ISZ</v>
      </c>
      <c r="AA156" s="9">
        <f>G156</f>
        <v>5.9581235141070374</v>
      </c>
      <c r="AB156" s="8" t="str">
        <f t="shared" si="51"/>
        <v>WS_M150T_ISZ_COST_D_2017</v>
      </c>
      <c r="AC156" s="8" t="str">
        <f t="shared" si="52"/>
        <v>WS_M150T_ISZ</v>
      </c>
      <c r="AD156" s="9">
        <f>H156</f>
        <v>0</v>
      </c>
      <c r="AE156" s="8" t="str">
        <f t="shared" si="53"/>
        <v>WS_M150T_ISZ_COST_E_2017</v>
      </c>
      <c r="AF156" s="8" t="str">
        <f t="shared" si="54"/>
        <v>WS_M150T_ISZ</v>
      </c>
      <c r="AG156" s="9">
        <f>I156</f>
        <v>0</v>
      </c>
      <c r="AH156" s="8" t="str">
        <f t="shared" si="55"/>
        <v>WS_M150T_ISZ_COST_Z</v>
      </c>
      <c r="AI156" s="8" t="str">
        <f t="shared" si="56"/>
        <v>WS_M150T_ISZ</v>
      </c>
      <c r="AJ156" s="9">
        <f>J156</f>
        <v>0</v>
      </c>
    </row>
    <row r="157" spans="1:36" ht="15.75" thickBot="1">
      <c r="A157" s="27" t="s">
        <v>660</v>
      </c>
      <c r="B157" s="72" t="s">
        <v>736</v>
      </c>
      <c r="C157" s="72" t="s">
        <v>737</v>
      </c>
      <c r="D157" s="83" t="s">
        <v>532</v>
      </c>
      <c r="E157" s="84">
        <v>8.3809193415980427</v>
      </c>
      <c r="F157" s="85">
        <v>7.9818279443790878</v>
      </c>
      <c r="G157" s="89">
        <v>7.6017408994086546</v>
      </c>
      <c r="H157" s="88"/>
      <c r="I157" s="88"/>
      <c r="J157" s="87"/>
      <c r="K157" s="122"/>
      <c r="L157" s="122"/>
      <c r="M157" s="122"/>
      <c r="N157" s="122"/>
      <c r="O157" s="122"/>
      <c r="P157" s="122"/>
      <c r="Q157" s="122"/>
      <c r="R157" s="8" t="str">
        <f t="shared" si="46"/>
        <v>WS_M200T_ISZ_COST_A_2017</v>
      </c>
      <c r="S157" s="8" t="str">
        <f t="shared" si="57"/>
        <v>WS_M200T_ISZ</v>
      </c>
      <c r="T157" s="8" t="s">
        <v>502</v>
      </c>
      <c r="U157" s="9">
        <f>E157</f>
        <v>8.3809193415980427</v>
      </c>
      <c r="V157" s="8" t="str">
        <f t="shared" si="47"/>
        <v>WS_M200T_ISZ_COST_B_2017</v>
      </c>
      <c r="W157" s="8" t="str">
        <f t="shared" si="48"/>
        <v>WS_M200T_ISZ</v>
      </c>
      <c r="X157" s="9">
        <f>F157</f>
        <v>7.9818279443790878</v>
      </c>
      <c r="Y157" s="8" t="str">
        <f t="shared" si="49"/>
        <v>WS_M200T_ISZ_COST_C_2017</v>
      </c>
      <c r="Z157" s="8" t="str">
        <f t="shared" si="50"/>
        <v>WS_M200T_ISZ</v>
      </c>
      <c r="AA157" s="9">
        <f>G157</f>
        <v>7.6017408994086546</v>
      </c>
      <c r="AB157" s="8" t="str">
        <f t="shared" si="51"/>
        <v>WS_M200T_ISZ_COST_D_2017</v>
      </c>
      <c r="AC157" s="8" t="str">
        <f t="shared" si="52"/>
        <v>WS_M200T_ISZ</v>
      </c>
      <c r="AD157" s="9">
        <f>H157</f>
        <v>0</v>
      </c>
      <c r="AE157" s="8" t="str">
        <f t="shared" si="53"/>
        <v>WS_M200T_ISZ_COST_E_2017</v>
      </c>
      <c r="AF157" s="8" t="str">
        <f t="shared" si="54"/>
        <v>WS_M200T_ISZ</v>
      </c>
      <c r="AG157" s="9">
        <f>I157</f>
        <v>0</v>
      </c>
      <c r="AH157" s="8" t="str">
        <f t="shared" si="55"/>
        <v>WS_M200T_ISZ_COST_Z</v>
      </c>
      <c r="AI157" s="8" t="str">
        <f t="shared" si="56"/>
        <v>WS_M200T_ISZ</v>
      </c>
      <c r="AJ157" s="9">
        <f>J157</f>
        <v>0</v>
      </c>
    </row>
    <row r="158" spans="1:36" ht="15.75" thickBot="1">
      <c r="A158" s="27" t="s">
        <v>660</v>
      </c>
      <c r="B158" s="72" t="s">
        <v>738</v>
      </c>
      <c r="C158" s="72" t="s">
        <v>739</v>
      </c>
      <c r="D158" s="83" t="s">
        <v>532</v>
      </c>
      <c r="E158" s="84">
        <v>11.755172876492187</v>
      </c>
      <c r="F158" s="85">
        <v>11.195402739516368</v>
      </c>
      <c r="G158" s="89">
        <v>10.662288323348921</v>
      </c>
      <c r="H158" s="88"/>
      <c r="I158" s="88"/>
      <c r="J158" s="87"/>
      <c r="K158" s="122"/>
      <c r="L158" s="122"/>
      <c r="M158" s="122"/>
      <c r="N158" s="122"/>
      <c r="O158" s="122"/>
      <c r="P158" s="122"/>
      <c r="Q158" s="122"/>
      <c r="R158" s="8" t="str">
        <f t="shared" si="46"/>
        <v>WS_M250T_ISZ_COST_A_2017</v>
      </c>
      <c r="S158" s="8" t="str">
        <f t="shared" si="57"/>
        <v>WS_M250T_ISZ</v>
      </c>
      <c r="T158" s="8" t="s">
        <v>502</v>
      </c>
      <c r="U158" s="9">
        <f>E158</f>
        <v>11.755172876492187</v>
      </c>
      <c r="V158" s="8" t="str">
        <f t="shared" si="47"/>
        <v>WS_M250T_ISZ_COST_B_2017</v>
      </c>
      <c r="W158" s="8" t="str">
        <f t="shared" si="48"/>
        <v>WS_M250T_ISZ</v>
      </c>
      <c r="X158" s="9">
        <f>F158</f>
        <v>11.195402739516368</v>
      </c>
      <c r="Y158" s="8" t="str">
        <f t="shared" si="49"/>
        <v>WS_M250T_ISZ_COST_C_2017</v>
      </c>
      <c r="Z158" s="8" t="str">
        <f t="shared" si="50"/>
        <v>WS_M250T_ISZ</v>
      </c>
      <c r="AA158" s="9">
        <f>G158</f>
        <v>10.662288323348921</v>
      </c>
      <c r="AB158" s="8" t="str">
        <f t="shared" si="51"/>
        <v>WS_M250T_ISZ_COST_D_2017</v>
      </c>
      <c r="AC158" s="8" t="str">
        <f t="shared" si="52"/>
        <v>WS_M250T_ISZ</v>
      </c>
      <c r="AD158" s="9">
        <f>H158</f>
        <v>0</v>
      </c>
      <c r="AE158" s="8" t="str">
        <f t="shared" si="53"/>
        <v>WS_M250T_ISZ_COST_E_2017</v>
      </c>
      <c r="AF158" s="8" t="str">
        <f t="shared" si="54"/>
        <v>WS_M250T_ISZ</v>
      </c>
      <c r="AG158" s="9">
        <f>I158</f>
        <v>0</v>
      </c>
      <c r="AH158" s="8" t="str">
        <f t="shared" si="55"/>
        <v>WS_M250T_ISZ_COST_Z</v>
      </c>
      <c r="AI158" s="8" t="str">
        <f t="shared" si="56"/>
        <v>WS_M250T_ISZ</v>
      </c>
      <c r="AJ158" s="9">
        <f>J158</f>
        <v>0</v>
      </c>
    </row>
    <row r="159" spans="1:36" ht="15.75" thickBot="1">
      <c r="A159" s="27" t="s">
        <v>660</v>
      </c>
      <c r="B159" s="72" t="s">
        <v>740</v>
      </c>
      <c r="C159" s="72" t="s">
        <v>741</v>
      </c>
      <c r="D159" s="83" t="s">
        <v>532</v>
      </c>
      <c r="E159" s="84">
        <v>21.79051225704038</v>
      </c>
      <c r="F159" s="85">
        <v>20.752868816228933</v>
      </c>
      <c r="G159" s="89">
        <v>19.764636967837077</v>
      </c>
      <c r="H159" s="88"/>
      <c r="I159" s="88"/>
      <c r="J159" s="87"/>
      <c r="K159" s="122"/>
      <c r="L159" s="122"/>
      <c r="M159" s="122"/>
      <c r="N159" s="122"/>
      <c r="O159" s="122"/>
      <c r="P159" s="122"/>
      <c r="Q159" s="122"/>
      <c r="R159" s="8" t="str">
        <f t="shared" si="46"/>
        <v>WS_M300T_ISZ_COST_A_2017</v>
      </c>
      <c r="S159" s="8" t="str">
        <f t="shared" si="57"/>
        <v>WS_M300T_ISZ</v>
      </c>
      <c r="T159" s="8" t="s">
        <v>502</v>
      </c>
      <c r="U159" s="9">
        <f>E159</f>
        <v>21.79051225704038</v>
      </c>
      <c r="V159" s="8" t="str">
        <f t="shared" si="47"/>
        <v>WS_M300T_ISZ_COST_B_2017</v>
      </c>
      <c r="W159" s="8" t="str">
        <f t="shared" si="48"/>
        <v>WS_M300T_ISZ</v>
      </c>
      <c r="X159" s="9">
        <f>F159</f>
        <v>20.752868816228933</v>
      </c>
      <c r="Y159" s="8" t="str">
        <f t="shared" si="49"/>
        <v>WS_M300T_ISZ_COST_C_2017</v>
      </c>
      <c r="Z159" s="8" t="str">
        <f t="shared" si="50"/>
        <v>WS_M300T_ISZ</v>
      </c>
      <c r="AA159" s="9">
        <f>G159</f>
        <v>19.764636967837077</v>
      </c>
      <c r="AB159" s="8" t="str">
        <f t="shared" si="51"/>
        <v>WS_M300T_ISZ_COST_D_2017</v>
      </c>
      <c r="AC159" s="8" t="str">
        <f t="shared" si="52"/>
        <v>WS_M300T_ISZ</v>
      </c>
      <c r="AD159" s="9">
        <f>H159</f>
        <v>0</v>
      </c>
      <c r="AE159" s="8" t="str">
        <f t="shared" si="53"/>
        <v>WS_M300T_ISZ_COST_E_2017</v>
      </c>
      <c r="AF159" s="8" t="str">
        <f t="shared" si="54"/>
        <v>WS_M300T_ISZ</v>
      </c>
      <c r="AG159" s="9">
        <f>I159</f>
        <v>0</v>
      </c>
      <c r="AH159" s="8" t="str">
        <f t="shared" si="55"/>
        <v>WS_M300T_ISZ_COST_Z</v>
      </c>
      <c r="AI159" s="8" t="str">
        <f t="shared" si="56"/>
        <v>WS_M300T_ISZ</v>
      </c>
      <c r="AJ159" s="9">
        <f>J159</f>
        <v>0</v>
      </c>
    </row>
    <row r="160" spans="1:36" ht="15.75" thickBot="1">
      <c r="A160" s="27" t="s">
        <v>660</v>
      </c>
      <c r="B160" s="72" t="s">
        <v>742</v>
      </c>
      <c r="C160" s="72" t="s">
        <v>743</v>
      </c>
      <c r="D160" s="83" t="s">
        <v>532</v>
      </c>
      <c r="E160" s="84">
        <v>20.666753653992441</v>
      </c>
      <c r="F160" s="85">
        <v>19.682622527611848</v>
      </c>
      <c r="G160" s="89">
        <v>18.745354788201759</v>
      </c>
      <c r="H160" s="88"/>
      <c r="I160" s="88"/>
      <c r="J160" s="87"/>
      <c r="K160" s="122"/>
      <c r="L160" s="122"/>
      <c r="M160" s="122"/>
      <c r="N160" s="122"/>
      <c r="O160" s="122"/>
      <c r="P160" s="122"/>
      <c r="Q160" s="122"/>
      <c r="R160" s="8" t="str">
        <f t="shared" si="46"/>
        <v>WS_M250T - Robot Arms_ISZ_COST_A_2017</v>
      </c>
      <c r="S160" s="8" t="str">
        <f t="shared" si="57"/>
        <v>WS_M250T_RobotArms_ISZ</v>
      </c>
      <c r="T160" s="8" t="s">
        <v>502</v>
      </c>
      <c r="U160" s="9">
        <f>E160</f>
        <v>20.666753653992441</v>
      </c>
      <c r="V160" s="8" t="str">
        <f t="shared" si="47"/>
        <v>WS_M250T - Robot Arms_ISZ_COST_B_2017</v>
      </c>
      <c r="W160" s="8" t="str">
        <f t="shared" si="48"/>
        <v>WS_M250T - Robot Arms_ISZ</v>
      </c>
      <c r="X160" s="9">
        <f>F160</f>
        <v>19.682622527611848</v>
      </c>
      <c r="Y160" s="8" t="str">
        <f t="shared" si="49"/>
        <v>WS_M250T - Robot Arms_ISZ_COST_C_2017</v>
      </c>
      <c r="Z160" s="8" t="str">
        <f t="shared" si="50"/>
        <v>WS_M250T - Robot Arms_ISZ</v>
      </c>
      <c r="AA160" s="9">
        <f>G160</f>
        <v>18.745354788201759</v>
      </c>
      <c r="AB160" s="8" t="str">
        <f t="shared" si="51"/>
        <v>WS_M250T - Robot Arms_ISZ_COST_D_2017</v>
      </c>
      <c r="AC160" s="8" t="str">
        <f t="shared" si="52"/>
        <v>WS_M250T - Robot Arms_ISZ</v>
      </c>
      <c r="AD160" s="9">
        <f>H160</f>
        <v>0</v>
      </c>
      <c r="AE160" s="8" t="str">
        <f t="shared" si="53"/>
        <v>WS_M250T - Robot Arms_ISZ_COST_E_2017</v>
      </c>
      <c r="AF160" s="8" t="str">
        <f t="shared" si="54"/>
        <v>WS_M250T - Robot Arms_ISZ</v>
      </c>
      <c r="AG160" s="9">
        <f>I160</f>
        <v>0</v>
      </c>
      <c r="AH160" s="8" t="str">
        <f t="shared" si="55"/>
        <v>WS_M250T - Robot Arms_ISZ_COST_Z</v>
      </c>
      <c r="AI160" s="8" t="str">
        <f t="shared" si="56"/>
        <v>WS_M250T - Robot Arms_ISZ</v>
      </c>
      <c r="AJ160" s="9">
        <f>J160</f>
        <v>0</v>
      </c>
    </row>
    <row r="161" spans="1:36" ht="15.75" thickBot="1">
      <c r="A161" s="27" t="s">
        <v>660</v>
      </c>
      <c r="B161" s="72" t="s">
        <v>744</v>
      </c>
      <c r="C161" s="72" t="s">
        <v>745</v>
      </c>
      <c r="D161" s="83" t="s">
        <v>746</v>
      </c>
      <c r="E161" s="84">
        <v>5.9112827735130962</v>
      </c>
      <c r="F161" s="85">
        <v>5.6297931176315199</v>
      </c>
      <c r="G161" s="89">
        <v>5.3617077310776375</v>
      </c>
      <c r="H161" s="88"/>
      <c r="I161" s="88"/>
      <c r="J161" s="87"/>
      <c r="K161" s="122"/>
      <c r="L161" s="122"/>
      <c r="M161" s="122"/>
      <c r="N161" s="122"/>
      <c r="O161" s="122"/>
      <c r="P161" s="122"/>
      <c r="Q161" s="122"/>
      <c r="R161" s="8" t="str">
        <f t="shared" si="46"/>
        <v>WS_P40T - High speed_ISZ_COST_A_2017</v>
      </c>
      <c r="S161" s="8" t="str">
        <f t="shared" si="57"/>
        <v>WS_P40T_Highspeed_ISZ</v>
      </c>
      <c r="T161" s="8" t="s">
        <v>502</v>
      </c>
      <c r="U161" s="9">
        <f>E161</f>
        <v>5.9112827735130962</v>
      </c>
      <c r="V161" s="8" t="str">
        <f t="shared" si="47"/>
        <v>WS_P40T - High speed_ISZ_COST_B_2017</v>
      </c>
      <c r="W161" s="8" t="str">
        <f t="shared" si="48"/>
        <v>WS_P40T - High speed_ISZ</v>
      </c>
      <c r="X161" s="9">
        <f>F161</f>
        <v>5.6297931176315199</v>
      </c>
      <c r="Y161" s="8" t="str">
        <f t="shared" si="49"/>
        <v>WS_P40T - High speed_ISZ_COST_C_2017</v>
      </c>
      <c r="Z161" s="8" t="str">
        <f t="shared" si="50"/>
        <v>WS_P40T - High speed_ISZ</v>
      </c>
      <c r="AA161" s="9">
        <f>G161</f>
        <v>5.3617077310776375</v>
      </c>
      <c r="AB161" s="8" t="str">
        <f t="shared" si="51"/>
        <v>WS_P40T - High speed_ISZ_COST_D_2017</v>
      </c>
      <c r="AC161" s="8" t="str">
        <f t="shared" si="52"/>
        <v>WS_P40T - High speed_ISZ</v>
      </c>
      <c r="AD161" s="9">
        <f>H161</f>
        <v>0</v>
      </c>
      <c r="AE161" s="8" t="str">
        <f t="shared" si="53"/>
        <v>WS_P40T - High speed_ISZ_COST_E_2017</v>
      </c>
      <c r="AF161" s="8" t="str">
        <f t="shared" si="54"/>
        <v>WS_P40T - High speed_ISZ</v>
      </c>
      <c r="AG161" s="9">
        <f>I161</f>
        <v>0</v>
      </c>
      <c r="AH161" s="8" t="str">
        <f t="shared" si="55"/>
        <v>WS_P40T - High speed_ISZ_COST_Z</v>
      </c>
      <c r="AI161" s="8" t="str">
        <f t="shared" si="56"/>
        <v>WS_P40T - High speed_ISZ</v>
      </c>
      <c r="AJ161" s="9">
        <f>J161</f>
        <v>0</v>
      </c>
    </row>
    <row r="162" spans="1:36" ht="15.75" thickBot="1">
      <c r="A162" s="27" t="s">
        <v>660</v>
      </c>
      <c r="B162" s="72" t="s">
        <v>747</v>
      </c>
      <c r="C162" s="72" t="s">
        <v>748</v>
      </c>
      <c r="D162" s="83" t="s">
        <v>746</v>
      </c>
      <c r="E162" s="84">
        <v>5.9112827735130971</v>
      </c>
      <c r="F162" s="85">
        <v>5.6297931176315208</v>
      </c>
      <c r="G162" s="89">
        <v>5.3617077310776384</v>
      </c>
      <c r="H162" s="89"/>
      <c r="I162" s="89"/>
      <c r="J162" s="87"/>
      <c r="K162" s="122"/>
      <c r="L162" s="122"/>
      <c r="M162" s="122"/>
      <c r="N162" s="122"/>
      <c r="O162" s="122"/>
      <c r="P162" s="122"/>
      <c r="Q162" s="122"/>
      <c r="R162" s="8" t="str">
        <f t="shared" si="46"/>
        <v>WS_P60T - High speed_ISZ_COST_A_2017</v>
      </c>
      <c r="S162" s="8" t="str">
        <f t="shared" si="57"/>
        <v>WS_P60T_Highspeed_ISZ</v>
      </c>
      <c r="T162" s="8" t="s">
        <v>502</v>
      </c>
      <c r="U162" s="9">
        <f>E162</f>
        <v>5.9112827735130971</v>
      </c>
      <c r="V162" s="8" t="str">
        <f t="shared" si="47"/>
        <v>WS_P60T - High speed_ISZ_COST_B_2017</v>
      </c>
      <c r="W162" s="8" t="str">
        <f t="shared" si="48"/>
        <v>WS_P60T - High speed_ISZ</v>
      </c>
      <c r="X162" s="9">
        <f>F162</f>
        <v>5.6297931176315208</v>
      </c>
      <c r="Y162" s="8" t="str">
        <f t="shared" si="49"/>
        <v>WS_P60T - High speed_ISZ_COST_C_2017</v>
      </c>
      <c r="Z162" s="8" t="str">
        <f t="shared" si="50"/>
        <v>WS_P60T - High speed_ISZ</v>
      </c>
      <c r="AA162" s="9">
        <f>G162</f>
        <v>5.3617077310776384</v>
      </c>
      <c r="AB162" s="8" t="str">
        <f t="shared" si="51"/>
        <v>WS_P60T - High speed_ISZ_COST_D_2017</v>
      </c>
      <c r="AC162" s="8" t="str">
        <f t="shared" si="52"/>
        <v>WS_P60T - High speed_ISZ</v>
      </c>
      <c r="AD162" s="9">
        <f>H162</f>
        <v>0</v>
      </c>
      <c r="AE162" s="8" t="str">
        <f t="shared" si="53"/>
        <v>WS_P60T - High speed_ISZ_COST_E_2017</v>
      </c>
      <c r="AF162" s="8" t="str">
        <f t="shared" si="54"/>
        <v>WS_P60T - High speed_ISZ</v>
      </c>
      <c r="AG162" s="9">
        <f>I162</f>
        <v>0</v>
      </c>
      <c r="AH162" s="8" t="str">
        <f t="shared" si="55"/>
        <v>WS_P60T - High speed_ISZ_COST_Z</v>
      </c>
      <c r="AI162" s="8" t="str">
        <f t="shared" si="56"/>
        <v>WS_P60T - High speed_ISZ</v>
      </c>
      <c r="AJ162" s="9">
        <f>J162</f>
        <v>0</v>
      </c>
    </row>
    <row r="163" spans="1:36" ht="15.75" thickBot="1">
      <c r="A163" s="27" t="s">
        <v>660</v>
      </c>
      <c r="B163" s="72" t="s">
        <v>749</v>
      </c>
      <c r="C163" s="72" t="s">
        <v>750</v>
      </c>
      <c r="D163" s="72"/>
      <c r="E163" s="90">
        <v>2.92</v>
      </c>
      <c r="F163" s="86">
        <v>2.7789744701254566</v>
      </c>
      <c r="G163" s="89">
        <v>2.6466423525004346</v>
      </c>
      <c r="H163" s="89"/>
      <c r="I163" s="89"/>
      <c r="J163" s="87"/>
      <c r="K163" s="122"/>
      <c r="L163" s="122"/>
      <c r="M163" s="122"/>
      <c r="N163" s="122"/>
      <c r="O163" s="122"/>
      <c r="P163" s="122"/>
      <c r="Q163" s="122"/>
      <c r="R163" s="8" t="str">
        <f t="shared" si="46"/>
        <v>WS_Toxing_ISZ_COST_A_2017</v>
      </c>
      <c r="S163" s="8" t="str">
        <f t="shared" si="57"/>
        <v>WS_Toxing_ISZ</v>
      </c>
      <c r="T163" s="8" t="s">
        <v>502</v>
      </c>
      <c r="U163" s="9">
        <f>E163</f>
        <v>2.92</v>
      </c>
      <c r="V163" s="8" t="str">
        <f t="shared" si="47"/>
        <v>WS_Toxing_ISZ_COST_B_2017</v>
      </c>
      <c r="W163" s="8" t="str">
        <f t="shared" si="48"/>
        <v>WS_Toxing_ISZ</v>
      </c>
      <c r="X163" s="9">
        <f>F163</f>
        <v>2.7789744701254566</v>
      </c>
      <c r="Y163" s="8" t="str">
        <f t="shared" si="49"/>
        <v>WS_Toxing_ISZ_COST_C_2017</v>
      </c>
      <c r="Z163" s="8" t="str">
        <f t="shared" si="50"/>
        <v>WS_Toxing_ISZ</v>
      </c>
      <c r="AA163" s="9">
        <f>G163</f>
        <v>2.6466423525004346</v>
      </c>
      <c r="AB163" s="8" t="str">
        <f t="shared" si="51"/>
        <v>WS_Toxing_ISZ_COST_D_2017</v>
      </c>
      <c r="AC163" s="8" t="str">
        <f t="shared" si="52"/>
        <v>WS_Toxing_ISZ</v>
      </c>
      <c r="AD163" s="9">
        <f>H163</f>
        <v>0</v>
      </c>
      <c r="AE163" s="8" t="str">
        <f t="shared" si="53"/>
        <v>WS_Toxing_ISZ_COST_E_2017</v>
      </c>
      <c r="AF163" s="8" t="str">
        <f t="shared" si="54"/>
        <v>WS_Toxing_ISZ</v>
      </c>
      <c r="AG163" s="9">
        <f>I163</f>
        <v>0</v>
      </c>
      <c r="AH163" s="8" t="str">
        <f t="shared" si="55"/>
        <v>WS_Toxing_ISZ_COST_Z</v>
      </c>
      <c r="AI163" s="8" t="str">
        <f t="shared" si="56"/>
        <v>WS_Toxing_ISZ</v>
      </c>
      <c r="AJ163" s="9">
        <f>J163</f>
        <v>0</v>
      </c>
    </row>
    <row r="164" spans="1:36" ht="15.75" thickBot="1">
      <c r="A164" s="27" t="s">
        <v>660</v>
      </c>
      <c r="B164" s="91" t="s">
        <v>751</v>
      </c>
      <c r="C164" s="92"/>
      <c r="D164" s="92"/>
      <c r="E164" s="92">
        <v>35.1</v>
      </c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8" t="str">
        <f t="shared" si="46"/>
        <v>WS_Laser_ISZ_COST_A_2017</v>
      </c>
      <c r="S164" s="8" t="str">
        <f t="shared" si="57"/>
        <v>WS_Laser_ISZ</v>
      </c>
      <c r="T164" s="8" t="s">
        <v>502</v>
      </c>
      <c r="U164" s="9">
        <f>E164</f>
        <v>35.1</v>
      </c>
      <c r="V164" s="8" t="str">
        <f t="shared" si="47"/>
        <v>WS_Laser_ISZ_COST_B_2017</v>
      </c>
      <c r="W164" s="8" t="str">
        <f t="shared" si="48"/>
        <v>WS_Laser_ISZ</v>
      </c>
      <c r="X164" s="9">
        <f>F164</f>
        <v>0</v>
      </c>
      <c r="Y164" s="8" t="str">
        <f t="shared" si="49"/>
        <v>WS_Laser_ISZ_COST_C_2017</v>
      </c>
      <c r="Z164" s="8" t="str">
        <f t="shared" si="50"/>
        <v>WS_Laser_ISZ</v>
      </c>
      <c r="AA164" s="9">
        <f>G164</f>
        <v>0</v>
      </c>
      <c r="AB164" s="8" t="str">
        <f t="shared" si="51"/>
        <v>WS_Laser_ISZ_COST_D_2017</v>
      </c>
      <c r="AC164" s="8" t="str">
        <f t="shared" si="52"/>
        <v>WS_Laser_ISZ</v>
      </c>
      <c r="AD164" s="9">
        <f>H164</f>
        <v>0</v>
      </c>
      <c r="AE164" s="8" t="str">
        <f t="shared" si="53"/>
        <v>WS_Laser_ISZ_COST_E_2017</v>
      </c>
      <c r="AF164" s="8" t="str">
        <f t="shared" si="54"/>
        <v>WS_Laser_ISZ</v>
      </c>
      <c r="AG164" s="9">
        <f>I164</f>
        <v>0</v>
      </c>
      <c r="AH164" s="8" t="str">
        <f t="shared" si="55"/>
        <v>WS_Laser_ISZ_COST_Z</v>
      </c>
      <c r="AI164" s="8" t="str">
        <f t="shared" si="56"/>
        <v>WS_Laser_ISZ</v>
      </c>
      <c r="AJ164" s="9">
        <f>J164</f>
        <v>0</v>
      </c>
    </row>
    <row r="165" spans="1:36" ht="15.75" thickBot="1">
      <c r="A165" s="27" t="s">
        <v>660</v>
      </c>
      <c r="B165" s="93" t="s">
        <v>752</v>
      </c>
      <c r="C165" s="94"/>
      <c r="D165" s="94"/>
      <c r="E165" s="94">
        <v>19.2</v>
      </c>
      <c r="F165" s="94"/>
      <c r="G165" s="94"/>
      <c r="H165" s="94"/>
      <c r="I165" s="94"/>
      <c r="J165" s="94"/>
      <c r="K165" s="123"/>
      <c r="L165" s="123"/>
      <c r="M165" s="123"/>
      <c r="N165" s="123"/>
      <c r="O165" s="123"/>
      <c r="P165" s="123"/>
      <c r="Q165" s="123"/>
      <c r="R165" s="8" t="str">
        <f t="shared" si="46"/>
        <v>WS_Punching_ISZ_COST_A_2017</v>
      </c>
      <c r="S165" s="8" t="str">
        <f t="shared" si="57"/>
        <v>WS_Punching_ISZ</v>
      </c>
      <c r="T165" s="8" t="s">
        <v>502</v>
      </c>
      <c r="U165" s="9">
        <f>E165</f>
        <v>19.2</v>
      </c>
      <c r="V165" s="8" t="str">
        <f t="shared" si="47"/>
        <v>WS_Punching_ISZ_COST_B_2017</v>
      </c>
      <c r="W165" s="8" t="str">
        <f t="shared" si="48"/>
        <v>WS_Punching_ISZ</v>
      </c>
      <c r="X165" s="9">
        <f>F165</f>
        <v>0</v>
      </c>
      <c r="Y165" s="8" t="str">
        <f t="shared" si="49"/>
        <v>WS_Punching_ISZ_COST_C_2017</v>
      </c>
      <c r="Z165" s="8" t="str">
        <f t="shared" si="50"/>
        <v>WS_Punching_ISZ</v>
      </c>
      <c r="AA165" s="9">
        <f>G165</f>
        <v>0</v>
      </c>
      <c r="AB165" s="8" t="str">
        <f t="shared" si="51"/>
        <v>WS_Punching_ISZ_COST_D_2017</v>
      </c>
      <c r="AC165" s="8" t="str">
        <f t="shared" si="52"/>
        <v>WS_Punching_ISZ</v>
      </c>
      <c r="AD165" s="9">
        <f>H165</f>
        <v>0</v>
      </c>
      <c r="AE165" s="8" t="str">
        <f t="shared" si="53"/>
        <v>WS_Punching_ISZ_COST_E_2017</v>
      </c>
      <c r="AF165" s="8" t="str">
        <f t="shared" si="54"/>
        <v>WS_Punching_ISZ</v>
      </c>
      <c r="AG165" s="9">
        <f>I165</f>
        <v>0</v>
      </c>
      <c r="AH165" s="8" t="str">
        <f t="shared" si="55"/>
        <v>WS_Punching_ISZ_COST_Z</v>
      </c>
      <c r="AI165" s="8" t="str">
        <f t="shared" si="56"/>
        <v>WS_Punching_ISZ</v>
      </c>
      <c r="AJ165" s="9">
        <f>J165</f>
        <v>0</v>
      </c>
    </row>
    <row r="166" spans="1:36" ht="15.75" thickBot="1">
      <c r="A166" s="27" t="s">
        <v>660</v>
      </c>
      <c r="B166" s="95" t="s">
        <v>753</v>
      </c>
      <c r="C166" s="94"/>
      <c r="D166" s="94"/>
      <c r="E166" s="94">
        <v>5</v>
      </c>
      <c r="F166" s="94"/>
      <c r="G166" s="94"/>
      <c r="H166" s="94"/>
      <c r="I166" s="94"/>
      <c r="J166" s="94"/>
      <c r="K166" s="123"/>
      <c r="L166" s="123"/>
      <c r="M166" s="123"/>
      <c r="N166" s="123"/>
      <c r="O166" s="123"/>
      <c r="P166" s="123"/>
      <c r="Q166" s="123"/>
      <c r="R166" s="8" t="str">
        <f t="shared" si="46"/>
        <v>WS_Deburring_ISZ_COST_A_2017</v>
      </c>
      <c r="S166" s="8" t="str">
        <f t="shared" si="57"/>
        <v>WS_Deburring_ISZ</v>
      </c>
      <c r="T166" s="8" t="s">
        <v>502</v>
      </c>
      <c r="U166" s="9">
        <f>E166</f>
        <v>5</v>
      </c>
      <c r="V166" s="8" t="str">
        <f t="shared" si="47"/>
        <v>WS_Deburring_ISZ_COST_B_2017</v>
      </c>
      <c r="W166" s="8" t="str">
        <f t="shared" si="48"/>
        <v>WS_Deburring_ISZ</v>
      </c>
      <c r="X166" s="9">
        <f>F166</f>
        <v>0</v>
      </c>
      <c r="Y166" s="8" t="str">
        <f t="shared" si="49"/>
        <v>WS_Deburring_ISZ_COST_C_2017</v>
      </c>
      <c r="Z166" s="8" t="str">
        <f t="shared" si="50"/>
        <v>WS_Deburring_ISZ</v>
      </c>
      <c r="AA166" s="9">
        <f>G166</f>
        <v>0</v>
      </c>
      <c r="AB166" s="8" t="str">
        <f t="shared" si="51"/>
        <v>WS_Deburring_ISZ_COST_D_2017</v>
      </c>
      <c r="AC166" s="8" t="str">
        <f t="shared" si="52"/>
        <v>WS_Deburring_ISZ</v>
      </c>
      <c r="AD166" s="9">
        <f>H166</f>
        <v>0</v>
      </c>
      <c r="AE166" s="8" t="str">
        <f t="shared" si="53"/>
        <v>WS_Deburring_ISZ_COST_E_2017</v>
      </c>
      <c r="AF166" s="8" t="str">
        <f t="shared" si="54"/>
        <v>WS_Deburring_ISZ</v>
      </c>
      <c r="AG166" s="9">
        <f>I166</f>
        <v>0</v>
      </c>
      <c r="AH166" s="8" t="str">
        <f t="shared" si="55"/>
        <v>WS_Deburring_ISZ_COST_Z</v>
      </c>
      <c r="AI166" s="8" t="str">
        <f t="shared" si="56"/>
        <v>WS_Deburring_ISZ</v>
      </c>
      <c r="AJ166" s="9">
        <f>J166</f>
        <v>0</v>
      </c>
    </row>
    <row r="167" spans="1:36" ht="15.75" thickBot="1">
      <c r="A167" s="27" t="s">
        <v>660</v>
      </c>
      <c r="B167" s="93" t="s">
        <v>754</v>
      </c>
      <c r="C167" s="94"/>
      <c r="D167" s="94"/>
      <c r="E167" s="94">
        <v>3.5999999999999996</v>
      </c>
      <c r="F167" s="94"/>
      <c r="G167" s="94"/>
      <c r="H167" s="94"/>
      <c r="I167" s="94"/>
      <c r="J167" s="94"/>
      <c r="K167" s="123"/>
      <c r="L167" s="123"/>
      <c r="M167" s="123"/>
      <c r="N167" s="123"/>
      <c r="O167" s="123"/>
      <c r="P167" s="123"/>
      <c r="Q167" s="123"/>
      <c r="R167" s="8" t="str">
        <f t="shared" si="46"/>
        <v>WS_Part Marking_ISZ_COST_A_2017</v>
      </c>
      <c r="S167" s="8" t="str">
        <f t="shared" si="57"/>
        <v>WS_PartMarking_ISZ</v>
      </c>
      <c r="T167" s="8" t="s">
        <v>502</v>
      </c>
      <c r="U167" s="9">
        <f>E167</f>
        <v>3.5999999999999996</v>
      </c>
      <c r="V167" s="8" t="str">
        <f t="shared" si="47"/>
        <v>WS_Part Marking_ISZ_COST_B_2017</v>
      </c>
      <c r="W167" s="8" t="str">
        <f t="shared" si="48"/>
        <v>WS_Part Marking_ISZ</v>
      </c>
      <c r="X167" s="9">
        <f>F167</f>
        <v>0</v>
      </c>
      <c r="Y167" s="8" t="str">
        <f t="shared" si="49"/>
        <v>WS_Part Marking_ISZ_COST_C_2017</v>
      </c>
      <c r="Z167" s="8" t="str">
        <f t="shared" si="50"/>
        <v>WS_Part Marking_ISZ</v>
      </c>
      <c r="AA167" s="9">
        <f>G167</f>
        <v>0</v>
      </c>
      <c r="AB167" s="8" t="str">
        <f t="shared" si="51"/>
        <v>WS_Part Marking_ISZ_COST_D_2017</v>
      </c>
      <c r="AC167" s="8" t="str">
        <f t="shared" si="52"/>
        <v>WS_Part Marking_ISZ</v>
      </c>
      <c r="AD167" s="9">
        <f>H167</f>
        <v>0</v>
      </c>
      <c r="AE167" s="8" t="str">
        <f t="shared" si="53"/>
        <v>WS_Part Marking_ISZ_COST_E_2017</v>
      </c>
      <c r="AF167" s="8" t="str">
        <f t="shared" si="54"/>
        <v>WS_Part Marking_ISZ</v>
      </c>
      <c r="AG167" s="9">
        <f>I167</f>
        <v>0</v>
      </c>
      <c r="AH167" s="8" t="str">
        <f t="shared" si="55"/>
        <v>WS_Part Marking_ISZ_COST_Z</v>
      </c>
      <c r="AI167" s="8" t="str">
        <f t="shared" si="56"/>
        <v>WS_Part Marking_ISZ</v>
      </c>
      <c r="AJ167" s="9">
        <f>J167</f>
        <v>0</v>
      </c>
    </row>
    <row r="168" spans="1:36" ht="15.75" thickBot="1">
      <c r="A168" s="27" t="s">
        <v>660</v>
      </c>
      <c r="B168" s="95" t="s">
        <v>755</v>
      </c>
      <c r="C168" s="94"/>
      <c r="D168" s="94"/>
      <c r="E168" s="94">
        <v>3.5999999999999996</v>
      </c>
      <c r="F168" s="94"/>
      <c r="G168" s="94"/>
      <c r="H168" s="94"/>
      <c r="I168" s="94"/>
      <c r="J168" s="94"/>
      <c r="K168" s="123"/>
      <c r="L168" s="123"/>
      <c r="M168" s="123"/>
      <c r="N168" s="123"/>
      <c r="O168" s="123"/>
      <c r="P168" s="123"/>
      <c r="Q168" s="123"/>
      <c r="R168" s="8" t="str">
        <f t="shared" si="46"/>
        <v>WS_Extrusion_ISZ_COST_A_2017</v>
      </c>
      <c r="S168" s="8" t="str">
        <f t="shared" si="57"/>
        <v>WS_Extrusion_ISZ</v>
      </c>
      <c r="T168" s="8" t="s">
        <v>502</v>
      </c>
      <c r="U168" s="9">
        <f>E168</f>
        <v>3.5999999999999996</v>
      </c>
      <c r="V168" s="8" t="str">
        <f t="shared" si="47"/>
        <v>WS_Extrusion_ISZ_COST_B_2017</v>
      </c>
      <c r="W168" s="8" t="str">
        <f t="shared" si="48"/>
        <v>WS_Extrusion_ISZ</v>
      </c>
      <c r="X168" s="9">
        <f>F168</f>
        <v>0</v>
      </c>
      <c r="Y168" s="8" t="str">
        <f t="shared" si="49"/>
        <v>WS_Extrusion_ISZ_COST_C_2017</v>
      </c>
      <c r="Z168" s="8" t="str">
        <f t="shared" si="50"/>
        <v>WS_Extrusion_ISZ</v>
      </c>
      <c r="AA168" s="9">
        <f>G168</f>
        <v>0</v>
      </c>
      <c r="AB168" s="8" t="str">
        <f t="shared" si="51"/>
        <v>WS_Extrusion_ISZ_COST_D_2017</v>
      </c>
      <c r="AC168" s="8" t="str">
        <f t="shared" si="52"/>
        <v>WS_Extrusion_ISZ</v>
      </c>
      <c r="AD168" s="9">
        <f>H168</f>
        <v>0</v>
      </c>
      <c r="AE168" s="8" t="str">
        <f t="shared" si="53"/>
        <v>WS_Extrusion_ISZ_COST_E_2017</v>
      </c>
      <c r="AF168" s="8" t="str">
        <f t="shared" si="54"/>
        <v>WS_Extrusion_ISZ</v>
      </c>
      <c r="AG168" s="9">
        <f>I168</f>
        <v>0</v>
      </c>
      <c r="AH168" s="8" t="str">
        <f t="shared" si="55"/>
        <v>WS_Extrusion_ISZ_COST_Z</v>
      </c>
      <c r="AI168" s="8" t="str">
        <f t="shared" si="56"/>
        <v>WS_Extrusion_ISZ</v>
      </c>
      <c r="AJ168" s="9">
        <f>J168</f>
        <v>0</v>
      </c>
    </row>
    <row r="169" spans="1:36" ht="15.75" thickBot="1">
      <c r="A169" s="27" t="s">
        <v>660</v>
      </c>
      <c r="B169" s="93" t="s">
        <v>756</v>
      </c>
      <c r="C169" s="94"/>
      <c r="D169" s="94"/>
      <c r="E169" s="94">
        <v>3.5999999999999996</v>
      </c>
      <c r="F169" s="94"/>
      <c r="G169" s="94"/>
      <c r="H169" s="94"/>
      <c r="I169" s="94"/>
      <c r="J169" s="94"/>
      <c r="K169" s="123"/>
      <c r="L169" s="123"/>
      <c r="M169" s="123"/>
      <c r="N169" s="123"/>
      <c r="O169" s="123"/>
      <c r="P169" s="123"/>
      <c r="Q169" s="123"/>
      <c r="R169" s="8" t="str">
        <f t="shared" si="46"/>
        <v>WS_Tapping_ISZ_COST_A_2017</v>
      </c>
      <c r="S169" s="8" t="str">
        <f t="shared" si="57"/>
        <v>WS_Tapping_ISZ</v>
      </c>
      <c r="T169" s="8" t="s">
        <v>502</v>
      </c>
      <c r="U169" s="9">
        <f>E169</f>
        <v>3.5999999999999996</v>
      </c>
      <c r="V169" s="8" t="str">
        <f t="shared" si="47"/>
        <v>WS_Tapping_ISZ_COST_B_2017</v>
      </c>
      <c r="W169" s="8" t="str">
        <f t="shared" si="48"/>
        <v>WS_Tapping_ISZ</v>
      </c>
      <c r="X169" s="9">
        <f>F169</f>
        <v>0</v>
      </c>
      <c r="Y169" s="8" t="str">
        <f t="shared" si="49"/>
        <v>WS_Tapping_ISZ_COST_C_2017</v>
      </c>
      <c r="Z169" s="8" t="str">
        <f t="shared" si="50"/>
        <v>WS_Tapping_ISZ</v>
      </c>
      <c r="AA169" s="9">
        <f>G169</f>
        <v>0</v>
      </c>
      <c r="AB169" s="8" t="str">
        <f t="shared" si="51"/>
        <v>WS_Tapping_ISZ_COST_D_2017</v>
      </c>
      <c r="AC169" s="8" t="str">
        <f t="shared" si="52"/>
        <v>WS_Tapping_ISZ</v>
      </c>
      <c r="AD169" s="9">
        <f>H169</f>
        <v>0</v>
      </c>
      <c r="AE169" s="8" t="str">
        <f t="shared" si="53"/>
        <v>WS_Tapping_ISZ_COST_E_2017</v>
      </c>
      <c r="AF169" s="8" t="str">
        <f t="shared" si="54"/>
        <v>WS_Tapping_ISZ</v>
      </c>
      <c r="AG169" s="9">
        <f>I169</f>
        <v>0</v>
      </c>
      <c r="AH169" s="8" t="str">
        <f t="shared" si="55"/>
        <v>WS_Tapping_ISZ_COST_Z</v>
      </c>
      <c r="AI169" s="8" t="str">
        <f t="shared" si="56"/>
        <v>WS_Tapping_ISZ</v>
      </c>
      <c r="AJ169" s="9">
        <f>J169</f>
        <v>0</v>
      </c>
    </row>
    <row r="170" spans="1:36" ht="15.75" thickBot="1">
      <c r="A170" s="27" t="s">
        <v>660</v>
      </c>
      <c r="B170" s="93" t="s">
        <v>757</v>
      </c>
      <c r="C170" s="94"/>
      <c r="D170" s="94"/>
      <c r="E170" s="94">
        <v>6</v>
      </c>
      <c r="F170" s="94"/>
      <c r="G170" s="94"/>
      <c r="H170" s="94"/>
      <c r="I170" s="94"/>
      <c r="J170" s="94"/>
      <c r="K170" s="123"/>
      <c r="L170" s="123"/>
      <c r="M170" s="123"/>
      <c r="N170" s="123"/>
      <c r="O170" s="123"/>
      <c r="P170" s="123"/>
      <c r="Q170" s="123"/>
      <c r="R170" s="8" t="str">
        <f t="shared" ref="R170:R189" si="58">CONCATENATE("WS_",$B170,"_",$A170,"_COST_A_2017")</f>
        <v>WS_Forming_ISZ_COST_A_2017</v>
      </c>
      <c r="S170" s="8" t="str">
        <f t="shared" si="57"/>
        <v>WS_Forming_ISZ</v>
      </c>
      <c r="T170" s="8" t="s">
        <v>502</v>
      </c>
      <c r="U170" s="9">
        <f>E170</f>
        <v>6</v>
      </c>
      <c r="V170" s="8" t="str">
        <f t="shared" ref="V170:V189" si="59">CONCATENATE("WS_",$B170,"_",$A170,"_COST_B_2017")</f>
        <v>WS_Forming_ISZ_COST_B_2017</v>
      </c>
      <c r="W170" s="8" t="str">
        <f t="shared" ref="W170:W189" si="60">CONCATENATE("WS_",$B170,"_",$A170)</f>
        <v>WS_Forming_ISZ</v>
      </c>
      <c r="X170" s="9">
        <f>F170</f>
        <v>0</v>
      </c>
      <c r="Y170" s="8" t="str">
        <f t="shared" ref="Y170:Y189" si="61">CONCATENATE("WS_",$B170,"_",$A170,"_COST_C_2017")</f>
        <v>WS_Forming_ISZ_COST_C_2017</v>
      </c>
      <c r="Z170" s="8" t="str">
        <f t="shared" ref="Z170:Z189" si="62">CONCATENATE("WS_",$B170,"_",$A170)</f>
        <v>WS_Forming_ISZ</v>
      </c>
      <c r="AA170" s="9">
        <f>G170</f>
        <v>0</v>
      </c>
      <c r="AB170" s="8" t="str">
        <f t="shared" ref="AB170:AB189" si="63">CONCATENATE("WS_",$B170,"_",$A170,"_COST_D_2017")</f>
        <v>WS_Forming_ISZ_COST_D_2017</v>
      </c>
      <c r="AC170" s="8" t="str">
        <f t="shared" ref="AC170:AC189" si="64">CONCATENATE("WS_",$B170,"_",$A170)</f>
        <v>WS_Forming_ISZ</v>
      </c>
      <c r="AD170" s="9">
        <f>H170</f>
        <v>0</v>
      </c>
      <c r="AE170" s="8" t="str">
        <f t="shared" ref="AE170:AE189" si="65">CONCATENATE("WS_",$B170,"_",$A170,"_COST_E_2017")</f>
        <v>WS_Forming_ISZ_COST_E_2017</v>
      </c>
      <c r="AF170" s="8" t="str">
        <f t="shared" ref="AF170:AF189" si="66">CONCATENATE("WS_",$B170,"_",$A170)</f>
        <v>WS_Forming_ISZ</v>
      </c>
      <c r="AG170" s="9">
        <f>I170</f>
        <v>0</v>
      </c>
      <c r="AH170" s="8" t="str">
        <f t="shared" ref="AH170:AH189" si="67">CONCATENATE("WS_",$B170,"_",$A170,"_COST_Z")</f>
        <v>WS_Forming_ISZ_COST_Z</v>
      </c>
      <c r="AI170" s="8" t="str">
        <f t="shared" ref="AI170:AI189" si="68">CONCATENATE("WS_",$B170,"_",$A170)</f>
        <v>WS_Forming_ISZ</v>
      </c>
      <c r="AJ170" s="9">
        <f>J170</f>
        <v>0</v>
      </c>
    </row>
    <row r="171" spans="1:36" ht="15.75" thickBot="1">
      <c r="A171" s="27" t="s">
        <v>660</v>
      </c>
      <c r="B171" s="93" t="s">
        <v>758</v>
      </c>
      <c r="C171" s="94"/>
      <c r="D171" s="94"/>
      <c r="E171" s="94">
        <v>6</v>
      </c>
      <c r="F171" s="94"/>
      <c r="G171" s="94"/>
      <c r="H171" s="94"/>
      <c r="I171" s="94"/>
      <c r="J171" s="94"/>
      <c r="K171" s="123"/>
      <c r="L171" s="123"/>
      <c r="M171" s="123"/>
      <c r="N171" s="123"/>
      <c r="O171" s="123"/>
      <c r="P171" s="123"/>
      <c r="Q171" s="123"/>
      <c r="R171" s="8" t="str">
        <f t="shared" si="58"/>
        <v>WS_Bending_ISZ_COST_A_2017</v>
      </c>
      <c r="S171" s="8" t="str">
        <f t="shared" si="57"/>
        <v>WS_Bending_ISZ</v>
      </c>
      <c r="T171" s="8" t="s">
        <v>502</v>
      </c>
      <c r="U171" s="9">
        <f>E171</f>
        <v>6</v>
      </c>
      <c r="V171" s="8" t="str">
        <f t="shared" si="59"/>
        <v>WS_Bending_ISZ_COST_B_2017</v>
      </c>
      <c r="W171" s="8" t="str">
        <f t="shared" si="60"/>
        <v>WS_Bending_ISZ</v>
      </c>
      <c r="X171" s="9">
        <f>F171</f>
        <v>0</v>
      </c>
      <c r="Y171" s="8" t="str">
        <f t="shared" si="61"/>
        <v>WS_Bending_ISZ_COST_C_2017</v>
      </c>
      <c r="Z171" s="8" t="str">
        <f t="shared" si="62"/>
        <v>WS_Bending_ISZ</v>
      </c>
      <c r="AA171" s="9">
        <f>G171</f>
        <v>0</v>
      </c>
      <c r="AB171" s="8" t="str">
        <f t="shared" si="63"/>
        <v>WS_Bending_ISZ_COST_D_2017</v>
      </c>
      <c r="AC171" s="8" t="str">
        <f t="shared" si="64"/>
        <v>WS_Bending_ISZ</v>
      </c>
      <c r="AD171" s="9">
        <f>H171</f>
        <v>0</v>
      </c>
      <c r="AE171" s="8" t="str">
        <f t="shared" si="65"/>
        <v>WS_Bending_ISZ_COST_E_2017</v>
      </c>
      <c r="AF171" s="8" t="str">
        <f t="shared" si="66"/>
        <v>WS_Bending_ISZ</v>
      </c>
      <c r="AG171" s="9">
        <f>I171</f>
        <v>0</v>
      </c>
      <c r="AH171" s="8" t="str">
        <f t="shared" si="67"/>
        <v>WS_Bending_ISZ_COST_Z</v>
      </c>
      <c r="AI171" s="8" t="str">
        <f t="shared" si="68"/>
        <v>WS_Bending_ISZ</v>
      </c>
      <c r="AJ171" s="9">
        <f>J171</f>
        <v>0</v>
      </c>
    </row>
    <row r="172" spans="1:36" ht="15.75" thickBot="1">
      <c r="A172" s="27" t="s">
        <v>660</v>
      </c>
      <c r="B172" s="93" t="s">
        <v>759</v>
      </c>
      <c r="C172" s="94"/>
      <c r="D172" s="94"/>
      <c r="E172" s="94">
        <v>3.5999999999999996</v>
      </c>
      <c r="F172" s="94"/>
      <c r="G172" s="94"/>
      <c r="H172" s="94"/>
      <c r="I172" s="94"/>
      <c r="J172" s="94"/>
      <c r="K172" s="123"/>
      <c r="L172" s="123"/>
      <c r="M172" s="123"/>
      <c r="N172" s="123"/>
      <c r="O172" s="123"/>
      <c r="P172" s="123"/>
      <c r="Q172" s="123"/>
      <c r="R172" s="8" t="str">
        <f t="shared" si="58"/>
        <v>WS_Staking_ISZ_COST_A_2017</v>
      </c>
      <c r="S172" s="8" t="str">
        <f t="shared" si="57"/>
        <v>WS_Staking_ISZ</v>
      </c>
      <c r="T172" s="8" t="s">
        <v>502</v>
      </c>
      <c r="U172" s="9">
        <f>E172</f>
        <v>3.5999999999999996</v>
      </c>
      <c r="V172" s="8" t="str">
        <f t="shared" si="59"/>
        <v>WS_Staking_ISZ_COST_B_2017</v>
      </c>
      <c r="W172" s="8" t="str">
        <f t="shared" si="60"/>
        <v>WS_Staking_ISZ</v>
      </c>
      <c r="X172" s="9">
        <f>F172</f>
        <v>0</v>
      </c>
      <c r="Y172" s="8" t="str">
        <f t="shared" si="61"/>
        <v>WS_Staking_ISZ_COST_C_2017</v>
      </c>
      <c r="Z172" s="8" t="str">
        <f t="shared" si="62"/>
        <v>WS_Staking_ISZ</v>
      </c>
      <c r="AA172" s="9">
        <f>G172</f>
        <v>0</v>
      </c>
      <c r="AB172" s="8" t="str">
        <f t="shared" si="63"/>
        <v>WS_Staking_ISZ_COST_D_2017</v>
      </c>
      <c r="AC172" s="8" t="str">
        <f t="shared" si="64"/>
        <v>WS_Staking_ISZ</v>
      </c>
      <c r="AD172" s="9">
        <f>H172</f>
        <v>0</v>
      </c>
      <c r="AE172" s="8" t="str">
        <f t="shared" si="65"/>
        <v>WS_Staking_ISZ_COST_E_2017</v>
      </c>
      <c r="AF172" s="8" t="str">
        <f t="shared" si="66"/>
        <v>WS_Staking_ISZ</v>
      </c>
      <c r="AG172" s="9">
        <f>I172</f>
        <v>0</v>
      </c>
      <c r="AH172" s="8" t="str">
        <f t="shared" si="67"/>
        <v>WS_Staking_ISZ_COST_Z</v>
      </c>
      <c r="AI172" s="8" t="str">
        <f t="shared" si="68"/>
        <v>WS_Staking_ISZ</v>
      </c>
      <c r="AJ172" s="9">
        <f>J172</f>
        <v>0</v>
      </c>
    </row>
    <row r="173" spans="1:36" ht="15.75" thickBot="1">
      <c r="A173" s="27" t="s">
        <v>660</v>
      </c>
      <c r="B173" s="93" t="s">
        <v>760</v>
      </c>
      <c r="C173" s="94"/>
      <c r="D173" s="94"/>
      <c r="E173" s="94">
        <v>3.5999999999999996</v>
      </c>
      <c r="F173" s="94"/>
      <c r="G173" s="94"/>
      <c r="H173" s="94"/>
      <c r="I173" s="94"/>
      <c r="J173" s="94"/>
      <c r="K173" s="123"/>
      <c r="L173" s="123"/>
      <c r="M173" s="123"/>
      <c r="N173" s="123"/>
      <c r="O173" s="123"/>
      <c r="P173" s="123"/>
      <c r="Q173" s="123"/>
      <c r="R173" s="8" t="str">
        <f t="shared" si="58"/>
        <v>WS_Spinning_ISZ_COST_A_2017</v>
      </c>
      <c r="S173" s="8" t="str">
        <f t="shared" si="57"/>
        <v>WS_Spinning_ISZ</v>
      </c>
      <c r="T173" s="8" t="s">
        <v>502</v>
      </c>
      <c r="U173" s="9">
        <f>E173</f>
        <v>3.5999999999999996</v>
      </c>
      <c r="V173" s="8" t="str">
        <f t="shared" si="59"/>
        <v>WS_Spinning_ISZ_COST_B_2017</v>
      </c>
      <c r="W173" s="8" t="str">
        <f t="shared" si="60"/>
        <v>WS_Spinning_ISZ</v>
      </c>
      <c r="X173" s="9">
        <f>F173</f>
        <v>0</v>
      </c>
      <c r="Y173" s="8" t="str">
        <f t="shared" si="61"/>
        <v>WS_Spinning_ISZ_COST_C_2017</v>
      </c>
      <c r="Z173" s="8" t="str">
        <f t="shared" si="62"/>
        <v>WS_Spinning_ISZ</v>
      </c>
      <c r="AA173" s="9">
        <f>G173</f>
        <v>0</v>
      </c>
      <c r="AB173" s="8" t="str">
        <f t="shared" si="63"/>
        <v>WS_Spinning_ISZ_COST_D_2017</v>
      </c>
      <c r="AC173" s="8" t="str">
        <f t="shared" si="64"/>
        <v>WS_Spinning_ISZ</v>
      </c>
      <c r="AD173" s="9">
        <f>H173</f>
        <v>0</v>
      </c>
      <c r="AE173" s="8" t="str">
        <f t="shared" si="65"/>
        <v>WS_Spinning_ISZ_COST_E_2017</v>
      </c>
      <c r="AF173" s="8" t="str">
        <f t="shared" si="66"/>
        <v>WS_Spinning_ISZ</v>
      </c>
      <c r="AG173" s="9">
        <f>I173</f>
        <v>0</v>
      </c>
      <c r="AH173" s="8" t="str">
        <f t="shared" si="67"/>
        <v>WS_Spinning_ISZ_COST_Z</v>
      </c>
      <c r="AI173" s="8" t="str">
        <f t="shared" si="68"/>
        <v>WS_Spinning_ISZ</v>
      </c>
      <c r="AJ173" s="9">
        <f>J173</f>
        <v>0</v>
      </c>
    </row>
    <row r="174" spans="1:36" ht="15.75" thickBot="1">
      <c r="A174" s="27" t="s">
        <v>660</v>
      </c>
      <c r="B174" s="96" t="s">
        <v>761</v>
      </c>
      <c r="C174" s="94"/>
      <c r="D174" s="94"/>
      <c r="E174" s="94">
        <v>3.5999999999999996</v>
      </c>
      <c r="F174" s="94"/>
      <c r="G174" s="94"/>
      <c r="H174" s="94"/>
      <c r="I174" s="94"/>
      <c r="J174" s="94"/>
      <c r="K174" s="123"/>
      <c r="L174" s="123"/>
      <c r="M174" s="123"/>
      <c r="N174" s="123"/>
      <c r="O174" s="123"/>
      <c r="P174" s="123"/>
      <c r="Q174" s="123"/>
      <c r="R174" s="8" t="str">
        <f t="shared" si="58"/>
        <v>WS_Riveting_ISZ_COST_A_2017</v>
      </c>
      <c r="S174" s="8" t="str">
        <f t="shared" si="57"/>
        <v>WS_Riveting_ISZ</v>
      </c>
      <c r="T174" s="8" t="s">
        <v>502</v>
      </c>
      <c r="U174" s="9">
        <f>E174</f>
        <v>3.5999999999999996</v>
      </c>
      <c r="V174" s="8" t="str">
        <f t="shared" si="59"/>
        <v>WS_Riveting_ISZ_COST_B_2017</v>
      </c>
      <c r="W174" s="8" t="str">
        <f t="shared" si="60"/>
        <v>WS_Riveting_ISZ</v>
      </c>
      <c r="X174" s="9">
        <f>F174</f>
        <v>0</v>
      </c>
      <c r="Y174" s="8" t="str">
        <f t="shared" si="61"/>
        <v>WS_Riveting_ISZ_COST_C_2017</v>
      </c>
      <c r="Z174" s="8" t="str">
        <f t="shared" si="62"/>
        <v>WS_Riveting_ISZ</v>
      </c>
      <c r="AA174" s="9">
        <f>G174</f>
        <v>0</v>
      </c>
      <c r="AB174" s="8" t="str">
        <f t="shared" si="63"/>
        <v>WS_Riveting_ISZ_COST_D_2017</v>
      </c>
      <c r="AC174" s="8" t="str">
        <f t="shared" si="64"/>
        <v>WS_Riveting_ISZ</v>
      </c>
      <c r="AD174" s="9">
        <f>H174</f>
        <v>0</v>
      </c>
      <c r="AE174" s="8" t="str">
        <f t="shared" si="65"/>
        <v>WS_Riveting_ISZ_COST_E_2017</v>
      </c>
      <c r="AF174" s="8" t="str">
        <f t="shared" si="66"/>
        <v>WS_Riveting_ISZ</v>
      </c>
      <c r="AG174" s="9">
        <f>I174</f>
        <v>0</v>
      </c>
      <c r="AH174" s="8" t="str">
        <f t="shared" si="67"/>
        <v>WS_Riveting_ISZ_COST_Z</v>
      </c>
      <c r="AI174" s="8" t="str">
        <f t="shared" si="68"/>
        <v>WS_Riveting_ISZ</v>
      </c>
      <c r="AJ174" s="9">
        <f>J174</f>
        <v>0</v>
      </c>
    </row>
    <row r="175" spans="1:36" ht="15.75" thickBot="1">
      <c r="A175" s="27" t="s">
        <v>660</v>
      </c>
      <c r="B175" s="93" t="s">
        <v>762</v>
      </c>
      <c r="C175" s="94"/>
      <c r="D175" s="94"/>
      <c r="E175" s="94">
        <v>10</v>
      </c>
      <c r="F175" s="94"/>
      <c r="G175" s="94"/>
      <c r="H175" s="94"/>
      <c r="I175" s="94"/>
      <c r="J175" s="94"/>
      <c r="K175" s="123"/>
      <c r="L175" s="123"/>
      <c r="M175" s="123"/>
      <c r="N175" s="123"/>
      <c r="O175" s="123"/>
      <c r="P175" s="123"/>
      <c r="Q175" s="123"/>
      <c r="R175" s="8" t="str">
        <f t="shared" si="58"/>
        <v>WS_Spot Welding_ISZ_COST_A_2017</v>
      </c>
      <c r="S175" s="8" t="str">
        <f t="shared" si="57"/>
        <v>WS_SpotWelding_ISZ</v>
      </c>
      <c r="T175" s="8" t="s">
        <v>502</v>
      </c>
      <c r="U175" s="9">
        <f>E175</f>
        <v>10</v>
      </c>
      <c r="V175" s="8" t="str">
        <f t="shared" si="59"/>
        <v>WS_Spot Welding_ISZ_COST_B_2017</v>
      </c>
      <c r="W175" s="8" t="str">
        <f t="shared" si="60"/>
        <v>WS_Spot Welding_ISZ</v>
      </c>
      <c r="X175" s="9">
        <f>F175</f>
        <v>0</v>
      </c>
      <c r="Y175" s="8" t="str">
        <f t="shared" si="61"/>
        <v>WS_Spot Welding_ISZ_COST_C_2017</v>
      </c>
      <c r="Z175" s="8" t="str">
        <f t="shared" si="62"/>
        <v>WS_Spot Welding_ISZ</v>
      </c>
      <c r="AA175" s="9">
        <f>G175</f>
        <v>0</v>
      </c>
      <c r="AB175" s="8" t="str">
        <f t="shared" si="63"/>
        <v>WS_Spot Welding_ISZ_COST_D_2017</v>
      </c>
      <c r="AC175" s="8" t="str">
        <f t="shared" si="64"/>
        <v>WS_Spot Welding_ISZ</v>
      </c>
      <c r="AD175" s="9">
        <f>H175</f>
        <v>0</v>
      </c>
      <c r="AE175" s="8" t="str">
        <f t="shared" si="65"/>
        <v>WS_Spot Welding_ISZ_COST_E_2017</v>
      </c>
      <c r="AF175" s="8" t="str">
        <f t="shared" si="66"/>
        <v>WS_Spot Welding_ISZ</v>
      </c>
      <c r="AG175" s="9">
        <f>I175</f>
        <v>0</v>
      </c>
      <c r="AH175" s="8" t="str">
        <f t="shared" si="67"/>
        <v>WS_Spot Welding_ISZ_COST_Z</v>
      </c>
      <c r="AI175" s="8" t="str">
        <f t="shared" si="68"/>
        <v>WS_Spot Welding_ISZ</v>
      </c>
      <c r="AJ175" s="9">
        <f>J175</f>
        <v>0</v>
      </c>
    </row>
    <row r="176" spans="1:36" ht="15.75" thickBot="1">
      <c r="A176" s="27" t="s">
        <v>660</v>
      </c>
      <c r="B176" s="96" t="s">
        <v>763</v>
      </c>
      <c r="C176" s="94"/>
      <c r="D176" s="94"/>
      <c r="E176" s="94">
        <v>12</v>
      </c>
      <c r="F176" s="94"/>
      <c r="G176" s="94"/>
      <c r="H176" s="94"/>
      <c r="I176" s="94"/>
      <c r="J176" s="94"/>
      <c r="K176" s="123"/>
      <c r="L176" s="123"/>
      <c r="M176" s="123"/>
      <c r="N176" s="123"/>
      <c r="O176" s="123"/>
      <c r="P176" s="123"/>
      <c r="Q176" s="123"/>
      <c r="R176" s="8" t="str">
        <f t="shared" si="58"/>
        <v>WS_Tig Welding_ISZ_COST_A_2017</v>
      </c>
      <c r="S176" s="8" t="str">
        <f t="shared" si="57"/>
        <v>WS_TigWelding_ISZ</v>
      </c>
      <c r="T176" s="8" t="s">
        <v>502</v>
      </c>
      <c r="U176" s="9">
        <f>E176</f>
        <v>12</v>
      </c>
      <c r="V176" s="8" t="str">
        <f t="shared" si="59"/>
        <v>WS_Tig Welding_ISZ_COST_B_2017</v>
      </c>
      <c r="W176" s="8" t="str">
        <f t="shared" si="60"/>
        <v>WS_Tig Welding_ISZ</v>
      </c>
      <c r="X176" s="9">
        <f>F176</f>
        <v>0</v>
      </c>
      <c r="Y176" s="8" t="str">
        <f t="shared" si="61"/>
        <v>WS_Tig Welding_ISZ_COST_C_2017</v>
      </c>
      <c r="Z176" s="8" t="str">
        <f t="shared" si="62"/>
        <v>WS_Tig Welding_ISZ</v>
      </c>
      <c r="AA176" s="9">
        <f>G176</f>
        <v>0</v>
      </c>
      <c r="AB176" s="8" t="str">
        <f t="shared" si="63"/>
        <v>WS_Tig Welding_ISZ_COST_D_2017</v>
      </c>
      <c r="AC176" s="8" t="str">
        <f t="shared" si="64"/>
        <v>WS_Tig Welding_ISZ</v>
      </c>
      <c r="AD176" s="9">
        <f>H176</f>
        <v>0</v>
      </c>
      <c r="AE176" s="8" t="str">
        <f t="shared" si="65"/>
        <v>WS_Tig Welding_ISZ_COST_E_2017</v>
      </c>
      <c r="AF176" s="8" t="str">
        <f t="shared" si="66"/>
        <v>WS_Tig Welding_ISZ</v>
      </c>
      <c r="AG176" s="9">
        <f>I176</f>
        <v>0</v>
      </c>
      <c r="AH176" s="8" t="str">
        <f t="shared" si="67"/>
        <v>WS_Tig Welding_ISZ_COST_Z</v>
      </c>
      <c r="AI176" s="8" t="str">
        <f t="shared" si="68"/>
        <v>WS_Tig Welding_ISZ</v>
      </c>
      <c r="AJ176" s="9">
        <f>J176</f>
        <v>0</v>
      </c>
    </row>
    <row r="177" spans="1:36" ht="15.75" thickBot="1">
      <c r="A177" s="27" t="s">
        <v>660</v>
      </c>
      <c r="B177" s="93" t="s">
        <v>764</v>
      </c>
      <c r="C177" s="94"/>
      <c r="D177" s="94"/>
      <c r="E177" s="94">
        <v>6</v>
      </c>
      <c r="F177" s="94"/>
      <c r="G177" s="94"/>
      <c r="H177" s="94"/>
      <c r="I177" s="94"/>
      <c r="J177" s="94"/>
      <c r="K177" s="123"/>
      <c r="L177" s="123"/>
      <c r="M177" s="123"/>
      <c r="N177" s="123"/>
      <c r="O177" s="123"/>
      <c r="P177" s="123"/>
      <c r="Q177" s="123"/>
      <c r="R177" s="8" t="str">
        <f t="shared" si="58"/>
        <v>WS_Grinding_ISZ_COST_A_2017</v>
      </c>
      <c r="S177" s="8" t="str">
        <f t="shared" si="57"/>
        <v>WS_Grinding_ISZ</v>
      </c>
      <c r="T177" s="8" t="s">
        <v>502</v>
      </c>
      <c r="U177" s="9">
        <f>E177</f>
        <v>6</v>
      </c>
      <c r="V177" s="8" t="str">
        <f t="shared" si="59"/>
        <v>WS_Grinding_ISZ_COST_B_2017</v>
      </c>
      <c r="W177" s="8" t="str">
        <f t="shared" si="60"/>
        <v>WS_Grinding_ISZ</v>
      </c>
      <c r="X177" s="9">
        <f>F177</f>
        <v>0</v>
      </c>
      <c r="Y177" s="8" t="str">
        <f t="shared" si="61"/>
        <v>WS_Grinding_ISZ_COST_C_2017</v>
      </c>
      <c r="Z177" s="8" t="str">
        <f t="shared" si="62"/>
        <v>WS_Grinding_ISZ</v>
      </c>
      <c r="AA177" s="9">
        <f>G177</f>
        <v>0</v>
      </c>
      <c r="AB177" s="8" t="str">
        <f t="shared" si="63"/>
        <v>WS_Grinding_ISZ_COST_D_2017</v>
      </c>
      <c r="AC177" s="8" t="str">
        <f t="shared" si="64"/>
        <v>WS_Grinding_ISZ</v>
      </c>
      <c r="AD177" s="9">
        <f>H177</f>
        <v>0</v>
      </c>
      <c r="AE177" s="8" t="str">
        <f t="shared" si="65"/>
        <v>WS_Grinding_ISZ_COST_E_2017</v>
      </c>
      <c r="AF177" s="8" t="str">
        <f t="shared" si="66"/>
        <v>WS_Grinding_ISZ</v>
      </c>
      <c r="AG177" s="9">
        <f>I177</f>
        <v>0</v>
      </c>
      <c r="AH177" s="8" t="str">
        <f t="shared" si="67"/>
        <v>WS_Grinding_ISZ_COST_Z</v>
      </c>
      <c r="AI177" s="8" t="str">
        <f t="shared" si="68"/>
        <v>WS_Grinding_ISZ</v>
      </c>
      <c r="AJ177" s="9">
        <f>J177</f>
        <v>0</v>
      </c>
    </row>
    <row r="178" spans="1:36" ht="15.75" thickBot="1">
      <c r="A178" s="27" t="s">
        <v>660</v>
      </c>
      <c r="B178" s="96" t="s">
        <v>765</v>
      </c>
      <c r="C178" s="94"/>
      <c r="D178" s="94"/>
      <c r="E178" s="94">
        <v>38.58</v>
      </c>
      <c r="F178" s="94"/>
      <c r="G178" s="94"/>
      <c r="H178" s="94"/>
      <c r="I178" s="94"/>
      <c r="J178" s="94"/>
      <c r="K178" s="123"/>
      <c r="L178" s="123"/>
      <c r="M178" s="123"/>
      <c r="N178" s="123"/>
      <c r="O178" s="123"/>
      <c r="P178" s="123"/>
      <c r="Q178" s="123"/>
      <c r="R178" s="8" t="str">
        <f t="shared" si="58"/>
        <v>WS_Powder Coating_ISZ_COST_A_2017</v>
      </c>
      <c r="S178" s="8" t="str">
        <f t="shared" si="57"/>
        <v>WS_PowderCoating_ISZ</v>
      </c>
      <c r="T178" s="8" t="s">
        <v>502</v>
      </c>
      <c r="U178" s="9">
        <f>E178</f>
        <v>38.58</v>
      </c>
      <c r="V178" s="8" t="str">
        <f t="shared" si="59"/>
        <v>WS_Powder Coating_ISZ_COST_B_2017</v>
      </c>
      <c r="W178" s="8" t="str">
        <f t="shared" si="60"/>
        <v>WS_Powder Coating_ISZ</v>
      </c>
      <c r="X178" s="9">
        <f>F178</f>
        <v>0</v>
      </c>
      <c r="Y178" s="8" t="str">
        <f t="shared" si="61"/>
        <v>WS_Powder Coating_ISZ_COST_C_2017</v>
      </c>
      <c r="Z178" s="8" t="str">
        <f t="shared" si="62"/>
        <v>WS_Powder Coating_ISZ</v>
      </c>
      <c r="AA178" s="9">
        <f>G178</f>
        <v>0</v>
      </c>
      <c r="AB178" s="8" t="str">
        <f t="shared" si="63"/>
        <v>WS_Powder Coating_ISZ_COST_D_2017</v>
      </c>
      <c r="AC178" s="8" t="str">
        <f t="shared" si="64"/>
        <v>WS_Powder Coating_ISZ</v>
      </c>
      <c r="AD178" s="9">
        <f>H178</f>
        <v>0</v>
      </c>
      <c r="AE178" s="8" t="str">
        <f t="shared" si="65"/>
        <v>WS_Powder Coating_ISZ_COST_E_2017</v>
      </c>
      <c r="AF178" s="8" t="str">
        <f t="shared" si="66"/>
        <v>WS_Powder Coating_ISZ</v>
      </c>
      <c r="AG178" s="9">
        <f>I178</f>
        <v>0</v>
      </c>
      <c r="AH178" s="8" t="str">
        <f t="shared" si="67"/>
        <v>WS_Powder Coating_ISZ_COST_Z</v>
      </c>
      <c r="AI178" s="8" t="str">
        <f t="shared" si="68"/>
        <v>WS_Powder Coating_ISZ</v>
      </c>
      <c r="AJ178" s="9">
        <f>J178</f>
        <v>0</v>
      </c>
    </row>
    <row r="179" spans="1:36" ht="15.75" thickBot="1">
      <c r="A179" s="27" t="s">
        <v>660</v>
      </c>
      <c r="B179" s="93" t="s">
        <v>766</v>
      </c>
      <c r="C179" s="94"/>
      <c r="D179" s="94"/>
      <c r="E179" s="94">
        <v>2.78</v>
      </c>
      <c r="F179" s="94"/>
      <c r="G179" s="94"/>
      <c r="H179" s="94"/>
      <c r="I179" s="94"/>
      <c r="J179" s="94"/>
      <c r="K179" s="123"/>
      <c r="L179" s="123"/>
      <c r="M179" s="123"/>
      <c r="N179" s="123"/>
      <c r="O179" s="123"/>
      <c r="P179" s="123"/>
      <c r="Q179" s="123"/>
      <c r="R179" s="8" t="str">
        <f t="shared" si="58"/>
        <v>WS_Packing_ISZ_COST_A_2017</v>
      </c>
      <c r="S179" s="8" t="str">
        <f t="shared" si="57"/>
        <v>WS_Packing_ISZ</v>
      </c>
      <c r="T179" s="8" t="s">
        <v>502</v>
      </c>
      <c r="U179" s="9">
        <f>E179</f>
        <v>2.78</v>
      </c>
      <c r="V179" s="8" t="str">
        <f t="shared" si="59"/>
        <v>WS_Packing_ISZ_COST_B_2017</v>
      </c>
      <c r="W179" s="8" t="str">
        <f t="shared" si="60"/>
        <v>WS_Packing_ISZ</v>
      </c>
      <c r="X179" s="9">
        <f>F179</f>
        <v>0</v>
      </c>
      <c r="Y179" s="8" t="str">
        <f t="shared" si="61"/>
        <v>WS_Packing_ISZ_COST_C_2017</v>
      </c>
      <c r="Z179" s="8" t="str">
        <f t="shared" si="62"/>
        <v>WS_Packing_ISZ</v>
      </c>
      <c r="AA179" s="9">
        <f>G179</f>
        <v>0</v>
      </c>
      <c r="AB179" s="8" t="str">
        <f t="shared" si="63"/>
        <v>WS_Packing_ISZ_COST_D_2017</v>
      </c>
      <c r="AC179" s="8" t="str">
        <f t="shared" si="64"/>
        <v>WS_Packing_ISZ</v>
      </c>
      <c r="AD179" s="9">
        <f>H179</f>
        <v>0</v>
      </c>
      <c r="AE179" s="8" t="str">
        <f t="shared" si="65"/>
        <v>WS_Packing_ISZ_COST_E_2017</v>
      </c>
      <c r="AF179" s="8" t="str">
        <f t="shared" si="66"/>
        <v>WS_Packing_ISZ</v>
      </c>
      <c r="AG179" s="9">
        <f>I179</f>
        <v>0</v>
      </c>
      <c r="AH179" s="8" t="str">
        <f t="shared" si="67"/>
        <v>WS_Packing_ISZ_COST_Z</v>
      </c>
      <c r="AI179" s="8" t="str">
        <f t="shared" si="68"/>
        <v>WS_Packing_ISZ</v>
      </c>
      <c r="AJ179" s="9">
        <f>J179</f>
        <v>0</v>
      </c>
    </row>
    <row r="180" spans="1:36" ht="15.75" thickBot="1">
      <c r="A180" s="27" t="s">
        <v>660</v>
      </c>
      <c r="B180" s="93" t="s">
        <v>767</v>
      </c>
      <c r="C180" s="94"/>
      <c r="D180" s="94"/>
      <c r="E180" s="94">
        <v>40.42</v>
      </c>
      <c r="F180" s="94"/>
      <c r="G180" s="94"/>
      <c r="H180" s="94"/>
      <c r="I180" s="94"/>
      <c r="J180" s="94"/>
      <c r="K180" s="123"/>
      <c r="L180" s="123"/>
      <c r="M180" s="123"/>
      <c r="N180" s="123"/>
      <c r="O180" s="123"/>
      <c r="P180" s="123"/>
      <c r="Q180" s="123"/>
      <c r="R180" s="8" t="str">
        <f t="shared" si="58"/>
        <v>WS_Degreasing_ISZ_COST_A_2017</v>
      </c>
      <c r="S180" s="8" t="str">
        <f t="shared" si="57"/>
        <v>WS_Degreasing_ISZ</v>
      </c>
      <c r="T180" s="8" t="s">
        <v>502</v>
      </c>
      <c r="U180" s="9">
        <f>E180</f>
        <v>40.42</v>
      </c>
      <c r="V180" s="8" t="str">
        <f t="shared" si="59"/>
        <v>WS_Degreasing_ISZ_COST_B_2017</v>
      </c>
      <c r="W180" s="8" t="str">
        <f t="shared" si="60"/>
        <v>WS_Degreasing_ISZ</v>
      </c>
      <c r="X180" s="9">
        <f>F180</f>
        <v>0</v>
      </c>
      <c r="Y180" s="8" t="str">
        <f t="shared" si="61"/>
        <v>WS_Degreasing_ISZ_COST_C_2017</v>
      </c>
      <c r="Z180" s="8" t="str">
        <f t="shared" si="62"/>
        <v>WS_Degreasing_ISZ</v>
      </c>
      <c r="AA180" s="9">
        <f>G180</f>
        <v>0</v>
      </c>
      <c r="AB180" s="8" t="str">
        <f t="shared" si="63"/>
        <v>WS_Degreasing_ISZ_COST_D_2017</v>
      </c>
      <c r="AC180" s="8" t="str">
        <f t="shared" si="64"/>
        <v>WS_Degreasing_ISZ</v>
      </c>
      <c r="AD180" s="9">
        <f>H180</f>
        <v>0</v>
      </c>
      <c r="AE180" s="8" t="str">
        <f t="shared" si="65"/>
        <v>WS_Degreasing_ISZ_COST_E_2017</v>
      </c>
      <c r="AF180" s="8" t="str">
        <f t="shared" si="66"/>
        <v>WS_Degreasing_ISZ</v>
      </c>
      <c r="AG180" s="9">
        <f>I180</f>
        <v>0</v>
      </c>
      <c r="AH180" s="8" t="str">
        <f t="shared" si="67"/>
        <v>WS_Degreasing_ISZ_COST_Z</v>
      </c>
      <c r="AI180" s="8" t="str">
        <f t="shared" si="68"/>
        <v>WS_Degreasing_ISZ</v>
      </c>
      <c r="AJ180" s="9">
        <f>J180</f>
        <v>0</v>
      </c>
    </row>
    <row r="181" spans="1:36" ht="15.75" thickBot="1">
      <c r="A181" s="27" t="s">
        <v>660</v>
      </c>
      <c r="B181" s="93" t="s">
        <v>768</v>
      </c>
      <c r="C181" s="94"/>
      <c r="D181" s="94"/>
      <c r="E181" s="94">
        <v>10</v>
      </c>
      <c r="F181" s="94"/>
      <c r="G181" s="94"/>
      <c r="H181" s="94"/>
      <c r="I181" s="94"/>
      <c r="J181" s="94"/>
      <c r="K181" s="123"/>
      <c r="L181" s="123"/>
      <c r="M181" s="123"/>
      <c r="N181" s="123"/>
      <c r="O181" s="123"/>
      <c r="P181" s="123"/>
      <c r="Q181" s="123"/>
      <c r="R181" s="8" t="str">
        <f t="shared" si="58"/>
        <v>WS_Assembly_ISZ_COST_A_2017</v>
      </c>
      <c r="S181" s="8" t="str">
        <f t="shared" si="57"/>
        <v>WS_Assembly_ISZ</v>
      </c>
      <c r="T181" s="8" t="s">
        <v>502</v>
      </c>
      <c r="U181" s="9">
        <f>E181</f>
        <v>10</v>
      </c>
      <c r="V181" s="8" t="str">
        <f t="shared" si="59"/>
        <v>WS_Assembly_ISZ_COST_B_2017</v>
      </c>
      <c r="W181" s="8" t="str">
        <f t="shared" si="60"/>
        <v>WS_Assembly_ISZ</v>
      </c>
      <c r="X181" s="9">
        <f>F181</f>
        <v>0</v>
      </c>
      <c r="Y181" s="8" t="str">
        <f t="shared" si="61"/>
        <v>WS_Assembly_ISZ_COST_C_2017</v>
      </c>
      <c r="Z181" s="8" t="str">
        <f t="shared" si="62"/>
        <v>WS_Assembly_ISZ</v>
      </c>
      <c r="AA181" s="9">
        <f>G181</f>
        <v>0</v>
      </c>
      <c r="AB181" s="8" t="str">
        <f t="shared" si="63"/>
        <v>WS_Assembly_ISZ_COST_D_2017</v>
      </c>
      <c r="AC181" s="8" t="str">
        <f t="shared" si="64"/>
        <v>WS_Assembly_ISZ</v>
      </c>
      <c r="AD181" s="9">
        <f>H181</f>
        <v>0</v>
      </c>
      <c r="AE181" s="8" t="str">
        <f t="shared" si="65"/>
        <v>WS_Assembly_ISZ_COST_E_2017</v>
      </c>
      <c r="AF181" s="8" t="str">
        <f t="shared" si="66"/>
        <v>WS_Assembly_ISZ</v>
      </c>
      <c r="AG181" s="9">
        <f>I181</f>
        <v>0</v>
      </c>
      <c r="AH181" s="8" t="str">
        <f t="shared" si="67"/>
        <v>WS_Assembly_ISZ_COST_Z</v>
      </c>
      <c r="AI181" s="8" t="str">
        <f t="shared" si="68"/>
        <v>WS_Assembly_ISZ</v>
      </c>
      <c r="AJ181" s="9">
        <f>J181</f>
        <v>0</v>
      </c>
    </row>
    <row r="182" spans="1:36" ht="15.75" thickBot="1">
      <c r="A182" s="27" t="s">
        <v>660</v>
      </c>
      <c r="B182" s="93" t="s">
        <v>769</v>
      </c>
      <c r="C182" s="94"/>
      <c r="D182" s="94"/>
      <c r="E182" s="94">
        <v>2.78</v>
      </c>
      <c r="F182" s="94"/>
      <c r="G182" s="94"/>
      <c r="H182" s="94"/>
      <c r="I182" s="94"/>
      <c r="J182" s="94"/>
      <c r="K182" s="123"/>
      <c r="L182" s="123"/>
      <c r="M182" s="123"/>
      <c r="N182" s="123"/>
      <c r="O182" s="123"/>
      <c r="P182" s="123"/>
      <c r="Q182" s="123"/>
      <c r="R182" s="8" t="str">
        <f t="shared" si="58"/>
        <v>WS_Cleaning_ISZ_COST_A_2017</v>
      </c>
      <c r="S182" s="8" t="str">
        <f t="shared" si="57"/>
        <v>WS_Cleaning_ISZ</v>
      </c>
      <c r="T182" s="8" t="s">
        <v>502</v>
      </c>
      <c r="U182" s="9">
        <f>E182</f>
        <v>2.78</v>
      </c>
      <c r="V182" s="8" t="str">
        <f t="shared" si="59"/>
        <v>WS_Cleaning_ISZ_COST_B_2017</v>
      </c>
      <c r="W182" s="8" t="str">
        <f t="shared" si="60"/>
        <v>WS_Cleaning_ISZ</v>
      </c>
      <c r="X182" s="9">
        <f>F182</f>
        <v>0</v>
      </c>
      <c r="Y182" s="8" t="str">
        <f t="shared" si="61"/>
        <v>WS_Cleaning_ISZ_COST_C_2017</v>
      </c>
      <c r="Z182" s="8" t="str">
        <f t="shared" si="62"/>
        <v>WS_Cleaning_ISZ</v>
      </c>
      <c r="AA182" s="9">
        <f>G182</f>
        <v>0</v>
      </c>
      <c r="AB182" s="8" t="str">
        <f t="shared" si="63"/>
        <v>WS_Cleaning_ISZ_COST_D_2017</v>
      </c>
      <c r="AC182" s="8" t="str">
        <f t="shared" si="64"/>
        <v>WS_Cleaning_ISZ</v>
      </c>
      <c r="AD182" s="9">
        <f>H182</f>
        <v>0</v>
      </c>
      <c r="AE182" s="8" t="str">
        <f t="shared" si="65"/>
        <v>WS_Cleaning_ISZ_COST_E_2017</v>
      </c>
      <c r="AF182" s="8" t="str">
        <f t="shared" si="66"/>
        <v>WS_Cleaning_ISZ</v>
      </c>
      <c r="AG182" s="9">
        <f>I182</f>
        <v>0</v>
      </c>
      <c r="AH182" s="8" t="str">
        <f t="shared" si="67"/>
        <v>WS_Cleaning_ISZ_COST_Z</v>
      </c>
      <c r="AI182" s="8" t="str">
        <f t="shared" si="68"/>
        <v>WS_Cleaning_ISZ</v>
      </c>
      <c r="AJ182" s="9">
        <f>J182</f>
        <v>0</v>
      </c>
    </row>
    <row r="183" spans="1:36" ht="15.75" thickBot="1">
      <c r="A183" s="27" t="s">
        <v>660</v>
      </c>
      <c r="B183" s="93" t="s">
        <v>770</v>
      </c>
      <c r="C183" s="94"/>
      <c r="D183" s="94"/>
      <c r="E183" s="94">
        <v>5</v>
      </c>
      <c r="F183" s="94"/>
      <c r="G183" s="94"/>
      <c r="H183" s="94"/>
      <c r="I183" s="94"/>
      <c r="J183" s="94"/>
      <c r="K183" s="123"/>
      <c r="L183" s="123"/>
      <c r="M183" s="123"/>
      <c r="N183" s="123"/>
      <c r="O183" s="123"/>
      <c r="P183" s="123"/>
      <c r="Q183" s="123"/>
      <c r="R183" s="8" t="str">
        <f t="shared" si="58"/>
        <v>WS_Sanding_ISZ_COST_A_2017</v>
      </c>
      <c r="S183" s="8" t="str">
        <f t="shared" si="57"/>
        <v>WS_Sanding_ISZ</v>
      </c>
      <c r="T183" s="8" t="s">
        <v>502</v>
      </c>
      <c r="U183" s="9">
        <f>E183</f>
        <v>5</v>
      </c>
      <c r="V183" s="8" t="str">
        <f t="shared" si="59"/>
        <v>WS_Sanding_ISZ_COST_B_2017</v>
      </c>
      <c r="W183" s="8" t="str">
        <f t="shared" si="60"/>
        <v>WS_Sanding_ISZ</v>
      </c>
      <c r="X183" s="9">
        <f>F183</f>
        <v>0</v>
      </c>
      <c r="Y183" s="8" t="str">
        <f t="shared" si="61"/>
        <v>WS_Sanding_ISZ_COST_C_2017</v>
      </c>
      <c r="Z183" s="8" t="str">
        <f t="shared" si="62"/>
        <v>WS_Sanding_ISZ</v>
      </c>
      <c r="AA183" s="9">
        <f>G183</f>
        <v>0</v>
      </c>
      <c r="AB183" s="8" t="str">
        <f t="shared" si="63"/>
        <v>WS_Sanding_ISZ_COST_D_2017</v>
      </c>
      <c r="AC183" s="8" t="str">
        <f t="shared" si="64"/>
        <v>WS_Sanding_ISZ</v>
      </c>
      <c r="AD183" s="9">
        <f>H183</f>
        <v>0</v>
      </c>
      <c r="AE183" s="8" t="str">
        <f t="shared" si="65"/>
        <v>WS_Sanding_ISZ_COST_E_2017</v>
      </c>
      <c r="AF183" s="8" t="str">
        <f t="shared" si="66"/>
        <v>WS_Sanding_ISZ</v>
      </c>
      <c r="AG183" s="9">
        <f>I183</f>
        <v>0</v>
      </c>
      <c r="AH183" s="8" t="str">
        <f t="shared" si="67"/>
        <v>WS_Sanding_ISZ_COST_Z</v>
      </c>
      <c r="AI183" s="8" t="str">
        <f t="shared" si="68"/>
        <v>WS_Sanding_ISZ</v>
      </c>
      <c r="AJ183" s="9">
        <f>J183</f>
        <v>0</v>
      </c>
    </row>
    <row r="184" spans="1:36" ht="15.75" thickBot="1">
      <c r="A184" s="27" t="s">
        <v>660</v>
      </c>
      <c r="B184" s="97" t="s">
        <v>771</v>
      </c>
      <c r="C184" s="94"/>
      <c r="D184" s="94"/>
      <c r="E184" s="94">
        <v>2.78</v>
      </c>
      <c r="F184" s="94"/>
      <c r="G184" s="94"/>
      <c r="H184" s="94"/>
      <c r="I184" s="94"/>
      <c r="J184" s="94"/>
      <c r="K184" s="123"/>
      <c r="L184" s="123"/>
      <c r="M184" s="123"/>
      <c r="N184" s="123"/>
      <c r="O184" s="123"/>
      <c r="P184" s="123"/>
      <c r="Q184" s="123"/>
      <c r="R184" s="8" t="str">
        <f t="shared" si="58"/>
        <v>WS_Spray Oil_ISZ_COST_A_2017</v>
      </c>
      <c r="S184" s="8" t="str">
        <f t="shared" si="57"/>
        <v>WS_SprayOil_ISZ</v>
      </c>
      <c r="T184" s="8" t="s">
        <v>502</v>
      </c>
      <c r="U184" s="9">
        <f>E184</f>
        <v>2.78</v>
      </c>
      <c r="V184" s="8" t="str">
        <f t="shared" si="59"/>
        <v>WS_Spray Oil_ISZ_COST_B_2017</v>
      </c>
      <c r="W184" s="8" t="str">
        <f t="shared" si="60"/>
        <v>WS_Spray Oil_ISZ</v>
      </c>
      <c r="X184" s="9">
        <f>F184</f>
        <v>0</v>
      </c>
      <c r="Y184" s="8" t="str">
        <f t="shared" si="61"/>
        <v>WS_Spray Oil_ISZ_COST_C_2017</v>
      </c>
      <c r="Z184" s="8" t="str">
        <f t="shared" si="62"/>
        <v>WS_Spray Oil_ISZ</v>
      </c>
      <c r="AA184" s="9">
        <f>G184</f>
        <v>0</v>
      </c>
      <c r="AB184" s="8" t="str">
        <f t="shared" si="63"/>
        <v>WS_Spray Oil_ISZ_COST_D_2017</v>
      </c>
      <c r="AC184" s="8" t="str">
        <f t="shared" si="64"/>
        <v>WS_Spray Oil_ISZ</v>
      </c>
      <c r="AD184" s="9">
        <f>H184</f>
        <v>0</v>
      </c>
      <c r="AE184" s="8" t="str">
        <f t="shared" si="65"/>
        <v>WS_Spray Oil_ISZ_COST_E_2017</v>
      </c>
      <c r="AF184" s="8" t="str">
        <f t="shared" si="66"/>
        <v>WS_Spray Oil_ISZ</v>
      </c>
      <c r="AG184" s="9">
        <f>I184</f>
        <v>0</v>
      </c>
      <c r="AH184" s="8" t="str">
        <f t="shared" si="67"/>
        <v>WS_Spray Oil_ISZ_COST_Z</v>
      </c>
      <c r="AI184" s="8" t="str">
        <f t="shared" si="68"/>
        <v>WS_Spray Oil_ISZ</v>
      </c>
      <c r="AJ184" s="9">
        <f>J184</f>
        <v>0</v>
      </c>
    </row>
    <row r="185" spans="1:36" ht="15.75" thickBot="1">
      <c r="A185" s="27" t="s">
        <v>660</v>
      </c>
      <c r="B185" s="97" t="s">
        <v>772</v>
      </c>
      <c r="C185" s="94"/>
      <c r="D185" s="94"/>
      <c r="E185" s="94">
        <v>3.5999999999999996</v>
      </c>
      <c r="F185" s="94"/>
      <c r="G185" s="94"/>
      <c r="H185" s="94"/>
      <c r="I185" s="94"/>
      <c r="J185" s="94"/>
      <c r="K185" s="123"/>
      <c r="L185" s="123"/>
      <c r="M185" s="123"/>
      <c r="N185" s="123"/>
      <c r="O185" s="123"/>
      <c r="P185" s="123"/>
      <c r="Q185" s="123"/>
      <c r="R185" s="8" t="str">
        <f t="shared" si="58"/>
        <v>WS_Screw_ISZ_COST_A_2017</v>
      </c>
      <c r="S185" s="8" t="str">
        <f t="shared" si="57"/>
        <v>WS_Screw_ISZ</v>
      </c>
      <c r="T185" s="8" t="s">
        <v>502</v>
      </c>
      <c r="U185" s="9">
        <f>E185</f>
        <v>3.5999999999999996</v>
      </c>
      <c r="V185" s="8" t="str">
        <f t="shared" si="59"/>
        <v>WS_Screw_ISZ_COST_B_2017</v>
      </c>
      <c r="W185" s="8" t="str">
        <f t="shared" si="60"/>
        <v>WS_Screw_ISZ</v>
      </c>
      <c r="X185" s="9">
        <f>F185</f>
        <v>0</v>
      </c>
      <c r="Y185" s="8" t="str">
        <f t="shared" si="61"/>
        <v>WS_Screw_ISZ_COST_C_2017</v>
      </c>
      <c r="Z185" s="8" t="str">
        <f t="shared" si="62"/>
        <v>WS_Screw_ISZ</v>
      </c>
      <c r="AA185" s="9">
        <f>G185</f>
        <v>0</v>
      </c>
      <c r="AB185" s="8" t="str">
        <f t="shared" si="63"/>
        <v>WS_Screw_ISZ_COST_D_2017</v>
      </c>
      <c r="AC185" s="8" t="str">
        <f t="shared" si="64"/>
        <v>WS_Screw_ISZ</v>
      </c>
      <c r="AD185" s="9">
        <f>H185</f>
        <v>0</v>
      </c>
      <c r="AE185" s="8" t="str">
        <f t="shared" si="65"/>
        <v>WS_Screw_ISZ_COST_E_2017</v>
      </c>
      <c r="AF185" s="8" t="str">
        <f t="shared" si="66"/>
        <v>WS_Screw_ISZ</v>
      </c>
      <c r="AG185" s="9">
        <f>I185</f>
        <v>0</v>
      </c>
      <c r="AH185" s="8" t="str">
        <f t="shared" si="67"/>
        <v>WS_Screw_ISZ_COST_Z</v>
      </c>
      <c r="AI185" s="8" t="str">
        <f t="shared" si="68"/>
        <v>WS_Screw_ISZ</v>
      </c>
      <c r="AJ185" s="9">
        <f>J185</f>
        <v>0</v>
      </c>
    </row>
    <row r="186" spans="1:36" ht="15.75" thickBot="1">
      <c r="A186" s="27" t="s">
        <v>660</v>
      </c>
      <c r="B186" s="97" t="s">
        <v>773</v>
      </c>
      <c r="C186" s="94"/>
      <c r="D186" s="94"/>
      <c r="E186" s="94">
        <v>3.5999999999999996</v>
      </c>
      <c r="F186" s="94"/>
      <c r="G186" s="94"/>
      <c r="H186" s="94"/>
      <c r="I186" s="94"/>
      <c r="J186" s="94"/>
      <c r="K186" s="123"/>
      <c r="L186" s="123"/>
      <c r="M186" s="123"/>
      <c r="N186" s="123"/>
      <c r="O186" s="123"/>
      <c r="P186" s="123"/>
      <c r="Q186" s="123"/>
      <c r="R186" s="8" t="str">
        <f t="shared" si="58"/>
        <v>WS_Flaring_ISZ_COST_A_2017</v>
      </c>
      <c r="S186" s="8" t="str">
        <f t="shared" si="57"/>
        <v>WS_Flaring_ISZ</v>
      </c>
      <c r="T186" s="8" t="s">
        <v>502</v>
      </c>
      <c r="U186" s="9">
        <f>E186</f>
        <v>3.5999999999999996</v>
      </c>
      <c r="V186" s="8" t="str">
        <f t="shared" si="59"/>
        <v>WS_Flaring_ISZ_COST_B_2017</v>
      </c>
      <c r="W186" s="8" t="str">
        <f t="shared" si="60"/>
        <v>WS_Flaring_ISZ</v>
      </c>
      <c r="X186" s="9">
        <f>F186</f>
        <v>0</v>
      </c>
      <c r="Y186" s="8" t="str">
        <f t="shared" si="61"/>
        <v>WS_Flaring_ISZ_COST_C_2017</v>
      </c>
      <c r="Z186" s="8" t="str">
        <f t="shared" si="62"/>
        <v>WS_Flaring_ISZ</v>
      </c>
      <c r="AA186" s="9">
        <f>G186</f>
        <v>0</v>
      </c>
      <c r="AB186" s="8" t="str">
        <f t="shared" si="63"/>
        <v>WS_Flaring_ISZ_COST_D_2017</v>
      </c>
      <c r="AC186" s="8" t="str">
        <f t="shared" si="64"/>
        <v>WS_Flaring_ISZ</v>
      </c>
      <c r="AD186" s="9">
        <f>H186</f>
        <v>0</v>
      </c>
      <c r="AE186" s="8" t="str">
        <f t="shared" si="65"/>
        <v>WS_Flaring_ISZ_COST_E_2017</v>
      </c>
      <c r="AF186" s="8" t="str">
        <f t="shared" si="66"/>
        <v>WS_Flaring_ISZ</v>
      </c>
      <c r="AG186" s="9">
        <f>I186</f>
        <v>0</v>
      </c>
      <c r="AH186" s="8" t="str">
        <f t="shared" si="67"/>
        <v>WS_Flaring_ISZ_COST_Z</v>
      </c>
      <c r="AI186" s="8" t="str">
        <f t="shared" si="68"/>
        <v>WS_Flaring_ISZ</v>
      </c>
      <c r="AJ186" s="9">
        <f>J186</f>
        <v>0</v>
      </c>
    </row>
    <row r="187" spans="1:36" ht="15.75" thickBot="1">
      <c r="A187" s="27" t="s">
        <v>660</v>
      </c>
      <c r="B187" s="97" t="s">
        <v>774</v>
      </c>
      <c r="C187" s="94"/>
      <c r="D187" s="94"/>
      <c r="E187" s="94">
        <v>2.78</v>
      </c>
      <c r="F187" s="94"/>
      <c r="G187" s="94"/>
      <c r="H187" s="94"/>
      <c r="I187" s="94"/>
      <c r="J187" s="94"/>
      <c r="K187" s="123"/>
      <c r="L187" s="123"/>
      <c r="M187" s="123"/>
      <c r="N187" s="123"/>
      <c r="O187" s="123"/>
      <c r="P187" s="123"/>
      <c r="Q187" s="123"/>
      <c r="R187" s="8" t="str">
        <f t="shared" si="58"/>
        <v>WS_Labor-PC_ISZ_COST_A_2017</v>
      </c>
      <c r="S187" s="8" t="str">
        <f t="shared" si="57"/>
        <v>WS_Labor-PC_ISZ</v>
      </c>
      <c r="T187" s="8" t="s">
        <v>502</v>
      </c>
      <c r="U187" s="9">
        <f>E187</f>
        <v>2.78</v>
      </c>
      <c r="V187" s="8" t="str">
        <f t="shared" si="59"/>
        <v>WS_Labor-PC_ISZ_COST_B_2017</v>
      </c>
      <c r="W187" s="8" t="str">
        <f t="shared" si="60"/>
        <v>WS_Labor-PC_ISZ</v>
      </c>
      <c r="X187" s="9">
        <f>F187</f>
        <v>0</v>
      </c>
      <c r="Y187" s="8" t="str">
        <f t="shared" si="61"/>
        <v>WS_Labor-PC_ISZ_COST_C_2017</v>
      </c>
      <c r="Z187" s="8" t="str">
        <f t="shared" si="62"/>
        <v>WS_Labor-PC_ISZ</v>
      </c>
      <c r="AA187" s="9">
        <f>G187</f>
        <v>0</v>
      </c>
      <c r="AB187" s="8" t="str">
        <f t="shared" si="63"/>
        <v>WS_Labor-PC_ISZ_COST_D_2017</v>
      </c>
      <c r="AC187" s="8" t="str">
        <f t="shared" si="64"/>
        <v>WS_Labor-PC_ISZ</v>
      </c>
      <c r="AD187" s="9">
        <f>H187</f>
        <v>0</v>
      </c>
      <c r="AE187" s="8" t="str">
        <f t="shared" si="65"/>
        <v>WS_Labor-PC_ISZ_COST_E_2017</v>
      </c>
      <c r="AF187" s="8" t="str">
        <f t="shared" si="66"/>
        <v>WS_Labor-PC_ISZ</v>
      </c>
      <c r="AG187" s="9">
        <f>I187</f>
        <v>0</v>
      </c>
      <c r="AH187" s="8" t="str">
        <f t="shared" si="67"/>
        <v>WS_Labor-PC_ISZ_COST_Z</v>
      </c>
      <c r="AI187" s="8" t="str">
        <f t="shared" si="68"/>
        <v>WS_Labor-PC_ISZ</v>
      </c>
      <c r="AJ187" s="9">
        <f>J187</f>
        <v>0</v>
      </c>
    </row>
    <row r="188" spans="1:36" ht="15.75" thickBot="1">
      <c r="A188" s="27" t="s">
        <v>660</v>
      </c>
      <c r="B188" s="67" t="s">
        <v>775</v>
      </c>
      <c r="C188" s="67" t="s">
        <v>745</v>
      </c>
      <c r="D188" s="67"/>
      <c r="E188" s="69">
        <v>5.9112827735130962</v>
      </c>
      <c r="F188" s="69">
        <v>5.6297931176315199</v>
      </c>
      <c r="G188" s="69">
        <v>5.3617077310776375</v>
      </c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8" t="str">
        <f t="shared" si="58"/>
        <v>WS_Die Casting 350T_ISZ_COST_A_2017</v>
      </c>
      <c r="S188" s="8" t="str">
        <f t="shared" si="57"/>
        <v>WS_DieCasting350T_ISZ</v>
      </c>
      <c r="T188" s="8" t="s">
        <v>502</v>
      </c>
      <c r="U188" s="9">
        <f>E188</f>
        <v>5.9112827735130962</v>
      </c>
      <c r="V188" s="8" t="str">
        <f t="shared" si="59"/>
        <v>WS_Die Casting 350T_ISZ_COST_B_2017</v>
      </c>
      <c r="W188" s="8" t="str">
        <f t="shared" si="60"/>
        <v>WS_Die Casting 350T_ISZ</v>
      </c>
      <c r="X188" s="9">
        <f>F188</f>
        <v>5.6297931176315199</v>
      </c>
      <c r="Y188" s="8" t="str">
        <f t="shared" si="61"/>
        <v>WS_Die Casting 350T_ISZ_COST_C_2017</v>
      </c>
      <c r="Z188" s="8" t="str">
        <f t="shared" si="62"/>
        <v>WS_Die Casting 350T_ISZ</v>
      </c>
      <c r="AA188" s="9">
        <f>G188</f>
        <v>5.3617077310776375</v>
      </c>
      <c r="AB188" s="8" t="str">
        <f t="shared" si="63"/>
        <v>WS_Die Casting 350T_ISZ_COST_D_2017</v>
      </c>
      <c r="AC188" s="8" t="str">
        <f t="shared" si="64"/>
        <v>WS_Die Casting 350T_ISZ</v>
      </c>
      <c r="AD188" s="9">
        <f>H188</f>
        <v>0</v>
      </c>
      <c r="AE188" s="8" t="str">
        <f t="shared" si="65"/>
        <v>WS_Die Casting 350T_ISZ_COST_E_2017</v>
      </c>
      <c r="AF188" s="8" t="str">
        <f t="shared" si="66"/>
        <v>WS_Die Casting 350T_ISZ</v>
      </c>
      <c r="AG188" s="9">
        <f>I188</f>
        <v>0</v>
      </c>
      <c r="AH188" s="8" t="str">
        <f t="shared" si="67"/>
        <v>WS_Die Casting 350T_ISZ_COST_Z</v>
      </c>
      <c r="AI188" s="8" t="str">
        <f t="shared" si="68"/>
        <v>WS_Die Casting 350T_ISZ</v>
      </c>
      <c r="AJ188" s="9">
        <f>J188</f>
        <v>0</v>
      </c>
    </row>
    <row r="189" spans="1:36" ht="15.75" thickBot="1">
      <c r="A189" s="27" t="s">
        <v>660</v>
      </c>
      <c r="B189" s="72" t="s">
        <v>776</v>
      </c>
      <c r="C189" s="72" t="s">
        <v>748</v>
      </c>
      <c r="D189" s="72"/>
      <c r="E189" s="74">
        <v>5.9112827735130971</v>
      </c>
      <c r="F189" s="74">
        <v>5.6297931176315208</v>
      </c>
      <c r="G189" s="74">
        <v>5.3617077310776384</v>
      </c>
      <c r="H189" s="72"/>
      <c r="I189" s="72"/>
      <c r="J189" s="72"/>
      <c r="K189" s="121"/>
      <c r="L189" s="121"/>
      <c r="M189" s="121"/>
      <c r="N189" s="121"/>
      <c r="O189" s="121"/>
      <c r="P189" s="121"/>
      <c r="Q189" s="121"/>
      <c r="R189" s="8" t="str">
        <f t="shared" si="58"/>
        <v>WS_Die Casting 135T_ISZ_COST_A_2017</v>
      </c>
      <c r="S189" s="8" t="str">
        <f t="shared" si="57"/>
        <v>WS_DieCasting135T_ISZ</v>
      </c>
      <c r="T189" s="8" t="s">
        <v>502</v>
      </c>
      <c r="U189" s="9">
        <f>E189</f>
        <v>5.9112827735130971</v>
      </c>
      <c r="V189" s="8" t="str">
        <f t="shared" si="59"/>
        <v>WS_Die Casting 135T_ISZ_COST_B_2017</v>
      </c>
      <c r="W189" s="8" t="str">
        <f t="shared" si="60"/>
        <v>WS_Die Casting 135T_ISZ</v>
      </c>
      <c r="X189" s="9">
        <f>F189</f>
        <v>5.6297931176315208</v>
      </c>
      <c r="Y189" s="8" t="str">
        <f t="shared" si="61"/>
        <v>WS_Die Casting 135T_ISZ_COST_C_2017</v>
      </c>
      <c r="Z189" s="8" t="str">
        <f t="shared" si="62"/>
        <v>WS_Die Casting 135T_ISZ</v>
      </c>
      <c r="AA189" s="9">
        <f>G189</f>
        <v>5.3617077310776384</v>
      </c>
      <c r="AB189" s="8" t="str">
        <f t="shared" si="63"/>
        <v>WS_Die Casting 135T_ISZ_COST_D_2017</v>
      </c>
      <c r="AC189" s="8" t="str">
        <f t="shared" si="64"/>
        <v>WS_Die Casting 135T_ISZ</v>
      </c>
      <c r="AD189" s="9">
        <f>H189</f>
        <v>0</v>
      </c>
      <c r="AE189" s="8" t="str">
        <f t="shared" si="65"/>
        <v>WS_Die Casting 135T_ISZ_COST_E_2017</v>
      </c>
      <c r="AF189" s="8" t="str">
        <f t="shared" si="66"/>
        <v>WS_Die Casting 135T_ISZ</v>
      </c>
      <c r="AG189" s="9">
        <f>I189</f>
        <v>0</v>
      </c>
      <c r="AH189" s="8" t="str">
        <f t="shared" si="67"/>
        <v>WS_Die Casting 135T_ISZ_COST_Z</v>
      </c>
      <c r="AI189" s="8" t="str">
        <f t="shared" si="68"/>
        <v>WS_Die Casting 135T_ISZ</v>
      </c>
      <c r="AJ189" s="9">
        <f>J189</f>
        <v>0</v>
      </c>
    </row>
    <row r="190" spans="1:36" ht="15.75" thickBot="1">
      <c r="A190" s="27" t="s">
        <v>597</v>
      </c>
      <c r="B190" s="99" t="s">
        <v>813</v>
      </c>
      <c r="C190" s="100"/>
      <c r="D190" s="100" t="s">
        <v>814</v>
      </c>
      <c r="E190" s="46">
        <v>10.095751403509572</v>
      </c>
      <c r="F190" s="47">
        <v>8.6256659334241021</v>
      </c>
      <c r="G190" s="4"/>
      <c r="H190" s="4"/>
      <c r="I190" s="101"/>
      <c r="J190" s="102"/>
      <c r="K190" s="102"/>
      <c r="L190" s="102"/>
      <c r="M190" s="102"/>
      <c r="N190" s="102"/>
      <c r="O190" s="102"/>
      <c r="P190" s="102"/>
      <c r="Q190" s="102"/>
      <c r="R190" s="8" t="str">
        <f t="shared" ref="R190:R239" si="69">CONCATENATE("WS_",$B190,"_",$A190,"_COST_A_2017")</f>
        <v>WS_RB200X6_IMS_COST_A_2017</v>
      </c>
      <c r="S190" s="8" t="str">
        <f t="shared" si="57"/>
        <v>WS_RB200X6_IMS</v>
      </c>
      <c r="T190" s="8" t="s">
        <v>502</v>
      </c>
      <c r="U190" s="9">
        <f>E190</f>
        <v>10.095751403509572</v>
      </c>
      <c r="V190" s="8" t="str">
        <f t="shared" ref="V190:V239" si="70">CONCATENATE("WS_",$B190,"_",$A190,"_COST_B_2017")</f>
        <v>WS_RB200X6_IMS_COST_B_2017</v>
      </c>
      <c r="W190" s="8" t="str">
        <f t="shared" ref="W190:W239" si="71">CONCATENATE("WS_",$B190,"_",$A190)</f>
        <v>WS_RB200X6_IMS</v>
      </c>
      <c r="X190" s="9">
        <f>F190</f>
        <v>8.6256659334241021</v>
      </c>
      <c r="Y190" s="8" t="str">
        <f t="shared" ref="Y190:Y239" si="72">CONCATENATE("WS_",$B190,"_",$A190,"_COST_C_2017")</f>
        <v>WS_RB200X6_IMS_COST_C_2017</v>
      </c>
      <c r="Z190" s="8" t="str">
        <f t="shared" ref="Z190:Z239" si="73">CONCATENATE("WS_",$B190,"_",$A190)</f>
        <v>WS_RB200X6_IMS</v>
      </c>
      <c r="AA190" s="9">
        <f>G190</f>
        <v>0</v>
      </c>
      <c r="AB190" s="8" t="str">
        <f t="shared" ref="AB190:AB239" si="74">CONCATENATE("WS_",$B190,"_",$A190,"_COST_D_2017")</f>
        <v>WS_RB200X6_IMS_COST_D_2017</v>
      </c>
      <c r="AC190" s="8" t="str">
        <f t="shared" ref="AC190:AC239" si="75">CONCATENATE("WS_",$B190,"_",$A190)</f>
        <v>WS_RB200X6_IMS</v>
      </c>
      <c r="AD190" s="9">
        <f>H190</f>
        <v>0</v>
      </c>
      <c r="AE190" s="8" t="str">
        <f t="shared" ref="AE190:AE239" si="76">CONCATENATE("WS_",$B190,"_",$A190,"_COST_E_2017")</f>
        <v>WS_RB200X6_IMS_COST_E_2017</v>
      </c>
      <c r="AF190" s="8" t="str">
        <f t="shared" ref="AF190:AF239" si="77">CONCATENATE("WS_",$B190,"_",$A190)</f>
        <v>WS_RB200X6_IMS</v>
      </c>
      <c r="AG190" s="9">
        <f>I190</f>
        <v>0</v>
      </c>
      <c r="AH190" s="8" t="str">
        <f t="shared" ref="AH190:AH239" si="78">CONCATENATE("WS_",$B190,"_",$A190,"_COST_Z")</f>
        <v>WS_RB200X6_IMS_COST_Z</v>
      </c>
      <c r="AI190" s="8" t="str">
        <f t="shared" ref="AI190:AI239" si="79">CONCATENATE("WS_",$B190,"_",$A190)</f>
        <v>WS_RB200X6_IMS</v>
      </c>
      <c r="AJ190" s="9">
        <f>J190</f>
        <v>0</v>
      </c>
    </row>
    <row r="191" spans="1:36" ht="15.75" thickBot="1">
      <c r="A191" s="27" t="s">
        <v>597</v>
      </c>
      <c r="B191" s="103" t="s">
        <v>815</v>
      </c>
      <c r="C191" s="104"/>
      <c r="D191" s="104" t="s">
        <v>107</v>
      </c>
      <c r="E191" s="46">
        <v>0.23558295723021</v>
      </c>
      <c r="F191" s="47">
        <v>0.20905330318055629</v>
      </c>
      <c r="G191" s="25"/>
      <c r="H191" s="25"/>
      <c r="I191" s="57"/>
      <c r="J191" s="25"/>
      <c r="K191" s="115"/>
      <c r="L191" s="115"/>
      <c r="M191" s="115"/>
      <c r="N191" s="115"/>
      <c r="O191" s="115"/>
      <c r="P191" s="115"/>
      <c r="Q191" s="115"/>
      <c r="R191" s="8" t="str">
        <f t="shared" si="69"/>
        <v>WS_单轴-T360_IMS_COST_A_2017</v>
      </c>
      <c r="S191" s="8" t="str">
        <f t="shared" si="57"/>
        <v>WS_单轴-T360_IMS</v>
      </c>
      <c r="T191" s="8" t="s">
        <v>502</v>
      </c>
      <c r="U191" s="9">
        <f>E191</f>
        <v>0.23558295723021</v>
      </c>
      <c r="V191" s="8" t="str">
        <f t="shared" si="70"/>
        <v>WS_单轴-T360_IMS_COST_B_2017</v>
      </c>
      <c r="W191" s="8" t="str">
        <f t="shared" si="71"/>
        <v>WS_单轴-T360_IMS</v>
      </c>
      <c r="X191" s="9">
        <f>F191</f>
        <v>0.20905330318055629</v>
      </c>
      <c r="Y191" s="8" t="str">
        <f t="shared" si="72"/>
        <v>WS_单轴-T360_IMS_COST_C_2017</v>
      </c>
      <c r="Z191" s="8" t="str">
        <f t="shared" si="73"/>
        <v>WS_单轴-T360_IMS</v>
      </c>
      <c r="AA191" s="9">
        <f>G191</f>
        <v>0</v>
      </c>
      <c r="AB191" s="8" t="str">
        <f t="shared" si="74"/>
        <v>WS_单轴-T360_IMS_COST_D_2017</v>
      </c>
      <c r="AC191" s="8" t="str">
        <f t="shared" si="75"/>
        <v>WS_单轴-T360_IMS</v>
      </c>
      <c r="AD191" s="9">
        <f>H191</f>
        <v>0</v>
      </c>
      <c r="AE191" s="8" t="str">
        <f t="shared" si="76"/>
        <v>WS_单轴-T360_IMS_COST_E_2017</v>
      </c>
      <c r="AF191" s="8" t="str">
        <f t="shared" si="77"/>
        <v>WS_单轴-T360_IMS</v>
      </c>
      <c r="AG191" s="9">
        <f>I191</f>
        <v>0</v>
      </c>
      <c r="AH191" s="8" t="str">
        <f t="shared" si="78"/>
        <v>WS_单轴-T360_IMS_COST_Z</v>
      </c>
      <c r="AI191" s="8" t="str">
        <f t="shared" si="79"/>
        <v>WS_单轴-T360_IMS</v>
      </c>
      <c r="AJ191" s="9">
        <f>J191</f>
        <v>0</v>
      </c>
    </row>
    <row r="192" spans="1:36" ht="15.75" thickBot="1">
      <c r="A192" s="27" t="s">
        <v>597</v>
      </c>
      <c r="B192" s="103" t="s">
        <v>816</v>
      </c>
      <c r="C192" s="104"/>
      <c r="D192" s="104" t="s">
        <v>107</v>
      </c>
      <c r="E192" s="46">
        <v>0.13410070273451022</v>
      </c>
      <c r="F192" s="47">
        <v>0.13059854563235312</v>
      </c>
      <c r="G192" s="25"/>
      <c r="H192" s="25"/>
      <c r="I192" s="49"/>
      <c r="J192" s="25"/>
      <c r="K192" s="115"/>
      <c r="L192" s="115"/>
      <c r="M192" s="115"/>
      <c r="N192" s="115"/>
      <c r="O192" s="115"/>
      <c r="P192" s="115"/>
      <c r="Q192" s="115"/>
      <c r="R192" s="8" t="str">
        <f t="shared" si="69"/>
        <v>WS_双轴-BTA-561_IMS_COST_A_2017</v>
      </c>
      <c r="S192" s="8" t="str">
        <f t="shared" si="57"/>
        <v>WS_双轴-BTA-561_IMS</v>
      </c>
      <c r="T192" s="8" t="s">
        <v>502</v>
      </c>
      <c r="U192" s="9">
        <f>E192</f>
        <v>0.13410070273451022</v>
      </c>
      <c r="V192" s="8" t="str">
        <f t="shared" si="70"/>
        <v>WS_双轴-BTA-561_IMS_COST_B_2017</v>
      </c>
      <c r="W192" s="8" t="str">
        <f t="shared" si="71"/>
        <v>WS_双轴-BTA-561_IMS</v>
      </c>
      <c r="X192" s="9">
        <f>F192</f>
        <v>0.13059854563235312</v>
      </c>
      <c r="Y192" s="8" t="str">
        <f t="shared" si="72"/>
        <v>WS_双轴-BTA-561_IMS_COST_C_2017</v>
      </c>
      <c r="Z192" s="8" t="str">
        <f t="shared" si="73"/>
        <v>WS_双轴-BTA-561_IMS</v>
      </c>
      <c r="AA192" s="9">
        <f>G192</f>
        <v>0</v>
      </c>
      <c r="AB192" s="8" t="str">
        <f t="shared" si="74"/>
        <v>WS_双轴-BTA-561_IMS_COST_D_2017</v>
      </c>
      <c r="AC192" s="8" t="str">
        <f t="shared" si="75"/>
        <v>WS_双轴-BTA-561_IMS</v>
      </c>
      <c r="AD192" s="9">
        <f>H192</f>
        <v>0</v>
      </c>
      <c r="AE192" s="8" t="str">
        <f t="shared" si="76"/>
        <v>WS_双轴-BTA-561_IMS_COST_E_2017</v>
      </c>
      <c r="AF192" s="8" t="str">
        <f t="shared" si="77"/>
        <v>WS_双轴-BTA-561_IMS</v>
      </c>
      <c r="AG192" s="9">
        <f>I192</f>
        <v>0</v>
      </c>
      <c r="AH192" s="8" t="str">
        <f t="shared" si="78"/>
        <v>WS_双轴-BTA-561_IMS_COST_Z</v>
      </c>
      <c r="AI192" s="8" t="str">
        <f t="shared" si="79"/>
        <v>WS_双轴-BTA-561_IMS</v>
      </c>
      <c r="AJ192" s="9">
        <f>J192</f>
        <v>0</v>
      </c>
    </row>
    <row r="193" spans="1:36" ht="15.75" thickBot="1">
      <c r="A193" s="27" t="s">
        <v>597</v>
      </c>
      <c r="B193" s="103" t="s">
        <v>817</v>
      </c>
      <c r="C193" s="104"/>
      <c r="D193" s="104" t="s">
        <v>107</v>
      </c>
      <c r="E193" s="46">
        <v>0.12655788242795152</v>
      </c>
      <c r="F193" s="47">
        <v>0.12655788242795152</v>
      </c>
      <c r="G193" s="25"/>
      <c r="H193" s="25"/>
      <c r="I193" s="49"/>
      <c r="J193" s="25"/>
      <c r="K193" s="115"/>
      <c r="L193" s="115"/>
      <c r="M193" s="115"/>
      <c r="N193" s="115"/>
      <c r="O193" s="115"/>
      <c r="P193" s="115"/>
      <c r="Q193" s="115"/>
      <c r="R193" s="8" t="str">
        <f t="shared" si="69"/>
        <v>WS_三轴-BT1-215_IMS_COST_A_2017</v>
      </c>
      <c r="S193" s="8" t="str">
        <f t="shared" si="57"/>
        <v>WS_三轴-BT1-215_IMS</v>
      </c>
      <c r="T193" s="8" t="s">
        <v>502</v>
      </c>
      <c r="U193" s="9">
        <f>E193</f>
        <v>0.12655788242795152</v>
      </c>
      <c r="V193" s="8" t="str">
        <f t="shared" si="70"/>
        <v>WS_三轴-BT1-215_IMS_COST_B_2017</v>
      </c>
      <c r="W193" s="8" t="str">
        <f t="shared" si="71"/>
        <v>WS_三轴-BT1-215_IMS</v>
      </c>
      <c r="X193" s="9">
        <f>F193</f>
        <v>0.12655788242795152</v>
      </c>
      <c r="Y193" s="8" t="str">
        <f t="shared" si="72"/>
        <v>WS_三轴-BT1-215_IMS_COST_C_2017</v>
      </c>
      <c r="Z193" s="8" t="str">
        <f t="shared" si="73"/>
        <v>WS_三轴-BT1-215_IMS</v>
      </c>
      <c r="AA193" s="9">
        <f>G193</f>
        <v>0</v>
      </c>
      <c r="AB193" s="8" t="str">
        <f t="shared" si="74"/>
        <v>WS_三轴-BT1-215_IMS_COST_D_2017</v>
      </c>
      <c r="AC193" s="8" t="str">
        <f t="shared" si="75"/>
        <v>WS_三轴-BT1-215_IMS</v>
      </c>
      <c r="AD193" s="9">
        <f>H193</f>
        <v>0</v>
      </c>
      <c r="AE193" s="8" t="str">
        <f t="shared" si="76"/>
        <v>WS_三轴-BT1-215_IMS_COST_E_2017</v>
      </c>
      <c r="AF193" s="8" t="str">
        <f t="shared" si="77"/>
        <v>WS_三轴-BT1-215_IMS</v>
      </c>
      <c r="AG193" s="9">
        <f>I193</f>
        <v>0</v>
      </c>
      <c r="AH193" s="8" t="str">
        <f t="shared" si="78"/>
        <v>WS_三轴-BT1-215_IMS_COST_Z</v>
      </c>
      <c r="AI193" s="8" t="str">
        <f t="shared" si="79"/>
        <v>WS_三轴-BT1-215_IMS</v>
      </c>
      <c r="AJ193" s="9">
        <f>J193</f>
        <v>0</v>
      </c>
    </row>
    <row r="194" spans="1:36" ht="15.75" thickBot="1">
      <c r="A194" s="27" t="s">
        <v>597</v>
      </c>
      <c r="B194" s="105" t="s">
        <v>818</v>
      </c>
      <c r="C194" s="104"/>
      <c r="D194" s="104" t="s">
        <v>107</v>
      </c>
      <c r="E194" s="46">
        <v>0.14750768714561721</v>
      </c>
      <c r="F194" s="47">
        <v>0.13778062161855167</v>
      </c>
      <c r="G194" s="25"/>
      <c r="H194" s="25"/>
      <c r="I194" s="49"/>
      <c r="J194" s="25"/>
      <c r="K194" s="115"/>
      <c r="L194" s="115"/>
      <c r="M194" s="115"/>
      <c r="N194" s="115"/>
      <c r="O194" s="115"/>
      <c r="P194" s="115"/>
      <c r="Q194" s="115"/>
      <c r="R194" s="8" t="str">
        <f t="shared" si="69"/>
        <v>WS_四轴-BT1-215_IMS_COST_A_2017</v>
      </c>
      <c r="S194" s="8" t="str">
        <f t="shared" si="57"/>
        <v>WS_四轴-BT1-215_IMS</v>
      </c>
      <c r="T194" s="8" t="s">
        <v>502</v>
      </c>
      <c r="U194" s="9">
        <f>E194</f>
        <v>0.14750768714561721</v>
      </c>
      <c r="V194" s="8" t="str">
        <f t="shared" si="70"/>
        <v>WS_四轴-BT1-215_IMS_COST_B_2017</v>
      </c>
      <c r="W194" s="8" t="str">
        <f t="shared" si="71"/>
        <v>WS_四轴-BT1-215_IMS</v>
      </c>
      <c r="X194" s="9">
        <f>F194</f>
        <v>0.13778062161855167</v>
      </c>
      <c r="Y194" s="8" t="str">
        <f t="shared" si="72"/>
        <v>WS_四轴-BT1-215_IMS_COST_C_2017</v>
      </c>
      <c r="Z194" s="8" t="str">
        <f t="shared" si="73"/>
        <v>WS_四轴-BT1-215_IMS</v>
      </c>
      <c r="AA194" s="9">
        <f>G194</f>
        <v>0</v>
      </c>
      <c r="AB194" s="8" t="str">
        <f t="shared" si="74"/>
        <v>WS_四轴-BT1-215_IMS_COST_D_2017</v>
      </c>
      <c r="AC194" s="8" t="str">
        <f t="shared" si="75"/>
        <v>WS_四轴-BT1-215_IMS</v>
      </c>
      <c r="AD194" s="9">
        <f>H194</f>
        <v>0</v>
      </c>
      <c r="AE194" s="8" t="str">
        <f t="shared" si="76"/>
        <v>WS_四轴-BT1-215_IMS_COST_E_2017</v>
      </c>
      <c r="AF194" s="8" t="str">
        <f t="shared" si="77"/>
        <v>WS_四轴-BT1-215_IMS</v>
      </c>
      <c r="AG194" s="9">
        <f>I194</f>
        <v>0</v>
      </c>
      <c r="AH194" s="8" t="str">
        <f t="shared" si="78"/>
        <v>WS_四轴-BT1-215_IMS_COST_Z</v>
      </c>
      <c r="AI194" s="8" t="str">
        <f t="shared" si="79"/>
        <v>WS_四轴-BT1-215_IMS</v>
      </c>
      <c r="AJ194" s="9">
        <f>J194</f>
        <v>0</v>
      </c>
    </row>
    <row r="195" spans="1:36" ht="15.75" thickBot="1">
      <c r="A195" s="27" t="s">
        <v>597</v>
      </c>
      <c r="B195" s="105" t="s">
        <v>819</v>
      </c>
      <c r="C195" s="104"/>
      <c r="D195" s="104" t="s">
        <v>107</v>
      </c>
      <c r="E195" s="46">
        <v>0.83311899870111339</v>
      </c>
      <c r="F195" s="47">
        <v>0.62310141628353088</v>
      </c>
      <c r="G195" s="25"/>
      <c r="H195" s="25"/>
      <c r="I195" s="49"/>
      <c r="J195" s="25"/>
      <c r="K195" s="115"/>
      <c r="L195" s="115"/>
      <c r="M195" s="115"/>
      <c r="N195" s="115"/>
      <c r="O195" s="115"/>
      <c r="P195" s="115"/>
      <c r="Q195" s="115"/>
      <c r="R195" s="8" t="str">
        <f t="shared" si="69"/>
        <v>WS_六轴-JTDM-25_IMS_COST_A_2017</v>
      </c>
      <c r="S195" s="8" t="str">
        <f t="shared" si="57"/>
        <v>WS_六轴-JTDM-25_IMS</v>
      </c>
      <c r="T195" s="8" t="s">
        <v>502</v>
      </c>
      <c r="U195" s="9">
        <f>E195</f>
        <v>0.83311899870111339</v>
      </c>
      <c r="V195" s="8" t="str">
        <f t="shared" si="70"/>
        <v>WS_六轴-JTDM-25_IMS_COST_B_2017</v>
      </c>
      <c r="W195" s="8" t="str">
        <f t="shared" si="71"/>
        <v>WS_六轴-JTDM-25_IMS</v>
      </c>
      <c r="X195" s="9">
        <f>F195</f>
        <v>0.62310141628353088</v>
      </c>
      <c r="Y195" s="8" t="str">
        <f t="shared" si="72"/>
        <v>WS_六轴-JTDM-25_IMS_COST_C_2017</v>
      </c>
      <c r="Z195" s="8" t="str">
        <f t="shared" si="73"/>
        <v>WS_六轴-JTDM-25_IMS</v>
      </c>
      <c r="AA195" s="9">
        <f>G195</f>
        <v>0</v>
      </c>
      <c r="AB195" s="8" t="str">
        <f t="shared" si="74"/>
        <v>WS_六轴-JTDM-25_IMS_COST_D_2017</v>
      </c>
      <c r="AC195" s="8" t="str">
        <f t="shared" si="75"/>
        <v>WS_六轴-JTDM-25_IMS</v>
      </c>
      <c r="AD195" s="9">
        <f>H195</f>
        <v>0</v>
      </c>
      <c r="AE195" s="8" t="str">
        <f t="shared" si="76"/>
        <v>WS_六轴-JTDM-25_IMS_COST_E_2017</v>
      </c>
      <c r="AF195" s="8" t="str">
        <f t="shared" si="77"/>
        <v>WS_六轴-JTDM-25_IMS</v>
      </c>
      <c r="AG195" s="9">
        <f>I195</f>
        <v>0</v>
      </c>
      <c r="AH195" s="8" t="str">
        <f t="shared" si="78"/>
        <v>WS_六轴-JTDM-25_IMS_COST_Z</v>
      </c>
      <c r="AI195" s="8" t="str">
        <f t="shared" si="79"/>
        <v>WS_六轴-JTDM-25_IMS</v>
      </c>
      <c r="AJ195" s="9">
        <f>J195</f>
        <v>0</v>
      </c>
    </row>
    <row r="196" spans="1:36" ht="15.75" thickBot="1">
      <c r="A196" s="27" t="s">
        <v>597</v>
      </c>
      <c r="B196" s="105" t="s">
        <v>820</v>
      </c>
      <c r="C196" s="104"/>
      <c r="D196" s="104" t="s">
        <v>107</v>
      </c>
      <c r="E196" s="46">
        <v>0.62400979702198456</v>
      </c>
      <c r="F196" s="47">
        <v>0.56029925571144323</v>
      </c>
      <c r="G196" s="25"/>
      <c r="H196" s="25"/>
      <c r="I196" s="49"/>
      <c r="J196" s="25"/>
      <c r="K196" s="115"/>
      <c r="L196" s="115"/>
      <c r="M196" s="115"/>
      <c r="N196" s="115"/>
      <c r="O196" s="115"/>
      <c r="P196" s="115"/>
      <c r="Q196" s="115"/>
      <c r="R196" s="8" t="str">
        <f t="shared" si="69"/>
        <v>WS_多轴-威伦16AT_IMS_COST_A_2017</v>
      </c>
      <c r="S196" s="8" t="str">
        <f t="shared" si="57"/>
        <v>WS_多轴-威伦16AT_IMS</v>
      </c>
      <c r="T196" s="8" t="s">
        <v>502</v>
      </c>
      <c r="U196" s="9">
        <f>E196</f>
        <v>0.62400979702198456</v>
      </c>
      <c r="V196" s="8" t="str">
        <f t="shared" si="70"/>
        <v>WS_多轴-威伦16AT_IMS_COST_B_2017</v>
      </c>
      <c r="W196" s="8" t="str">
        <f t="shared" si="71"/>
        <v>WS_多轴-威伦16AT_IMS</v>
      </c>
      <c r="X196" s="9">
        <f>F196</f>
        <v>0.56029925571144323</v>
      </c>
      <c r="Y196" s="8" t="str">
        <f t="shared" si="72"/>
        <v>WS_多轴-威伦16AT_IMS_COST_C_2017</v>
      </c>
      <c r="Z196" s="8" t="str">
        <f t="shared" si="73"/>
        <v>WS_多轴-威伦16AT_IMS</v>
      </c>
      <c r="AA196" s="9">
        <f>G196</f>
        <v>0</v>
      </c>
      <c r="AB196" s="8" t="str">
        <f t="shared" si="74"/>
        <v>WS_多轴-威伦16AT_IMS_COST_D_2017</v>
      </c>
      <c r="AC196" s="8" t="str">
        <f t="shared" si="75"/>
        <v>WS_多轴-威伦16AT_IMS</v>
      </c>
      <c r="AD196" s="9">
        <f>H196</f>
        <v>0</v>
      </c>
      <c r="AE196" s="8" t="str">
        <f t="shared" si="76"/>
        <v>WS_多轴-威伦16AT_IMS_COST_E_2017</v>
      </c>
      <c r="AF196" s="8" t="str">
        <f t="shared" si="77"/>
        <v>WS_多轴-威伦16AT_IMS</v>
      </c>
      <c r="AG196" s="9">
        <f>I196</f>
        <v>0</v>
      </c>
      <c r="AH196" s="8" t="str">
        <f t="shared" si="78"/>
        <v>WS_多轴-威伦16AT_IMS_COST_Z</v>
      </c>
      <c r="AI196" s="8" t="str">
        <f t="shared" si="79"/>
        <v>WS_多轴-威伦16AT_IMS</v>
      </c>
      <c r="AJ196" s="9">
        <f>J196</f>
        <v>0</v>
      </c>
    </row>
    <row r="197" spans="1:36" ht="15.75" thickBot="1">
      <c r="A197" s="27" t="s">
        <v>597</v>
      </c>
      <c r="B197" s="105" t="s">
        <v>821</v>
      </c>
      <c r="C197" s="104"/>
      <c r="D197" s="104" t="s">
        <v>107</v>
      </c>
      <c r="E197" s="46">
        <v>1.067431605560319</v>
      </c>
      <c r="F197" s="47">
        <v>0.8264865506152641</v>
      </c>
      <c r="G197" s="25"/>
      <c r="H197" s="25"/>
      <c r="I197" s="49"/>
      <c r="J197" s="25"/>
      <c r="K197" s="115"/>
      <c r="L197" s="115"/>
      <c r="M197" s="115"/>
      <c r="N197" s="115"/>
      <c r="O197" s="115"/>
      <c r="P197" s="115"/>
      <c r="Q197" s="115"/>
      <c r="R197" s="8" t="str">
        <f t="shared" si="69"/>
        <v>WS_多轴-TOTO01C450_IMS_COST_A_2017</v>
      </c>
      <c r="S197" s="8" t="str">
        <f t="shared" si="57"/>
        <v>WS_多轴-TOTO01C450_IMS</v>
      </c>
      <c r="T197" s="8" t="s">
        <v>502</v>
      </c>
      <c r="U197" s="9">
        <f>E197</f>
        <v>1.067431605560319</v>
      </c>
      <c r="V197" s="8" t="str">
        <f t="shared" si="70"/>
        <v>WS_多轴-TOTO01C450_IMS_COST_B_2017</v>
      </c>
      <c r="W197" s="8" t="str">
        <f t="shared" si="71"/>
        <v>WS_多轴-TOTO01C450_IMS</v>
      </c>
      <c r="X197" s="9">
        <f>F197</f>
        <v>0.8264865506152641</v>
      </c>
      <c r="Y197" s="8" t="str">
        <f t="shared" si="72"/>
        <v>WS_多轴-TOTO01C450_IMS_COST_C_2017</v>
      </c>
      <c r="Z197" s="8" t="str">
        <f t="shared" si="73"/>
        <v>WS_多轴-TOTO01C450_IMS</v>
      </c>
      <c r="AA197" s="9">
        <f>G197</f>
        <v>0</v>
      </c>
      <c r="AB197" s="8" t="str">
        <f t="shared" si="74"/>
        <v>WS_多轴-TOTO01C450_IMS_COST_D_2017</v>
      </c>
      <c r="AC197" s="8" t="str">
        <f t="shared" si="75"/>
        <v>WS_多轴-TOTO01C450_IMS</v>
      </c>
      <c r="AD197" s="9">
        <f>H197</f>
        <v>0</v>
      </c>
      <c r="AE197" s="8" t="str">
        <f t="shared" si="76"/>
        <v>WS_多轴-TOTO01C450_IMS_COST_E_2017</v>
      </c>
      <c r="AF197" s="8" t="str">
        <f t="shared" si="77"/>
        <v>WS_多轴-TOTO01C450_IMS</v>
      </c>
      <c r="AG197" s="9">
        <f>I197</f>
        <v>0</v>
      </c>
      <c r="AH197" s="8" t="str">
        <f t="shared" si="78"/>
        <v>WS_多轴-TOTO01C450_IMS_COST_Z</v>
      </c>
      <c r="AI197" s="8" t="str">
        <f t="shared" si="79"/>
        <v>WS_多轴-TOTO01C450_IMS</v>
      </c>
      <c r="AJ197" s="9">
        <f>J197</f>
        <v>0</v>
      </c>
    </row>
    <row r="198" spans="1:36" ht="15.75" thickBot="1">
      <c r="A198" s="27" t="s">
        <v>597</v>
      </c>
      <c r="B198" s="105" t="s">
        <v>822</v>
      </c>
      <c r="C198" s="104"/>
      <c r="D198" s="104" t="s">
        <v>823</v>
      </c>
      <c r="E198" s="46">
        <v>0.13711922454736042</v>
      </c>
      <c r="F198" s="47">
        <v>0.13711922454736042</v>
      </c>
      <c r="G198" s="25"/>
      <c r="H198" s="25"/>
      <c r="I198" s="49"/>
      <c r="J198" s="25"/>
      <c r="K198" s="115"/>
      <c r="L198" s="115"/>
      <c r="M198" s="115"/>
      <c r="N198" s="115"/>
      <c r="O198" s="115"/>
      <c r="P198" s="115"/>
      <c r="Q198" s="115"/>
      <c r="R198" s="8" t="str">
        <f t="shared" si="69"/>
        <v>WS_S/RIVET_IMS_COST_A_2017</v>
      </c>
      <c r="S198" s="8" t="str">
        <f t="shared" si="57"/>
        <v>WS_S/RIVET_IMS</v>
      </c>
      <c r="T198" s="8" t="s">
        <v>502</v>
      </c>
      <c r="U198" s="9">
        <f>E198</f>
        <v>0.13711922454736042</v>
      </c>
      <c r="V198" s="8" t="str">
        <f t="shared" si="70"/>
        <v>WS_S/RIVET_IMS_COST_B_2017</v>
      </c>
      <c r="W198" s="8" t="str">
        <f t="shared" si="71"/>
        <v>WS_S/RIVET_IMS</v>
      </c>
      <c r="X198" s="9">
        <f>F198</f>
        <v>0.13711922454736042</v>
      </c>
      <c r="Y198" s="8" t="str">
        <f t="shared" si="72"/>
        <v>WS_S/RIVET_IMS_COST_C_2017</v>
      </c>
      <c r="Z198" s="8" t="str">
        <f t="shared" si="73"/>
        <v>WS_S/RIVET_IMS</v>
      </c>
      <c r="AA198" s="9">
        <f>G198</f>
        <v>0</v>
      </c>
      <c r="AB198" s="8" t="str">
        <f t="shared" si="74"/>
        <v>WS_S/RIVET_IMS_COST_D_2017</v>
      </c>
      <c r="AC198" s="8" t="str">
        <f t="shared" si="75"/>
        <v>WS_S/RIVET_IMS</v>
      </c>
      <c r="AD198" s="9">
        <f>H198</f>
        <v>0</v>
      </c>
      <c r="AE198" s="8" t="str">
        <f t="shared" si="76"/>
        <v>WS_S/RIVET_IMS_COST_E_2017</v>
      </c>
      <c r="AF198" s="8" t="str">
        <f t="shared" si="77"/>
        <v>WS_S/RIVET_IMS</v>
      </c>
      <c r="AG198" s="9">
        <f>I198</f>
        <v>0</v>
      </c>
      <c r="AH198" s="8" t="str">
        <f t="shared" si="78"/>
        <v>WS_S/RIVET_IMS_COST_Z</v>
      </c>
      <c r="AI198" s="8" t="str">
        <f t="shared" si="79"/>
        <v>WS_S/RIVET_IMS</v>
      </c>
      <c r="AJ198" s="9">
        <f>J198</f>
        <v>0</v>
      </c>
    </row>
    <row r="199" spans="1:36" ht="15.75" thickBot="1">
      <c r="A199" s="27" t="s">
        <v>597</v>
      </c>
      <c r="B199" s="106" t="s">
        <v>824</v>
      </c>
      <c r="C199" s="107"/>
      <c r="D199" s="107" t="s">
        <v>823</v>
      </c>
      <c r="E199" s="108">
        <v>0.11344131249735954</v>
      </c>
      <c r="F199" s="109">
        <v>0.11256219161823866</v>
      </c>
      <c r="G199" s="110"/>
      <c r="H199" s="110"/>
      <c r="I199" s="111"/>
      <c r="J199" s="110"/>
      <c r="K199" s="124"/>
      <c r="L199" s="124"/>
      <c r="M199" s="124"/>
      <c r="N199" s="124"/>
      <c r="O199" s="124"/>
      <c r="P199" s="124"/>
      <c r="Q199" s="124"/>
      <c r="R199" s="8" t="str">
        <f t="shared" si="69"/>
        <v>WS_铆接机-TC-141_IMS_COST_A_2017</v>
      </c>
      <c r="S199" s="8" t="str">
        <f t="shared" si="57"/>
        <v>WS_铆接机-TC-141_IMS</v>
      </c>
      <c r="T199" s="8" t="s">
        <v>502</v>
      </c>
      <c r="U199" s="9">
        <f>E199</f>
        <v>0.11344131249735954</v>
      </c>
      <c r="V199" s="8" t="str">
        <f t="shared" si="70"/>
        <v>WS_铆接机-TC-141_IMS_COST_B_2017</v>
      </c>
      <c r="W199" s="8" t="str">
        <f t="shared" si="71"/>
        <v>WS_铆接机-TC-141_IMS</v>
      </c>
      <c r="X199" s="9">
        <f>F199</f>
        <v>0.11256219161823866</v>
      </c>
      <c r="Y199" s="8" t="str">
        <f t="shared" si="72"/>
        <v>WS_铆接机-TC-141_IMS_COST_C_2017</v>
      </c>
      <c r="Z199" s="8" t="str">
        <f t="shared" si="73"/>
        <v>WS_铆接机-TC-141_IMS</v>
      </c>
      <c r="AA199" s="9">
        <f>G199</f>
        <v>0</v>
      </c>
      <c r="AB199" s="8" t="str">
        <f t="shared" si="74"/>
        <v>WS_铆接机-TC-141_IMS_COST_D_2017</v>
      </c>
      <c r="AC199" s="8" t="str">
        <f t="shared" si="75"/>
        <v>WS_铆接机-TC-141_IMS</v>
      </c>
      <c r="AD199" s="9">
        <f>H199</f>
        <v>0</v>
      </c>
      <c r="AE199" s="8" t="str">
        <f t="shared" si="76"/>
        <v>WS_铆接机-TC-141_IMS_COST_E_2017</v>
      </c>
      <c r="AF199" s="8" t="str">
        <f t="shared" si="77"/>
        <v>WS_铆接机-TC-141_IMS</v>
      </c>
      <c r="AG199" s="9">
        <f>I199</f>
        <v>0</v>
      </c>
      <c r="AH199" s="8" t="str">
        <f t="shared" si="78"/>
        <v>WS_铆接机-TC-141_IMS_COST_Z</v>
      </c>
      <c r="AI199" s="8" t="str">
        <f t="shared" si="79"/>
        <v>WS_铆接机-TC-141_IMS</v>
      </c>
      <c r="AJ199" s="9">
        <f>J199</f>
        <v>0</v>
      </c>
    </row>
    <row r="200" spans="1:36" ht="15.75" thickBot="1">
      <c r="A200" s="27" t="s">
        <v>597</v>
      </c>
      <c r="B200" s="106" t="s">
        <v>825</v>
      </c>
      <c r="C200" s="107"/>
      <c r="D200" s="107" t="s">
        <v>823</v>
      </c>
      <c r="E200" s="108"/>
      <c r="F200" s="109"/>
      <c r="G200" s="110"/>
      <c r="H200" s="110"/>
      <c r="I200" s="111"/>
      <c r="J200" s="110"/>
      <c r="K200" s="124"/>
      <c r="L200" s="124"/>
      <c r="M200" s="124"/>
      <c r="N200" s="124"/>
      <c r="O200" s="124"/>
      <c r="P200" s="124"/>
      <c r="Q200" s="124"/>
      <c r="R200" s="8" t="str">
        <f t="shared" si="69"/>
        <v>WS_油压铆钉机-TC-152_IMS_COST_A_2017</v>
      </c>
      <c r="S200" s="8" t="str">
        <f t="shared" si="57"/>
        <v>WS_油压铆钉机-TC-152_IMS</v>
      </c>
      <c r="T200" s="8" t="s">
        <v>502</v>
      </c>
      <c r="U200" s="9">
        <f>E200</f>
        <v>0</v>
      </c>
      <c r="V200" s="8" t="str">
        <f t="shared" si="70"/>
        <v>WS_油压铆钉机-TC-152_IMS_COST_B_2017</v>
      </c>
      <c r="W200" s="8" t="str">
        <f t="shared" si="71"/>
        <v>WS_油压铆钉机-TC-152_IMS</v>
      </c>
      <c r="X200" s="9">
        <f>F200</f>
        <v>0</v>
      </c>
      <c r="Y200" s="8" t="str">
        <f t="shared" si="72"/>
        <v>WS_油压铆钉机-TC-152_IMS_COST_C_2017</v>
      </c>
      <c r="Z200" s="8" t="str">
        <f t="shared" si="73"/>
        <v>WS_油压铆钉机-TC-152_IMS</v>
      </c>
      <c r="AA200" s="9">
        <f>G200</f>
        <v>0</v>
      </c>
      <c r="AB200" s="8" t="str">
        <f t="shared" si="74"/>
        <v>WS_油压铆钉机-TC-152_IMS_COST_D_2017</v>
      </c>
      <c r="AC200" s="8" t="str">
        <f t="shared" si="75"/>
        <v>WS_油压铆钉机-TC-152_IMS</v>
      </c>
      <c r="AD200" s="9">
        <f>H200</f>
        <v>0</v>
      </c>
      <c r="AE200" s="8" t="str">
        <f t="shared" si="76"/>
        <v>WS_油压铆钉机-TC-152_IMS_COST_E_2017</v>
      </c>
      <c r="AF200" s="8" t="str">
        <f t="shared" si="77"/>
        <v>WS_油压铆钉机-TC-152_IMS</v>
      </c>
      <c r="AG200" s="9">
        <f>I200</f>
        <v>0</v>
      </c>
      <c r="AH200" s="8" t="str">
        <f t="shared" si="78"/>
        <v>WS_油压铆钉机-TC-152_IMS_COST_Z</v>
      </c>
      <c r="AI200" s="8" t="str">
        <f t="shared" si="79"/>
        <v>WS_油压铆钉机-TC-152_IMS</v>
      </c>
      <c r="AJ200" s="9">
        <f>J200</f>
        <v>0</v>
      </c>
    </row>
    <row r="201" spans="1:36" ht="15.75" thickBot="1">
      <c r="A201" s="27" t="s">
        <v>597</v>
      </c>
      <c r="B201" s="105" t="s">
        <v>826</v>
      </c>
      <c r="C201" s="104"/>
      <c r="D201" s="104" t="s">
        <v>827</v>
      </c>
      <c r="E201" s="46"/>
      <c r="F201" s="47"/>
      <c r="G201" s="25"/>
      <c r="H201" s="25"/>
      <c r="I201" s="49"/>
      <c r="J201" s="25"/>
      <c r="K201" s="115"/>
      <c r="L201" s="115"/>
      <c r="M201" s="115"/>
      <c r="N201" s="115"/>
      <c r="O201" s="115"/>
      <c r="P201" s="115"/>
      <c r="Q201" s="115"/>
      <c r="R201" s="8" t="str">
        <f t="shared" si="69"/>
        <v>WS_STAKE 6T_IMS_COST_A_2017</v>
      </c>
      <c r="S201" s="8" t="str">
        <f t="shared" si="57"/>
        <v>WS_STAKE6T_IMS</v>
      </c>
      <c r="T201" s="8" t="s">
        <v>502</v>
      </c>
      <c r="U201" s="9">
        <f>E201</f>
        <v>0</v>
      </c>
      <c r="V201" s="8" t="str">
        <f t="shared" si="70"/>
        <v>WS_STAKE 6T_IMS_COST_B_2017</v>
      </c>
      <c r="W201" s="8" t="str">
        <f t="shared" si="71"/>
        <v>WS_STAKE 6T_IMS</v>
      </c>
      <c r="X201" s="9">
        <f>F201</f>
        <v>0</v>
      </c>
      <c r="Y201" s="8" t="str">
        <f t="shared" si="72"/>
        <v>WS_STAKE 6T_IMS_COST_C_2017</v>
      </c>
      <c r="Z201" s="8" t="str">
        <f t="shared" si="73"/>
        <v>WS_STAKE 6T_IMS</v>
      </c>
      <c r="AA201" s="9">
        <f>G201</f>
        <v>0</v>
      </c>
      <c r="AB201" s="8" t="str">
        <f t="shared" si="74"/>
        <v>WS_STAKE 6T_IMS_COST_D_2017</v>
      </c>
      <c r="AC201" s="8" t="str">
        <f t="shared" si="75"/>
        <v>WS_STAKE 6T_IMS</v>
      </c>
      <c r="AD201" s="9">
        <f>H201</f>
        <v>0</v>
      </c>
      <c r="AE201" s="8" t="str">
        <f t="shared" si="76"/>
        <v>WS_STAKE 6T_IMS_COST_E_2017</v>
      </c>
      <c r="AF201" s="8" t="str">
        <f t="shared" si="77"/>
        <v>WS_STAKE 6T_IMS</v>
      </c>
      <c r="AG201" s="9">
        <f>I201</f>
        <v>0</v>
      </c>
      <c r="AH201" s="8" t="str">
        <f t="shared" si="78"/>
        <v>WS_STAKE 6T_IMS_COST_Z</v>
      </c>
      <c r="AI201" s="8" t="str">
        <f t="shared" si="79"/>
        <v>WS_STAKE 6T_IMS</v>
      </c>
      <c r="AJ201" s="9">
        <f>J201</f>
        <v>0</v>
      </c>
    </row>
    <row r="202" spans="1:36" ht="15.75" thickBot="1">
      <c r="A202" s="27" t="s">
        <v>597</v>
      </c>
      <c r="B202" s="106" t="s">
        <v>828</v>
      </c>
      <c r="C202" s="107"/>
      <c r="D202" s="107" t="s">
        <v>829</v>
      </c>
      <c r="E202" s="108">
        <v>7.9638124820659106</v>
      </c>
      <c r="F202" s="109">
        <v>7.333285823539252</v>
      </c>
      <c r="G202" s="110"/>
      <c r="H202" s="110"/>
      <c r="I202" s="111"/>
      <c r="J202" s="110"/>
      <c r="K202" s="124"/>
      <c r="L202" s="124"/>
      <c r="M202" s="124"/>
      <c r="N202" s="124"/>
      <c r="O202" s="124"/>
      <c r="P202" s="124"/>
      <c r="Q202" s="124"/>
      <c r="R202" s="8" t="str">
        <f t="shared" si="69"/>
        <v>WS_Mill_IMS_COST_A_2017</v>
      </c>
      <c r="S202" s="8" t="str">
        <f t="shared" si="57"/>
        <v>WS_Mill_IMS</v>
      </c>
      <c r="T202" s="8" t="s">
        <v>502</v>
      </c>
      <c r="U202" s="9">
        <f>E202</f>
        <v>7.9638124820659106</v>
      </c>
      <c r="V202" s="8" t="str">
        <f t="shared" si="70"/>
        <v>WS_Mill_IMS_COST_B_2017</v>
      </c>
      <c r="W202" s="8" t="str">
        <f t="shared" si="71"/>
        <v>WS_Mill_IMS</v>
      </c>
      <c r="X202" s="9">
        <f>F202</f>
        <v>7.333285823539252</v>
      </c>
      <c r="Y202" s="8" t="str">
        <f t="shared" si="72"/>
        <v>WS_Mill_IMS_COST_C_2017</v>
      </c>
      <c r="Z202" s="8" t="str">
        <f t="shared" si="73"/>
        <v>WS_Mill_IMS</v>
      </c>
      <c r="AA202" s="9">
        <f>G202</f>
        <v>0</v>
      </c>
      <c r="AB202" s="8" t="str">
        <f t="shared" si="74"/>
        <v>WS_Mill_IMS_COST_D_2017</v>
      </c>
      <c r="AC202" s="8" t="str">
        <f t="shared" si="75"/>
        <v>WS_Mill_IMS</v>
      </c>
      <c r="AD202" s="9">
        <f>H202</f>
        <v>0</v>
      </c>
      <c r="AE202" s="8" t="str">
        <f t="shared" si="76"/>
        <v>WS_Mill_IMS_COST_E_2017</v>
      </c>
      <c r="AF202" s="8" t="str">
        <f t="shared" si="77"/>
        <v>WS_Mill_IMS</v>
      </c>
      <c r="AG202" s="9">
        <f>I202</f>
        <v>0</v>
      </c>
      <c r="AH202" s="8" t="str">
        <f t="shared" si="78"/>
        <v>WS_Mill_IMS_COST_Z</v>
      </c>
      <c r="AI202" s="8" t="str">
        <f t="shared" si="79"/>
        <v>WS_Mill_IMS</v>
      </c>
      <c r="AJ202" s="9">
        <f>J202</f>
        <v>0</v>
      </c>
    </row>
    <row r="203" spans="1:36" ht="15.75" thickBot="1">
      <c r="A203" s="27" t="s">
        <v>597</v>
      </c>
      <c r="B203" s="103" t="s">
        <v>830</v>
      </c>
      <c r="C203" s="104"/>
      <c r="D203" s="104" t="s">
        <v>831</v>
      </c>
      <c r="E203" s="46"/>
      <c r="F203" s="47"/>
      <c r="G203" s="25"/>
      <c r="H203" s="25"/>
      <c r="I203" s="49"/>
      <c r="J203" s="25"/>
      <c r="K203" s="115"/>
      <c r="L203" s="115"/>
      <c r="M203" s="115"/>
      <c r="N203" s="115"/>
      <c r="O203" s="115"/>
      <c r="P203" s="115"/>
      <c r="Q203" s="115"/>
      <c r="R203" s="8" t="str">
        <f t="shared" si="69"/>
        <v>WS_Drill_IMS_COST_A_2017</v>
      </c>
      <c r="S203" s="8" t="str">
        <f t="shared" ref="S203:S239" si="80">SUBSTITUTE(SUBSTITUTE(CONCATENATE("WS_",$B203,"_",$A203), " - ","_")," ","")</f>
        <v>WS_Drill_IMS</v>
      </c>
      <c r="T203" s="8" t="s">
        <v>502</v>
      </c>
      <c r="U203" s="9">
        <f>E203</f>
        <v>0</v>
      </c>
      <c r="V203" s="8" t="str">
        <f t="shared" si="70"/>
        <v>WS_Drill_IMS_COST_B_2017</v>
      </c>
      <c r="W203" s="8" t="str">
        <f t="shared" si="71"/>
        <v>WS_Drill_IMS</v>
      </c>
      <c r="X203" s="9">
        <f>F203</f>
        <v>0</v>
      </c>
      <c r="Y203" s="8" t="str">
        <f t="shared" si="72"/>
        <v>WS_Drill_IMS_COST_C_2017</v>
      </c>
      <c r="Z203" s="8" t="str">
        <f t="shared" si="73"/>
        <v>WS_Drill_IMS</v>
      </c>
      <c r="AA203" s="9">
        <f>G203</f>
        <v>0</v>
      </c>
      <c r="AB203" s="8" t="str">
        <f t="shared" si="74"/>
        <v>WS_Drill_IMS_COST_D_2017</v>
      </c>
      <c r="AC203" s="8" t="str">
        <f t="shared" si="75"/>
        <v>WS_Drill_IMS</v>
      </c>
      <c r="AD203" s="9">
        <f>H203</f>
        <v>0</v>
      </c>
      <c r="AE203" s="8" t="str">
        <f t="shared" si="76"/>
        <v>WS_Drill_IMS_COST_E_2017</v>
      </c>
      <c r="AF203" s="8" t="str">
        <f t="shared" si="77"/>
        <v>WS_Drill_IMS</v>
      </c>
      <c r="AG203" s="9">
        <f>I203</f>
        <v>0</v>
      </c>
      <c r="AH203" s="8" t="str">
        <f t="shared" si="78"/>
        <v>WS_Drill_IMS_COST_Z</v>
      </c>
      <c r="AI203" s="8" t="str">
        <f t="shared" si="79"/>
        <v>WS_Drill_IMS</v>
      </c>
      <c r="AJ203" s="9">
        <f>J203</f>
        <v>0</v>
      </c>
    </row>
    <row r="204" spans="1:36" ht="15.75" thickBot="1">
      <c r="A204" s="27" t="s">
        <v>597</v>
      </c>
      <c r="B204" s="103" t="s">
        <v>832</v>
      </c>
      <c r="C204" s="104"/>
      <c r="D204" s="104" t="s">
        <v>833</v>
      </c>
      <c r="E204" s="46"/>
      <c r="F204" s="47"/>
      <c r="G204" s="25"/>
      <c r="H204" s="25"/>
      <c r="I204" s="49"/>
      <c r="J204" s="25"/>
      <c r="K204" s="115"/>
      <c r="L204" s="115"/>
      <c r="M204" s="115"/>
      <c r="N204" s="115"/>
      <c r="O204" s="115"/>
      <c r="P204" s="115"/>
      <c r="Q204" s="115"/>
      <c r="R204" s="8" t="str">
        <f t="shared" si="69"/>
        <v>WS_SpotWeld 25KVA_IMS_COST_A_2017</v>
      </c>
      <c r="S204" s="8" t="str">
        <f t="shared" si="80"/>
        <v>WS_SpotWeld25KVA_IMS</v>
      </c>
      <c r="T204" s="8" t="s">
        <v>502</v>
      </c>
      <c r="U204" s="9">
        <f>E204</f>
        <v>0</v>
      </c>
      <c r="V204" s="8" t="str">
        <f t="shared" si="70"/>
        <v>WS_SpotWeld 25KVA_IMS_COST_B_2017</v>
      </c>
      <c r="W204" s="8" t="str">
        <f t="shared" si="71"/>
        <v>WS_SpotWeld 25KVA_IMS</v>
      </c>
      <c r="X204" s="9">
        <f>F204</f>
        <v>0</v>
      </c>
      <c r="Y204" s="8" t="str">
        <f t="shared" si="72"/>
        <v>WS_SpotWeld 25KVA_IMS_COST_C_2017</v>
      </c>
      <c r="Z204" s="8" t="str">
        <f t="shared" si="73"/>
        <v>WS_SpotWeld 25KVA_IMS</v>
      </c>
      <c r="AA204" s="9">
        <f>G204</f>
        <v>0</v>
      </c>
      <c r="AB204" s="8" t="str">
        <f t="shared" si="74"/>
        <v>WS_SpotWeld 25KVA_IMS_COST_D_2017</v>
      </c>
      <c r="AC204" s="8" t="str">
        <f t="shared" si="75"/>
        <v>WS_SpotWeld 25KVA_IMS</v>
      </c>
      <c r="AD204" s="9">
        <f>H204</f>
        <v>0</v>
      </c>
      <c r="AE204" s="8" t="str">
        <f t="shared" si="76"/>
        <v>WS_SpotWeld 25KVA_IMS_COST_E_2017</v>
      </c>
      <c r="AF204" s="8" t="str">
        <f t="shared" si="77"/>
        <v>WS_SpotWeld 25KVA_IMS</v>
      </c>
      <c r="AG204" s="9">
        <f>I204</f>
        <v>0</v>
      </c>
      <c r="AH204" s="8" t="str">
        <f t="shared" si="78"/>
        <v>WS_SpotWeld 25KVA_IMS_COST_Z</v>
      </c>
      <c r="AI204" s="8" t="str">
        <f t="shared" si="79"/>
        <v>WS_SpotWeld 25KVA_IMS</v>
      </c>
      <c r="AJ204" s="9">
        <f>J204</f>
        <v>0</v>
      </c>
    </row>
    <row r="205" spans="1:36" ht="15.75" thickBot="1">
      <c r="A205" s="27" t="s">
        <v>597</v>
      </c>
      <c r="B205" s="103" t="s">
        <v>834</v>
      </c>
      <c r="C205" s="104"/>
      <c r="D205" s="104" t="s">
        <v>833</v>
      </c>
      <c r="E205" s="46">
        <v>5.1219100053025794</v>
      </c>
      <c r="F205" s="47">
        <v>5.0613737415663156</v>
      </c>
      <c r="G205" s="25"/>
      <c r="H205" s="25"/>
      <c r="I205" s="49"/>
      <c r="J205" s="25"/>
      <c r="K205" s="115"/>
      <c r="L205" s="115"/>
      <c r="M205" s="115"/>
      <c r="N205" s="115"/>
      <c r="O205" s="115"/>
      <c r="P205" s="115"/>
      <c r="Q205" s="115"/>
      <c r="R205" s="8" t="str">
        <f t="shared" si="69"/>
        <v>WS_SpotWeld 35KVA_IMS_COST_A_2017</v>
      </c>
      <c r="S205" s="8" t="str">
        <f t="shared" si="80"/>
        <v>WS_SpotWeld35KVA_IMS</v>
      </c>
      <c r="T205" s="8" t="s">
        <v>502</v>
      </c>
      <c r="U205" s="9">
        <f>E205</f>
        <v>5.1219100053025794</v>
      </c>
      <c r="V205" s="8" t="str">
        <f t="shared" si="70"/>
        <v>WS_SpotWeld 35KVA_IMS_COST_B_2017</v>
      </c>
      <c r="W205" s="8" t="str">
        <f t="shared" si="71"/>
        <v>WS_SpotWeld 35KVA_IMS</v>
      </c>
      <c r="X205" s="9">
        <f>F205</f>
        <v>5.0613737415663156</v>
      </c>
      <c r="Y205" s="8" t="str">
        <f t="shared" si="72"/>
        <v>WS_SpotWeld 35KVA_IMS_COST_C_2017</v>
      </c>
      <c r="Z205" s="8" t="str">
        <f t="shared" si="73"/>
        <v>WS_SpotWeld 35KVA_IMS</v>
      </c>
      <c r="AA205" s="9">
        <f>G205</f>
        <v>0</v>
      </c>
      <c r="AB205" s="8" t="str">
        <f t="shared" si="74"/>
        <v>WS_SpotWeld 35KVA_IMS_COST_D_2017</v>
      </c>
      <c r="AC205" s="8" t="str">
        <f t="shared" si="75"/>
        <v>WS_SpotWeld 35KVA_IMS</v>
      </c>
      <c r="AD205" s="9">
        <f>H205</f>
        <v>0</v>
      </c>
      <c r="AE205" s="8" t="str">
        <f t="shared" si="76"/>
        <v>WS_SpotWeld 35KVA_IMS_COST_E_2017</v>
      </c>
      <c r="AF205" s="8" t="str">
        <f t="shared" si="77"/>
        <v>WS_SpotWeld 35KVA_IMS</v>
      </c>
      <c r="AG205" s="9">
        <f>I205</f>
        <v>0</v>
      </c>
      <c r="AH205" s="8" t="str">
        <f t="shared" si="78"/>
        <v>WS_SpotWeld 35KVA_IMS_COST_Z</v>
      </c>
      <c r="AI205" s="8" t="str">
        <f t="shared" si="79"/>
        <v>WS_SpotWeld 35KVA_IMS</v>
      </c>
      <c r="AJ205" s="9">
        <f>J205</f>
        <v>0</v>
      </c>
    </row>
    <row r="206" spans="1:36" ht="15.75" thickBot="1">
      <c r="A206" s="27" t="s">
        <v>597</v>
      </c>
      <c r="B206" s="112" t="s">
        <v>835</v>
      </c>
      <c r="C206" s="107"/>
      <c r="D206" s="107" t="s">
        <v>833</v>
      </c>
      <c r="E206" s="108">
        <v>7.8040394282352548</v>
      </c>
      <c r="F206" s="109">
        <v>7.7469400387358656</v>
      </c>
      <c r="G206" s="110"/>
      <c r="H206" s="110"/>
      <c r="I206" s="111"/>
      <c r="J206" s="110"/>
      <c r="K206" s="124"/>
      <c r="L206" s="124"/>
      <c r="M206" s="124"/>
      <c r="N206" s="124"/>
      <c r="O206" s="124"/>
      <c r="P206" s="124"/>
      <c r="Q206" s="124"/>
      <c r="R206" s="8" t="str">
        <f t="shared" si="69"/>
        <v>WS_SpotWeld 50KVA_IMS_COST_A_2017</v>
      </c>
      <c r="S206" s="8" t="str">
        <f t="shared" si="80"/>
        <v>WS_SpotWeld50KVA_IMS</v>
      </c>
      <c r="T206" s="8" t="s">
        <v>502</v>
      </c>
      <c r="U206" s="9">
        <f>E206</f>
        <v>7.8040394282352548</v>
      </c>
      <c r="V206" s="8" t="str">
        <f t="shared" si="70"/>
        <v>WS_SpotWeld 50KVA_IMS_COST_B_2017</v>
      </c>
      <c r="W206" s="8" t="str">
        <f t="shared" si="71"/>
        <v>WS_SpotWeld 50KVA_IMS</v>
      </c>
      <c r="X206" s="9">
        <f>F206</f>
        <v>7.7469400387358656</v>
      </c>
      <c r="Y206" s="8" t="str">
        <f t="shared" si="72"/>
        <v>WS_SpotWeld 50KVA_IMS_COST_C_2017</v>
      </c>
      <c r="Z206" s="8" t="str">
        <f t="shared" si="73"/>
        <v>WS_SpotWeld 50KVA_IMS</v>
      </c>
      <c r="AA206" s="9">
        <f>G206</f>
        <v>0</v>
      </c>
      <c r="AB206" s="8" t="str">
        <f t="shared" si="74"/>
        <v>WS_SpotWeld 50KVA_IMS_COST_D_2017</v>
      </c>
      <c r="AC206" s="8" t="str">
        <f t="shared" si="75"/>
        <v>WS_SpotWeld 50KVA_IMS</v>
      </c>
      <c r="AD206" s="9">
        <f>H206</f>
        <v>0</v>
      </c>
      <c r="AE206" s="8" t="str">
        <f t="shared" si="76"/>
        <v>WS_SpotWeld 50KVA_IMS_COST_E_2017</v>
      </c>
      <c r="AF206" s="8" t="str">
        <f t="shared" si="77"/>
        <v>WS_SpotWeld 50KVA_IMS</v>
      </c>
      <c r="AG206" s="9">
        <f>I206</f>
        <v>0</v>
      </c>
      <c r="AH206" s="8" t="str">
        <f t="shared" si="78"/>
        <v>WS_SpotWeld 50KVA_IMS_COST_Z</v>
      </c>
      <c r="AI206" s="8" t="str">
        <f t="shared" si="79"/>
        <v>WS_SpotWeld 50KVA_IMS</v>
      </c>
      <c r="AJ206" s="9">
        <f>J206</f>
        <v>0</v>
      </c>
    </row>
    <row r="207" spans="1:36" ht="15.75" thickBot="1">
      <c r="A207" s="27" t="s">
        <v>597</v>
      </c>
      <c r="B207" s="103" t="s">
        <v>836</v>
      </c>
      <c r="C207" s="104"/>
      <c r="D207" s="104" t="s">
        <v>833</v>
      </c>
      <c r="E207" s="46"/>
      <c r="F207" s="47"/>
      <c r="G207" s="25"/>
      <c r="H207" s="25"/>
      <c r="I207" s="49"/>
      <c r="J207" s="25"/>
      <c r="K207" s="115"/>
      <c r="L207" s="115"/>
      <c r="M207" s="115"/>
      <c r="N207" s="115"/>
      <c r="O207" s="115"/>
      <c r="P207" s="115"/>
      <c r="Q207" s="115"/>
      <c r="R207" s="8" t="str">
        <f t="shared" si="69"/>
        <v>WS_SpotWeld 65KVA_IMS_COST_A_2017</v>
      </c>
      <c r="S207" s="8" t="str">
        <f t="shared" si="80"/>
        <v>WS_SpotWeld65KVA_IMS</v>
      </c>
      <c r="T207" s="8" t="s">
        <v>502</v>
      </c>
      <c r="U207" s="9">
        <f>E207</f>
        <v>0</v>
      </c>
      <c r="V207" s="8" t="str">
        <f t="shared" si="70"/>
        <v>WS_SpotWeld 65KVA_IMS_COST_B_2017</v>
      </c>
      <c r="W207" s="8" t="str">
        <f t="shared" si="71"/>
        <v>WS_SpotWeld 65KVA_IMS</v>
      </c>
      <c r="X207" s="9">
        <f>F207</f>
        <v>0</v>
      </c>
      <c r="Y207" s="8" t="str">
        <f t="shared" si="72"/>
        <v>WS_SpotWeld 65KVA_IMS_COST_C_2017</v>
      </c>
      <c r="Z207" s="8" t="str">
        <f t="shared" si="73"/>
        <v>WS_SpotWeld 65KVA_IMS</v>
      </c>
      <c r="AA207" s="9">
        <f>G207</f>
        <v>0</v>
      </c>
      <c r="AB207" s="8" t="str">
        <f t="shared" si="74"/>
        <v>WS_SpotWeld 65KVA_IMS_COST_D_2017</v>
      </c>
      <c r="AC207" s="8" t="str">
        <f t="shared" si="75"/>
        <v>WS_SpotWeld 65KVA_IMS</v>
      </c>
      <c r="AD207" s="9">
        <f>H207</f>
        <v>0</v>
      </c>
      <c r="AE207" s="8" t="str">
        <f t="shared" si="76"/>
        <v>WS_SpotWeld 65KVA_IMS_COST_E_2017</v>
      </c>
      <c r="AF207" s="8" t="str">
        <f t="shared" si="77"/>
        <v>WS_SpotWeld 65KVA_IMS</v>
      </c>
      <c r="AG207" s="9">
        <f>I207</f>
        <v>0</v>
      </c>
      <c r="AH207" s="8" t="str">
        <f t="shared" si="78"/>
        <v>WS_SpotWeld 65KVA_IMS_COST_Z</v>
      </c>
      <c r="AI207" s="8" t="str">
        <f t="shared" si="79"/>
        <v>WS_SpotWeld 65KVA_IMS</v>
      </c>
      <c r="AJ207" s="9">
        <f>J207</f>
        <v>0</v>
      </c>
    </row>
    <row r="208" spans="1:36" ht="15.75" thickBot="1">
      <c r="A208" s="27" t="s">
        <v>597</v>
      </c>
      <c r="B208" s="103" t="s">
        <v>837</v>
      </c>
      <c r="C208" s="104"/>
      <c r="D208" s="104" t="s">
        <v>833</v>
      </c>
      <c r="E208" s="46">
        <v>16.735256269309637</v>
      </c>
      <c r="F208" s="47">
        <v>16.055615976269344</v>
      </c>
      <c r="G208" s="25"/>
      <c r="H208" s="25"/>
      <c r="I208" s="49"/>
      <c r="J208" s="25"/>
      <c r="K208" s="115"/>
      <c r="L208" s="115"/>
      <c r="M208" s="115"/>
      <c r="N208" s="115"/>
      <c r="O208" s="115"/>
      <c r="P208" s="115"/>
      <c r="Q208" s="115"/>
      <c r="R208" s="8" t="str">
        <f t="shared" si="69"/>
        <v>WS_SpotWeld 100KVA_IMS_COST_A_2017</v>
      </c>
      <c r="S208" s="8" t="str">
        <f t="shared" si="80"/>
        <v>WS_SpotWeld100KVA_IMS</v>
      </c>
      <c r="T208" s="8" t="s">
        <v>502</v>
      </c>
      <c r="U208" s="9">
        <f>E208</f>
        <v>16.735256269309637</v>
      </c>
      <c r="V208" s="8" t="str">
        <f t="shared" si="70"/>
        <v>WS_SpotWeld 100KVA_IMS_COST_B_2017</v>
      </c>
      <c r="W208" s="8" t="str">
        <f t="shared" si="71"/>
        <v>WS_SpotWeld 100KVA_IMS</v>
      </c>
      <c r="X208" s="9">
        <f>F208</f>
        <v>16.055615976269344</v>
      </c>
      <c r="Y208" s="8" t="str">
        <f t="shared" si="72"/>
        <v>WS_SpotWeld 100KVA_IMS_COST_C_2017</v>
      </c>
      <c r="Z208" s="8" t="str">
        <f t="shared" si="73"/>
        <v>WS_SpotWeld 100KVA_IMS</v>
      </c>
      <c r="AA208" s="9">
        <f>G208</f>
        <v>0</v>
      </c>
      <c r="AB208" s="8" t="str">
        <f t="shared" si="74"/>
        <v>WS_SpotWeld 100KVA_IMS_COST_D_2017</v>
      </c>
      <c r="AC208" s="8" t="str">
        <f t="shared" si="75"/>
        <v>WS_SpotWeld 100KVA_IMS</v>
      </c>
      <c r="AD208" s="9">
        <f>H208</f>
        <v>0</v>
      </c>
      <c r="AE208" s="8" t="str">
        <f t="shared" si="76"/>
        <v>WS_SpotWeld 100KVA_IMS_COST_E_2017</v>
      </c>
      <c r="AF208" s="8" t="str">
        <f t="shared" si="77"/>
        <v>WS_SpotWeld 100KVA_IMS</v>
      </c>
      <c r="AG208" s="9">
        <f>I208</f>
        <v>0</v>
      </c>
      <c r="AH208" s="8" t="str">
        <f t="shared" si="78"/>
        <v>WS_SpotWeld 100KVA_IMS_COST_Z</v>
      </c>
      <c r="AI208" s="8" t="str">
        <f t="shared" si="79"/>
        <v>WS_SpotWeld 100KVA_IMS</v>
      </c>
      <c r="AJ208" s="9">
        <f>J208</f>
        <v>0</v>
      </c>
    </row>
    <row r="209" spans="1:36" ht="15.75" thickBot="1">
      <c r="A209" s="27" t="s">
        <v>597</v>
      </c>
      <c r="B209" s="103" t="s">
        <v>838</v>
      </c>
      <c r="C209" s="104"/>
      <c r="D209" s="104" t="s">
        <v>833</v>
      </c>
      <c r="E209" s="46"/>
      <c r="F209" s="47"/>
      <c r="G209" s="25"/>
      <c r="H209" s="25"/>
      <c r="I209" s="49"/>
      <c r="J209" s="25"/>
      <c r="K209" s="115"/>
      <c r="L209" s="115"/>
      <c r="M209" s="115"/>
      <c r="N209" s="115"/>
      <c r="O209" s="115"/>
      <c r="P209" s="115"/>
      <c r="Q209" s="115"/>
      <c r="R209" s="8" t="str">
        <f t="shared" si="69"/>
        <v>WS_SpotWeld 150KVA_IMS_COST_A_2017</v>
      </c>
      <c r="S209" s="8" t="str">
        <f t="shared" si="80"/>
        <v>WS_SpotWeld150KVA_IMS</v>
      </c>
      <c r="T209" s="8" t="s">
        <v>502</v>
      </c>
      <c r="U209" s="9">
        <f>E209</f>
        <v>0</v>
      </c>
      <c r="V209" s="8" t="str">
        <f t="shared" si="70"/>
        <v>WS_SpotWeld 150KVA_IMS_COST_B_2017</v>
      </c>
      <c r="W209" s="8" t="str">
        <f t="shared" si="71"/>
        <v>WS_SpotWeld 150KVA_IMS</v>
      </c>
      <c r="X209" s="9">
        <f>F209</f>
        <v>0</v>
      </c>
      <c r="Y209" s="8" t="str">
        <f t="shared" si="72"/>
        <v>WS_SpotWeld 150KVA_IMS_COST_C_2017</v>
      </c>
      <c r="Z209" s="8" t="str">
        <f t="shared" si="73"/>
        <v>WS_SpotWeld 150KVA_IMS</v>
      </c>
      <c r="AA209" s="9">
        <f>G209</f>
        <v>0</v>
      </c>
      <c r="AB209" s="8" t="str">
        <f t="shared" si="74"/>
        <v>WS_SpotWeld 150KVA_IMS_COST_D_2017</v>
      </c>
      <c r="AC209" s="8" t="str">
        <f t="shared" si="75"/>
        <v>WS_SpotWeld 150KVA_IMS</v>
      </c>
      <c r="AD209" s="9">
        <f>H209</f>
        <v>0</v>
      </c>
      <c r="AE209" s="8" t="str">
        <f t="shared" si="76"/>
        <v>WS_SpotWeld 150KVA_IMS_COST_E_2017</v>
      </c>
      <c r="AF209" s="8" t="str">
        <f t="shared" si="77"/>
        <v>WS_SpotWeld 150KVA_IMS</v>
      </c>
      <c r="AG209" s="9">
        <f>I209</f>
        <v>0</v>
      </c>
      <c r="AH209" s="8" t="str">
        <f t="shared" si="78"/>
        <v>WS_SpotWeld 150KVA_IMS_COST_Z</v>
      </c>
      <c r="AI209" s="8" t="str">
        <f t="shared" si="79"/>
        <v>WS_SpotWeld 150KVA_IMS</v>
      </c>
      <c r="AJ209" s="9">
        <f>J209</f>
        <v>0</v>
      </c>
    </row>
    <row r="210" spans="1:36" ht="15.75" thickBot="1">
      <c r="A210" s="27" t="s">
        <v>597</v>
      </c>
      <c r="B210" s="105" t="s">
        <v>839</v>
      </c>
      <c r="C210" s="104"/>
      <c r="D210" s="104" t="s">
        <v>833</v>
      </c>
      <c r="E210" s="46"/>
      <c r="F210" s="47"/>
      <c r="G210" s="25"/>
      <c r="H210" s="25"/>
      <c r="I210" s="49"/>
      <c r="J210" s="25"/>
      <c r="K210" s="115"/>
      <c r="L210" s="115"/>
      <c r="M210" s="115"/>
      <c r="N210" s="115"/>
      <c r="O210" s="115"/>
      <c r="P210" s="115"/>
      <c r="Q210" s="115"/>
      <c r="R210" s="8" t="str">
        <f t="shared" si="69"/>
        <v>WS_SpotWeld 280KVA_IMS_COST_A_2017</v>
      </c>
      <c r="S210" s="8" t="str">
        <f t="shared" si="80"/>
        <v>WS_SpotWeld280KVA_IMS</v>
      </c>
      <c r="T210" s="8" t="s">
        <v>502</v>
      </c>
      <c r="U210" s="9">
        <f>E210</f>
        <v>0</v>
      </c>
      <c r="V210" s="8" t="str">
        <f t="shared" si="70"/>
        <v>WS_SpotWeld 280KVA_IMS_COST_B_2017</v>
      </c>
      <c r="W210" s="8" t="str">
        <f t="shared" si="71"/>
        <v>WS_SpotWeld 280KVA_IMS</v>
      </c>
      <c r="X210" s="9">
        <f>F210</f>
        <v>0</v>
      </c>
      <c r="Y210" s="8" t="str">
        <f t="shared" si="72"/>
        <v>WS_SpotWeld 280KVA_IMS_COST_C_2017</v>
      </c>
      <c r="Z210" s="8" t="str">
        <f t="shared" si="73"/>
        <v>WS_SpotWeld 280KVA_IMS</v>
      </c>
      <c r="AA210" s="9">
        <f>G210</f>
        <v>0</v>
      </c>
      <c r="AB210" s="8" t="str">
        <f t="shared" si="74"/>
        <v>WS_SpotWeld 280KVA_IMS_COST_D_2017</v>
      </c>
      <c r="AC210" s="8" t="str">
        <f t="shared" si="75"/>
        <v>WS_SpotWeld 280KVA_IMS</v>
      </c>
      <c r="AD210" s="9">
        <f>H210</f>
        <v>0</v>
      </c>
      <c r="AE210" s="8" t="str">
        <f t="shared" si="76"/>
        <v>WS_SpotWeld 280KVA_IMS_COST_E_2017</v>
      </c>
      <c r="AF210" s="8" t="str">
        <f t="shared" si="77"/>
        <v>WS_SpotWeld 280KVA_IMS</v>
      </c>
      <c r="AG210" s="9">
        <f>I210</f>
        <v>0</v>
      </c>
      <c r="AH210" s="8" t="str">
        <f t="shared" si="78"/>
        <v>WS_SpotWeld 280KVA_IMS_COST_Z</v>
      </c>
      <c r="AI210" s="8" t="str">
        <f t="shared" si="79"/>
        <v>WS_SpotWeld 280KVA_IMS</v>
      </c>
      <c r="AJ210" s="9">
        <f>J210</f>
        <v>0</v>
      </c>
    </row>
    <row r="211" spans="1:36" ht="15.75" thickBot="1">
      <c r="A211" s="27" t="s">
        <v>597</v>
      </c>
      <c r="B211" s="105" t="s">
        <v>840</v>
      </c>
      <c r="C211" s="104"/>
      <c r="D211" s="104" t="s">
        <v>833</v>
      </c>
      <c r="E211" s="46">
        <v>58.665070692385314</v>
      </c>
      <c r="F211" s="47">
        <v>56.357410700525321</v>
      </c>
      <c r="G211" s="25"/>
      <c r="H211" s="25"/>
      <c r="I211" s="49"/>
      <c r="J211" s="25"/>
      <c r="K211" s="115"/>
      <c r="L211" s="115"/>
      <c r="M211" s="115"/>
      <c r="N211" s="115"/>
      <c r="O211" s="115"/>
      <c r="P211" s="115"/>
      <c r="Q211" s="115"/>
      <c r="R211" s="8" t="str">
        <f t="shared" si="69"/>
        <v>WS_SpotWeld 360KVA_IMS_COST_A_2017</v>
      </c>
      <c r="S211" s="8" t="str">
        <f t="shared" si="80"/>
        <v>WS_SpotWeld360KVA_IMS</v>
      </c>
      <c r="T211" s="8" t="s">
        <v>502</v>
      </c>
      <c r="U211" s="9">
        <f>E211</f>
        <v>58.665070692385314</v>
      </c>
      <c r="V211" s="8" t="str">
        <f t="shared" si="70"/>
        <v>WS_SpotWeld 360KVA_IMS_COST_B_2017</v>
      </c>
      <c r="W211" s="8" t="str">
        <f t="shared" si="71"/>
        <v>WS_SpotWeld 360KVA_IMS</v>
      </c>
      <c r="X211" s="9">
        <f>F211</f>
        <v>56.357410700525321</v>
      </c>
      <c r="Y211" s="8" t="str">
        <f t="shared" si="72"/>
        <v>WS_SpotWeld 360KVA_IMS_COST_C_2017</v>
      </c>
      <c r="Z211" s="8" t="str">
        <f t="shared" si="73"/>
        <v>WS_SpotWeld 360KVA_IMS</v>
      </c>
      <c r="AA211" s="9">
        <f>G211</f>
        <v>0</v>
      </c>
      <c r="AB211" s="8" t="str">
        <f t="shared" si="74"/>
        <v>WS_SpotWeld 360KVA_IMS_COST_D_2017</v>
      </c>
      <c r="AC211" s="8" t="str">
        <f t="shared" si="75"/>
        <v>WS_SpotWeld 360KVA_IMS</v>
      </c>
      <c r="AD211" s="9">
        <f>H211</f>
        <v>0</v>
      </c>
      <c r="AE211" s="8" t="str">
        <f t="shared" si="76"/>
        <v>WS_SpotWeld 360KVA_IMS_COST_E_2017</v>
      </c>
      <c r="AF211" s="8" t="str">
        <f t="shared" si="77"/>
        <v>WS_SpotWeld 360KVA_IMS</v>
      </c>
      <c r="AG211" s="9">
        <f>I211</f>
        <v>0</v>
      </c>
      <c r="AH211" s="8" t="str">
        <f t="shared" si="78"/>
        <v>WS_SpotWeld 360KVA_IMS_COST_Z</v>
      </c>
      <c r="AI211" s="8" t="str">
        <f t="shared" si="79"/>
        <v>WS_SpotWeld 360KVA_IMS</v>
      </c>
      <c r="AJ211" s="9">
        <f>J211</f>
        <v>0</v>
      </c>
    </row>
    <row r="212" spans="1:36" ht="15.75" thickBot="1">
      <c r="A212" s="27" t="s">
        <v>597</v>
      </c>
      <c r="B212" s="105" t="s">
        <v>841</v>
      </c>
      <c r="C212" s="104"/>
      <c r="D212" s="104" t="s">
        <v>842</v>
      </c>
      <c r="E212" s="46"/>
      <c r="F212" s="47"/>
      <c r="G212" s="25"/>
      <c r="H212" s="25"/>
      <c r="I212" s="49"/>
      <c r="J212" s="25"/>
      <c r="K212" s="115"/>
      <c r="L212" s="115"/>
      <c r="M212" s="115"/>
      <c r="N212" s="115"/>
      <c r="O212" s="115"/>
      <c r="P212" s="115"/>
      <c r="Q212" s="115"/>
      <c r="R212" s="8" t="str">
        <f t="shared" si="69"/>
        <v>WS_LaserWeld 25KVA_IMS_COST_A_2017</v>
      </c>
      <c r="S212" s="8" t="str">
        <f t="shared" si="80"/>
        <v>WS_LaserWeld25KVA_IMS</v>
      </c>
      <c r="T212" s="8" t="s">
        <v>502</v>
      </c>
      <c r="U212" s="9">
        <f>E212</f>
        <v>0</v>
      </c>
      <c r="V212" s="8" t="str">
        <f t="shared" si="70"/>
        <v>WS_LaserWeld 25KVA_IMS_COST_B_2017</v>
      </c>
      <c r="W212" s="8" t="str">
        <f t="shared" si="71"/>
        <v>WS_LaserWeld 25KVA_IMS</v>
      </c>
      <c r="X212" s="9">
        <f>F212</f>
        <v>0</v>
      </c>
      <c r="Y212" s="8" t="str">
        <f t="shared" si="72"/>
        <v>WS_LaserWeld 25KVA_IMS_COST_C_2017</v>
      </c>
      <c r="Z212" s="8" t="str">
        <f t="shared" si="73"/>
        <v>WS_LaserWeld 25KVA_IMS</v>
      </c>
      <c r="AA212" s="9">
        <f>G212</f>
        <v>0</v>
      </c>
      <c r="AB212" s="8" t="str">
        <f t="shared" si="74"/>
        <v>WS_LaserWeld 25KVA_IMS_COST_D_2017</v>
      </c>
      <c r="AC212" s="8" t="str">
        <f t="shared" si="75"/>
        <v>WS_LaserWeld 25KVA_IMS</v>
      </c>
      <c r="AD212" s="9">
        <f>H212</f>
        <v>0</v>
      </c>
      <c r="AE212" s="8" t="str">
        <f t="shared" si="76"/>
        <v>WS_LaserWeld 25KVA_IMS_COST_E_2017</v>
      </c>
      <c r="AF212" s="8" t="str">
        <f t="shared" si="77"/>
        <v>WS_LaserWeld 25KVA_IMS</v>
      </c>
      <c r="AG212" s="9">
        <f>I212</f>
        <v>0</v>
      </c>
      <c r="AH212" s="8" t="str">
        <f t="shared" si="78"/>
        <v>WS_LaserWeld 25KVA_IMS_COST_Z</v>
      </c>
      <c r="AI212" s="8" t="str">
        <f t="shared" si="79"/>
        <v>WS_LaserWeld 25KVA_IMS</v>
      </c>
      <c r="AJ212" s="9">
        <f>J212</f>
        <v>0</v>
      </c>
    </row>
    <row r="213" spans="1:36" ht="15.75" thickBot="1">
      <c r="A213" s="27" t="s">
        <v>597</v>
      </c>
      <c r="B213" s="106" t="s">
        <v>843</v>
      </c>
      <c r="C213" s="107"/>
      <c r="D213" s="107" t="s">
        <v>842</v>
      </c>
      <c r="E213" s="108">
        <v>95.529597468440087</v>
      </c>
      <c r="F213" s="109">
        <v>78.29602563286825</v>
      </c>
      <c r="G213" s="110"/>
      <c r="H213" s="110"/>
      <c r="I213" s="111"/>
      <c r="J213" s="110"/>
      <c r="K213" s="124"/>
      <c r="L213" s="124"/>
      <c r="M213" s="124"/>
      <c r="N213" s="124"/>
      <c r="O213" s="124"/>
      <c r="P213" s="124"/>
      <c r="Q213" s="124"/>
      <c r="R213" s="8" t="str">
        <f t="shared" si="69"/>
        <v>WS_LaserWeld ATLC-5120_IMS_COST_A_2017</v>
      </c>
      <c r="S213" s="8" t="str">
        <f t="shared" si="80"/>
        <v>WS_LaserWeldATLC-5120_IMS</v>
      </c>
      <c r="T213" s="8" t="s">
        <v>502</v>
      </c>
      <c r="U213" s="9">
        <f>E213</f>
        <v>95.529597468440087</v>
      </c>
      <c r="V213" s="8" t="str">
        <f t="shared" si="70"/>
        <v>WS_LaserWeld ATLC-5120_IMS_COST_B_2017</v>
      </c>
      <c r="W213" s="8" t="str">
        <f t="shared" si="71"/>
        <v>WS_LaserWeld ATLC-5120_IMS</v>
      </c>
      <c r="X213" s="9">
        <f>F213</f>
        <v>78.29602563286825</v>
      </c>
      <c r="Y213" s="8" t="str">
        <f t="shared" si="72"/>
        <v>WS_LaserWeld ATLC-5120_IMS_COST_C_2017</v>
      </c>
      <c r="Z213" s="8" t="str">
        <f t="shared" si="73"/>
        <v>WS_LaserWeld ATLC-5120_IMS</v>
      </c>
      <c r="AA213" s="9">
        <f>G213</f>
        <v>0</v>
      </c>
      <c r="AB213" s="8" t="str">
        <f t="shared" si="74"/>
        <v>WS_LaserWeld ATLC-5120_IMS_COST_D_2017</v>
      </c>
      <c r="AC213" s="8" t="str">
        <f t="shared" si="75"/>
        <v>WS_LaserWeld ATLC-5120_IMS</v>
      </c>
      <c r="AD213" s="9">
        <f>H213</f>
        <v>0</v>
      </c>
      <c r="AE213" s="8" t="str">
        <f t="shared" si="76"/>
        <v>WS_LaserWeld ATLC-5120_IMS_COST_E_2017</v>
      </c>
      <c r="AF213" s="8" t="str">
        <f t="shared" si="77"/>
        <v>WS_LaserWeld ATLC-5120_IMS</v>
      </c>
      <c r="AG213" s="9">
        <f>I213</f>
        <v>0</v>
      </c>
      <c r="AH213" s="8" t="str">
        <f t="shared" si="78"/>
        <v>WS_LaserWeld ATLC-5120_IMS_COST_Z</v>
      </c>
      <c r="AI213" s="8" t="str">
        <f t="shared" si="79"/>
        <v>WS_LaserWeld ATLC-5120_IMS</v>
      </c>
      <c r="AJ213" s="9">
        <f>J213</f>
        <v>0</v>
      </c>
    </row>
    <row r="214" spans="1:36" ht="15.75" thickBot="1">
      <c r="A214" s="27" t="s">
        <v>597</v>
      </c>
      <c r="B214" s="106" t="s">
        <v>844</v>
      </c>
      <c r="C214" s="107"/>
      <c r="D214" s="107" t="s">
        <v>842</v>
      </c>
      <c r="E214" s="108">
        <v>81.517083950931237</v>
      </c>
      <c r="F214" s="109">
        <v>65.539012156059442</v>
      </c>
      <c r="G214" s="110"/>
      <c r="H214" s="110"/>
      <c r="I214" s="111"/>
      <c r="J214" s="110"/>
      <c r="K214" s="124"/>
      <c r="L214" s="124"/>
      <c r="M214" s="124"/>
      <c r="N214" s="124"/>
      <c r="O214" s="124"/>
      <c r="P214" s="124"/>
      <c r="Q214" s="124"/>
      <c r="R214" s="8" t="str">
        <f t="shared" si="69"/>
        <v>WS_LaserWeld TLC1005_IMS_COST_A_2017</v>
      </c>
      <c r="S214" s="8" t="str">
        <f t="shared" si="80"/>
        <v>WS_LaserWeldTLC1005_IMS</v>
      </c>
      <c r="T214" s="8" t="s">
        <v>502</v>
      </c>
      <c r="U214" s="9">
        <f>E214</f>
        <v>81.517083950931237</v>
      </c>
      <c r="V214" s="8" t="str">
        <f t="shared" si="70"/>
        <v>WS_LaserWeld TLC1005_IMS_COST_B_2017</v>
      </c>
      <c r="W214" s="8" t="str">
        <f t="shared" si="71"/>
        <v>WS_LaserWeld TLC1005_IMS</v>
      </c>
      <c r="X214" s="9">
        <f>F214</f>
        <v>65.539012156059442</v>
      </c>
      <c r="Y214" s="8" t="str">
        <f t="shared" si="72"/>
        <v>WS_LaserWeld TLC1005_IMS_COST_C_2017</v>
      </c>
      <c r="Z214" s="8" t="str">
        <f t="shared" si="73"/>
        <v>WS_LaserWeld TLC1005_IMS</v>
      </c>
      <c r="AA214" s="9">
        <f>G214</f>
        <v>0</v>
      </c>
      <c r="AB214" s="8" t="str">
        <f t="shared" si="74"/>
        <v>WS_LaserWeld TLC1005_IMS_COST_D_2017</v>
      </c>
      <c r="AC214" s="8" t="str">
        <f t="shared" si="75"/>
        <v>WS_LaserWeld TLC1005_IMS</v>
      </c>
      <c r="AD214" s="9">
        <f>H214</f>
        <v>0</v>
      </c>
      <c r="AE214" s="8" t="str">
        <f t="shared" si="76"/>
        <v>WS_LaserWeld TLC1005_IMS_COST_E_2017</v>
      </c>
      <c r="AF214" s="8" t="str">
        <f t="shared" si="77"/>
        <v>WS_LaserWeld TLC1005_IMS</v>
      </c>
      <c r="AG214" s="9">
        <f>I214</f>
        <v>0</v>
      </c>
      <c r="AH214" s="8" t="str">
        <f t="shared" si="78"/>
        <v>WS_LaserWeld TLC1005_IMS_COST_Z</v>
      </c>
      <c r="AI214" s="8" t="str">
        <f t="shared" si="79"/>
        <v>WS_LaserWeld TLC1005_IMS</v>
      </c>
      <c r="AJ214" s="9">
        <f>J214</f>
        <v>0</v>
      </c>
    </row>
    <row r="215" spans="1:36" ht="15.75" thickBot="1">
      <c r="A215" s="27" t="s">
        <v>597</v>
      </c>
      <c r="B215" s="105" t="s">
        <v>845</v>
      </c>
      <c r="C215" s="104"/>
      <c r="D215" s="104" t="s">
        <v>846</v>
      </c>
      <c r="E215" s="46">
        <v>0.44840641727756569</v>
      </c>
      <c r="F215" s="47">
        <v>0.31871476078590921</v>
      </c>
      <c r="G215" s="25"/>
      <c r="H215" s="25"/>
      <c r="I215" s="49"/>
      <c r="J215" s="25"/>
      <c r="K215" s="115"/>
      <c r="L215" s="115"/>
      <c r="M215" s="115"/>
      <c r="N215" s="115"/>
      <c r="O215" s="115"/>
      <c r="P215" s="115"/>
      <c r="Q215" s="115"/>
      <c r="R215" s="8" t="str">
        <f t="shared" si="69"/>
        <v>WS_Tox 8T_IMS_COST_A_2017</v>
      </c>
      <c r="S215" s="8" t="str">
        <f t="shared" si="80"/>
        <v>WS_Tox8T_IMS</v>
      </c>
      <c r="T215" s="8" t="s">
        <v>502</v>
      </c>
      <c r="U215" s="9">
        <f>E215</f>
        <v>0.44840641727756569</v>
      </c>
      <c r="V215" s="8" t="str">
        <f t="shared" si="70"/>
        <v>WS_Tox 8T_IMS_COST_B_2017</v>
      </c>
      <c r="W215" s="8" t="str">
        <f t="shared" si="71"/>
        <v>WS_Tox 8T_IMS</v>
      </c>
      <c r="X215" s="9">
        <f>F215</f>
        <v>0.31871476078590921</v>
      </c>
      <c r="Y215" s="8" t="str">
        <f t="shared" si="72"/>
        <v>WS_Tox 8T_IMS_COST_C_2017</v>
      </c>
      <c r="Z215" s="8" t="str">
        <f t="shared" si="73"/>
        <v>WS_Tox 8T_IMS</v>
      </c>
      <c r="AA215" s="9">
        <f>G215</f>
        <v>0</v>
      </c>
      <c r="AB215" s="8" t="str">
        <f t="shared" si="74"/>
        <v>WS_Tox 8T_IMS_COST_D_2017</v>
      </c>
      <c r="AC215" s="8" t="str">
        <f t="shared" si="75"/>
        <v>WS_Tox 8T_IMS</v>
      </c>
      <c r="AD215" s="9">
        <f>H215</f>
        <v>0</v>
      </c>
      <c r="AE215" s="8" t="str">
        <f t="shared" si="76"/>
        <v>WS_Tox 8T_IMS_COST_E_2017</v>
      </c>
      <c r="AF215" s="8" t="str">
        <f t="shared" si="77"/>
        <v>WS_Tox 8T_IMS</v>
      </c>
      <c r="AG215" s="9">
        <f>I215</f>
        <v>0</v>
      </c>
      <c r="AH215" s="8" t="str">
        <f t="shared" si="78"/>
        <v>WS_Tox 8T_IMS_COST_Z</v>
      </c>
      <c r="AI215" s="8" t="str">
        <f t="shared" si="79"/>
        <v>WS_Tox 8T_IMS</v>
      </c>
      <c r="AJ215" s="9">
        <f>J215</f>
        <v>0</v>
      </c>
    </row>
    <row r="216" spans="1:36" ht="15.75" thickBot="1">
      <c r="A216" s="27" t="s">
        <v>597</v>
      </c>
      <c r="B216" s="105" t="s">
        <v>847</v>
      </c>
      <c r="C216" s="104"/>
      <c r="D216" s="104" t="s">
        <v>846</v>
      </c>
      <c r="E216" s="46">
        <v>0.36751181430625901</v>
      </c>
      <c r="F216" s="47">
        <v>0.34678489122933592</v>
      </c>
      <c r="G216" s="25"/>
      <c r="H216" s="25"/>
      <c r="I216" s="49"/>
      <c r="J216" s="25"/>
      <c r="K216" s="115"/>
      <c r="L216" s="115"/>
      <c r="M216" s="115"/>
      <c r="N216" s="115"/>
      <c r="O216" s="115"/>
      <c r="P216" s="115"/>
      <c r="Q216" s="115"/>
      <c r="R216" s="8" t="str">
        <f t="shared" si="69"/>
        <v>WS_Tox 10T_IMS_COST_A_2017</v>
      </c>
      <c r="S216" s="8" t="str">
        <f t="shared" si="80"/>
        <v>WS_Tox10T_IMS</v>
      </c>
      <c r="T216" s="8" t="s">
        <v>502</v>
      </c>
      <c r="U216" s="9">
        <f>E216</f>
        <v>0.36751181430625901</v>
      </c>
      <c r="V216" s="8" t="str">
        <f t="shared" si="70"/>
        <v>WS_Tox 10T_IMS_COST_B_2017</v>
      </c>
      <c r="W216" s="8" t="str">
        <f t="shared" si="71"/>
        <v>WS_Tox 10T_IMS</v>
      </c>
      <c r="X216" s="9">
        <f>F216</f>
        <v>0.34678489122933592</v>
      </c>
      <c r="Y216" s="8" t="str">
        <f t="shared" si="72"/>
        <v>WS_Tox 10T_IMS_COST_C_2017</v>
      </c>
      <c r="Z216" s="8" t="str">
        <f t="shared" si="73"/>
        <v>WS_Tox 10T_IMS</v>
      </c>
      <c r="AA216" s="9">
        <f>G216</f>
        <v>0</v>
      </c>
      <c r="AB216" s="8" t="str">
        <f t="shared" si="74"/>
        <v>WS_Tox 10T_IMS_COST_D_2017</v>
      </c>
      <c r="AC216" s="8" t="str">
        <f t="shared" si="75"/>
        <v>WS_Tox 10T_IMS</v>
      </c>
      <c r="AD216" s="9">
        <f>H216</f>
        <v>0</v>
      </c>
      <c r="AE216" s="8" t="str">
        <f t="shared" si="76"/>
        <v>WS_Tox 10T_IMS_COST_E_2017</v>
      </c>
      <c r="AF216" s="8" t="str">
        <f t="shared" si="77"/>
        <v>WS_Tox 10T_IMS</v>
      </c>
      <c r="AG216" s="9">
        <f>I216</f>
        <v>0</v>
      </c>
      <c r="AH216" s="8" t="str">
        <f t="shared" si="78"/>
        <v>WS_Tox 10T_IMS_COST_Z</v>
      </c>
      <c r="AI216" s="8" t="str">
        <f t="shared" si="79"/>
        <v>WS_Tox 10T_IMS</v>
      </c>
      <c r="AJ216" s="9">
        <f>J216</f>
        <v>0</v>
      </c>
    </row>
    <row r="217" spans="1:36" ht="15.75" thickBot="1">
      <c r="A217" s="27" t="s">
        <v>597</v>
      </c>
      <c r="B217" s="105" t="s">
        <v>848</v>
      </c>
      <c r="C217" s="104"/>
      <c r="D217" s="104" t="s">
        <v>846</v>
      </c>
      <c r="E217" s="46">
        <v>0.9975159134084044</v>
      </c>
      <c r="F217" s="47">
        <v>0.67111347140596234</v>
      </c>
      <c r="G217" s="25"/>
      <c r="H217" s="25"/>
      <c r="I217" s="49"/>
      <c r="J217" s="25"/>
      <c r="K217" s="115"/>
      <c r="L217" s="115"/>
      <c r="M217" s="115"/>
      <c r="N217" s="115"/>
      <c r="O217" s="115"/>
      <c r="P217" s="115"/>
      <c r="Q217" s="115"/>
      <c r="R217" s="8" t="str">
        <f t="shared" si="69"/>
        <v>WS_Tox 50T_IMS_COST_A_2017</v>
      </c>
      <c r="S217" s="8" t="str">
        <f t="shared" si="80"/>
        <v>WS_Tox50T_IMS</v>
      </c>
      <c r="T217" s="8" t="s">
        <v>502</v>
      </c>
      <c r="U217" s="9">
        <f>E217</f>
        <v>0.9975159134084044</v>
      </c>
      <c r="V217" s="8" t="str">
        <f t="shared" si="70"/>
        <v>WS_Tox 50T_IMS_COST_B_2017</v>
      </c>
      <c r="W217" s="8" t="str">
        <f t="shared" si="71"/>
        <v>WS_Tox 50T_IMS</v>
      </c>
      <c r="X217" s="9">
        <f>F217</f>
        <v>0.67111347140596234</v>
      </c>
      <c r="Y217" s="8" t="str">
        <f t="shared" si="72"/>
        <v>WS_Tox 50T_IMS_COST_C_2017</v>
      </c>
      <c r="Z217" s="8" t="str">
        <f t="shared" si="73"/>
        <v>WS_Tox 50T_IMS</v>
      </c>
      <c r="AA217" s="9">
        <f>G217</f>
        <v>0</v>
      </c>
      <c r="AB217" s="8" t="str">
        <f t="shared" si="74"/>
        <v>WS_Tox 50T_IMS_COST_D_2017</v>
      </c>
      <c r="AC217" s="8" t="str">
        <f t="shared" si="75"/>
        <v>WS_Tox 50T_IMS</v>
      </c>
      <c r="AD217" s="9">
        <f>H217</f>
        <v>0</v>
      </c>
      <c r="AE217" s="8" t="str">
        <f t="shared" si="76"/>
        <v>WS_Tox 50T_IMS_COST_E_2017</v>
      </c>
      <c r="AF217" s="8" t="str">
        <f t="shared" si="77"/>
        <v>WS_Tox 50T_IMS</v>
      </c>
      <c r="AG217" s="9">
        <f>I217</f>
        <v>0</v>
      </c>
      <c r="AH217" s="8" t="str">
        <f t="shared" si="78"/>
        <v>WS_Tox 50T_IMS_COST_Z</v>
      </c>
      <c r="AI217" s="8" t="str">
        <f t="shared" si="79"/>
        <v>WS_Tox 50T_IMS</v>
      </c>
      <c r="AJ217" s="9">
        <f>J217</f>
        <v>0</v>
      </c>
    </row>
    <row r="218" spans="1:36" ht="15.75" thickBot="1">
      <c r="A218" s="27" t="s">
        <v>597</v>
      </c>
      <c r="B218" s="105" t="s">
        <v>849</v>
      </c>
      <c r="C218" s="104"/>
      <c r="D218" s="104" t="s">
        <v>846</v>
      </c>
      <c r="E218" s="46">
        <v>1.0063295451255434</v>
      </c>
      <c r="F218" s="47">
        <v>0.67583490396423551</v>
      </c>
      <c r="G218" s="25"/>
      <c r="H218" s="25"/>
      <c r="I218" s="25"/>
      <c r="J218" s="25"/>
      <c r="K218" s="115"/>
      <c r="L218" s="115"/>
      <c r="M218" s="115"/>
      <c r="N218" s="115"/>
      <c r="O218" s="115"/>
      <c r="P218" s="115"/>
      <c r="Q218" s="115"/>
      <c r="R218" s="8" t="str">
        <f t="shared" si="69"/>
        <v>WS_Tox 75T_IMS_COST_A_2017</v>
      </c>
      <c r="S218" s="8" t="str">
        <f t="shared" si="80"/>
        <v>WS_Tox75T_IMS</v>
      </c>
      <c r="T218" s="8" t="s">
        <v>502</v>
      </c>
      <c r="U218" s="9">
        <f>E218</f>
        <v>1.0063295451255434</v>
      </c>
      <c r="V218" s="8" t="str">
        <f t="shared" si="70"/>
        <v>WS_Tox 75T_IMS_COST_B_2017</v>
      </c>
      <c r="W218" s="8" t="str">
        <f t="shared" si="71"/>
        <v>WS_Tox 75T_IMS</v>
      </c>
      <c r="X218" s="9">
        <f>F218</f>
        <v>0.67583490396423551</v>
      </c>
      <c r="Y218" s="8" t="str">
        <f t="shared" si="72"/>
        <v>WS_Tox 75T_IMS_COST_C_2017</v>
      </c>
      <c r="Z218" s="8" t="str">
        <f t="shared" si="73"/>
        <v>WS_Tox 75T_IMS</v>
      </c>
      <c r="AA218" s="9">
        <f>G218</f>
        <v>0</v>
      </c>
      <c r="AB218" s="8" t="str">
        <f t="shared" si="74"/>
        <v>WS_Tox 75T_IMS_COST_D_2017</v>
      </c>
      <c r="AC218" s="8" t="str">
        <f t="shared" si="75"/>
        <v>WS_Tox 75T_IMS</v>
      </c>
      <c r="AD218" s="9">
        <f>H218</f>
        <v>0</v>
      </c>
      <c r="AE218" s="8" t="str">
        <f t="shared" si="76"/>
        <v>WS_Tox 75T_IMS_COST_E_2017</v>
      </c>
      <c r="AF218" s="8" t="str">
        <f t="shared" si="77"/>
        <v>WS_Tox 75T_IMS</v>
      </c>
      <c r="AG218" s="9">
        <f>I218</f>
        <v>0</v>
      </c>
      <c r="AH218" s="8" t="str">
        <f t="shared" si="78"/>
        <v>WS_Tox 75T_IMS_COST_Z</v>
      </c>
      <c r="AI218" s="8" t="str">
        <f t="shared" si="79"/>
        <v>WS_Tox 75T_IMS</v>
      </c>
      <c r="AJ218" s="9">
        <f>J218</f>
        <v>0</v>
      </c>
    </row>
    <row r="219" spans="1:36" ht="15.75" thickBot="1">
      <c r="A219" s="27" t="s">
        <v>597</v>
      </c>
      <c r="B219" s="103" t="s">
        <v>850</v>
      </c>
      <c r="C219" s="104"/>
      <c r="D219" s="104" t="s">
        <v>850</v>
      </c>
      <c r="E219" s="46">
        <v>8.2905009406448649</v>
      </c>
      <c r="F219" s="47">
        <v>6.9843586634775869</v>
      </c>
      <c r="G219" s="25"/>
      <c r="H219" s="25"/>
      <c r="I219" s="25"/>
      <c r="J219" s="25"/>
      <c r="K219" s="115"/>
      <c r="L219" s="115"/>
      <c r="M219" s="115"/>
      <c r="N219" s="115"/>
      <c r="O219" s="115"/>
      <c r="P219" s="115"/>
      <c r="Q219" s="115"/>
      <c r="R219" s="8" t="str">
        <f t="shared" si="69"/>
        <v>WS_MIG Robotic Weld_IMS_COST_A_2017</v>
      </c>
      <c r="S219" s="8" t="str">
        <f t="shared" si="80"/>
        <v>WS_MIGRoboticWeld_IMS</v>
      </c>
      <c r="T219" s="8" t="s">
        <v>502</v>
      </c>
      <c r="U219" s="9">
        <f>E219</f>
        <v>8.2905009406448649</v>
      </c>
      <c r="V219" s="8" t="str">
        <f t="shared" si="70"/>
        <v>WS_MIG Robotic Weld_IMS_COST_B_2017</v>
      </c>
      <c r="W219" s="8" t="str">
        <f t="shared" si="71"/>
        <v>WS_MIG Robotic Weld_IMS</v>
      </c>
      <c r="X219" s="9">
        <f>F219</f>
        <v>6.9843586634775869</v>
      </c>
      <c r="Y219" s="8" t="str">
        <f t="shared" si="72"/>
        <v>WS_MIG Robotic Weld_IMS_COST_C_2017</v>
      </c>
      <c r="Z219" s="8" t="str">
        <f t="shared" si="73"/>
        <v>WS_MIG Robotic Weld_IMS</v>
      </c>
      <c r="AA219" s="9">
        <f>G219</f>
        <v>0</v>
      </c>
      <c r="AB219" s="8" t="str">
        <f t="shared" si="74"/>
        <v>WS_MIG Robotic Weld_IMS_COST_D_2017</v>
      </c>
      <c r="AC219" s="8" t="str">
        <f t="shared" si="75"/>
        <v>WS_MIG Robotic Weld_IMS</v>
      </c>
      <c r="AD219" s="9">
        <f>H219</f>
        <v>0</v>
      </c>
      <c r="AE219" s="8" t="str">
        <f t="shared" si="76"/>
        <v>WS_MIG Robotic Weld_IMS_COST_E_2017</v>
      </c>
      <c r="AF219" s="8" t="str">
        <f t="shared" si="77"/>
        <v>WS_MIG Robotic Weld_IMS</v>
      </c>
      <c r="AG219" s="9">
        <f>I219</f>
        <v>0</v>
      </c>
      <c r="AH219" s="8" t="str">
        <f t="shared" si="78"/>
        <v>WS_MIG Robotic Weld_IMS_COST_Z</v>
      </c>
      <c r="AI219" s="8" t="str">
        <f t="shared" si="79"/>
        <v>WS_MIG Robotic Weld_IMS</v>
      </c>
      <c r="AJ219" s="9">
        <f>J219</f>
        <v>0</v>
      </c>
    </row>
    <row r="220" spans="1:36" ht="15.75" thickBot="1">
      <c r="A220" s="27" t="s">
        <v>597</v>
      </c>
      <c r="B220" s="103" t="s">
        <v>851</v>
      </c>
      <c r="C220" s="104"/>
      <c r="D220" s="104" t="s">
        <v>851</v>
      </c>
      <c r="E220" s="46">
        <v>7.661552379736964</v>
      </c>
      <c r="F220" s="47">
        <v>6.592806299150884</v>
      </c>
      <c r="G220" s="25"/>
      <c r="H220" s="25"/>
      <c r="I220" s="25"/>
      <c r="J220" s="25"/>
      <c r="K220" s="115"/>
      <c r="L220" s="115"/>
      <c r="M220" s="115"/>
      <c r="N220" s="115"/>
      <c r="O220" s="115"/>
      <c r="P220" s="115"/>
      <c r="Q220" s="115"/>
      <c r="R220" s="8" t="str">
        <f t="shared" si="69"/>
        <v>WS_TIG Robotic Weld_IMS_COST_A_2017</v>
      </c>
      <c r="S220" s="8" t="str">
        <f t="shared" si="80"/>
        <v>WS_TIGRoboticWeld_IMS</v>
      </c>
      <c r="T220" s="8" t="s">
        <v>502</v>
      </c>
      <c r="U220" s="9">
        <f>E220</f>
        <v>7.661552379736964</v>
      </c>
      <c r="V220" s="8" t="str">
        <f t="shared" si="70"/>
        <v>WS_TIG Robotic Weld_IMS_COST_B_2017</v>
      </c>
      <c r="W220" s="8" t="str">
        <f t="shared" si="71"/>
        <v>WS_TIG Robotic Weld_IMS</v>
      </c>
      <c r="X220" s="9">
        <f>F220</f>
        <v>6.592806299150884</v>
      </c>
      <c r="Y220" s="8" t="str">
        <f t="shared" si="72"/>
        <v>WS_TIG Robotic Weld_IMS_COST_C_2017</v>
      </c>
      <c r="Z220" s="8" t="str">
        <f t="shared" si="73"/>
        <v>WS_TIG Robotic Weld_IMS</v>
      </c>
      <c r="AA220" s="9">
        <f>G220</f>
        <v>0</v>
      </c>
      <c r="AB220" s="8" t="str">
        <f t="shared" si="74"/>
        <v>WS_TIG Robotic Weld_IMS_COST_D_2017</v>
      </c>
      <c r="AC220" s="8" t="str">
        <f t="shared" si="75"/>
        <v>WS_TIG Robotic Weld_IMS</v>
      </c>
      <c r="AD220" s="9">
        <f>H220</f>
        <v>0</v>
      </c>
      <c r="AE220" s="8" t="str">
        <f t="shared" si="76"/>
        <v>WS_TIG Robotic Weld_IMS_COST_E_2017</v>
      </c>
      <c r="AF220" s="8" t="str">
        <f t="shared" si="77"/>
        <v>WS_TIG Robotic Weld_IMS</v>
      </c>
      <c r="AG220" s="9">
        <f>I220</f>
        <v>0</v>
      </c>
      <c r="AH220" s="8" t="str">
        <f t="shared" si="78"/>
        <v>WS_TIG Robotic Weld_IMS_COST_Z</v>
      </c>
      <c r="AI220" s="8" t="str">
        <f t="shared" si="79"/>
        <v>WS_TIG Robotic Weld_IMS</v>
      </c>
      <c r="AJ220" s="9">
        <f>J220</f>
        <v>0</v>
      </c>
    </row>
    <row r="221" spans="1:36" ht="15.75" thickBot="1">
      <c r="A221" s="27" t="s">
        <v>597</v>
      </c>
      <c r="B221" s="112" t="s">
        <v>852</v>
      </c>
      <c r="C221" s="107"/>
      <c r="D221" s="107" t="s">
        <v>853</v>
      </c>
      <c r="E221" s="108">
        <v>5.6507321520502973</v>
      </c>
      <c r="F221" s="109">
        <v>3.7692681715863166</v>
      </c>
      <c r="G221" s="110"/>
      <c r="H221" s="110"/>
      <c r="I221" s="110"/>
      <c r="J221" s="110"/>
      <c r="K221" s="124"/>
      <c r="L221" s="124"/>
      <c r="M221" s="124"/>
      <c r="N221" s="124"/>
      <c r="O221" s="124"/>
      <c r="P221" s="124"/>
      <c r="Q221" s="124"/>
      <c r="R221" s="8" t="str">
        <f t="shared" si="69"/>
        <v>WS_CD Stud Weld_IMS_COST_A_2017</v>
      </c>
      <c r="S221" s="8" t="str">
        <f t="shared" si="80"/>
        <v>WS_CDStudWeld_IMS</v>
      </c>
      <c r="T221" s="8" t="s">
        <v>502</v>
      </c>
      <c r="U221" s="9">
        <f>E221</f>
        <v>5.6507321520502973</v>
      </c>
      <c r="V221" s="8" t="str">
        <f t="shared" si="70"/>
        <v>WS_CD Stud Weld_IMS_COST_B_2017</v>
      </c>
      <c r="W221" s="8" t="str">
        <f t="shared" si="71"/>
        <v>WS_CD Stud Weld_IMS</v>
      </c>
      <c r="X221" s="9">
        <f>F221</f>
        <v>3.7692681715863166</v>
      </c>
      <c r="Y221" s="8" t="str">
        <f t="shared" si="72"/>
        <v>WS_CD Stud Weld_IMS_COST_C_2017</v>
      </c>
      <c r="Z221" s="8" t="str">
        <f t="shared" si="73"/>
        <v>WS_CD Stud Weld_IMS</v>
      </c>
      <c r="AA221" s="9">
        <f>G221</f>
        <v>0</v>
      </c>
      <c r="AB221" s="8" t="str">
        <f t="shared" si="74"/>
        <v>WS_CD Stud Weld_IMS_COST_D_2017</v>
      </c>
      <c r="AC221" s="8" t="str">
        <f t="shared" si="75"/>
        <v>WS_CD Stud Weld_IMS</v>
      </c>
      <c r="AD221" s="9">
        <f>H221</f>
        <v>0</v>
      </c>
      <c r="AE221" s="8" t="str">
        <f t="shared" si="76"/>
        <v>WS_CD Stud Weld_IMS_COST_E_2017</v>
      </c>
      <c r="AF221" s="8" t="str">
        <f t="shared" si="77"/>
        <v>WS_CD Stud Weld_IMS</v>
      </c>
      <c r="AG221" s="9">
        <f>I221</f>
        <v>0</v>
      </c>
      <c r="AH221" s="8" t="str">
        <f t="shared" si="78"/>
        <v>WS_CD Stud Weld_IMS_COST_Z</v>
      </c>
      <c r="AI221" s="8" t="str">
        <f t="shared" si="79"/>
        <v>WS_CD Stud Weld_IMS</v>
      </c>
      <c r="AJ221" s="9">
        <f>J221</f>
        <v>0</v>
      </c>
    </row>
    <row r="222" spans="1:36" ht="15.75" thickBot="1">
      <c r="A222" s="27" t="s">
        <v>597</v>
      </c>
      <c r="B222" s="112" t="s">
        <v>854</v>
      </c>
      <c r="C222" s="107"/>
      <c r="D222" s="107" t="s">
        <v>855</v>
      </c>
      <c r="E222" s="108">
        <v>5.2344553392255487E-2</v>
      </c>
      <c r="F222" s="109">
        <v>5.2344553392255487E-2</v>
      </c>
      <c r="G222" s="110"/>
      <c r="H222" s="110"/>
      <c r="I222" s="110"/>
      <c r="J222" s="110"/>
      <c r="K222" s="124"/>
      <c r="L222" s="124"/>
      <c r="M222" s="124"/>
      <c r="N222" s="124"/>
      <c r="O222" s="124"/>
      <c r="P222" s="124"/>
      <c r="Q222" s="124"/>
      <c r="R222" s="8" t="str">
        <f t="shared" si="69"/>
        <v>WS_组装全检桌_IMS_COST_A_2017</v>
      </c>
      <c r="S222" s="8" t="str">
        <f t="shared" si="80"/>
        <v>WS_组装全检桌_IMS</v>
      </c>
      <c r="T222" s="8" t="s">
        <v>502</v>
      </c>
      <c r="U222" s="9">
        <f>E222</f>
        <v>5.2344553392255487E-2</v>
      </c>
      <c r="V222" s="8" t="str">
        <f t="shared" si="70"/>
        <v>WS_组装全检桌_IMS_COST_B_2017</v>
      </c>
      <c r="W222" s="8" t="str">
        <f t="shared" si="71"/>
        <v>WS_组装全检桌_IMS</v>
      </c>
      <c r="X222" s="9">
        <f>F222</f>
        <v>5.2344553392255487E-2</v>
      </c>
      <c r="Y222" s="8" t="str">
        <f t="shared" si="72"/>
        <v>WS_组装全检桌_IMS_COST_C_2017</v>
      </c>
      <c r="Z222" s="8" t="str">
        <f t="shared" si="73"/>
        <v>WS_组装全检桌_IMS</v>
      </c>
      <c r="AA222" s="9">
        <f>G222</f>
        <v>0</v>
      </c>
      <c r="AB222" s="8" t="str">
        <f t="shared" si="74"/>
        <v>WS_组装全检桌_IMS_COST_D_2017</v>
      </c>
      <c r="AC222" s="8" t="str">
        <f t="shared" si="75"/>
        <v>WS_组装全检桌_IMS</v>
      </c>
      <c r="AD222" s="9">
        <f>H222</f>
        <v>0</v>
      </c>
      <c r="AE222" s="8" t="str">
        <f t="shared" si="76"/>
        <v>WS_组装全检桌_IMS_COST_E_2017</v>
      </c>
      <c r="AF222" s="8" t="str">
        <f t="shared" si="77"/>
        <v>WS_组装全检桌_IMS</v>
      </c>
      <c r="AG222" s="9">
        <f>I222</f>
        <v>0</v>
      </c>
      <c r="AH222" s="8" t="str">
        <f t="shared" si="78"/>
        <v>WS_组装全检桌_IMS_COST_Z</v>
      </c>
      <c r="AI222" s="8" t="str">
        <f t="shared" si="79"/>
        <v>WS_组装全检桌_IMS</v>
      </c>
      <c r="AJ222" s="9">
        <f>J222</f>
        <v>0</v>
      </c>
    </row>
    <row r="223" spans="1:36" ht="15.75" thickBot="1">
      <c r="A223" s="27" t="s">
        <v>597</v>
      </c>
      <c r="B223" s="112" t="s">
        <v>856</v>
      </c>
      <c r="C223" s="107"/>
      <c r="D223" s="107" t="s">
        <v>857</v>
      </c>
      <c r="E223" s="108"/>
      <c r="F223" s="109"/>
      <c r="G223" s="110"/>
      <c r="H223" s="110"/>
      <c r="I223" s="110"/>
      <c r="J223" s="110"/>
      <c r="K223" s="124"/>
      <c r="L223" s="124"/>
      <c r="M223" s="124"/>
      <c r="N223" s="124"/>
      <c r="O223" s="124"/>
      <c r="P223" s="124"/>
      <c r="Q223" s="124"/>
      <c r="R223" s="8" t="str">
        <f t="shared" si="69"/>
        <v>WS_锉刀_IMS_COST_A_2017</v>
      </c>
      <c r="S223" s="8" t="str">
        <f t="shared" si="80"/>
        <v>WS_锉刀_IMS</v>
      </c>
      <c r="T223" s="8" t="s">
        <v>502</v>
      </c>
      <c r="U223" s="9">
        <f>E223</f>
        <v>0</v>
      </c>
      <c r="V223" s="8" t="str">
        <f t="shared" si="70"/>
        <v>WS_锉刀_IMS_COST_B_2017</v>
      </c>
      <c r="W223" s="8" t="str">
        <f t="shared" si="71"/>
        <v>WS_锉刀_IMS</v>
      </c>
      <c r="X223" s="9">
        <f>F223</f>
        <v>0</v>
      </c>
      <c r="Y223" s="8" t="str">
        <f t="shared" si="72"/>
        <v>WS_锉刀_IMS_COST_C_2017</v>
      </c>
      <c r="Z223" s="8" t="str">
        <f t="shared" si="73"/>
        <v>WS_锉刀_IMS</v>
      </c>
      <c r="AA223" s="9">
        <f>G223</f>
        <v>0</v>
      </c>
      <c r="AB223" s="8" t="str">
        <f t="shared" si="74"/>
        <v>WS_锉刀_IMS_COST_D_2017</v>
      </c>
      <c r="AC223" s="8" t="str">
        <f t="shared" si="75"/>
        <v>WS_锉刀_IMS</v>
      </c>
      <c r="AD223" s="9">
        <f>H223</f>
        <v>0</v>
      </c>
      <c r="AE223" s="8" t="str">
        <f t="shared" si="76"/>
        <v>WS_锉刀_IMS_COST_E_2017</v>
      </c>
      <c r="AF223" s="8" t="str">
        <f t="shared" si="77"/>
        <v>WS_锉刀_IMS</v>
      </c>
      <c r="AG223" s="9">
        <f>I223</f>
        <v>0</v>
      </c>
      <c r="AH223" s="8" t="str">
        <f t="shared" si="78"/>
        <v>WS_锉刀_IMS_COST_Z</v>
      </c>
      <c r="AI223" s="8" t="str">
        <f t="shared" si="79"/>
        <v>WS_锉刀_IMS</v>
      </c>
      <c r="AJ223" s="9">
        <f>J223</f>
        <v>0</v>
      </c>
    </row>
    <row r="224" spans="1:36" ht="15.75" thickBot="1">
      <c r="A224" s="27" t="s">
        <v>597</v>
      </c>
      <c r="B224" s="112" t="s">
        <v>858</v>
      </c>
      <c r="C224" s="107"/>
      <c r="D224" s="107" t="s">
        <v>859</v>
      </c>
      <c r="E224" s="108">
        <v>21.437954911829433</v>
      </c>
      <c r="F224" s="109">
        <v>20.150342457616979</v>
      </c>
      <c r="G224" s="110"/>
      <c r="H224" s="110"/>
      <c r="I224" s="110"/>
      <c r="J224" s="110"/>
      <c r="K224" s="124"/>
      <c r="L224" s="124"/>
      <c r="M224" s="124"/>
      <c r="N224" s="124"/>
      <c r="O224" s="124"/>
      <c r="P224" s="124"/>
      <c r="Q224" s="124"/>
      <c r="R224" s="8" t="str">
        <f t="shared" si="69"/>
        <v>WS_数控车床 LU15-2SC_IMS_COST_A_2017</v>
      </c>
      <c r="S224" s="8" t="str">
        <f t="shared" si="80"/>
        <v>WS_数控车床LU15-2SC_IMS</v>
      </c>
      <c r="T224" s="8" t="s">
        <v>502</v>
      </c>
      <c r="U224" s="9">
        <f>E224</f>
        <v>21.437954911829433</v>
      </c>
      <c r="V224" s="8" t="str">
        <f t="shared" si="70"/>
        <v>WS_数控车床 LU15-2SC_IMS_COST_B_2017</v>
      </c>
      <c r="W224" s="8" t="str">
        <f t="shared" si="71"/>
        <v>WS_数控车床 LU15-2SC_IMS</v>
      </c>
      <c r="X224" s="9">
        <f>F224</f>
        <v>20.150342457616979</v>
      </c>
      <c r="Y224" s="8" t="str">
        <f t="shared" si="72"/>
        <v>WS_数控车床 LU15-2SC_IMS_COST_C_2017</v>
      </c>
      <c r="Z224" s="8" t="str">
        <f t="shared" si="73"/>
        <v>WS_数控车床 LU15-2SC_IMS</v>
      </c>
      <c r="AA224" s="9">
        <f>G224</f>
        <v>0</v>
      </c>
      <c r="AB224" s="8" t="str">
        <f t="shared" si="74"/>
        <v>WS_数控车床 LU15-2SC_IMS_COST_D_2017</v>
      </c>
      <c r="AC224" s="8" t="str">
        <f t="shared" si="75"/>
        <v>WS_数控车床 LU15-2SC_IMS</v>
      </c>
      <c r="AD224" s="9">
        <f>H224</f>
        <v>0</v>
      </c>
      <c r="AE224" s="8" t="str">
        <f t="shared" si="76"/>
        <v>WS_数控车床 LU15-2SC_IMS_COST_E_2017</v>
      </c>
      <c r="AF224" s="8" t="str">
        <f t="shared" si="77"/>
        <v>WS_数控车床 LU15-2SC_IMS</v>
      </c>
      <c r="AG224" s="9">
        <f>I224</f>
        <v>0</v>
      </c>
      <c r="AH224" s="8" t="str">
        <f t="shared" si="78"/>
        <v>WS_数控车床 LU15-2SC_IMS_COST_Z</v>
      </c>
      <c r="AI224" s="8" t="str">
        <f t="shared" si="79"/>
        <v>WS_数控车床 LU15-2SC_IMS</v>
      </c>
      <c r="AJ224" s="9">
        <f>J224</f>
        <v>0</v>
      </c>
    </row>
    <row r="225" spans="1:36" ht="15.75" thickBot="1">
      <c r="A225" s="27" t="s">
        <v>597</v>
      </c>
      <c r="B225" s="112" t="s">
        <v>860</v>
      </c>
      <c r="C225" s="107"/>
      <c r="D225" s="107" t="s">
        <v>859</v>
      </c>
      <c r="E225" s="108">
        <v>7.952664406638549</v>
      </c>
      <c r="F225" s="109">
        <v>7.0488438938180362</v>
      </c>
      <c r="G225" s="110"/>
      <c r="H225" s="110"/>
      <c r="I225" s="110"/>
      <c r="J225" s="110"/>
      <c r="K225" s="124"/>
      <c r="L225" s="124"/>
      <c r="M225" s="124"/>
      <c r="N225" s="124"/>
      <c r="O225" s="124"/>
      <c r="P225" s="124"/>
      <c r="Q225" s="124"/>
      <c r="R225" s="8" t="str">
        <f t="shared" si="69"/>
        <v>WS_钻铣中心 VMC-510_IMS_COST_A_2017</v>
      </c>
      <c r="S225" s="8" t="str">
        <f t="shared" si="80"/>
        <v>WS_钻铣中心VMC-510_IMS</v>
      </c>
      <c r="T225" s="8" t="s">
        <v>502</v>
      </c>
      <c r="U225" s="9">
        <f>E225</f>
        <v>7.952664406638549</v>
      </c>
      <c r="V225" s="8" t="str">
        <f t="shared" si="70"/>
        <v>WS_钻铣中心 VMC-510_IMS_COST_B_2017</v>
      </c>
      <c r="W225" s="8" t="str">
        <f t="shared" si="71"/>
        <v>WS_钻铣中心 VMC-510_IMS</v>
      </c>
      <c r="X225" s="9">
        <f>F225</f>
        <v>7.0488438938180362</v>
      </c>
      <c r="Y225" s="8" t="str">
        <f t="shared" si="72"/>
        <v>WS_钻铣中心 VMC-510_IMS_COST_C_2017</v>
      </c>
      <c r="Z225" s="8" t="str">
        <f t="shared" si="73"/>
        <v>WS_钻铣中心 VMC-510_IMS</v>
      </c>
      <c r="AA225" s="9">
        <f>G225</f>
        <v>0</v>
      </c>
      <c r="AB225" s="8" t="str">
        <f t="shared" si="74"/>
        <v>WS_钻铣中心 VMC-510_IMS_COST_D_2017</v>
      </c>
      <c r="AC225" s="8" t="str">
        <f t="shared" si="75"/>
        <v>WS_钻铣中心 VMC-510_IMS</v>
      </c>
      <c r="AD225" s="9">
        <f>H225</f>
        <v>0</v>
      </c>
      <c r="AE225" s="8" t="str">
        <f t="shared" si="76"/>
        <v>WS_钻铣中心 VMC-510_IMS_COST_E_2017</v>
      </c>
      <c r="AF225" s="8" t="str">
        <f t="shared" si="77"/>
        <v>WS_钻铣中心 VMC-510_IMS</v>
      </c>
      <c r="AG225" s="9">
        <f>I225</f>
        <v>0</v>
      </c>
      <c r="AH225" s="8" t="str">
        <f t="shared" si="78"/>
        <v>WS_钻铣中心 VMC-510_IMS_COST_Z</v>
      </c>
      <c r="AI225" s="8" t="str">
        <f t="shared" si="79"/>
        <v>WS_钻铣中心 VMC-510_IMS</v>
      </c>
      <c r="AJ225" s="9">
        <f>J225</f>
        <v>0</v>
      </c>
    </row>
    <row r="226" spans="1:36" ht="15.75" thickBot="1">
      <c r="A226" s="27" t="s">
        <v>597</v>
      </c>
      <c r="B226" s="112" t="s">
        <v>861</v>
      </c>
      <c r="C226" s="107"/>
      <c r="D226" s="107" t="s">
        <v>859</v>
      </c>
      <c r="E226" s="108">
        <v>8.9358801200547191</v>
      </c>
      <c r="F226" s="109">
        <v>8.3012525254271239</v>
      </c>
      <c r="G226" s="110"/>
      <c r="H226" s="110"/>
      <c r="I226" s="110"/>
      <c r="J226" s="110"/>
      <c r="K226" s="124"/>
      <c r="L226" s="124"/>
      <c r="M226" s="124"/>
      <c r="N226" s="124"/>
      <c r="O226" s="124"/>
      <c r="P226" s="124"/>
      <c r="Q226" s="124"/>
      <c r="R226" s="8" t="str">
        <f t="shared" si="69"/>
        <v>WS_CNC数控机床 TC-312N_IMS_COST_A_2017</v>
      </c>
      <c r="S226" s="8" t="str">
        <f t="shared" si="80"/>
        <v>WS_CNC数控机床TC-312N_IMS</v>
      </c>
      <c r="T226" s="8" t="s">
        <v>502</v>
      </c>
      <c r="U226" s="9">
        <f>E226</f>
        <v>8.9358801200547191</v>
      </c>
      <c r="V226" s="8" t="str">
        <f t="shared" si="70"/>
        <v>WS_CNC数控机床 TC-312N_IMS_COST_B_2017</v>
      </c>
      <c r="W226" s="8" t="str">
        <f t="shared" si="71"/>
        <v>WS_CNC数控机床 TC-312N_IMS</v>
      </c>
      <c r="X226" s="9">
        <f>F226</f>
        <v>8.3012525254271239</v>
      </c>
      <c r="Y226" s="8" t="str">
        <f t="shared" si="72"/>
        <v>WS_CNC数控机床 TC-312N_IMS_COST_C_2017</v>
      </c>
      <c r="Z226" s="8" t="str">
        <f t="shared" si="73"/>
        <v>WS_CNC数控机床 TC-312N_IMS</v>
      </c>
      <c r="AA226" s="9">
        <f>G226</f>
        <v>0</v>
      </c>
      <c r="AB226" s="8" t="str">
        <f t="shared" si="74"/>
        <v>WS_CNC数控机床 TC-312N_IMS_COST_D_2017</v>
      </c>
      <c r="AC226" s="8" t="str">
        <f t="shared" si="75"/>
        <v>WS_CNC数控机床 TC-312N_IMS</v>
      </c>
      <c r="AD226" s="9">
        <f>H226</f>
        <v>0</v>
      </c>
      <c r="AE226" s="8" t="str">
        <f t="shared" si="76"/>
        <v>WS_CNC数控机床 TC-312N_IMS_COST_E_2017</v>
      </c>
      <c r="AF226" s="8" t="str">
        <f t="shared" si="77"/>
        <v>WS_CNC数控机床 TC-312N_IMS</v>
      </c>
      <c r="AG226" s="9">
        <f>I226</f>
        <v>0</v>
      </c>
      <c r="AH226" s="8" t="str">
        <f t="shared" si="78"/>
        <v>WS_CNC数控机床 TC-312N_IMS_COST_Z</v>
      </c>
      <c r="AI226" s="8" t="str">
        <f t="shared" si="79"/>
        <v>WS_CNC数控机床 TC-312N_IMS</v>
      </c>
      <c r="AJ226" s="9">
        <f>J226</f>
        <v>0</v>
      </c>
    </row>
    <row r="227" spans="1:36" ht="15.75" thickBot="1">
      <c r="A227" s="27" t="s">
        <v>597</v>
      </c>
      <c r="B227" s="112" t="s">
        <v>862</v>
      </c>
      <c r="C227" s="107"/>
      <c r="D227" s="107" t="s">
        <v>859</v>
      </c>
      <c r="E227" s="108">
        <v>4.6253446494155686</v>
      </c>
      <c r="F227" s="109">
        <v>4.2576411085120274</v>
      </c>
      <c r="G227" s="110"/>
      <c r="H227" s="110"/>
      <c r="I227" s="110"/>
      <c r="J227" s="110"/>
      <c r="K227" s="124"/>
      <c r="L227" s="124"/>
      <c r="M227" s="124"/>
      <c r="N227" s="124"/>
      <c r="O227" s="124"/>
      <c r="P227" s="124"/>
      <c r="Q227" s="124"/>
      <c r="R227" s="8" t="str">
        <f t="shared" si="69"/>
        <v>WS_CNC电脑车床 CK250×500B_IMS_COST_A_2017</v>
      </c>
      <c r="S227" s="8" t="str">
        <f t="shared" si="80"/>
        <v>WS_CNC电脑车床CK250×500B_IMS</v>
      </c>
      <c r="T227" s="8" t="s">
        <v>502</v>
      </c>
      <c r="U227" s="9">
        <f>E227</f>
        <v>4.6253446494155686</v>
      </c>
      <c r="V227" s="8" t="str">
        <f t="shared" si="70"/>
        <v>WS_CNC电脑车床 CK250×500B_IMS_COST_B_2017</v>
      </c>
      <c r="W227" s="8" t="str">
        <f t="shared" si="71"/>
        <v>WS_CNC电脑车床 CK250×500B_IMS</v>
      </c>
      <c r="X227" s="9">
        <f>F227</f>
        <v>4.2576411085120274</v>
      </c>
      <c r="Y227" s="8" t="str">
        <f t="shared" si="72"/>
        <v>WS_CNC电脑车床 CK250×500B_IMS_COST_C_2017</v>
      </c>
      <c r="Z227" s="8" t="str">
        <f t="shared" si="73"/>
        <v>WS_CNC电脑车床 CK250×500B_IMS</v>
      </c>
      <c r="AA227" s="9">
        <f>G227</f>
        <v>0</v>
      </c>
      <c r="AB227" s="8" t="str">
        <f t="shared" si="74"/>
        <v>WS_CNC电脑车床 CK250×500B_IMS_COST_D_2017</v>
      </c>
      <c r="AC227" s="8" t="str">
        <f t="shared" si="75"/>
        <v>WS_CNC电脑车床 CK250×500B_IMS</v>
      </c>
      <c r="AD227" s="9">
        <f>H227</f>
        <v>0</v>
      </c>
      <c r="AE227" s="8" t="str">
        <f t="shared" si="76"/>
        <v>WS_CNC电脑车床 CK250×500B_IMS_COST_E_2017</v>
      </c>
      <c r="AF227" s="8" t="str">
        <f t="shared" si="77"/>
        <v>WS_CNC电脑车床 CK250×500B_IMS</v>
      </c>
      <c r="AG227" s="9">
        <f>I227</f>
        <v>0</v>
      </c>
      <c r="AH227" s="8" t="str">
        <f t="shared" si="78"/>
        <v>WS_CNC电脑车床 CK250×500B_IMS_COST_Z</v>
      </c>
      <c r="AI227" s="8" t="str">
        <f t="shared" si="79"/>
        <v>WS_CNC电脑车床 CK250×500B_IMS</v>
      </c>
      <c r="AJ227" s="9">
        <f>J227</f>
        <v>0</v>
      </c>
    </row>
    <row r="228" spans="1:36" ht="15.75" thickBot="1">
      <c r="A228" s="27" t="s">
        <v>597</v>
      </c>
      <c r="B228" s="112" t="s">
        <v>863</v>
      </c>
      <c r="C228" s="107"/>
      <c r="D228" s="107" t="s">
        <v>859</v>
      </c>
      <c r="E228" s="108">
        <v>8.231276706709135</v>
      </c>
      <c r="F228" s="109">
        <v>6.919929698162127</v>
      </c>
      <c r="G228" s="110"/>
      <c r="H228" s="110"/>
      <c r="I228" s="110"/>
      <c r="J228" s="110"/>
      <c r="K228" s="124"/>
      <c r="L228" s="124"/>
      <c r="M228" s="124"/>
      <c r="N228" s="124"/>
      <c r="O228" s="124"/>
      <c r="P228" s="124"/>
      <c r="Q228" s="124"/>
      <c r="R228" s="8" t="str">
        <f t="shared" si="69"/>
        <v>WS_自动化数控车床 XKNG-20GL_IMS_COST_A_2017</v>
      </c>
      <c r="S228" s="8" t="str">
        <f t="shared" si="80"/>
        <v>WS_自动化数控车床XKNG-20GL_IMS</v>
      </c>
      <c r="T228" s="8" t="s">
        <v>502</v>
      </c>
      <c r="U228" s="9">
        <f>E228</f>
        <v>8.231276706709135</v>
      </c>
      <c r="V228" s="8" t="str">
        <f t="shared" si="70"/>
        <v>WS_自动化数控车床 XKNG-20GL_IMS_COST_B_2017</v>
      </c>
      <c r="W228" s="8" t="str">
        <f t="shared" si="71"/>
        <v>WS_自动化数控车床 XKNG-20GL_IMS</v>
      </c>
      <c r="X228" s="9">
        <f>F228</f>
        <v>6.919929698162127</v>
      </c>
      <c r="Y228" s="8" t="str">
        <f t="shared" si="72"/>
        <v>WS_自动化数控车床 XKNG-20GL_IMS_COST_C_2017</v>
      </c>
      <c r="Z228" s="8" t="str">
        <f t="shared" si="73"/>
        <v>WS_自动化数控车床 XKNG-20GL_IMS</v>
      </c>
      <c r="AA228" s="9">
        <f>G228</f>
        <v>0</v>
      </c>
      <c r="AB228" s="8" t="str">
        <f t="shared" si="74"/>
        <v>WS_自动化数控车床 XKNG-20GL_IMS_COST_D_2017</v>
      </c>
      <c r="AC228" s="8" t="str">
        <f t="shared" si="75"/>
        <v>WS_自动化数控车床 XKNG-20GL_IMS</v>
      </c>
      <c r="AD228" s="9">
        <f>H228</f>
        <v>0</v>
      </c>
      <c r="AE228" s="8" t="str">
        <f t="shared" si="76"/>
        <v>WS_自动化数控车床 XKNG-20GL_IMS_COST_E_2017</v>
      </c>
      <c r="AF228" s="8" t="str">
        <f t="shared" si="77"/>
        <v>WS_自动化数控车床 XKNG-20GL_IMS</v>
      </c>
      <c r="AG228" s="9">
        <f>I228</f>
        <v>0</v>
      </c>
      <c r="AH228" s="8" t="str">
        <f t="shared" si="78"/>
        <v>WS_自动化数控车床 XKNG-20GL_IMS_COST_Z</v>
      </c>
      <c r="AI228" s="8" t="str">
        <f t="shared" si="79"/>
        <v>WS_自动化数控车床 XKNG-20GL_IMS</v>
      </c>
      <c r="AJ228" s="9">
        <f>J228</f>
        <v>0</v>
      </c>
    </row>
    <row r="229" spans="1:36" ht="15.75" thickBot="1">
      <c r="A229" s="27" t="s">
        <v>597</v>
      </c>
      <c r="B229" s="112" t="s">
        <v>864</v>
      </c>
      <c r="C229" s="107"/>
      <c r="D229" s="107" t="s">
        <v>859</v>
      </c>
      <c r="E229" s="108">
        <v>8.231276706709135</v>
      </c>
      <c r="F229" s="109">
        <v>6.919929698162127</v>
      </c>
      <c r="G229" s="110"/>
      <c r="H229" s="110"/>
      <c r="I229" s="110"/>
      <c r="J229" s="110"/>
      <c r="K229" s="124"/>
      <c r="L229" s="124"/>
      <c r="M229" s="124"/>
      <c r="N229" s="124"/>
      <c r="O229" s="124"/>
      <c r="P229" s="124"/>
      <c r="Q229" s="124"/>
      <c r="R229" s="8" t="str">
        <f t="shared" si="69"/>
        <v>WS_自动化数控车床 XKNC-CT85D_IMS_COST_A_2017</v>
      </c>
      <c r="S229" s="8" t="str">
        <f t="shared" si="80"/>
        <v>WS_自动化数控车床XKNC-CT85D_IMS</v>
      </c>
      <c r="T229" s="8" t="s">
        <v>502</v>
      </c>
      <c r="U229" s="9">
        <f>E229</f>
        <v>8.231276706709135</v>
      </c>
      <c r="V229" s="8" t="str">
        <f t="shared" si="70"/>
        <v>WS_自动化数控车床 XKNC-CT85D_IMS_COST_B_2017</v>
      </c>
      <c r="W229" s="8" t="str">
        <f t="shared" si="71"/>
        <v>WS_自动化数控车床 XKNC-CT85D_IMS</v>
      </c>
      <c r="X229" s="9">
        <f>F229</f>
        <v>6.919929698162127</v>
      </c>
      <c r="Y229" s="8" t="str">
        <f t="shared" si="72"/>
        <v>WS_自动化数控车床 XKNC-CT85D_IMS_COST_C_2017</v>
      </c>
      <c r="Z229" s="8" t="str">
        <f t="shared" si="73"/>
        <v>WS_自动化数控车床 XKNC-CT85D_IMS</v>
      </c>
      <c r="AA229" s="9">
        <f>G229</f>
        <v>0</v>
      </c>
      <c r="AB229" s="8" t="str">
        <f t="shared" si="74"/>
        <v>WS_自动化数控车床 XKNC-CT85D_IMS_COST_D_2017</v>
      </c>
      <c r="AC229" s="8" t="str">
        <f t="shared" si="75"/>
        <v>WS_自动化数控车床 XKNC-CT85D_IMS</v>
      </c>
      <c r="AD229" s="9">
        <f>H229</f>
        <v>0</v>
      </c>
      <c r="AE229" s="8" t="str">
        <f t="shared" si="76"/>
        <v>WS_自动化数控车床 XKNC-CT85D_IMS_COST_E_2017</v>
      </c>
      <c r="AF229" s="8" t="str">
        <f t="shared" si="77"/>
        <v>WS_自动化数控车床 XKNC-CT85D_IMS</v>
      </c>
      <c r="AG229" s="9">
        <f>I229</f>
        <v>0</v>
      </c>
      <c r="AH229" s="8" t="str">
        <f t="shared" si="78"/>
        <v>WS_自动化数控车床 XKNC-CT85D_IMS_COST_Z</v>
      </c>
      <c r="AI229" s="8" t="str">
        <f t="shared" si="79"/>
        <v>WS_自动化数控车床 XKNC-CT85D_IMS</v>
      </c>
      <c r="AJ229" s="9">
        <f>J229</f>
        <v>0</v>
      </c>
    </row>
    <row r="230" spans="1:36" ht="15.75" thickBot="1">
      <c r="A230" s="27" t="s">
        <v>597</v>
      </c>
      <c r="B230" s="112" t="s">
        <v>865</v>
      </c>
      <c r="C230" s="107"/>
      <c r="D230" s="107" t="s">
        <v>859</v>
      </c>
      <c r="E230" s="108">
        <v>6.8232698319893474</v>
      </c>
      <c r="F230" s="109">
        <v>6.3713596976792131</v>
      </c>
      <c r="G230" s="110"/>
      <c r="H230" s="110"/>
      <c r="I230" s="110"/>
      <c r="J230" s="110"/>
      <c r="K230" s="124"/>
      <c r="L230" s="124"/>
      <c r="M230" s="124"/>
      <c r="N230" s="124"/>
      <c r="O230" s="124"/>
      <c r="P230" s="124"/>
      <c r="Q230" s="124"/>
      <c r="R230" s="8" t="str">
        <f t="shared" si="69"/>
        <v>WS_数控铣床 YHM600_IMS_COST_A_2017</v>
      </c>
      <c r="S230" s="8" t="str">
        <f t="shared" si="80"/>
        <v>WS_数控铣床YHM600_IMS</v>
      </c>
      <c r="T230" s="8" t="s">
        <v>502</v>
      </c>
      <c r="U230" s="9">
        <f>E230</f>
        <v>6.8232698319893474</v>
      </c>
      <c r="V230" s="8" t="str">
        <f t="shared" si="70"/>
        <v>WS_数控铣床 YHM600_IMS_COST_B_2017</v>
      </c>
      <c r="W230" s="8" t="str">
        <f t="shared" si="71"/>
        <v>WS_数控铣床 YHM600_IMS</v>
      </c>
      <c r="X230" s="9">
        <f>F230</f>
        <v>6.3713596976792131</v>
      </c>
      <c r="Y230" s="8" t="str">
        <f t="shared" si="72"/>
        <v>WS_数控铣床 YHM600_IMS_COST_C_2017</v>
      </c>
      <c r="Z230" s="8" t="str">
        <f t="shared" si="73"/>
        <v>WS_数控铣床 YHM600_IMS</v>
      </c>
      <c r="AA230" s="9">
        <f>G230</f>
        <v>0</v>
      </c>
      <c r="AB230" s="8" t="str">
        <f t="shared" si="74"/>
        <v>WS_数控铣床 YHM600_IMS_COST_D_2017</v>
      </c>
      <c r="AC230" s="8" t="str">
        <f t="shared" si="75"/>
        <v>WS_数控铣床 YHM600_IMS</v>
      </c>
      <c r="AD230" s="9">
        <f>H230</f>
        <v>0</v>
      </c>
      <c r="AE230" s="8" t="str">
        <f t="shared" si="76"/>
        <v>WS_数控铣床 YHM600_IMS_COST_E_2017</v>
      </c>
      <c r="AF230" s="8" t="str">
        <f t="shared" si="77"/>
        <v>WS_数控铣床 YHM600_IMS</v>
      </c>
      <c r="AG230" s="9">
        <f>I230</f>
        <v>0</v>
      </c>
      <c r="AH230" s="8" t="str">
        <f t="shared" si="78"/>
        <v>WS_数控铣床 YHM600_IMS_COST_Z</v>
      </c>
      <c r="AI230" s="8" t="str">
        <f t="shared" si="79"/>
        <v>WS_数控铣床 YHM600_IMS</v>
      </c>
      <c r="AJ230" s="9">
        <f>J230</f>
        <v>0</v>
      </c>
    </row>
    <row r="231" spans="1:36" ht="15.75" thickBot="1">
      <c r="A231" s="27" t="s">
        <v>597</v>
      </c>
      <c r="B231" s="112" t="s">
        <v>866</v>
      </c>
      <c r="C231" s="107"/>
      <c r="D231" s="107" t="s">
        <v>867</v>
      </c>
      <c r="E231" s="108">
        <v>13.701739258105867</v>
      </c>
      <c r="F231" s="109">
        <v>13.344228146994757</v>
      </c>
      <c r="G231" s="110"/>
      <c r="H231" s="110"/>
      <c r="I231" s="110"/>
      <c r="J231" s="110"/>
      <c r="K231" s="124"/>
      <c r="L231" s="124"/>
      <c r="M231" s="124"/>
      <c r="N231" s="124"/>
      <c r="O231" s="124"/>
      <c r="P231" s="124"/>
      <c r="Q231" s="124"/>
      <c r="R231" s="8" t="str">
        <f t="shared" si="69"/>
        <v>WS_激光打标机 LX-5平面_IMS_COST_A_2017</v>
      </c>
      <c r="S231" s="8" t="str">
        <f t="shared" si="80"/>
        <v>WS_激光打标机LX-5平面_IMS</v>
      </c>
      <c r="T231" s="8" t="s">
        <v>502</v>
      </c>
      <c r="U231" s="9">
        <f>E231</f>
        <v>13.701739258105867</v>
      </c>
      <c r="V231" s="8" t="str">
        <f t="shared" si="70"/>
        <v>WS_激光打标机 LX-5平面_IMS_COST_B_2017</v>
      </c>
      <c r="W231" s="8" t="str">
        <f t="shared" si="71"/>
        <v>WS_激光打标机 LX-5平面_IMS</v>
      </c>
      <c r="X231" s="9">
        <f>F231</f>
        <v>13.344228146994757</v>
      </c>
      <c r="Y231" s="8" t="str">
        <f t="shared" si="72"/>
        <v>WS_激光打标机 LX-5平面_IMS_COST_C_2017</v>
      </c>
      <c r="Z231" s="8" t="str">
        <f t="shared" si="73"/>
        <v>WS_激光打标机 LX-5平面_IMS</v>
      </c>
      <c r="AA231" s="9">
        <f>G231</f>
        <v>0</v>
      </c>
      <c r="AB231" s="8" t="str">
        <f t="shared" si="74"/>
        <v>WS_激光打标机 LX-5平面_IMS_COST_D_2017</v>
      </c>
      <c r="AC231" s="8" t="str">
        <f t="shared" si="75"/>
        <v>WS_激光打标机 LX-5平面_IMS</v>
      </c>
      <c r="AD231" s="9">
        <f>H231</f>
        <v>0</v>
      </c>
      <c r="AE231" s="8" t="str">
        <f t="shared" si="76"/>
        <v>WS_激光打标机 LX-5平面_IMS_COST_E_2017</v>
      </c>
      <c r="AF231" s="8" t="str">
        <f t="shared" si="77"/>
        <v>WS_激光打标机 LX-5平面_IMS</v>
      </c>
      <c r="AG231" s="9">
        <f>I231</f>
        <v>0</v>
      </c>
      <c r="AH231" s="8" t="str">
        <f t="shared" si="78"/>
        <v>WS_激光打标机 LX-5平面_IMS_COST_Z</v>
      </c>
      <c r="AI231" s="8" t="str">
        <f t="shared" si="79"/>
        <v>WS_激光打标机 LX-5平面_IMS</v>
      </c>
      <c r="AJ231" s="9">
        <f>J231</f>
        <v>0</v>
      </c>
    </row>
    <row r="232" spans="1:36" ht="15.75" thickBot="1">
      <c r="A232" s="27" t="s">
        <v>597</v>
      </c>
      <c r="B232" s="112" t="s">
        <v>868</v>
      </c>
      <c r="C232" s="107"/>
      <c r="D232" s="107" t="s">
        <v>869</v>
      </c>
      <c r="E232" s="108">
        <v>0.29379956629237675</v>
      </c>
      <c r="F232" s="109">
        <v>0.24127209376490422</v>
      </c>
      <c r="G232" s="110"/>
      <c r="H232" s="110"/>
      <c r="I232" s="110"/>
      <c r="J232" s="110"/>
      <c r="K232" s="124"/>
      <c r="L232" s="124"/>
      <c r="M232" s="124"/>
      <c r="N232" s="124"/>
      <c r="O232" s="124"/>
      <c r="P232" s="124"/>
      <c r="Q232" s="124"/>
      <c r="R232" s="8" t="str">
        <f t="shared" si="69"/>
        <v>WS_倒角机 EFCA/60_IMS_COST_A_2017</v>
      </c>
      <c r="S232" s="8" t="str">
        <f t="shared" si="80"/>
        <v>WS_倒角机EFCA/60_IMS</v>
      </c>
      <c r="T232" s="8" t="s">
        <v>502</v>
      </c>
      <c r="U232" s="9">
        <f>E232</f>
        <v>0.29379956629237675</v>
      </c>
      <c r="V232" s="8" t="str">
        <f t="shared" si="70"/>
        <v>WS_倒角机 EFCA/60_IMS_COST_B_2017</v>
      </c>
      <c r="W232" s="8" t="str">
        <f t="shared" si="71"/>
        <v>WS_倒角机 EFCA/60_IMS</v>
      </c>
      <c r="X232" s="9">
        <f>F232</f>
        <v>0.24127209376490422</v>
      </c>
      <c r="Y232" s="8" t="str">
        <f t="shared" si="72"/>
        <v>WS_倒角机 EFCA/60_IMS_COST_C_2017</v>
      </c>
      <c r="Z232" s="8" t="str">
        <f t="shared" si="73"/>
        <v>WS_倒角机 EFCA/60_IMS</v>
      </c>
      <c r="AA232" s="9">
        <f>G232</f>
        <v>0</v>
      </c>
      <c r="AB232" s="8" t="str">
        <f t="shared" si="74"/>
        <v>WS_倒角机 EFCA/60_IMS_COST_D_2017</v>
      </c>
      <c r="AC232" s="8" t="str">
        <f t="shared" si="75"/>
        <v>WS_倒角机 EFCA/60_IMS</v>
      </c>
      <c r="AD232" s="9">
        <f>H232</f>
        <v>0</v>
      </c>
      <c r="AE232" s="8" t="str">
        <f t="shared" si="76"/>
        <v>WS_倒角机 EFCA/60_IMS_COST_E_2017</v>
      </c>
      <c r="AF232" s="8" t="str">
        <f t="shared" si="77"/>
        <v>WS_倒角机 EFCA/60_IMS</v>
      </c>
      <c r="AG232" s="9">
        <f>I232</f>
        <v>0</v>
      </c>
      <c r="AH232" s="8" t="str">
        <f t="shared" si="78"/>
        <v>WS_倒角机 EFCA/60_IMS_COST_Z</v>
      </c>
      <c r="AI232" s="8" t="str">
        <f t="shared" si="79"/>
        <v>WS_倒角机 EFCA/60_IMS</v>
      </c>
      <c r="AJ232" s="9">
        <f>J232</f>
        <v>0</v>
      </c>
    </row>
    <row r="233" spans="1:36" ht="15.75" thickBot="1">
      <c r="A233" s="27" t="s">
        <v>597</v>
      </c>
      <c r="B233" s="112" t="s">
        <v>870</v>
      </c>
      <c r="C233" s="107"/>
      <c r="D233" s="107" t="s">
        <v>871</v>
      </c>
      <c r="E233" s="108">
        <v>3.2676613712729918</v>
      </c>
      <c r="F233" s="109">
        <v>2.6375161535277742</v>
      </c>
      <c r="G233" s="110"/>
      <c r="H233" s="110"/>
      <c r="I233" s="110"/>
      <c r="J233" s="110"/>
      <c r="K233" s="124"/>
      <c r="L233" s="124"/>
      <c r="M233" s="124"/>
      <c r="N233" s="124"/>
      <c r="O233" s="124"/>
      <c r="P233" s="124"/>
      <c r="Q233" s="124"/>
      <c r="R233" s="8" t="str">
        <f t="shared" si="69"/>
        <v>WS_超硬钨钢切断机 THC-70NC_IMS_COST_A_2017</v>
      </c>
      <c r="S233" s="8" t="str">
        <f t="shared" si="80"/>
        <v>WS_超硬钨钢切断机THC-70NC_IMS</v>
      </c>
      <c r="T233" s="8" t="s">
        <v>502</v>
      </c>
      <c r="U233" s="9">
        <f>E233</f>
        <v>3.2676613712729918</v>
      </c>
      <c r="V233" s="8" t="str">
        <f t="shared" si="70"/>
        <v>WS_超硬钨钢切断机 THC-70NC_IMS_COST_B_2017</v>
      </c>
      <c r="W233" s="8" t="str">
        <f t="shared" si="71"/>
        <v>WS_超硬钨钢切断机 THC-70NC_IMS</v>
      </c>
      <c r="X233" s="9">
        <f>F233</f>
        <v>2.6375161535277742</v>
      </c>
      <c r="Y233" s="8" t="str">
        <f t="shared" si="72"/>
        <v>WS_超硬钨钢切断机 THC-70NC_IMS_COST_C_2017</v>
      </c>
      <c r="Z233" s="8" t="str">
        <f t="shared" si="73"/>
        <v>WS_超硬钨钢切断机 THC-70NC_IMS</v>
      </c>
      <c r="AA233" s="9">
        <f>G233</f>
        <v>0</v>
      </c>
      <c r="AB233" s="8" t="str">
        <f t="shared" si="74"/>
        <v>WS_超硬钨钢切断机 THC-70NC_IMS_COST_D_2017</v>
      </c>
      <c r="AC233" s="8" t="str">
        <f t="shared" si="75"/>
        <v>WS_超硬钨钢切断机 THC-70NC_IMS</v>
      </c>
      <c r="AD233" s="9">
        <f>H233</f>
        <v>0</v>
      </c>
      <c r="AE233" s="8" t="str">
        <f t="shared" si="76"/>
        <v>WS_超硬钨钢切断机 THC-70NC_IMS_COST_E_2017</v>
      </c>
      <c r="AF233" s="8" t="str">
        <f t="shared" si="77"/>
        <v>WS_超硬钨钢切断机 THC-70NC_IMS</v>
      </c>
      <c r="AG233" s="9">
        <f>I233</f>
        <v>0</v>
      </c>
      <c r="AH233" s="8" t="str">
        <f t="shared" si="78"/>
        <v>WS_超硬钨钢切断机 THC-70NC_IMS_COST_Z</v>
      </c>
      <c r="AI233" s="8" t="str">
        <f t="shared" si="79"/>
        <v>WS_超硬钨钢切断机 THC-70NC_IMS</v>
      </c>
      <c r="AJ233" s="9">
        <f>J233</f>
        <v>0</v>
      </c>
    </row>
    <row r="234" spans="1:36" ht="15.75" thickBot="1">
      <c r="A234" s="27" t="s">
        <v>597</v>
      </c>
      <c r="B234" s="112" t="s">
        <v>872</v>
      </c>
      <c r="C234" s="107"/>
      <c r="D234" s="107" t="s">
        <v>871</v>
      </c>
      <c r="E234" s="108">
        <v>1.2008310536272846</v>
      </c>
      <c r="F234" s="109">
        <v>0.99603382123005213</v>
      </c>
      <c r="G234" s="110"/>
      <c r="H234" s="110"/>
      <c r="I234" s="110"/>
      <c r="J234" s="110"/>
      <c r="K234" s="124"/>
      <c r="L234" s="124"/>
      <c r="M234" s="124"/>
      <c r="N234" s="124"/>
      <c r="O234" s="124"/>
      <c r="P234" s="124"/>
      <c r="Q234" s="124"/>
      <c r="R234" s="8" t="str">
        <f t="shared" si="69"/>
        <v>WS_金属圆锯机 FHC-400AV_IMS_COST_A_2017</v>
      </c>
      <c r="S234" s="8" t="str">
        <f t="shared" si="80"/>
        <v>WS_金属圆锯机FHC-400AV_IMS</v>
      </c>
      <c r="T234" s="8" t="s">
        <v>502</v>
      </c>
      <c r="U234" s="9">
        <f>E234</f>
        <v>1.2008310536272846</v>
      </c>
      <c r="V234" s="8" t="str">
        <f t="shared" si="70"/>
        <v>WS_金属圆锯机 FHC-400AV_IMS_COST_B_2017</v>
      </c>
      <c r="W234" s="8" t="str">
        <f t="shared" si="71"/>
        <v>WS_金属圆锯机 FHC-400AV_IMS</v>
      </c>
      <c r="X234" s="9">
        <f>F234</f>
        <v>0.99603382123005213</v>
      </c>
      <c r="Y234" s="8" t="str">
        <f t="shared" si="72"/>
        <v>WS_金属圆锯机 FHC-400AV_IMS_COST_C_2017</v>
      </c>
      <c r="Z234" s="8" t="str">
        <f t="shared" si="73"/>
        <v>WS_金属圆锯机 FHC-400AV_IMS</v>
      </c>
      <c r="AA234" s="9">
        <f>G234</f>
        <v>0</v>
      </c>
      <c r="AB234" s="8" t="str">
        <f t="shared" si="74"/>
        <v>WS_金属圆锯机 FHC-400AV_IMS_COST_D_2017</v>
      </c>
      <c r="AC234" s="8" t="str">
        <f t="shared" si="75"/>
        <v>WS_金属圆锯机 FHC-400AV_IMS</v>
      </c>
      <c r="AD234" s="9">
        <f>H234</f>
        <v>0</v>
      </c>
      <c r="AE234" s="8" t="str">
        <f t="shared" si="76"/>
        <v>WS_金属圆锯机 FHC-400AV_IMS_COST_E_2017</v>
      </c>
      <c r="AF234" s="8" t="str">
        <f t="shared" si="77"/>
        <v>WS_金属圆锯机 FHC-400AV_IMS</v>
      </c>
      <c r="AG234" s="9">
        <f>I234</f>
        <v>0</v>
      </c>
      <c r="AH234" s="8" t="str">
        <f t="shared" si="78"/>
        <v>WS_金属圆锯机 FHC-400AV_IMS_COST_Z</v>
      </c>
      <c r="AI234" s="8" t="str">
        <f t="shared" si="79"/>
        <v>WS_金属圆锯机 FHC-400AV_IMS</v>
      </c>
      <c r="AJ234" s="9">
        <f>J234</f>
        <v>0</v>
      </c>
    </row>
    <row r="235" spans="1:36" ht="15.75" thickBot="1">
      <c r="A235" s="27" t="s">
        <v>597</v>
      </c>
      <c r="B235" s="112" t="s">
        <v>873</v>
      </c>
      <c r="C235" s="107"/>
      <c r="D235" s="107" t="s">
        <v>874</v>
      </c>
      <c r="E235" s="108">
        <v>1.7710483302679549</v>
      </c>
      <c r="F235" s="109">
        <v>1.5214382366578614</v>
      </c>
      <c r="G235" s="110"/>
      <c r="H235" s="110"/>
      <c r="I235" s="110"/>
      <c r="J235" s="110"/>
      <c r="K235" s="124"/>
      <c r="L235" s="124"/>
      <c r="M235" s="124"/>
      <c r="N235" s="124"/>
      <c r="O235" s="124"/>
      <c r="P235" s="124"/>
      <c r="Q235" s="124"/>
      <c r="R235" s="8" t="str">
        <f t="shared" si="69"/>
        <v>WS_管端成型机_IMS_COST_A_2017</v>
      </c>
      <c r="S235" s="8" t="str">
        <f t="shared" si="80"/>
        <v>WS_管端成型机_IMS</v>
      </c>
      <c r="T235" s="8" t="s">
        <v>502</v>
      </c>
      <c r="U235" s="9">
        <f>E235</f>
        <v>1.7710483302679549</v>
      </c>
      <c r="V235" s="8" t="str">
        <f t="shared" si="70"/>
        <v>WS_管端成型机_IMS_COST_B_2017</v>
      </c>
      <c r="W235" s="8" t="str">
        <f t="shared" si="71"/>
        <v>WS_管端成型机_IMS</v>
      </c>
      <c r="X235" s="9">
        <f>F235</f>
        <v>1.5214382366578614</v>
      </c>
      <c r="Y235" s="8" t="str">
        <f t="shared" si="72"/>
        <v>WS_管端成型机_IMS_COST_C_2017</v>
      </c>
      <c r="Z235" s="8" t="str">
        <f t="shared" si="73"/>
        <v>WS_管端成型机_IMS</v>
      </c>
      <c r="AA235" s="9">
        <f>G235</f>
        <v>0</v>
      </c>
      <c r="AB235" s="8" t="str">
        <f t="shared" si="74"/>
        <v>WS_管端成型机_IMS_COST_D_2017</v>
      </c>
      <c r="AC235" s="8" t="str">
        <f t="shared" si="75"/>
        <v>WS_管端成型机_IMS</v>
      </c>
      <c r="AD235" s="9">
        <f>H235</f>
        <v>0</v>
      </c>
      <c r="AE235" s="8" t="str">
        <f t="shared" si="76"/>
        <v>WS_管端成型机_IMS_COST_E_2017</v>
      </c>
      <c r="AF235" s="8" t="str">
        <f t="shared" si="77"/>
        <v>WS_管端成型机_IMS</v>
      </c>
      <c r="AG235" s="9">
        <f>I235</f>
        <v>0</v>
      </c>
      <c r="AH235" s="8" t="str">
        <f t="shared" si="78"/>
        <v>WS_管端成型机_IMS_COST_Z</v>
      </c>
      <c r="AI235" s="8" t="str">
        <f t="shared" si="79"/>
        <v>WS_管端成型机_IMS</v>
      </c>
      <c r="AJ235" s="9">
        <f>J235</f>
        <v>0</v>
      </c>
    </row>
    <row r="236" spans="1:36" ht="15.75" thickBot="1">
      <c r="A236" s="27" t="s">
        <v>597</v>
      </c>
      <c r="B236" s="112" t="s">
        <v>875</v>
      </c>
      <c r="C236" s="107"/>
      <c r="D236" s="107" t="s">
        <v>876</v>
      </c>
      <c r="E236" s="108">
        <v>7.7086320793853833</v>
      </c>
      <c r="F236" s="109">
        <v>7.3760159621692658</v>
      </c>
      <c r="G236" s="110"/>
      <c r="H236" s="110"/>
      <c r="I236" s="110"/>
      <c r="J236" s="110"/>
      <c r="K236" s="124"/>
      <c r="L236" s="124"/>
      <c r="M236" s="124"/>
      <c r="N236" s="124"/>
      <c r="O236" s="124"/>
      <c r="P236" s="124"/>
      <c r="Q236" s="124"/>
      <c r="R236" s="8" t="str">
        <f t="shared" si="69"/>
        <v>WS_搓牙机 ZR25HN-4_IMS_COST_A_2017</v>
      </c>
      <c r="S236" s="8" t="str">
        <f t="shared" si="80"/>
        <v>WS_搓牙机ZR25HN-4_IMS</v>
      </c>
      <c r="T236" s="8" t="s">
        <v>502</v>
      </c>
      <c r="U236" s="9">
        <f>E236</f>
        <v>7.7086320793853833</v>
      </c>
      <c r="V236" s="8" t="str">
        <f t="shared" si="70"/>
        <v>WS_搓牙机 ZR25HN-4_IMS_COST_B_2017</v>
      </c>
      <c r="W236" s="8" t="str">
        <f t="shared" si="71"/>
        <v>WS_搓牙机 ZR25HN-4_IMS</v>
      </c>
      <c r="X236" s="9">
        <f>F236</f>
        <v>7.3760159621692658</v>
      </c>
      <c r="Y236" s="8" t="str">
        <f t="shared" si="72"/>
        <v>WS_搓牙机 ZR25HN-4_IMS_COST_C_2017</v>
      </c>
      <c r="Z236" s="8" t="str">
        <f t="shared" si="73"/>
        <v>WS_搓牙机 ZR25HN-4_IMS</v>
      </c>
      <c r="AA236" s="9">
        <f>G236</f>
        <v>0</v>
      </c>
      <c r="AB236" s="8" t="str">
        <f t="shared" si="74"/>
        <v>WS_搓牙机 ZR25HN-4_IMS_COST_D_2017</v>
      </c>
      <c r="AC236" s="8" t="str">
        <f t="shared" si="75"/>
        <v>WS_搓牙机 ZR25HN-4_IMS</v>
      </c>
      <c r="AD236" s="9">
        <f>H236</f>
        <v>0</v>
      </c>
      <c r="AE236" s="8" t="str">
        <f t="shared" si="76"/>
        <v>WS_搓牙机 ZR25HN-4_IMS_COST_E_2017</v>
      </c>
      <c r="AF236" s="8" t="str">
        <f t="shared" si="77"/>
        <v>WS_搓牙机 ZR25HN-4_IMS</v>
      </c>
      <c r="AG236" s="9">
        <f>I236</f>
        <v>0</v>
      </c>
      <c r="AH236" s="8" t="str">
        <f t="shared" si="78"/>
        <v>WS_搓牙机 ZR25HN-4_IMS_COST_Z</v>
      </c>
      <c r="AI236" s="8" t="str">
        <f t="shared" si="79"/>
        <v>WS_搓牙机 ZR25HN-4_IMS</v>
      </c>
      <c r="AJ236" s="9">
        <f>J236</f>
        <v>0</v>
      </c>
    </row>
    <row r="237" spans="1:36" ht="15.75" thickBot="1">
      <c r="A237" s="27" t="s">
        <v>597</v>
      </c>
      <c r="B237" s="112" t="s">
        <v>877</v>
      </c>
      <c r="C237" s="107"/>
      <c r="D237" s="107" t="s">
        <v>876</v>
      </c>
      <c r="E237" s="108">
        <v>10.054857754378066</v>
      </c>
      <c r="F237" s="109">
        <v>9.5091126994330111</v>
      </c>
      <c r="G237" s="110"/>
      <c r="H237" s="110"/>
      <c r="I237" s="110"/>
      <c r="J237" s="110"/>
      <c r="K237" s="124"/>
      <c r="L237" s="124"/>
      <c r="M237" s="124"/>
      <c r="N237" s="124"/>
      <c r="O237" s="124"/>
      <c r="P237" s="124"/>
      <c r="Q237" s="124"/>
      <c r="R237" s="8" t="str">
        <f t="shared" si="69"/>
        <v>WS_搓牙机 ZR40HN_IMS_COST_A_2017</v>
      </c>
      <c r="S237" s="8" t="str">
        <f t="shared" si="80"/>
        <v>WS_搓牙机ZR40HN_IMS</v>
      </c>
      <c r="T237" s="8" t="s">
        <v>502</v>
      </c>
      <c r="U237" s="9">
        <f>E237</f>
        <v>10.054857754378066</v>
      </c>
      <c r="V237" s="8" t="str">
        <f t="shared" si="70"/>
        <v>WS_搓牙机 ZR40HN_IMS_COST_B_2017</v>
      </c>
      <c r="W237" s="8" t="str">
        <f t="shared" si="71"/>
        <v>WS_搓牙机 ZR40HN_IMS</v>
      </c>
      <c r="X237" s="9">
        <f>F237</f>
        <v>9.5091126994330111</v>
      </c>
      <c r="Y237" s="8" t="str">
        <f t="shared" si="72"/>
        <v>WS_搓牙机 ZR40HN_IMS_COST_C_2017</v>
      </c>
      <c r="Z237" s="8" t="str">
        <f t="shared" si="73"/>
        <v>WS_搓牙机 ZR40HN_IMS</v>
      </c>
      <c r="AA237" s="9">
        <f>G237</f>
        <v>0</v>
      </c>
      <c r="AB237" s="8" t="str">
        <f t="shared" si="74"/>
        <v>WS_搓牙机 ZR40HN_IMS_COST_D_2017</v>
      </c>
      <c r="AC237" s="8" t="str">
        <f t="shared" si="75"/>
        <v>WS_搓牙机 ZR40HN_IMS</v>
      </c>
      <c r="AD237" s="9">
        <f>H237</f>
        <v>0</v>
      </c>
      <c r="AE237" s="8" t="str">
        <f t="shared" si="76"/>
        <v>WS_搓牙机 ZR40HN_IMS_COST_E_2017</v>
      </c>
      <c r="AF237" s="8" t="str">
        <f t="shared" si="77"/>
        <v>WS_搓牙机 ZR40HN_IMS</v>
      </c>
      <c r="AG237" s="9">
        <f>I237</f>
        <v>0</v>
      </c>
      <c r="AH237" s="8" t="str">
        <f t="shared" si="78"/>
        <v>WS_搓牙机 ZR40HN_IMS_COST_Z</v>
      </c>
      <c r="AI237" s="8" t="str">
        <f t="shared" si="79"/>
        <v>WS_搓牙机 ZR40HN_IMS</v>
      </c>
      <c r="AJ237" s="9">
        <f>J237</f>
        <v>0</v>
      </c>
    </row>
    <row r="238" spans="1:36" ht="15.75" thickBot="1">
      <c r="A238" s="27" t="s">
        <v>597</v>
      </c>
      <c r="B238" s="112" t="s">
        <v>878</v>
      </c>
      <c r="C238" s="107"/>
      <c r="D238" s="107" t="s">
        <v>879</v>
      </c>
      <c r="E238" s="108">
        <v>2.2919136330594916</v>
      </c>
      <c r="F238" s="109">
        <v>1.7483046790505377</v>
      </c>
      <c r="G238" s="110"/>
      <c r="H238" s="110"/>
      <c r="I238" s="110"/>
      <c r="J238" s="110"/>
      <c r="K238" s="124"/>
      <c r="L238" s="124"/>
      <c r="M238" s="124"/>
      <c r="N238" s="124"/>
      <c r="O238" s="124"/>
      <c r="P238" s="124"/>
      <c r="Q238" s="124"/>
      <c r="R238" s="8" t="str">
        <f t="shared" si="69"/>
        <v>WS_镗床 JT-2D-40M_IMS_COST_A_2017</v>
      </c>
      <c r="S238" s="8" t="str">
        <f t="shared" si="80"/>
        <v>WS_镗床JT-2D-40M_IMS</v>
      </c>
      <c r="T238" s="8" t="s">
        <v>502</v>
      </c>
      <c r="U238" s="9">
        <f>E238</f>
        <v>2.2919136330594916</v>
      </c>
      <c r="V238" s="8" t="str">
        <f t="shared" si="70"/>
        <v>WS_镗床 JT-2D-40M_IMS_COST_B_2017</v>
      </c>
      <c r="W238" s="8" t="str">
        <f t="shared" si="71"/>
        <v>WS_镗床 JT-2D-40M_IMS</v>
      </c>
      <c r="X238" s="9">
        <f>F238</f>
        <v>1.7483046790505377</v>
      </c>
      <c r="Y238" s="8" t="str">
        <f t="shared" si="72"/>
        <v>WS_镗床 JT-2D-40M_IMS_COST_C_2017</v>
      </c>
      <c r="Z238" s="8" t="str">
        <f t="shared" si="73"/>
        <v>WS_镗床 JT-2D-40M_IMS</v>
      </c>
      <c r="AA238" s="9">
        <f>G238</f>
        <v>0</v>
      </c>
      <c r="AB238" s="8" t="str">
        <f t="shared" si="74"/>
        <v>WS_镗床 JT-2D-40M_IMS_COST_D_2017</v>
      </c>
      <c r="AC238" s="8" t="str">
        <f t="shared" si="75"/>
        <v>WS_镗床 JT-2D-40M_IMS</v>
      </c>
      <c r="AD238" s="9">
        <f>H238</f>
        <v>0</v>
      </c>
      <c r="AE238" s="8" t="str">
        <f t="shared" si="76"/>
        <v>WS_镗床 JT-2D-40M_IMS_COST_E_2017</v>
      </c>
      <c r="AF238" s="8" t="str">
        <f t="shared" si="77"/>
        <v>WS_镗床 JT-2D-40M_IMS</v>
      </c>
      <c r="AG238" s="9">
        <f>I238</f>
        <v>0</v>
      </c>
      <c r="AH238" s="8" t="str">
        <f t="shared" si="78"/>
        <v>WS_镗床 JT-2D-40M_IMS_COST_Z</v>
      </c>
      <c r="AI238" s="8" t="str">
        <f t="shared" si="79"/>
        <v>WS_镗床 JT-2D-40M_IMS</v>
      </c>
      <c r="AJ238" s="9">
        <f>J238</f>
        <v>0</v>
      </c>
    </row>
    <row r="239" spans="1:36">
      <c r="A239" s="27" t="s">
        <v>597</v>
      </c>
      <c r="B239" s="112" t="s">
        <v>880</v>
      </c>
      <c r="C239" s="107"/>
      <c r="D239" s="107" t="s">
        <v>881</v>
      </c>
      <c r="E239" s="108"/>
      <c r="F239" s="109"/>
      <c r="G239" s="110"/>
      <c r="H239" s="110"/>
      <c r="I239" s="110"/>
      <c r="J239" s="110"/>
      <c r="K239" s="124"/>
      <c r="L239" s="124"/>
      <c r="M239" s="124"/>
      <c r="N239" s="124"/>
      <c r="O239" s="124"/>
      <c r="P239" s="124"/>
      <c r="Q239" s="124"/>
      <c r="R239" s="8" t="str">
        <f t="shared" si="69"/>
        <v>WS_F-2360-JG002_IMS_COST_A_2017</v>
      </c>
      <c r="S239" s="8" t="str">
        <f t="shared" si="80"/>
        <v>WS_F-2360-JG002_IMS</v>
      </c>
      <c r="T239" s="8" t="s">
        <v>502</v>
      </c>
      <c r="U239" s="9">
        <f>E239</f>
        <v>0</v>
      </c>
      <c r="V239" s="8" t="str">
        <f t="shared" si="70"/>
        <v>WS_F-2360-JG002_IMS_COST_B_2017</v>
      </c>
      <c r="W239" s="8" t="str">
        <f t="shared" si="71"/>
        <v>WS_F-2360-JG002_IMS</v>
      </c>
      <c r="X239" s="9">
        <f>F239</f>
        <v>0</v>
      </c>
      <c r="Y239" s="8" t="str">
        <f t="shared" si="72"/>
        <v>WS_F-2360-JG002_IMS_COST_C_2017</v>
      </c>
      <c r="Z239" s="8" t="str">
        <f t="shared" si="73"/>
        <v>WS_F-2360-JG002_IMS</v>
      </c>
      <c r="AA239" s="9">
        <f>G239</f>
        <v>0</v>
      </c>
      <c r="AB239" s="8" t="str">
        <f t="shared" si="74"/>
        <v>WS_F-2360-JG002_IMS_COST_D_2017</v>
      </c>
      <c r="AC239" s="8" t="str">
        <f t="shared" si="75"/>
        <v>WS_F-2360-JG002_IMS</v>
      </c>
      <c r="AD239" s="9">
        <f>H239</f>
        <v>0</v>
      </c>
      <c r="AE239" s="8" t="str">
        <f t="shared" si="76"/>
        <v>WS_F-2360-JG002_IMS_COST_E_2017</v>
      </c>
      <c r="AF239" s="8" t="str">
        <f t="shared" si="77"/>
        <v>WS_F-2360-JG002_IMS</v>
      </c>
      <c r="AG239" s="9">
        <f>I239</f>
        <v>0</v>
      </c>
      <c r="AH239" s="8" t="str">
        <f t="shared" si="78"/>
        <v>WS_F-2360-JG002_IMS_COST_Z</v>
      </c>
      <c r="AI239" s="8" t="str">
        <f t="shared" si="79"/>
        <v>WS_F-2360-JG002_IMS</v>
      </c>
      <c r="AJ239" s="9">
        <f>J239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2"/>
  <sheetViews>
    <sheetView topLeftCell="A34" zoomScaleNormal="100" workbookViewId="0">
      <selection activeCell="G8" sqref="G8"/>
    </sheetView>
  </sheetViews>
  <sheetFormatPr defaultRowHeight="15"/>
  <cols>
    <col min="1" max="1" width="38.140625" customWidth="1"/>
    <col min="2" max="2" width="36.28515625" customWidth="1"/>
    <col min="3" max="3" width="63.140625" customWidth="1"/>
    <col min="4" max="4" width="25.85546875" customWidth="1"/>
    <col min="5" max="5" width="25.5703125" customWidth="1"/>
    <col min="6" max="6" width="23" customWidth="1"/>
    <col min="8" max="8" width="19.7109375" bestFit="1" customWidth="1"/>
    <col min="9" max="9" width="35.5703125" bestFit="1" customWidth="1"/>
    <col min="10" max="10" width="48.7109375" customWidth="1"/>
    <col min="11" max="11" width="30.28515625" bestFit="1" customWidth="1"/>
    <col min="12" max="12" width="40.85546875" bestFit="1" customWidth="1"/>
    <col min="13" max="13" width="34.140625" bestFit="1" customWidth="1"/>
    <col min="14" max="14" width="40" customWidth="1"/>
    <col min="15" max="15" width="32.5703125" bestFit="1" customWidth="1"/>
    <col min="16" max="16" width="16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9" t="s">
        <v>465</v>
      </c>
      <c r="E1" s="19" t="s">
        <v>464</v>
      </c>
      <c r="F1" s="19" t="s">
        <v>466</v>
      </c>
      <c r="I1" s="19" t="s">
        <v>461</v>
      </c>
      <c r="J1" s="19" t="s">
        <v>460</v>
      </c>
      <c r="K1" t="s">
        <v>101</v>
      </c>
      <c r="L1" t="s">
        <v>102</v>
      </c>
      <c r="M1" t="s">
        <v>117</v>
      </c>
      <c r="N1" t="s">
        <v>118</v>
      </c>
      <c r="O1" t="s">
        <v>119</v>
      </c>
      <c r="P1" s="18" t="s">
        <v>120</v>
      </c>
    </row>
    <row r="2" spans="1:16">
      <c r="A2" t="s">
        <v>499</v>
      </c>
      <c r="B2" t="s">
        <v>499</v>
      </c>
      <c r="C2" t="s">
        <v>514</v>
      </c>
      <c r="H2" t="s">
        <v>101</v>
      </c>
      <c r="I2" t="str">
        <f>SUBSTITUTE(J2,"&amp;pci;","")</f>
        <v>WS_AP21601</v>
      </c>
      <c r="J2" t="str">
        <f>K2</f>
        <v>&amp;pci;WS_AP21601</v>
      </c>
      <c r="K2" t="s">
        <v>121</v>
      </c>
      <c r="L2" t="s">
        <v>238</v>
      </c>
      <c r="M2" t="s">
        <v>364</v>
      </c>
      <c r="N2" t="s">
        <v>418</v>
      </c>
      <c r="O2" t="s">
        <v>444</v>
      </c>
      <c r="P2" s="20" t="s">
        <v>462</v>
      </c>
    </row>
    <row r="3" spans="1:16">
      <c r="A3" t="s">
        <v>500</v>
      </c>
      <c r="B3" t="s">
        <v>500</v>
      </c>
      <c r="C3" t="s">
        <v>515</v>
      </c>
      <c r="I3" t="str">
        <f t="shared" ref="I3:I66" si="0">SUBSTITUTE(J3,"&amp;pci;","")</f>
        <v>WS_A200_IMS</v>
      </c>
      <c r="J3" t="str">
        <f t="shared" ref="J3:J66" si="1">K3</f>
        <v>&amp;pci;WS_A200_IMS</v>
      </c>
      <c r="K3" t="s">
        <v>122</v>
      </c>
      <c r="L3" t="s">
        <v>239</v>
      </c>
      <c r="M3" t="s">
        <v>365</v>
      </c>
      <c r="N3" t="s">
        <v>419</v>
      </c>
      <c r="O3" t="s">
        <v>445</v>
      </c>
      <c r="P3" s="18" t="s">
        <v>463</v>
      </c>
    </row>
    <row r="4" spans="1:16">
      <c r="A4" t="s">
        <v>501</v>
      </c>
      <c r="B4" t="s">
        <v>501</v>
      </c>
      <c r="C4" t="s">
        <v>516</v>
      </c>
      <c r="I4" t="str">
        <f t="shared" si="0"/>
        <v>WS_HY02001</v>
      </c>
      <c r="J4" t="str">
        <f t="shared" si="1"/>
        <v>&amp;pci;WS_HY02001</v>
      </c>
      <c r="K4" t="s">
        <v>123</v>
      </c>
      <c r="L4" t="s">
        <v>240</v>
      </c>
      <c r="M4" t="s">
        <v>366</v>
      </c>
      <c r="N4" t="s">
        <v>420</v>
      </c>
      <c r="O4" t="s">
        <v>446</v>
      </c>
    </row>
    <row r="5" spans="1:16">
      <c r="A5" t="s">
        <v>502</v>
      </c>
      <c r="B5" t="s">
        <v>502</v>
      </c>
      <c r="C5" t="s">
        <v>517</v>
      </c>
      <c r="I5" t="str">
        <f t="shared" si="0"/>
        <v>WS_A400TM1</v>
      </c>
      <c r="J5" t="str">
        <f t="shared" si="1"/>
        <v>&amp;pci;WS_A400TM1</v>
      </c>
      <c r="K5" t="s">
        <v>124</v>
      </c>
      <c r="L5" t="s">
        <v>241</v>
      </c>
      <c r="M5" t="s">
        <v>367</v>
      </c>
      <c r="N5" t="s">
        <v>421</v>
      </c>
      <c r="O5" t="s">
        <v>447</v>
      </c>
    </row>
    <row r="6" spans="1:16">
      <c r="A6" t="s">
        <v>503</v>
      </c>
      <c r="B6" t="s">
        <v>503</v>
      </c>
      <c r="C6" t="s">
        <v>518</v>
      </c>
      <c r="I6" t="str">
        <f t="shared" si="0"/>
        <v>WS_KR31501</v>
      </c>
      <c r="J6" t="str">
        <f t="shared" si="1"/>
        <v>&amp;pci;WS_KR31501</v>
      </c>
      <c r="K6" t="s">
        <v>125</v>
      </c>
      <c r="L6" t="s">
        <v>242</v>
      </c>
      <c r="M6" t="s">
        <v>368</v>
      </c>
      <c r="N6" t="s">
        <v>422</v>
      </c>
      <c r="O6" t="s">
        <v>448</v>
      </c>
    </row>
    <row r="7" spans="1:16">
      <c r="A7" t="s">
        <v>504</v>
      </c>
      <c r="B7" t="s">
        <v>504</v>
      </c>
      <c r="C7" t="s">
        <v>519</v>
      </c>
      <c r="I7" t="str">
        <f t="shared" si="0"/>
        <v>WS_HS50_IMS</v>
      </c>
      <c r="J7" t="str">
        <f t="shared" si="1"/>
        <v>&amp;pci;WS_HS50_IMS</v>
      </c>
      <c r="K7" t="s">
        <v>126</v>
      </c>
      <c r="L7" t="s">
        <v>243</v>
      </c>
      <c r="M7" t="s">
        <v>369</v>
      </c>
      <c r="N7" t="s">
        <v>423</v>
      </c>
      <c r="O7" t="s">
        <v>449</v>
      </c>
    </row>
    <row r="8" spans="1:16">
      <c r="A8" t="str">
        <f>MSUCostsPerHour!A10</f>
        <v>HITL</v>
      </c>
      <c r="B8" t="str">
        <f>MSUCostsPerHour!S10</f>
        <v>WS_ZM1_HITL</v>
      </c>
      <c r="C8" t="str">
        <f>IF(ISNA(D8),E8,D8)</f>
        <v>pci:WS_ZM1</v>
      </c>
      <c r="D8" t="e">
        <f t="shared" ref="D8:D21" si="2">SUBSTITUTE(SUBSTITUTE(VLOOKUP(B8,$I$2:$J$382,2,FALSE),"&amp;",""),";",":")</f>
        <v>#N/A</v>
      </c>
      <c r="E8" t="str">
        <f t="shared" ref="E8:E71" si="3">SUBSTITUTE(SUBSTITUTE(VLOOKUP(F8,$I$2:$J$382,2,FALSE),"&amp;",""),";",":")</f>
        <v>pci:WS_ZM1</v>
      </c>
      <c r="F8" t="str">
        <f t="shared" ref="F8:F71" si="4">SUBSTITUTE(B8,CONCATENATE("_",TRIM(RIGHT(SUBSTITUTE($B8,"_",REPT(" ",LEN($B8))),LEN($B8)))),"")</f>
        <v>WS_ZM1</v>
      </c>
      <c r="I8" t="str">
        <f t="shared" si="0"/>
        <v>WS_M40/45_IMS</v>
      </c>
      <c r="J8" t="str">
        <f t="shared" si="1"/>
        <v>&amp;pci;WS_M40/45_IMS</v>
      </c>
      <c r="K8" t="s">
        <v>127</v>
      </c>
      <c r="L8" t="s">
        <v>244</v>
      </c>
      <c r="M8" t="s">
        <v>370</v>
      </c>
      <c r="N8" t="s">
        <v>424</v>
      </c>
      <c r="O8" t="s">
        <v>450</v>
      </c>
    </row>
    <row r="9" spans="1:16">
      <c r="A9" t="str">
        <f>MSUCostsPerHour!A11</f>
        <v>HITL</v>
      </c>
      <c r="B9" t="str">
        <f>MSUCostsPerHour!S11</f>
        <v>WS_ZM2_HITL</v>
      </c>
      <c r="C9" t="str">
        <f t="shared" ref="C9:C21" si="5">IF(ISNA(D9),E9,D9)</f>
        <v>pci:WS_ZM2</v>
      </c>
      <c r="D9" t="e">
        <f t="shared" si="2"/>
        <v>#N/A</v>
      </c>
      <c r="E9" t="str">
        <f t="shared" si="3"/>
        <v>pci:WS_ZM2</v>
      </c>
      <c r="F9" t="str">
        <f t="shared" si="4"/>
        <v>WS_ZM2</v>
      </c>
      <c r="I9" t="str">
        <f t="shared" si="0"/>
        <v>WS_AR30801</v>
      </c>
      <c r="J9" t="str">
        <f t="shared" si="1"/>
        <v>&amp;pci;WS_AR30801</v>
      </c>
      <c r="K9" t="s">
        <v>128</v>
      </c>
      <c r="L9" t="s">
        <v>245</v>
      </c>
      <c r="M9" t="s">
        <v>371</v>
      </c>
      <c r="N9" t="s">
        <v>425</v>
      </c>
      <c r="O9" t="s">
        <v>451</v>
      </c>
    </row>
    <row r="10" spans="1:16">
      <c r="A10" t="str">
        <f>MSUCostsPerHour!A12</f>
        <v>HITL</v>
      </c>
      <c r="B10" t="str">
        <f>MSUCostsPerHour!S12</f>
        <v>WS_ZM3_HITL</v>
      </c>
      <c r="C10" t="str">
        <f t="shared" si="5"/>
        <v>pci:WS_ZM3</v>
      </c>
      <c r="D10" t="e">
        <f t="shared" si="2"/>
        <v>#N/A</v>
      </c>
      <c r="E10" t="str">
        <f t="shared" si="3"/>
        <v>pci:WS_ZM3</v>
      </c>
      <c r="F10" t="str">
        <f t="shared" si="4"/>
        <v>WS_ZM3</v>
      </c>
      <c r="I10" t="str">
        <f t="shared" si="0"/>
        <v>WS_Toxing_ISZ</v>
      </c>
      <c r="J10" t="str">
        <f t="shared" si="1"/>
        <v>&amp;pci;WS_Toxing_ISZ</v>
      </c>
      <c r="K10" t="s">
        <v>129</v>
      </c>
      <c r="L10" t="s">
        <v>246</v>
      </c>
      <c r="M10" t="s">
        <v>372</v>
      </c>
      <c r="N10" t="s">
        <v>426</v>
      </c>
      <c r="O10" t="s">
        <v>452</v>
      </c>
    </row>
    <row r="11" spans="1:16">
      <c r="A11" t="str">
        <f>MSUCostsPerHour!A13</f>
        <v>HITL</v>
      </c>
      <c r="B11" t="str">
        <f>MSUCostsPerHour!S13</f>
        <v>WS_ZM4_HITL</v>
      </c>
      <c r="C11" t="str">
        <f t="shared" si="5"/>
        <v>pci:WS_ZM4</v>
      </c>
      <c r="D11" t="e">
        <f t="shared" si="2"/>
        <v>#N/A</v>
      </c>
      <c r="E11" t="str">
        <f t="shared" si="3"/>
        <v>pci:WS_ZM4</v>
      </c>
      <c r="F11" t="str">
        <f t="shared" si="4"/>
        <v>WS_ZM4</v>
      </c>
      <c r="I11" t="str">
        <f t="shared" si="0"/>
        <v>WS_KR32001</v>
      </c>
      <c r="J11" t="str">
        <f t="shared" si="1"/>
        <v>&amp;pci;WS_KR32001</v>
      </c>
      <c r="K11" t="s">
        <v>130</v>
      </c>
      <c r="L11" t="s">
        <v>247</v>
      </c>
      <c r="M11" t="s">
        <v>373</v>
      </c>
      <c r="N11" t="s">
        <v>427</v>
      </c>
      <c r="O11" t="s">
        <v>453</v>
      </c>
    </row>
    <row r="12" spans="1:16">
      <c r="A12" t="str">
        <f>MSUCostsPerHour!A14</f>
        <v>HITL</v>
      </c>
      <c r="B12" t="str">
        <f>MSUCostsPerHour!S14</f>
        <v>WS_SR1_HITL</v>
      </c>
      <c r="C12" t="str">
        <f t="shared" si="5"/>
        <v>pci:WS_SR1</v>
      </c>
      <c r="D12" t="e">
        <f t="shared" si="2"/>
        <v>#N/A</v>
      </c>
      <c r="E12" t="str">
        <f t="shared" si="3"/>
        <v>pci:WS_SR1</v>
      </c>
      <c r="F12" t="str">
        <f t="shared" si="4"/>
        <v>WS_SR1</v>
      </c>
      <c r="I12" t="str">
        <f t="shared" si="0"/>
        <v>WS_A300_IMS</v>
      </c>
      <c r="J12" t="str">
        <f t="shared" si="1"/>
        <v>&amp;pci;WS_A300_IMS</v>
      </c>
      <c r="K12" t="s">
        <v>131</v>
      </c>
      <c r="L12" t="s">
        <v>248</v>
      </c>
      <c r="M12" t="s">
        <v>374</v>
      </c>
      <c r="N12" t="s">
        <v>428</v>
      </c>
      <c r="O12" t="s">
        <v>454</v>
      </c>
    </row>
    <row r="13" spans="1:16">
      <c r="A13" t="str">
        <f>MSUCostsPerHour!A15</f>
        <v>HITL</v>
      </c>
      <c r="B13" t="str">
        <f>MSUCostsPerHour!S15</f>
        <v>WS_SR2_HITL</v>
      </c>
      <c r="C13" t="str">
        <f t="shared" si="5"/>
        <v>pci:WS_SR2</v>
      </c>
      <c r="D13" t="e">
        <f t="shared" si="2"/>
        <v>#N/A</v>
      </c>
      <c r="E13" t="str">
        <f t="shared" si="3"/>
        <v>pci:WS_SR2</v>
      </c>
      <c r="F13" t="str">
        <f t="shared" si="4"/>
        <v>WS_SR2</v>
      </c>
      <c r="I13" t="str">
        <f t="shared" si="0"/>
        <v>WS_YamadaDobby-80T</v>
      </c>
      <c r="J13" t="str">
        <f t="shared" si="1"/>
        <v>&amp;pci;WS_YamadaDobby-80T</v>
      </c>
      <c r="K13" t="s">
        <v>132</v>
      </c>
      <c r="L13" t="s">
        <v>249</v>
      </c>
      <c r="M13" t="s">
        <v>375</v>
      </c>
      <c r="N13" t="s">
        <v>429</v>
      </c>
      <c r="O13" t="s">
        <v>455</v>
      </c>
    </row>
    <row r="14" spans="1:16">
      <c r="A14" t="str">
        <f>MSUCostsPerHour!A16</f>
        <v>HITL</v>
      </c>
      <c r="B14" t="str">
        <f>MSUCostsPerHour!S16</f>
        <v>WS_CH1_HITL</v>
      </c>
      <c r="C14" t="str">
        <f t="shared" si="5"/>
        <v>pci:WS_CH1</v>
      </c>
      <c r="D14" t="e">
        <f t="shared" si="2"/>
        <v>#N/A</v>
      </c>
      <c r="E14" t="str">
        <f t="shared" si="3"/>
        <v>pci:WS_CH1</v>
      </c>
      <c r="F14" t="str">
        <f t="shared" si="4"/>
        <v>WS_CH1</v>
      </c>
      <c r="I14" t="str">
        <f t="shared" si="0"/>
        <v>WS_A500_IMS</v>
      </c>
      <c r="J14" t="str">
        <f t="shared" si="1"/>
        <v>&amp;pci;WS_A500_IMS</v>
      </c>
      <c r="K14" t="s">
        <v>133</v>
      </c>
      <c r="L14" t="s">
        <v>250</v>
      </c>
      <c r="M14" t="s">
        <v>376</v>
      </c>
      <c r="N14" t="s">
        <v>430</v>
      </c>
      <c r="O14" t="s">
        <v>456</v>
      </c>
    </row>
    <row r="15" spans="1:16" ht="17.25" customHeight="1">
      <c r="A15" t="str">
        <f>MSUCostsPerHour!A17</f>
        <v>HITL</v>
      </c>
      <c r="B15" t="str">
        <f>MSUCostsPerHour!S17</f>
        <v>WS_XS1_HITL</v>
      </c>
      <c r="C15" t="str">
        <f t="shared" si="5"/>
        <v>pci:WS_XS1</v>
      </c>
      <c r="D15" t="e">
        <f t="shared" si="2"/>
        <v>#N/A</v>
      </c>
      <c r="E15" t="str">
        <f t="shared" si="3"/>
        <v>pci:WS_XS1</v>
      </c>
      <c r="F15" t="str">
        <f t="shared" si="4"/>
        <v>WS_XS1</v>
      </c>
      <c r="I15" t="str">
        <f t="shared" si="0"/>
        <v>WS_A600TM2</v>
      </c>
      <c r="J15" t="str">
        <f t="shared" si="1"/>
        <v>&amp;pci;WS_A600TM2</v>
      </c>
      <c r="K15" t="s">
        <v>134</v>
      </c>
      <c r="L15" t="s">
        <v>251</v>
      </c>
      <c r="M15" t="s">
        <v>377</v>
      </c>
      <c r="N15" t="s">
        <v>431</v>
      </c>
      <c r="O15" t="s">
        <v>457</v>
      </c>
    </row>
    <row r="16" spans="1:16">
      <c r="A16" t="str">
        <f>MSUCostsPerHour!A18</f>
        <v>HITL</v>
      </c>
      <c r="B16" t="str">
        <f>MSUCostsPerHour!S18</f>
        <v>WS_TM_HITL</v>
      </c>
      <c r="C16" t="str">
        <f t="shared" si="5"/>
        <v>pci:WS_TM</v>
      </c>
      <c r="D16" t="e">
        <f t="shared" si="2"/>
        <v>#N/A</v>
      </c>
      <c r="E16" t="str">
        <f t="shared" si="3"/>
        <v>pci:WS_TM</v>
      </c>
      <c r="F16" t="str">
        <f t="shared" si="4"/>
        <v>WS_TM</v>
      </c>
      <c r="I16" t="str">
        <f t="shared" si="0"/>
        <v>WS_A600_IMS</v>
      </c>
      <c r="J16" t="str">
        <f t="shared" si="1"/>
        <v>&amp;pci;WS_A600_IMS</v>
      </c>
      <c r="K16" t="s">
        <v>135</v>
      </c>
      <c r="L16" t="s">
        <v>252</v>
      </c>
      <c r="M16" t="s">
        <v>378</v>
      </c>
      <c r="N16" t="s">
        <v>432</v>
      </c>
      <c r="O16" t="s">
        <v>458</v>
      </c>
    </row>
    <row r="17" spans="1:15">
      <c r="A17" t="str">
        <f>MSUCostsPerHour!A19</f>
        <v>HITL</v>
      </c>
      <c r="B17" t="str">
        <f>MSUCostsPerHour!S19</f>
        <v>WS_TP1_HITL</v>
      </c>
      <c r="C17" t="str">
        <f t="shared" si="5"/>
        <v>pci:WS_TP1</v>
      </c>
      <c r="D17" t="e">
        <f t="shared" si="2"/>
        <v>#N/A</v>
      </c>
      <c r="E17" t="str">
        <f t="shared" si="3"/>
        <v>pci:WS_TP1</v>
      </c>
      <c r="F17" t="str">
        <f t="shared" si="4"/>
        <v>WS_TP1</v>
      </c>
      <c r="I17" t="str">
        <f t="shared" si="0"/>
        <v>WS_M80_IMS</v>
      </c>
      <c r="J17" t="str">
        <f t="shared" si="1"/>
        <v>&amp;pci;WS_M80_IMS</v>
      </c>
      <c r="K17" t="s">
        <v>136</v>
      </c>
      <c r="L17" t="s">
        <v>253</v>
      </c>
      <c r="M17" t="s">
        <v>379</v>
      </c>
      <c r="N17" t="s">
        <v>433</v>
      </c>
      <c r="O17" t="s">
        <v>459</v>
      </c>
    </row>
    <row r="18" spans="1:15">
      <c r="A18" t="str">
        <f>MSUCostsPerHour!A20</f>
        <v>HITL</v>
      </c>
      <c r="B18" t="str">
        <f>MSUCostsPerHour!S20</f>
        <v>WS_TP2_HITL</v>
      </c>
      <c r="C18" t="str">
        <f t="shared" si="5"/>
        <v>pci:WS_TP2</v>
      </c>
      <c r="D18" t="e">
        <f t="shared" si="2"/>
        <v>#N/A</v>
      </c>
      <c r="E18" t="str">
        <f t="shared" si="3"/>
        <v>pci:WS_TP2</v>
      </c>
      <c r="F18" t="str">
        <f t="shared" si="4"/>
        <v>WS_TP2</v>
      </c>
      <c r="I18" t="str">
        <f t="shared" si="0"/>
        <v>WS_AP23001</v>
      </c>
      <c r="J18" t="str">
        <f t="shared" si="1"/>
        <v>&amp;pci;WS_AP23001</v>
      </c>
      <c r="K18" t="s">
        <v>137</v>
      </c>
      <c r="L18" t="s">
        <v>254</v>
      </c>
      <c r="M18" t="s">
        <v>380</v>
      </c>
      <c r="N18" t="s">
        <v>434</v>
      </c>
    </row>
    <row r="19" spans="1:15">
      <c r="A19" t="str">
        <f>MSUCostsPerHour!A21</f>
        <v>HITL</v>
      </c>
      <c r="B19" t="str">
        <f>MSUCostsPerHour!S21</f>
        <v>WS_JM_HITL</v>
      </c>
      <c r="C19" t="str">
        <f t="shared" si="5"/>
        <v>pci:WS_JM</v>
      </c>
      <c r="D19" t="e">
        <f t="shared" si="2"/>
        <v>#N/A</v>
      </c>
      <c r="E19" t="str">
        <f t="shared" si="3"/>
        <v>pci:WS_JM</v>
      </c>
      <c r="F19" t="str">
        <f t="shared" si="4"/>
        <v>WS_JM</v>
      </c>
      <c r="I19" t="str">
        <f t="shared" si="0"/>
        <v>WS_M60_IMS</v>
      </c>
      <c r="J19" t="str">
        <f t="shared" si="1"/>
        <v>&amp;pci;WS_M60_IMS</v>
      </c>
      <c r="K19" t="s">
        <v>138</v>
      </c>
      <c r="L19" t="s">
        <v>255</v>
      </c>
      <c r="M19" t="s">
        <v>381</v>
      </c>
      <c r="N19" t="s">
        <v>435</v>
      </c>
    </row>
    <row r="20" spans="1:15">
      <c r="A20" t="str">
        <f>MSUCostsPerHour!A22</f>
        <v>HITL</v>
      </c>
      <c r="B20" t="str">
        <f>MSUCostsPerHour!S22</f>
        <v>WS_PT1_HITL</v>
      </c>
      <c r="C20" t="str">
        <f t="shared" si="5"/>
        <v>pci:WS_PT1</v>
      </c>
      <c r="D20" t="e">
        <f t="shared" si="2"/>
        <v>#N/A</v>
      </c>
      <c r="E20" t="str">
        <f t="shared" si="3"/>
        <v>pci:WS_PT1</v>
      </c>
      <c r="F20" t="str">
        <f t="shared" si="4"/>
        <v>WS_PT1</v>
      </c>
      <c r="I20" t="str">
        <f t="shared" si="0"/>
        <v>WS_A100-A110_IMS</v>
      </c>
      <c r="J20" t="str">
        <f t="shared" si="1"/>
        <v>&amp;pci;WS_A100-A110_IMS</v>
      </c>
      <c r="K20" t="s">
        <v>139</v>
      </c>
      <c r="L20" t="s">
        <v>256</v>
      </c>
      <c r="M20" t="s">
        <v>382</v>
      </c>
      <c r="N20" t="s">
        <v>436</v>
      </c>
    </row>
    <row r="21" spans="1:15">
      <c r="A21" t="str">
        <f>MSUCostsPerHour!A23</f>
        <v>HITL</v>
      </c>
      <c r="B21" t="str">
        <f>MSUCostsPerHour!S23</f>
        <v>WS_PT2_HITL</v>
      </c>
      <c r="C21" t="str">
        <f t="shared" si="5"/>
        <v>pci:WS_PT2</v>
      </c>
      <c r="D21" t="e">
        <f t="shared" si="2"/>
        <v>#N/A</v>
      </c>
      <c r="E21" t="str">
        <f t="shared" si="3"/>
        <v>pci:WS_PT2</v>
      </c>
      <c r="F21" t="str">
        <f t="shared" si="4"/>
        <v>WS_PT2</v>
      </c>
      <c r="I21" t="str">
        <f t="shared" si="0"/>
        <v>WS_M150_IMS</v>
      </c>
      <c r="J21" t="str">
        <f t="shared" si="1"/>
        <v>&amp;pci;WS_M150_IMS</v>
      </c>
      <c r="K21" t="s">
        <v>140</v>
      </c>
      <c r="L21" t="s">
        <v>257</v>
      </c>
      <c r="M21" t="s">
        <v>383</v>
      </c>
      <c r="N21" t="s">
        <v>437</v>
      </c>
    </row>
    <row r="22" spans="1:15">
      <c r="A22" t="str">
        <f>MSUCostsPerHour!A24</f>
        <v>HITL</v>
      </c>
      <c r="B22" t="str">
        <f>MSUCostsPerHour!S24</f>
        <v>WS_A200T1_HITL</v>
      </c>
      <c r="C22" t="str">
        <f t="shared" ref="C22:C81" si="6">IF(ISNA(D22),E22,D22)</f>
        <v>pci:WS_A200T1</v>
      </c>
      <c r="D22" t="e">
        <f t="shared" ref="D22:D85" si="7">SUBSTITUTE(SUBSTITUTE(VLOOKUP(B22,$I$2:$J$382,2,FALSE),"&amp;",""),";",":")</f>
        <v>#N/A</v>
      </c>
      <c r="E22" t="str">
        <f t="shared" si="3"/>
        <v>pci:WS_A200T1</v>
      </c>
      <c r="F22" t="str">
        <f t="shared" si="4"/>
        <v>WS_A200T1</v>
      </c>
      <c r="I22" t="str">
        <f t="shared" si="0"/>
        <v>WS_HS30_IMS</v>
      </c>
      <c r="J22" t="str">
        <f t="shared" si="1"/>
        <v>&amp;pci;WS_HS30_IMS</v>
      </c>
      <c r="K22" t="s">
        <v>141</v>
      </c>
      <c r="L22" t="s">
        <v>258</v>
      </c>
      <c r="M22" t="s">
        <v>384</v>
      </c>
      <c r="N22" t="s">
        <v>438</v>
      </c>
    </row>
    <row r="23" spans="1:15">
      <c r="A23" t="str">
        <f>MSUCostsPerHour!A25</f>
        <v>HITL</v>
      </c>
      <c r="B23" t="str">
        <f>MSUCostsPerHour!S25</f>
        <v>WS_A200T2_HITL</v>
      </c>
      <c r="C23" t="str">
        <f t="shared" si="6"/>
        <v>pci:WS_A200T2</v>
      </c>
      <c r="D23" t="e">
        <f t="shared" si="7"/>
        <v>#N/A</v>
      </c>
      <c r="E23" t="str">
        <f t="shared" si="3"/>
        <v>pci:WS_A200T2</v>
      </c>
      <c r="F23" t="str">
        <f t="shared" si="4"/>
        <v>WS_A200T2</v>
      </c>
      <c r="I23" t="str">
        <f t="shared" si="0"/>
        <v>WS_YamadaDobby-45T</v>
      </c>
      <c r="J23" t="str">
        <f t="shared" si="1"/>
        <v>&amp;pci;WS_YamadaDobby-45T</v>
      </c>
      <c r="K23" t="s">
        <v>142</v>
      </c>
      <c r="L23" t="s">
        <v>259</v>
      </c>
      <c r="M23" t="s">
        <v>385</v>
      </c>
      <c r="N23" t="s">
        <v>439</v>
      </c>
    </row>
    <row r="24" spans="1:15">
      <c r="A24" t="str">
        <f>MSUCostsPerHour!A26</f>
        <v>HITL</v>
      </c>
      <c r="B24" t="str">
        <f>MSUCostsPerHour!S26</f>
        <v>WS_A300T_HITL</v>
      </c>
      <c r="C24" t="str">
        <f t="shared" si="6"/>
        <v>pci:WS_A300T_HITL</v>
      </c>
      <c r="D24" t="str">
        <f t="shared" si="7"/>
        <v>pci:WS_A300T_HITL</v>
      </c>
      <c r="E24" t="str">
        <f t="shared" si="3"/>
        <v>pci:WS_A300T</v>
      </c>
      <c r="F24" t="str">
        <f t="shared" si="4"/>
        <v>WS_A300T</v>
      </c>
      <c r="I24" t="str">
        <f t="shared" si="0"/>
        <v>WS_M400_IMS</v>
      </c>
      <c r="J24" t="str">
        <f t="shared" si="1"/>
        <v>&amp;pci;WS_M400_IMS</v>
      </c>
      <c r="K24" t="s">
        <v>143</v>
      </c>
      <c r="L24" t="s">
        <v>260</v>
      </c>
      <c r="M24" t="s">
        <v>386</v>
      </c>
      <c r="N24" t="s">
        <v>440</v>
      </c>
    </row>
    <row r="25" spans="1:15">
      <c r="A25" t="str">
        <f>MSUCostsPerHour!A27</f>
        <v>HITL</v>
      </c>
      <c r="B25" t="str">
        <f>MSUCostsPerHour!S27</f>
        <v>WS_A500T_HITL</v>
      </c>
      <c r="C25" t="str">
        <f t="shared" si="6"/>
        <v>pci:WS_A500T</v>
      </c>
      <c r="D25" t="e">
        <f t="shared" si="7"/>
        <v>#N/A</v>
      </c>
      <c r="E25" t="str">
        <f t="shared" si="3"/>
        <v>pci:WS_A500T</v>
      </c>
      <c r="F25" t="str">
        <f t="shared" si="4"/>
        <v>WS_A500T</v>
      </c>
      <c r="I25" t="str">
        <f t="shared" si="0"/>
        <v>WS_HS45_IMS</v>
      </c>
      <c r="J25" t="str">
        <f t="shared" si="1"/>
        <v>&amp;pci;WS_HS45_IMS</v>
      </c>
      <c r="K25" t="s">
        <v>144</v>
      </c>
      <c r="L25" t="s">
        <v>261</v>
      </c>
      <c r="M25" t="s">
        <v>387</v>
      </c>
      <c r="N25" t="s">
        <v>441</v>
      </c>
    </row>
    <row r="26" spans="1:15">
      <c r="A26" t="str">
        <f>MSUCostsPerHour!A28</f>
        <v>HITL</v>
      </c>
      <c r="B26" t="str">
        <f>MSUCostsPerHour!S28</f>
        <v>WS_M160T_HITL</v>
      </c>
      <c r="C26" t="str">
        <f t="shared" si="6"/>
        <v>pci:WS_M160T</v>
      </c>
      <c r="D26" t="e">
        <f t="shared" si="7"/>
        <v>#N/A</v>
      </c>
      <c r="E26" t="str">
        <f t="shared" si="3"/>
        <v>pci:WS_M160T</v>
      </c>
      <c r="F26" t="str">
        <f t="shared" si="4"/>
        <v>WS_M160T</v>
      </c>
      <c r="I26" t="str">
        <f t="shared" si="0"/>
        <v>WS_A110wPF_IMS</v>
      </c>
      <c r="J26" t="str">
        <f t="shared" si="1"/>
        <v>&amp;pci;WS_A110wPF_IMS</v>
      </c>
      <c r="K26" t="s">
        <v>145</v>
      </c>
      <c r="L26" t="s">
        <v>262</v>
      </c>
      <c r="M26" t="s">
        <v>388</v>
      </c>
      <c r="N26" t="s">
        <v>442</v>
      </c>
    </row>
    <row r="27" spans="1:15">
      <c r="A27" t="str">
        <f>MSUCostsPerHour!A29</f>
        <v>HITL</v>
      </c>
      <c r="B27" t="str">
        <f>MSUCostsPerHour!S29</f>
        <v>WS_S110T_HITL</v>
      </c>
      <c r="C27" t="str">
        <f t="shared" si="6"/>
        <v>pci:WS_S110T</v>
      </c>
      <c r="D27" t="e">
        <f t="shared" si="7"/>
        <v>#N/A</v>
      </c>
      <c r="E27" t="str">
        <f t="shared" si="3"/>
        <v>pci:WS_S110T</v>
      </c>
      <c r="F27" t="str">
        <f t="shared" si="4"/>
        <v>WS_S110T</v>
      </c>
      <c r="I27" t="str">
        <f t="shared" si="0"/>
        <v>WS_M110_IMS</v>
      </c>
      <c r="J27" t="str">
        <f t="shared" si="1"/>
        <v>&amp;pci;WS_M110_IMS</v>
      </c>
      <c r="K27" t="s">
        <v>146</v>
      </c>
      <c r="L27" t="s">
        <v>263</v>
      </c>
      <c r="M27" t="s">
        <v>389</v>
      </c>
      <c r="N27" t="s">
        <v>443</v>
      </c>
    </row>
    <row r="28" spans="1:15">
      <c r="A28" t="str">
        <f>MSUCostsPerHour!A30</f>
        <v>HITL</v>
      </c>
      <c r="B28" t="str">
        <f>MSUCostsPerHour!S30</f>
        <v>WS_S60T_HITL</v>
      </c>
      <c r="C28" t="str">
        <f t="shared" si="6"/>
        <v>pci:WS_S60T</v>
      </c>
      <c r="D28" t="e">
        <f t="shared" si="7"/>
        <v>#N/A</v>
      </c>
      <c r="E28" t="str">
        <f t="shared" si="3"/>
        <v>pci:WS_S60T</v>
      </c>
      <c r="F28" t="str">
        <f t="shared" si="4"/>
        <v>WS_S60T</v>
      </c>
      <c r="I28" t="str">
        <f t="shared" si="0"/>
        <v>WS_M200_IMS</v>
      </c>
      <c r="J28" t="str">
        <f t="shared" si="1"/>
        <v>&amp;pci;WS_M200_IMS</v>
      </c>
      <c r="K28" t="s">
        <v>147</v>
      </c>
      <c r="L28" t="s">
        <v>264</v>
      </c>
      <c r="M28" t="s">
        <v>390</v>
      </c>
    </row>
    <row r="29" spans="1:15">
      <c r="A29" t="str">
        <f>MSUCostsPerHour!A31</f>
        <v>HITL</v>
      </c>
      <c r="B29" t="str">
        <f>MSUCostsPerHour!S31</f>
        <v>WS_C75300T_HITL</v>
      </c>
      <c r="C29" t="str">
        <f t="shared" si="6"/>
        <v>pci:WS_C75300T</v>
      </c>
      <c r="D29" t="e">
        <f t="shared" si="7"/>
        <v>#N/A</v>
      </c>
      <c r="E29" t="str">
        <f t="shared" si="3"/>
        <v>pci:WS_C75300T</v>
      </c>
      <c r="F29" t="str">
        <f t="shared" si="4"/>
        <v>WS_C75300T</v>
      </c>
      <c r="I29" t="str">
        <f t="shared" si="0"/>
        <v>WS_AP22001</v>
      </c>
      <c r="J29" t="str">
        <f t="shared" si="1"/>
        <v>&amp;pci;WS_AP22001</v>
      </c>
      <c r="K29" t="s">
        <v>148</v>
      </c>
      <c r="L29" t="s">
        <v>265</v>
      </c>
      <c r="M29" t="s">
        <v>391</v>
      </c>
    </row>
    <row r="30" spans="1:15">
      <c r="A30" t="str">
        <f>MSUCostsPerHour!A32</f>
        <v>HITL</v>
      </c>
      <c r="B30" t="str">
        <f>MSUCostsPerHour!S32</f>
        <v>WS_C75400T_HITL</v>
      </c>
      <c r="C30" t="str">
        <f t="shared" si="6"/>
        <v>pci:WS_C75400T</v>
      </c>
      <c r="D30" t="e">
        <f t="shared" si="7"/>
        <v>#N/A</v>
      </c>
      <c r="E30" t="str">
        <f t="shared" si="3"/>
        <v>pci:WS_C75400T</v>
      </c>
      <c r="F30" t="str">
        <f t="shared" si="4"/>
        <v>WS_C75400T</v>
      </c>
      <c r="I30" t="str">
        <f t="shared" si="0"/>
        <v>WS_M300_IMS</v>
      </c>
      <c r="J30" t="str">
        <f t="shared" si="1"/>
        <v>&amp;pci;WS_M300_IMS</v>
      </c>
      <c r="K30" t="s">
        <v>149</v>
      </c>
      <c r="L30" t="s">
        <v>266</v>
      </c>
      <c r="M30" t="s">
        <v>392</v>
      </c>
    </row>
    <row r="31" spans="1:15">
      <c r="A31" t="str">
        <f>MSUCostsPerHour!A33</f>
        <v>IHIL</v>
      </c>
      <c r="B31" t="str">
        <f>MSUCostsPerHour!S33</f>
        <v>WS_T85001T_IHIL</v>
      </c>
      <c r="C31" t="str">
        <f t="shared" si="6"/>
        <v>pci:WS_T85001T</v>
      </c>
      <c r="D31" t="e">
        <f t="shared" si="7"/>
        <v>#N/A</v>
      </c>
      <c r="E31" t="str">
        <f t="shared" si="3"/>
        <v>pci:WS_T85001T</v>
      </c>
      <c r="F31" t="str">
        <f t="shared" si="4"/>
        <v>WS_T85001T</v>
      </c>
      <c r="I31" t="str">
        <f t="shared" si="0"/>
        <v>WS_Bruderer-80T</v>
      </c>
      <c r="J31" t="str">
        <f t="shared" si="1"/>
        <v>&amp;pci;WS_Bruderer-80T</v>
      </c>
      <c r="K31" t="s">
        <v>150</v>
      </c>
      <c r="L31" t="s">
        <v>267</v>
      </c>
      <c r="M31" t="s">
        <v>393</v>
      </c>
    </row>
    <row r="32" spans="1:15">
      <c r="A32" t="str">
        <f>MSUCostsPerHour!A34</f>
        <v>IHIL</v>
      </c>
      <c r="B32" t="str">
        <f>MSUCostsPerHour!S34</f>
        <v>WS_T85002T_IHIL</v>
      </c>
      <c r="C32" t="str">
        <f t="shared" si="6"/>
        <v>pci:WS_T85002T</v>
      </c>
      <c r="D32" t="e">
        <f t="shared" si="7"/>
        <v>#N/A</v>
      </c>
      <c r="E32" t="str">
        <f t="shared" si="3"/>
        <v>pci:WS_T85002T</v>
      </c>
      <c r="F32" t="str">
        <f t="shared" si="4"/>
        <v>WS_T85002T</v>
      </c>
      <c r="I32" t="str">
        <f t="shared" si="0"/>
        <v>WS_M600_IMS</v>
      </c>
      <c r="J32" t="str">
        <f t="shared" si="1"/>
        <v>&amp;pci;WS_M600_IMS</v>
      </c>
      <c r="K32" t="s">
        <v>151</v>
      </c>
      <c r="L32" t="s">
        <v>268</v>
      </c>
      <c r="M32" t="s">
        <v>394</v>
      </c>
    </row>
    <row r="33" spans="1:13">
      <c r="A33" t="str">
        <f>MSUCostsPerHour!A35</f>
        <v>IHIL</v>
      </c>
      <c r="B33" t="str">
        <f>MSUCostsPerHour!S35</f>
        <v>WS_R85001T_IHIL</v>
      </c>
      <c r="C33" t="str">
        <f t="shared" si="6"/>
        <v>pci:WS_R85001T</v>
      </c>
      <c r="D33" t="e">
        <f t="shared" si="7"/>
        <v>#N/A</v>
      </c>
      <c r="E33" t="str">
        <f t="shared" si="3"/>
        <v>pci:WS_R85001T</v>
      </c>
      <c r="F33" t="str">
        <f t="shared" si="4"/>
        <v>WS_R85001T</v>
      </c>
      <c r="I33" t="str">
        <f t="shared" si="0"/>
        <v>WS_A400_IMS</v>
      </c>
      <c r="J33" t="str">
        <f t="shared" si="1"/>
        <v>&amp;pci;WS_A400_IMS</v>
      </c>
      <c r="K33" t="s">
        <v>152</v>
      </c>
      <c r="L33" t="s">
        <v>269</v>
      </c>
      <c r="M33" t="s">
        <v>395</v>
      </c>
    </row>
    <row r="34" spans="1:13">
      <c r="A34" t="str">
        <f>MSUCostsPerHour!A36</f>
        <v>IHIL</v>
      </c>
      <c r="B34" t="str">
        <f>MSUCostsPerHour!S36</f>
        <v>WS_W85001T_IHIL</v>
      </c>
      <c r="C34" t="str">
        <f t="shared" si="6"/>
        <v>pci:WS_W85001T</v>
      </c>
      <c r="D34" t="e">
        <f t="shared" si="7"/>
        <v>#N/A</v>
      </c>
      <c r="E34" t="str">
        <f t="shared" si="3"/>
        <v>pci:WS_W85001T</v>
      </c>
      <c r="F34" t="str">
        <f t="shared" si="4"/>
        <v>WS_W85001T</v>
      </c>
      <c r="I34" t="str">
        <f t="shared" si="0"/>
        <v>WS_A80_IMS</v>
      </c>
      <c r="J34" t="str">
        <f t="shared" si="1"/>
        <v>&amp;pci;WS_A80_IMS</v>
      </c>
      <c r="K34" t="s">
        <v>153</v>
      </c>
      <c r="L34" t="s">
        <v>270</v>
      </c>
      <c r="M34" t="s">
        <v>396</v>
      </c>
    </row>
    <row r="35" spans="1:13">
      <c r="A35" t="str">
        <f>MSUCostsPerHour!A37</f>
        <v>IHIL</v>
      </c>
      <c r="B35" t="str">
        <f>MSUCostsPerHour!S37</f>
        <v>WS_W85001B1_IHIL</v>
      </c>
      <c r="C35" t="str">
        <f t="shared" si="6"/>
        <v>pci:WS_W85001B1</v>
      </c>
      <c r="D35" t="e">
        <f t="shared" si="7"/>
        <v>#N/A</v>
      </c>
      <c r="E35" t="str">
        <f t="shared" si="3"/>
        <v>pci:WS_W85001B1</v>
      </c>
      <c r="F35" t="str">
        <f t="shared" si="4"/>
        <v>WS_W85001B1</v>
      </c>
      <c r="I35" t="str">
        <f t="shared" si="0"/>
        <v>WS_KM10451</v>
      </c>
      <c r="J35" t="str">
        <f t="shared" si="1"/>
        <v>&amp;pci;WS_KM10451</v>
      </c>
      <c r="K35" t="s">
        <v>154</v>
      </c>
      <c r="L35" t="s">
        <v>271</v>
      </c>
      <c r="M35" t="s">
        <v>397</v>
      </c>
    </row>
    <row r="36" spans="1:13">
      <c r="A36" t="str">
        <f>MSUCostsPerHour!A38</f>
        <v>IHIL</v>
      </c>
      <c r="B36" t="str">
        <f>MSUCostsPerHour!S38</f>
        <v>WS_W85001B2_IHIL</v>
      </c>
      <c r="C36" t="str">
        <f t="shared" si="6"/>
        <v>pci:WS_W85001B2</v>
      </c>
      <c r="D36" t="e">
        <f t="shared" si="7"/>
        <v>#N/A</v>
      </c>
      <c r="E36" t="str">
        <f t="shared" si="3"/>
        <v>pci:WS_W85001B2</v>
      </c>
      <c r="F36" t="str">
        <f t="shared" si="4"/>
        <v>WS_W85001B2</v>
      </c>
      <c r="I36" t="str">
        <f t="shared" si="0"/>
        <v>WS_A150-160_IMS</v>
      </c>
      <c r="J36" t="str">
        <f t="shared" si="1"/>
        <v>&amp;pci;WS_A150-160_IMS</v>
      </c>
      <c r="K36" t="s">
        <v>155</v>
      </c>
      <c r="L36" t="s">
        <v>272</v>
      </c>
      <c r="M36" t="s">
        <v>398</v>
      </c>
    </row>
    <row r="37" spans="1:13">
      <c r="A37" t="str">
        <f>MSUCostsPerHour!A39</f>
        <v>IHIL</v>
      </c>
      <c r="B37" t="str">
        <f>MSUCostsPerHour!S39</f>
        <v>WS_H85001T_IHIL</v>
      </c>
      <c r="C37" t="str">
        <f t="shared" si="6"/>
        <v>pci:WS_H85001T</v>
      </c>
      <c r="D37" t="e">
        <f t="shared" si="7"/>
        <v>#N/A</v>
      </c>
      <c r="E37" t="str">
        <f t="shared" si="3"/>
        <v>pci:WS_H85001T</v>
      </c>
      <c r="F37" t="str">
        <f t="shared" si="4"/>
        <v>WS_H85001T</v>
      </c>
      <c r="I37" t="str">
        <f t="shared" si="0"/>
        <v>WS_A250_IMS</v>
      </c>
      <c r="J37" t="str">
        <f t="shared" si="1"/>
        <v>&amp;pci;WS_A250_IMS</v>
      </c>
      <c r="K37" t="s">
        <v>156</v>
      </c>
      <c r="L37" t="s">
        <v>273</v>
      </c>
      <c r="M37" t="s">
        <v>399</v>
      </c>
    </row>
    <row r="38" spans="1:13">
      <c r="A38" t="str">
        <f>MSUCostsPerHour!A40</f>
        <v>IHIL</v>
      </c>
      <c r="B38" t="str">
        <f>MSUCostsPerHour!S40</f>
        <v>WS_S85001AS_IHIL</v>
      </c>
      <c r="C38" t="str">
        <f t="shared" si="6"/>
        <v>pci:WS_S85001AS</v>
      </c>
      <c r="D38" t="e">
        <f t="shared" si="7"/>
        <v>#N/A</v>
      </c>
      <c r="E38" t="str">
        <f t="shared" si="3"/>
        <v>pci:WS_S85001AS</v>
      </c>
      <c r="F38" t="str">
        <f t="shared" si="4"/>
        <v>WS_S85001AS</v>
      </c>
      <c r="I38" t="str">
        <f t="shared" si="0"/>
        <v>WS_AP21102</v>
      </c>
      <c r="J38" t="str">
        <f t="shared" si="1"/>
        <v>&amp;pci;WS_AP21102</v>
      </c>
      <c r="K38" t="s">
        <v>157</v>
      </c>
      <c r="L38" t="s">
        <v>274</v>
      </c>
      <c r="M38" t="s">
        <v>400</v>
      </c>
    </row>
    <row r="39" spans="1:13">
      <c r="A39" t="str">
        <f>MSUCostsPerHour!A41</f>
        <v>IHIL</v>
      </c>
      <c r="B39" t="str">
        <f>MSUCostsPerHour!S41</f>
        <v>WS_ASF400R_IHIL</v>
      </c>
      <c r="C39" t="str">
        <f t="shared" si="6"/>
        <v>pci:WS_ASF400R</v>
      </c>
      <c r="D39" t="e">
        <f t="shared" si="7"/>
        <v>#N/A</v>
      </c>
      <c r="E39" t="str">
        <f t="shared" si="3"/>
        <v>pci:WS_ASF400R</v>
      </c>
      <c r="F39" t="str">
        <f t="shared" si="4"/>
        <v>WS_ASF400R</v>
      </c>
      <c r="I39" t="str">
        <f t="shared" si="0"/>
        <v>WS_KP11101</v>
      </c>
      <c r="J39" t="str">
        <f t="shared" si="1"/>
        <v>&amp;pci;WS_KP11101</v>
      </c>
      <c r="K39" t="s">
        <v>158</v>
      </c>
      <c r="L39" t="s">
        <v>275</v>
      </c>
      <c r="M39" t="s">
        <v>401</v>
      </c>
    </row>
    <row r="40" spans="1:13">
      <c r="A40" t="str">
        <f>MSUCostsPerHour!A42</f>
        <v>IHIL</v>
      </c>
      <c r="B40" t="str">
        <f>MSUCostsPerHour!S42</f>
        <v>WS_AASY001_IHIL</v>
      </c>
      <c r="C40" t="str">
        <f t="shared" si="6"/>
        <v>pci:WS_AASY001</v>
      </c>
      <c r="D40" t="e">
        <f t="shared" si="7"/>
        <v>#N/A</v>
      </c>
      <c r="E40" t="str">
        <f t="shared" si="3"/>
        <v>pci:WS_AASY001</v>
      </c>
      <c r="F40" t="str">
        <f t="shared" si="4"/>
        <v>WS_AASY001</v>
      </c>
      <c r="I40" t="str">
        <f t="shared" si="0"/>
        <v>WS_A60_IMS</v>
      </c>
      <c r="J40" t="str">
        <f t="shared" si="1"/>
        <v>&amp;pci;WS_A60_IMS</v>
      </c>
      <c r="K40" t="s">
        <v>159</v>
      </c>
      <c r="L40" t="s">
        <v>276</v>
      </c>
      <c r="M40" t="s">
        <v>402</v>
      </c>
    </row>
    <row r="41" spans="1:13">
      <c r="A41" t="str">
        <f>MSUCostsPerHour!A43</f>
        <v>IHIL</v>
      </c>
      <c r="B41" t="str">
        <f>MSUCostsPerHour!S43</f>
        <v>WS_AASY002_IHIL</v>
      </c>
      <c r="C41" t="str">
        <f t="shared" si="6"/>
        <v>pci:WS_AASY002</v>
      </c>
      <c r="D41" t="e">
        <f t="shared" si="7"/>
        <v>#N/A</v>
      </c>
      <c r="E41" t="str">
        <f t="shared" si="3"/>
        <v>pci:WS_AASY002</v>
      </c>
      <c r="F41" t="str">
        <f t="shared" si="4"/>
        <v>WS_AASY002</v>
      </c>
      <c r="I41" t="str">
        <f t="shared" si="0"/>
        <v>WS_M45T</v>
      </c>
      <c r="J41" t="str">
        <f t="shared" si="1"/>
        <v>&amp;pci;WS_M45T</v>
      </c>
      <c r="K41" t="s">
        <v>160</v>
      </c>
      <c r="L41" t="s">
        <v>277</v>
      </c>
      <c r="M41" t="s">
        <v>403</v>
      </c>
    </row>
    <row r="42" spans="1:13">
      <c r="A42" t="str">
        <f>MSUCostsPerHour!A44</f>
        <v>IHIL</v>
      </c>
      <c r="B42" t="str">
        <f>MSUCostsPerHour!S44</f>
        <v>WS_AASYEAL1_IHIL</v>
      </c>
      <c r="C42" t="str">
        <f t="shared" si="6"/>
        <v>pci:WS_AASYEAL1</v>
      </c>
      <c r="D42" t="e">
        <f t="shared" si="7"/>
        <v>#N/A</v>
      </c>
      <c r="E42" t="str">
        <f t="shared" si="3"/>
        <v>pci:WS_AASYEAL1</v>
      </c>
      <c r="F42" t="str">
        <f t="shared" si="4"/>
        <v>WS_AASYEAL1</v>
      </c>
      <c r="I42" t="str">
        <f t="shared" si="0"/>
        <v>WS_A84M045</v>
      </c>
      <c r="J42" t="str">
        <f t="shared" si="1"/>
        <v>&amp;pci;WS_A84M045</v>
      </c>
      <c r="K42" t="s">
        <v>161</v>
      </c>
      <c r="L42" t="s">
        <v>278</v>
      </c>
      <c r="M42" t="s">
        <v>404</v>
      </c>
    </row>
    <row r="43" spans="1:13">
      <c r="A43" t="str">
        <f>MSUCostsPerHour!A45</f>
        <v>IHIL</v>
      </c>
      <c r="B43" t="str">
        <f>MSUCostsPerHour!S45</f>
        <v>WS_AASYEAL2_IHIL</v>
      </c>
      <c r="C43" t="str">
        <f t="shared" si="6"/>
        <v>pci:WS_AASYEAL2</v>
      </c>
      <c r="D43" t="e">
        <f t="shared" si="7"/>
        <v>#N/A</v>
      </c>
      <c r="E43" t="str">
        <f t="shared" si="3"/>
        <v>pci:WS_AASYEAL2</v>
      </c>
      <c r="F43" t="str">
        <f t="shared" si="4"/>
        <v>WS_AASYEAL2</v>
      </c>
      <c r="I43" t="str">
        <f t="shared" si="0"/>
        <v>WS_C75400T</v>
      </c>
      <c r="J43" t="str">
        <f t="shared" si="1"/>
        <v>&amp;pci;WS_C75400T</v>
      </c>
      <c r="K43" t="s">
        <v>162</v>
      </c>
      <c r="L43" t="s">
        <v>279</v>
      </c>
      <c r="M43" t="s">
        <v>405</v>
      </c>
    </row>
    <row r="44" spans="1:13">
      <c r="A44" t="str">
        <f>MSUCostsPerHour!A46</f>
        <v>IHIL</v>
      </c>
      <c r="B44" t="str">
        <f>MSUCostsPerHour!S46</f>
        <v>WS_AASYEAL3_IHIL</v>
      </c>
      <c r="C44" t="str">
        <f t="shared" si="6"/>
        <v>pci:WS_AASYEAL3</v>
      </c>
      <c r="D44" t="e">
        <f t="shared" si="7"/>
        <v>#N/A</v>
      </c>
      <c r="E44" t="str">
        <f t="shared" si="3"/>
        <v>pci:WS_AASYEAL3</v>
      </c>
      <c r="F44" t="str">
        <f t="shared" si="4"/>
        <v>WS_AASYEAL3</v>
      </c>
      <c r="I44" t="str">
        <f t="shared" si="0"/>
        <v>WS_A200T2</v>
      </c>
      <c r="J44" t="str">
        <f t="shared" si="1"/>
        <v>&amp;pci;WS_A200T2</v>
      </c>
      <c r="K44" t="s">
        <v>163</v>
      </c>
      <c r="L44" t="s">
        <v>280</v>
      </c>
      <c r="M44" t="s">
        <v>406</v>
      </c>
    </row>
    <row r="45" spans="1:13">
      <c r="A45" t="str">
        <f>MSUCostsPerHour!A47</f>
        <v>IHIL</v>
      </c>
      <c r="B45" t="str">
        <f>MSUCostsPerHour!S47</f>
        <v>WS_AASYEAL4_IHIL</v>
      </c>
      <c r="C45" t="str">
        <f t="shared" si="6"/>
        <v>pci:WS_AASYEAL4</v>
      </c>
      <c r="D45" t="e">
        <f t="shared" si="7"/>
        <v>#N/A</v>
      </c>
      <c r="E45" t="str">
        <f t="shared" si="3"/>
        <v>pci:WS_AASYEAL4</v>
      </c>
      <c r="F45" t="str">
        <f t="shared" si="4"/>
        <v>WS_AASYEAL4</v>
      </c>
      <c r="I45" t="str">
        <f t="shared" si="0"/>
        <v>WS_M200T</v>
      </c>
      <c r="J45" t="str">
        <f t="shared" si="1"/>
        <v>&amp;pci;WS_M200T</v>
      </c>
      <c r="K45" t="s">
        <v>164</v>
      </c>
      <c r="L45" t="s">
        <v>281</v>
      </c>
      <c r="M45" t="s">
        <v>407</v>
      </c>
    </row>
    <row r="46" spans="1:13">
      <c r="A46" t="str">
        <f>MSUCostsPerHour!A48</f>
        <v>IHIL</v>
      </c>
      <c r="B46" t="str">
        <f>MSUCostsPerHour!S48</f>
        <v>WS_ASYHA06T_IHIL</v>
      </c>
      <c r="C46" t="str">
        <f t="shared" si="6"/>
        <v>pci:WS_ASYHA06T</v>
      </c>
      <c r="D46" t="e">
        <f t="shared" si="7"/>
        <v>#N/A</v>
      </c>
      <c r="E46" t="str">
        <f t="shared" si="3"/>
        <v>pci:WS_ASYHA06T</v>
      </c>
      <c r="F46" t="str">
        <f t="shared" si="4"/>
        <v>WS_ASYHA06T</v>
      </c>
      <c r="I46" t="str">
        <f t="shared" si="0"/>
        <v>WS_P60T_ISZ</v>
      </c>
      <c r="J46" t="str">
        <f t="shared" si="1"/>
        <v>&amp;pci;WS_P60T_ISZ</v>
      </c>
      <c r="K46" t="s">
        <v>165</v>
      </c>
      <c r="L46" t="s">
        <v>282</v>
      </c>
      <c r="M46" t="s">
        <v>408</v>
      </c>
    </row>
    <row r="47" spans="1:13">
      <c r="A47" t="str">
        <f>MSUCostsPerHour!A49</f>
        <v>IHIL</v>
      </c>
      <c r="B47" t="str">
        <f>MSUCostsPerHour!S49</f>
        <v>WS_ASYHP50T_IHIL</v>
      </c>
      <c r="C47" t="str">
        <f t="shared" si="6"/>
        <v>pci:WS_ASYHP50T</v>
      </c>
      <c r="D47" t="e">
        <f t="shared" si="7"/>
        <v>#N/A</v>
      </c>
      <c r="E47" t="str">
        <f t="shared" si="3"/>
        <v>pci:WS_ASYHP50T</v>
      </c>
      <c r="F47" t="str">
        <f t="shared" si="4"/>
        <v>WS_ASYHP50T</v>
      </c>
      <c r="I47" t="str">
        <f t="shared" si="0"/>
        <v>WS_P300T_ISZ</v>
      </c>
      <c r="J47" t="str">
        <f t="shared" si="1"/>
        <v>&amp;pci;WS_P300T_ISZ</v>
      </c>
      <c r="K47" t="s">
        <v>166</v>
      </c>
      <c r="L47" t="s">
        <v>283</v>
      </c>
      <c r="M47" t="s">
        <v>409</v>
      </c>
    </row>
    <row r="48" spans="1:13">
      <c r="A48" t="str">
        <f>MSUCostsPerHour!A50</f>
        <v>IHIL</v>
      </c>
      <c r="B48" t="str">
        <f>MSUCostsPerHour!S50</f>
        <v>WS_P85001AS_IHIL</v>
      </c>
      <c r="C48" t="str">
        <f t="shared" si="6"/>
        <v>pci:WS_P85001AS</v>
      </c>
      <c r="D48" t="e">
        <f t="shared" si="7"/>
        <v>#N/A</v>
      </c>
      <c r="E48" t="str">
        <f t="shared" si="3"/>
        <v>pci:WS_P85001AS</v>
      </c>
      <c r="F48" t="str">
        <f t="shared" si="4"/>
        <v>WS_P85001AS</v>
      </c>
      <c r="I48" t="str">
        <f t="shared" si="0"/>
        <v>WS_C75300T</v>
      </c>
      <c r="J48" t="str">
        <f t="shared" si="1"/>
        <v>&amp;pci;WS_C75300T</v>
      </c>
      <c r="K48" t="s">
        <v>167</v>
      </c>
      <c r="L48" t="s">
        <v>284</v>
      </c>
      <c r="M48" t="s">
        <v>410</v>
      </c>
    </row>
    <row r="49" spans="1:13">
      <c r="A49" t="str">
        <f>MSUCostsPerHour!A51</f>
        <v>IHIL</v>
      </c>
      <c r="B49" t="str">
        <f>MSUCostsPerHour!S51</f>
        <v>WS_A75035T_IHIL</v>
      </c>
      <c r="C49" t="str">
        <f t="shared" si="6"/>
        <v>pci:WS_A75035T</v>
      </c>
      <c r="D49" t="e">
        <f t="shared" si="7"/>
        <v>#N/A</v>
      </c>
      <c r="E49" t="str">
        <f t="shared" si="3"/>
        <v>pci:WS_A75035T</v>
      </c>
      <c r="F49" t="str">
        <f t="shared" si="4"/>
        <v>WS_A75035T</v>
      </c>
      <c r="I49" t="str">
        <f t="shared" si="0"/>
        <v>WS_A84P801</v>
      </c>
      <c r="J49" t="str">
        <f t="shared" si="1"/>
        <v>&amp;pci;WS_A84P801</v>
      </c>
      <c r="K49" t="s">
        <v>168</v>
      </c>
      <c r="L49" t="s">
        <v>285</v>
      </c>
      <c r="M49" t="s">
        <v>411</v>
      </c>
    </row>
    <row r="50" spans="1:13">
      <c r="A50" t="str">
        <f>MSUCostsPerHour!A52</f>
        <v>IHIL</v>
      </c>
      <c r="B50" t="str">
        <f>MSUCostsPerHour!S52</f>
        <v>WS_A75060T_IHIL</v>
      </c>
      <c r="C50" t="str">
        <f t="shared" si="6"/>
        <v>pci:WS_A75060T</v>
      </c>
      <c r="D50" t="e">
        <f t="shared" si="7"/>
        <v>#N/A</v>
      </c>
      <c r="E50" t="str">
        <f t="shared" si="3"/>
        <v>pci:WS_A75060T</v>
      </c>
      <c r="F50" t="str">
        <f t="shared" si="4"/>
        <v>WS_A75060T</v>
      </c>
      <c r="I50" t="str">
        <f t="shared" si="0"/>
        <v>WS_A84P1606</v>
      </c>
      <c r="J50" t="str">
        <f t="shared" si="1"/>
        <v>&amp;pci;WS_A84P1606</v>
      </c>
      <c r="K50" t="s">
        <v>169</v>
      </c>
      <c r="L50" t="s">
        <v>286</v>
      </c>
      <c r="M50" t="s">
        <v>412</v>
      </c>
    </row>
    <row r="51" spans="1:13">
      <c r="A51" t="str">
        <f>MSUCostsPerHour!A53</f>
        <v>IHIL</v>
      </c>
      <c r="B51" t="str">
        <f>MSUCostsPerHour!S53</f>
        <v>WS_A75110T_IHIL</v>
      </c>
      <c r="C51" t="str">
        <f t="shared" si="6"/>
        <v>pci:WS_A75110T</v>
      </c>
      <c r="D51" t="e">
        <f t="shared" si="7"/>
        <v>#N/A</v>
      </c>
      <c r="E51" t="str">
        <f t="shared" si="3"/>
        <v>pci:WS_A75110T</v>
      </c>
      <c r="F51" t="str">
        <f t="shared" si="4"/>
        <v>WS_A75110T</v>
      </c>
      <c r="I51" t="str">
        <f t="shared" si="0"/>
        <v>WS_A400T</v>
      </c>
      <c r="J51" t="str">
        <f t="shared" si="1"/>
        <v>&amp;pci;WS_A400T</v>
      </c>
      <c r="K51" t="s">
        <v>170</v>
      </c>
      <c r="L51" t="s">
        <v>287</v>
      </c>
      <c r="M51" t="s">
        <v>413</v>
      </c>
    </row>
    <row r="52" spans="1:13">
      <c r="A52" t="str">
        <f>MSUCostsPerHour!A54</f>
        <v>IHIL</v>
      </c>
      <c r="B52" t="str">
        <f>MSUCostsPerHour!S54</f>
        <v>WS_A75160T_IHIL</v>
      </c>
      <c r="C52" t="str">
        <f t="shared" si="6"/>
        <v>pci:WS_A75160T</v>
      </c>
      <c r="D52" t="e">
        <f t="shared" si="7"/>
        <v>#N/A</v>
      </c>
      <c r="E52" t="str">
        <f t="shared" si="3"/>
        <v>pci:WS_A75160T</v>
      </c>
      <c r="F52" t="str">
        <f t="shared" si="4"/>
        <v>WS_A75160T</v>
      </c>
      <c r="I52" t="str">
        <f t="shared" si="0"/>
        <v>WS_A160T</v>
      </c>
      <c r="J52" t="str">
        <f t="shared" si="1"/>
        <v>&amp;pci;WS_A160T</v>
      </c>
      <c r="K52" t="s">
        <v>171</v>
      </c>
      <c r="L52" t="s">
        <v>288</v>
      </c>
      <c r="M52" t="s">
        <v>414</v>
      </c>
    </row>
    <row r="53" spans="1:13">
      <c r="A53" t="str">
        <f>MSUCostsPerHour!A55</f>
        <v>IHIL</v>
      </c>
      <c r="B53" t="str">
        <f>MSUCostsPerHour!S55</f>
        <v>WS_A75200T_IHIL</v>
      </c>
      <c r="C53" t="str">
        <f t="shared" si="6"/>
        <v>pci:WS_A75200T</v>
      </c>
      <c r="D53" t="e">
        <f t="shared" si="7"/>
        <v>#N/A</v>
      </c>
      <c r="E53" t="str">
        <f t="shared" si="3"/>
        <v>pci:WS_A75200T</v>
      </c>
      <c r="F53" t="str">
        <f t="shared" si="4"/>
        <v>WS_A75200T</v>
      </c>
      <c r="I53" t="str">
        <f t="shared" si="0"/>
        <v>WS_M300T_ISZ</v>
      </c>
      <c r="J53" t="str">
        <f t="shared" si="1"/>
        <v>&amp;pci;WS_M300T_ISZ</v>
      </c>
      <c r="K53" t="s">
        <v>172</v>
      </c>
      <c r="L53" t="s">
        <v>289</v>
      </c>
      <c r="M53" t="s">
        <v>415</v>
      </c>
    </row>
    <row r="54" spans="1:13">
      <c r="A54" t="str">
        <f>MSUCostsPerHour!A56</f>
        <v>IHIL</v>
      </c>
      <c r="B54" t="str">
        <f>MSUCostsPerHour!S56</f>
        <v>WS_A75300T_IHIL</v>
      </c>
      <c r="C54" t="str">
        <f t="shared" si="6"/>
        <v>pci:WS_A75300T</v>
      </c>
      <c r="D54" t="e">
        <f t="shared" si="7"/>
        <v>#N/A</v>
      </c>
      <c r="E54" t="str">
        <f t="shared" si="3"/>
        <v>pci:WS_A75300T</v>
      </c>
      <c r="F54" t="str">
        <f t="shared" si="4"/>
        <v>WS_A75300T</v>
      </c>
      <c r="I54" t="str">
        <f t="shared" si="0"/>
        <v>WS_M150T_ISZ</v>
      </c>
      <c r="J54" t="str">
        <f t="shared" si="1"/>
        <v>&amp;pci;WS_M150T_ISZ</v>
      </c>
      <c r="K54" t="s">
        <v>173</v>
      </c>
      <c r="L54" t="s">
        <v>290</v>
      </c>
      <c r="M54" t="s">
        <v>416</v>
      </c>
    </row>
    <row r="55" spans="1:13">
      <c r="A55" t="str">
        <f>MSUCostsPerHour!A57</f>
        <v>IHIL</v>
      </c>
      <c r="B55" t="str">
        <f>MSUCostsPerHour!S57</f>
        <v>WS_A75400T_IHIL</v>
      </c>
      <c r="C55" t="str">
        <f t="shared" si="6"/>
        <v>pci:WS_A75400T</v>
      </c>
      <c r="D55" t="e">
        <f t="shared" si="7"/>
        <v>#N/A</v>
      </c>
      <c r="E55" t="str">
        <f t="shared" si="3"/>
        <v>pci:WS_A75400T</v>
      </c>
      <c r="F55" t="str">
        <f t="shared" si="4"/>
        <v>WS_A75400T</v>
      </c>
      <c r="I55" t="str">
        <f t="shared" si="0"/>
        <v>WS_P300T_Patic_ISZ</v>
      </c>
      <c r="J55" t="str">
        <f t="shared" si="1"/>
        <v>&amp;pci;WS_P300T_Patic_ISZ</v>
      </c>
      <c r="K55" t="s">
        <v>174</v>
      </c>
      <c r="L55" t="s">
        <v>291</v>
      </c>
      <c r="M55" t="s">
        <v>417</v>
      </c>
    </row>
    <row r="56" spans="1:13">
      <c r="A56" t="str">
        <f>MSUCostsPerHour!A58</f>
        <v>IHIL</v>
      </c>
      <c r="B56" t="str">
        <f>MSUCostsPerHour!S58</f>
        <v>WS_M75060T_IHIL</v>
      </c>
      <c r="C56" t="str">
        <f t="shared" si="6"/>
        <v>pci:WS_M75060T</v>
      </c>
      <c r="D56" t="e">
        <f t="shared" si="7"/>
        <v>#N/A</v>
      </c>
      <c r="E56" t="str">
        <f t="shared" si="3"/>
        <v>pci:WS_M75060T</v>
      </c>
      <c r="F56" t="str">
        <f t="shared" si="4"/>
        <v>WS_M75060T</v>
      </c>
      <c r="I56" t="str">
        <f t="shared" si="0"/>
        <v>WS_M300T</v>
      </c>
      <c r="J56" t="str">
        <f t="shared" si="1"/>
        <v>&amp;pci;WS_M300T</v>
      </c>
      <c r="K56" t="s">
        <v>175</v>
      </c>
      <c r="L56" t="s">
        <v>292</v>
      </c>
    </row>
    <row r="57" spans="1:13">
      <c r="A57" t="str">
        <f>MSUCostsPerHour!A59</f>
        <v>IHIL</v>
      </c>
      <c r="B57" t="str">
        <f>MSUCostsPerHour!S59</f>
        <v>WS_M75110T_IHIL</v>
      </c>
      <c r="C57" t="str">
        <f t="shared" si="6"/>
        <v>pci:WS_M75110T</v>
      </c>
      <c r="D57" t="e">
        <f t="shared" si="7"/>
        <v>#N/A</v>
      </c>
      <c r="E57" t="str">
        <f t="shared" si="3"/>
        <v>pci:WS_M75110T</v>
      </c>
      <c r="F57" t="str">
        <f t="shared" si="4"/>
        <v>WS_M75110T</v>
      </c>
      <c r="I57" t="str">
        <f t="shared" si="0"/>
        <v>WS_A84P3009</v>
      </c>
      <c r="J57" t="str">
        <f t="shared" si="1"/>
        <v>&amp;pci;WS_A84P3009</v>
      </c>
      <c r="K57" t="s">
        <v>176</v>
      </c>
      <c r="L57" t="s">
        <v>293</v>
      </c>
    </row>
    <row r="58" spans="1:13">
      <c r="A58" t="str">
        <f>MSUCostsPerHour!A60</f>
        <v>IHIL</v>
      </c>
      <c r="B58" t="str">
        <f>MSUCostsPerHour!S60</f>
        <v>WS_M75160T_IHIL</v>
      </c>
      <c r="C58" t="str">
        <f t="shared" si="6"/>
        <v>pci:WS_M75160T</v>
      </c>
      <c r="D58" t="e">
        <f t="shared" si="7"/>
        <v>#N/A</v>
      </c>
      <c r="E58" t="str">
        <f t="shared" si="3"/>
        <v>pci:WS_M75160T</v>
      </c>
      <c r="F58" t="str">
        <f t="shared" si="4"/>
        <v>WS_M75160T</v>
      </c>
      <c r="I58" t="str">
        <f t="shared" si="0"/>
        <v>WS_A84P40010</v>
      </c>
      <c r="J58" t="str">
        <f t="shared" si="1"/>
        <v>&amp;pci;WS_A84P40010</v>
      </c>
      <c r="K58" t="s">
        <v>177</v>
      </c>
      <c r="L58" t="s">
        <v>294</v>
      </c>
    </row>
    <row r="59" spans="1:13">
      <c r="A59" t="str">
        <f>MSUCostsPerHour!A61</f>
        <v>IHIL</v>
      </c>
      <c r="B59" t="str">
        <f>MSUCostsPerHour!S61</f>
        <v>WS_M75200T_IHIL</v>
      </c>
      <c r="C59" t="str">
        <f t="shared" si="6"/>
        <v>pci:WS_M75200T</v>
      </c>
      <c r="D59" t="e">
        <f t="shared" si="7"/>
        <v>#N/A</v>
      </c>
      <c r="E59" t="str">
        <f t="shared" si="3"/>
        <v>pci:WS_M75200T</v>
      </c>
      <c r="F59" t="str">
        <f t="shared" si="4"/>
        <v>WS_M75200T</v>
      </c>
      <c r="I59" t="str">
        <f t="shared" si="0"/>
        <v>WS_P40T_Highspeed_ISZ</v>
      </c>
      <c r="J59" t="str">
        <f t="shared" si="1"/>
        <v>&amp;pci;WS_P40T_Highspeed_ISZ</v>
      </c>
      <c r="K59" t="s">
        <v>178</v>
      </c>
      <c r="L59" t="s">
        <v>295</v>
      </c>
    </row>
    <row r="60" spans="1:13">
      <c r="A60" t="str">
        <f>MSUCostsPerHour!A62</f>
        <v>IHIL</v>
      </c>
      <c r="B60" t="str">
        <f>MSUCostsPerHour!S62</f>
        <v>WS_M75300T_IHIL</v>
      </c>
      <c r="C60" t="str">
        <f t="shared" si="6"/>
        <v>pci:WS_M75300T</v>
      </c>
      <c r="D60" t="e">
        <f t="shared" si="7"/>
        <v>#N/A</v>
      </c>
      <c r="E60" t="str">
        <f t="shared" si="3"/>
        <v>pci:WS_M75300T</v>
      </c>
      <c r="F60" t="str">
        <f t="shared" si="4"/>
        <v>WS_M75300T</v>
      </c>
      <c r="I60" t="str">
        <f t="shared" si="0"/>
        <v>WS_P125T_IngYu_ISZ</v>
      </c>
      <c r="J60" t="str">
        <f t="shared" si="1"/>
        <v>&amp;pci;WS_P125T_IngYu_ISZ</v>
      </c>
      <c r="K60" t="s">
        <v>179</v>
      </c>
      <c r="L60" t="s">
        <v>296</v>
      </c>
    </row>
    <row r="61" spans="1:13">
      <c r="A61" t="str">
        <f>MSUCostsPerHour!A63</f>
        <v>IMS</v>
      </c>
      <c r="B61" t="str">
        <f>MSUCostsPerHour!S63</f>
        <v>WS_A60_IMS</v>
      </c>
      <c r="C61" t="str">
        <f t="shared" si="6"/>
        <v>pci:WS_A60_IMS</v>
      </c>
      <c r="D61" t="str">
        <f t="shared" si="7"/>
        <v>pci:WS_A60_IMS</v>
      </c>
      <c r="E61" t="e">
        <f t="shared" si="3"/>
        <v>#N/A</v>
      </c>
      <c r="F61" t="str">
        <f t="shared" si="4"/>
        <v>WS_A60</v>
      </c>
      <c r="I61" t="str">
        <f t="shared" si="0"/>
        <v>WS_S110T</v>
      </c>
      <c r="J61" t="str">
        <f t="shared" si="1"/>
        <v>&amp;pci;WS_S110T</v>
      </c>
      <c r="K61" t="s">
        <v>180</v>
      </c>
      <c r="L61" t="s">
        <v>297</v>
      </c>
    </row>
    <row r="62" spans="1:13">
      <c r="A62" t="str">
        <f>MSUCostsPerHour!A64</f>
        <v>IMS</v>
      </c>
      <c r="B62" t="str">
        <f>MSUCostsPerHour!S64</f>
        <v>WS_A80_IMS</v>
      </c>
      <c r="C62" t="str">
        <f t="shared" si="6"/>
        <v>pci:WS_A80_IMS</v>
      </c>
      <c r="D62" t="str">
        <f t="shared" si="7"/>
        <v>pci:WS_A80_IMS</v>
      </c>
      <c r="E62" t="e">
        <f t="shared" si="3"/>
        <v>#N/A</v>
      </c>
      <c r="F62" t="str">
        <f t="shared" si="4"/>
        <v>WS_A80</v>
      </c>
      <c r="I62" t="str">
        <f t="shared" si="0"/>
        <v>WS_A75300T</v>
      </c>
      <c r="J62" t="str">
        <f t="shared" si="1"/>
        <v>&amp;pci;WS_A75300T</v>
      </c>
      <c r="K62" t="s">
        <v>181</v>
      </c>
      <c r="L62" t="s">
        <v>298</v>
      </c>
    </row>
    <row r="63" spans="1:13">
      <c r="A63" t="str">
        <f>MSUCostsPerHour!A65</f>
        <v>IMS</v>
      </c>
      <c r="B63" t="str">
        <f>MSUCostsPerHour!S65</f>
        <v>WS_A100_IMS</v>
      </c>
      <c r="C63" s="98" t="s">
        <v>777</v>
      </c>
      <c r="D63" t="e">
        <f t="shared" si="7"/>
        <v>#N/A</v>
      </c>
      <c r="E63" t="e">
        <f t="shared" si="3"/>
        <v>#N/A</v>
      </c>
      <c r="F63" t="str">
        <f t="shared" si="4"/>
        <v>WS_A100</v>
      </c>
      <c r="I63" t="str">
        <f t="shared" si="0"/>
        <v>WS_M400T</v>
      </c>
      <c r="J63" t="str">
        <f t="shared" si="1"/>
        <v>&amp;pci;WS_M400T</v>
      </c>
      <c r="K63" t="s">
        <v>182</v>
      </c>
      <c r="L63" t="s">
        <v>299</v>
      </c>
    </row>
    <row r="64" spans="1:13">
      <c r="A64" t="str">
        <f>MSUCostsPerHour!A66</f>
        <v>IMS</v>
      </c>
      <c r="B64" t="str">
        <f>MSUCostsPerHour!S66</f>
        <v>WS_A110_IMS</v>
      </c>
      <c r="C64" s="98" t="s">
        <v>778</v>
      </c>
      <c r="D64" t="e">
        <f t="shared" si="7"/>
        <v>#N/A</v>
      </c>
      <c r="E64" t="e">
        <f t="shared" si="3"/>
        <v>#N/A</v>
      </c>
      <c r="F64" t="str">
        <f t="shared" si="4"/>
        <v>WS_A110</v>
      </c>
      <c r="I64" t="str">
        <f t="shared" si="0"/>
        <v>WS_M250T_RobotArms_ISZ</v>
      </c>
      <c r="J64" t="str">
        <f t="shared" si="1"/>
        <v>&amp;pci;WS_M250T_RobotArms_ISZ</v>
      </c>
      <c r="K64" t="s">
        <v>183</v>
      </c>
      <c r="L64" t="s">
        <v>300</v>
      </c>
    </row>
    <row r="65" spans="1:12">
      <c r="A65" t="str">
        <f>MSUCostsPerHour!A67</f>
        <v>IMS</v>
      </c>
      <c r="B65" t="str">
        <f>MSUCostsPerHour!S67</f>
        <v>WS_A150_IMS</v>
      </c>
      <c r="C65" s="98" t="s">
        <v>779</v>
      </c>
      <c r="D65" t="e">
        <f t="shared" si="7"/>
        <v>#N/A</v>
      </c>
      <c r="E65" t="e">
        <f t="shared" si="3"/>
        <v>#N/A</v>
      </c>
      <c r="F65" t="str">
        <f t="shared" si="4"/>
        <v>WS_A150</v>
      </c>
      <c r="I65" t="str">
        <f t="shared" si="0"/>
        <v>WS_A84HS30</v>
      </c>
      <c r="J65" t="str">
        <f t="shared" si="1"/>
        <v>&amp;pci;WS_A84HS30</v>
      </c>
      <c r="K65" t="s">
        <v>184</v>
      </c>
      <c r="L65" t="s">
        <v>301</v>
      </c>
    </row>
    <row r="66" spans="1:12">
      <c r="A66" t="str">
        <f>MSUCostsPerHour!A68</f>
        <v>IMS</v>
      </c>
      <c r="B66" t="str">
        <f>MSUCostsPerHour!S68</f>
        <v>WS_A160_IMS</v>
      </c>
      <c r="C66" s="98" t="s">
        <v>780</v>
      </c>
      <c r="D66" t="e">
        <f t="shared" si="7"/>
        <v>#N/A</v>
      </c>
      <c r="E66" t="e">
        <f t="shared" si="3"/>
        <v>#N/A</v>
      </c>
      <c r="F66" t="str">
        <f t="shared" si="4"/>
        <v>WS_A160</v>
      </c>
      <c r="I66" t="str">
        <f t="shared" si="0"/>
        <v>WS_M150T</v>
      </c>
      <c r="J66" t="str">
        <f t="shared" si="1"/>
        <v>&amp;pci;WS_M150T</v>
      </c>
      <c r="K66" t="s">
        <v>185</v>
      </c>
      <c r="L66" t="s">
        <v>302</v>
      </c>
    </row>
    <row r="67" spans="1:12">
      <c r="A67" t="str">
        <f>MSUCostsPerHour!A69</f>
        <v>IMS</v>
      </c>
      <c r="B67" t="str">
        <f>MSUCostsPerHour!S69</f>
        <v>WS_A200_IMS</v>
      </c>
      <c r="C67" t="str">
        <f t="shared" si="6"/>
        <v>pci:WS_A200_IMS</v>
      </c>
      <c r="D67" t="str">
        <f t="shared" si="7"/>
        <v>pci:WS_A200_IMS</v>
      </c>
      <c r="E67" t="e">
        <f t="shared" si="3"/>
        <v>#N/A</v>
      </c>
      <c r="F67" t="str">
        <f t="shared" si="4"/>
        <v>WS_A200</v>
      </c>
      <c r="I67" t="str">
        <f t="shared" ref="I67:I130" si="8">SUBSTITUTE(J67,"&amp;pci;","")</f>
        <v>WS_A75060T</v>
      </c>
      <c r="J67" t="str">
        <f t="shared" ref="J67:J118" si="9">K67</f>
        <v>&amp;pci;WS_A75060T</v>
      </c>
      <c r="K67" t="s">
        <v>186</v>
      </c>
      <c r="L67" t="s">
        <v>303</v>
      </c>
    </row>
    <row r="68" spans="1:12">
      <c r="A68" t="str">
        <f>MSUCostsPerHour!A70</f>
        <v>IMS</v>
      </c>
      <c r="B68" t="str">
        <f>MSUCostsPerHour!S70</f>
        <v>WS_A250_IMS</v>
      </c>
      <c r="C68" t="str">
        <f t="shared" si="6"/>
        <v>pci:WS_A250_IMS</v>
      </c>
      <c r="D68" t="str">
        <f t="shared" si="7"/>
        <v>pci:WS_A250_IMS</v>
      </c>
      <c r="E68" t="e">
        <f t="shared" si="3"/>
        <v>#N/A</v>
      </c>
      <c r="F68" t="str">
        <f t="shared" si="4"/>
        <v>WS_A250</v>
      </c>
      <c r="I68" t="str">
        <f t="shared" si="8"/>
        <v>WS_A84M150</v>
      </c>
      <c r="J68" t="str">
        <f t="shared" si="9"/>
        <v>&amp;pci;WS_A84M150</v>
      </c>
      <c r="K68" t="s">
        <v>187</v>
      </c>
      <c r="L68" t="s">
        <v>304</v>
      </c>
    </row>
    <row r="69" spans="1:12">
      <c r="A69" t="str">
        <f>MSUCostsPerHour!A71</f>
        <v>IMS</v>
      </c>
      <c r="B69" t="str">
        <f>MSUCostsPerHour!S71</f>
        <v>WS_A300_IMS</v>
      </c>
      <c r="C69" t="str">
        <f t="shared" si="6"/>
        <v>pci:WS_A300_IMS</v>
      </c>
      <c r="D69" t="str">
        <f t="shared" si="7"/>
        <v>pci:WS_A300_IMS</v>
      </c>
      <c r="E69" t="e">
        <f t="shared" si="3"/>
        <v>#N/A</v>
      </c>
      <c r="F69" t="str">
        <f t="shared" si="4"/>
        <v>WS_A300</v>
      </c>
      <c r="I69" t="str">
        <f t="shared" si="8"/>
        <v>WS_P600T_Seyi_ISZ</v>
      </c>
      <c r="J69" t="str">
        <f t="shared" si="9"/>
        <v>&amp;pci;WS_P600T_Seyi_ISZ</v>
      </c>
      <c r="K69" t="s">
        <v>188</v>
      </c>
      <c r="L69" t="s">
        <v>305</v>
      </c>
    </row>
    <row r="70" spans="1:12">
      <c r="A70" t="str">
        <f>MSUCostsPerHour!A72</f>
        <v>IMS</v>
      </c>
      <c r="B70" t="str">
        <f>MSUCostsPerHour!S72</f>
        <v>WS_A400_IMS</v>
      </c>
      <c r="C70" t="str">
        <f t="shared" si="6"/>
        <v>pci:WS_A400_IMS</v>
      </c>
      <c r="D70" t="str">
        <f t="shared" si="7"/>
        <v>pci:WS_A400_IMS</v>
      </c>
      <c r="E70" t="e">
        <f t="shared" si="3"/>
        <v>#N/A</v>
      </c>
      <c r="F70" t="str">
        <f t="shared" si="4"/>
        <v>WS_A400</v>
      </c>
      <c r="I70" t="str">
        <f t="shared" si="8"/>
        <v>WS_A200T1</v>
      </c>
      <c r="J70" t="str">
        <f t="shared" si="9"/>
        <v>&amp;pci;WS_A200T1</v>
      </c>
      <c r="K70" t="s">
        <v>189</v>
      </c>
      <c r="L70" t="s">
        <v>306</v>
      </c>
    </row>
    <row r="71" spans="1:12">
      <c r="A71" t="str">
        <f>MSUCostsPerHour!A73</f>
        <v>IMS</v>
      </c>
      <c r="B71" t="str">
        <f>MSUCostsPerHour!S73</f>
        <v>WS_A450_IMS</v>
      </c>
      <c r="C71" s="98" t="s">
        <v>781</v>
      </c>
      <c r="D71" t="e">
        <f t="shared" si="7"/>
        <v>#N/A</v>
      </c>
      <c r="E71" t="e">
        <f t="shared" si="3"/>
        <v>#N/A</v>
      </c>
      <c r="F71" t="str">
        <f t="shared" si="4"/>
        <v>WS_A450</v>
      </c>
      <c r="I71" t="str">
        <f t="shared" si="8"/>
        <v>WS_A110T</v>
      </c>
      <c r="J71" t="str">
        <f t="shared" si="9"/>
        <v>&amp;pci;WS_A110T</v>
      </c>
      <c r="K71" t="s">
        <v>190</v>
      </c>
      <c r="L71" t="s">
        <v>307</v>
      </c>
    </row>
    <row r="72" spans="1:12">
      <c r="A72" t="str">
        <f>MSUCostsPerHour!A74</f>
        <v>IMS</v>
      </c>
      <c r="B72" t="str">
        <f>MSUCostsPerHour!S74</f>
        <v>WS_A500_IMS</v>
      </c>
      <c r="C72" t="str">
        <f t="shared" si="6"/>
        <v>pci:WS_A500_IMS</v>
      </c>
      <c r="D72" t="str">
        <f t="shared" si="7"/>
        <v>pci:WS_A500_IMS</v>
      </c>
      <c r="E72" t="e">
        <f t="shared" ref="E72:E135" si="10">SUBSTITUTE(SUBSTITUTE(VLOOKUP(F72,$I$2:$J$382,2,FALSE),"&amp;",""),";",":")</f>
        <v>#N/A</v>
      </c>
      <c r="F72" t="str">
        <f t="shared" ref="F72:F135" si="11">SUBSTITUTE(B72,CONCATENATE("_",TRIM(RIGHT(SUBSTITUTE($B72,"_",REPT(" ",LEN($B72))),LEN($B72)))),"")</f>
        <v>WS_A500</v>
      </c>
      <c r="I72" t="str">
        <f t="shared" si="8"/>
        <v>WS_A500T</v>
      </c>
      <c r="J72" t="str">
        <f t="shared" si="9"/>
        <v>&amp;pci;WS_A500T</v>
      </c>
      <c r="K72" t="s">
        <v>191</v>
      </c>
      <c r="L72" t="s">
        <v>308</v>
      </c>
    </row>
    <row r="73" spans="1:12">
      <c r="A73" t="str">
        <f>MSUCostsPerHour!A75</f>
        <v>IMS</v>
      </c>
      <c r="B73" t="str">
        <f>MSUCostsPerHour!S75</f>
        <v>WS_A600_IMS</v>
      </c>
      <c r="C73" t="str">
        <f t="shared" si="6"/>
        <v>pci:WS_A600_IMS</v>
      </c>
      <c r="D73" t="str">
        <f t="shared" si="7"/>
        <v>pci:WS_A600_IMS</v>
      </c>
      <c r="E73" t="e">
        <f t="shared" si="10"/>
        <v>#N/A</v>
      </c>
      <c r="F73" t="str">
        <f t="shared" si="11"/>
        <v>WS_A600</v>
      </c>
      <c r="I73" t="str">
        <f t="shared" si="8"/>
        <v>WS_M60T_ISZ</v>
      </c>
      <c r="J73" t="str">
        <f t="shared" si="9"/>
        <v>&amp;pci;WS_M60T_ISZ</v>
      </c>
      <c r="K73" t="s">
        <v>192</v>
      </c>
      <c r="L73" t="s">
        <v>309</v>
      </c>
    </row>
    <row r="74" spans="1:12">
      <c r="A74" t="str">
        <f>MSUCostsPerHour!A76</f>
        <v>IMS</v>
      </c>
      <c r="B74" t="str">
        <f>MSUCostsPerHour!S76</f>
        <v>WS_A800_IMS</v>
      </c>
      <c r="C74" s="98" t="s">
        <v>782</v>
      </c>
      <c r="D74" t="e">
        <f t="shared" si="7"/>
        <v>#N/A</v>
      </c>
      <c r="E74" t="e">
        <f t="shared" si="10"/>
        <v>#N/A</v>
      </c>
      <c r="F74" t="str">
        <f t="shared" si="11"/>
        <v>WS_A800</v>
      </c>
      <c r="I74" t="str">
        <f t="shared" si="8"/>
        <v>WS_A250T</v>
      </c>
      <c r="J74" t="str">
        <f t="shared" si="9"/>
        <v>&amp;pci;WS_A250T</v>
      </c>
      <c r="K74" t="s">
        <v>193</v>
      </c>
      <c r="L74" t="s">
        <v>310</v>
      </c>
    </row>
    <row r="75" spans="1:12">
      <c r="A75" t="str">
        <f>MSUCostsPerHour!A77</f>
        <v>IMS</v>
      </c>
      <c r="B75" t="str">
        <f>MSUCostsPerHour!S77</f>
        <v>WS_M80_IMS</v>
      </c>
      <c r="C75" t="str">
        <f t="shared" si="6"/>
        <v>pci:WS_M80_IMS</v>
      </c>
      <c r="D75" t="str">
        <f t="shared" si="7"/>
        <v>pci:WS_M80_IMS</v>
      </c>
      <c r="E75" t="e">
        <f t="shared" si="10"/>
        <v>#N/A</v>
      </c>
      <c r="F75" t="str">
        <f t="shared" si="11"/>
        <v>WS_M80</v>
      </c>
      <c r="I75" t="str">
        <f t="shared" si="8"/>
        <v>WS_A84HS45</v>
      </c>
      <c r="J75" t="str">
        <f t="shared" si="9"/>
        <v>&amp;pci;WS_A84HS45</v>
      </c>
      <c r="K75" t="s">
        <v>194</v>
      </c>
      <c r="L75" t="s">
        <v>311</v>
      </c>
    </row>
    <row r="76" spans="1:12">
      <c r="A76" t="str">
        <f>MSUCostsPerHour!A78</f>
        <v>IMS</v>
      </c>
      <c r="B76" t="str">
        <f>MSUCostsPerHour!S78</f>
        <v>WS_M110_IMS</v>
      </c>
      <c r="C76" t="str">
        <f t="shared" si="6"/>
        <v>pci:WS_M110_IMS</v>
      </c>
      <c r="D76" t="str">
        <f t="shared" si="7"/>
        <v>pci:WS_M110_IMS</v>
      </c>
      <c r="E76" t="e">
        <f t="shared" si="10"/>
        <v>#N/A</v>
      </c>
      <c r="F76" t="str">
        <f t="shared" si="11"/>
        <v>WS_M110</v>
      </c>
      <c r="I76" t="str">
        <f t="shared" si="8"/>
        <v>WS_P250T_ISZ</v>
      </c>
      <c r="J76" t="str">
        <f t="shared" si="9"/>
        <v>&amp;pci;WS_P250T_ISZ</v>
      </c>
      <c r="K76" t="s">
        <v>195</v>
      </c>
      <c r="L76" t="s">
        <v>312</v>
      </c>
    </row>
    <row r="77" spans="1:12">
      <c r="A77" t="str">
        <f>MSUCostsPerHour!A79</f>
        <v>IMS</v>
      </c>
      <c r="B77" t="str">
        <f>MSUCostsPerHour!S79</f>
        <v>WS_M150_IMS</v>
      </c>
      <c r="C77" t="str">
        <f t="shared" si="6"/>
        <v>pci:WS_M150_IMS</v>
      </c>
      <c r="D77" t="str">
        <f t="shared" si="7"/>
        <v>pci:WS_M150_IMS</v>
      </c>
      <c r="E77" t="e">
        <f t="shared" si="10"/>
        <v>#N/A</v>
      </c>
      <c r="F77" t="str">
        <f t="shared" si="11"/>
        <v>WS_M150</v>
      </c>
      <c r="I77" t="str">
        <f t="shared" si="8"/>
        <v>WS_A84P150</v>
      </c>
      <c r="J77" t="str">
        <f t="shared" si="9"/>
        <v>&amp;pci;WS_A84P150</v>
      </c>
      <c r="K77" t="s">
        <v>196</v>
      </c>
      <c r="L77" t="s">
        <v>313</v>
      </c>
    </row>
    <row r="78" spans="1:12">
      <c r="A78" t="str">
        <f>MSUCostsPerHour!A80</f>
        <v>IMS</v>
      </c>
      <c r="B78" t="str">
        <f>MSUCostsPerHour!S80</f>
        <v>WS_M200_IMS</v>
      </c>
      <c r="C78" t="str">
        <f t="shared" si="6"/>
        <v>pci:WS_M200_IMS</v>
      </c>
      <c r="D78" t="str">
        <f t="shared" si="7"/>
        <v>pci:WS_M200_IMS</v>
      </c>
      <c r="E78" t="e">
        <f t="shared" si="10"/>
        <v>#N/A</v>
      </c>
      <c r="F78" t="str">
        <f t="shared" si="11"/>
        <v>WS_M200</v>
      </c>
      <c r="I78" t="str">
        <f t="shared" si="8"/>
        <v>WS_A84P2007</v>
      </c>
      <c r="J78" t="str">
        <f t="shared" si="9"/>
        <v>&amp;pci;WS_A84P2007</v>
      </c>
      <c r="K78" t="s">
        <v>197</v>
      </c>
      <c r="L78" t="s">
        <v>314</v>
      </c>
    </row>
    <row r="79" spans="1:12">
      <c r="A79" t="str">
        <f>MSUCostsPerHour!A81</f>
        <v>IMS</v>
      </c>
      <c r="B79" t="str">
        <f>MSUCostsPerHour!S81</f>
        <v>WS_M300_IMS</v>
      </c>
      <c r="C79" t="str">
        <f t="shared" si="6"/>
        <v>pci:WS_M300_IMS</v>
      </c>
      <c r="D79" t="str">
        <f t="shared" si="7"/>
        <v>pci:WS_M300_IMS</v>
      </c>
      <c r="E79" t="e">
        <f t="shared" si="10"/>
        <v>#N/A</v>
      </c>
      <c r="F79" t="str">
        <f t="shared" si="11"/>
        <v>WS_M300</v>
      </c>
      <c r="I79" t="str">
        <f t="shared" si="8"/>
        <v>WS_P160T_ISZ</v>
      </c>
      <c r="J79" t="str">
        <f t="shared" si="9"/>
        <v>&amp;pci;WS_P160T_ISZ</v>
      </c>
      <c r="K79" t="s">
        <v>198</v>
      </c>
      <c r="L79" t="s">
        <v>315</v>
      </c>
    </row>
    <row r="80" spans="1:12">
      <c r="A80" t="str">
        <f>MSUCostsPerHour!A82</f>
        <v>IMS</v>
      </c>
      <c r="B80" t="str">
        <f>MSUCostsPerHour!S82</f>
        <v>WS_M400_IMS</v>
      </c>
      <c r="C80" t="str">
        <f t="shared" si="6"/>
        <v>pci:WS_M400_IMS</v>
      </c>
      <c r="D80" t="str">
        <f t="shared" si="7"/>
        <v>pci:WS_M400_IMS</v>
      </c>
      <c r="E80" t="e">
        <f t="shared" si="10"/>
        <v>#N/A</v>
      </c>
      <c r="F80" t="str">
        <f t="shared" si="11"/>
        <v>WS_M400</v>
      </c>
      <c r="I80" t="str">
        <f t="shared" si="8"/>
        <v>WS_M250T</v>
      </c>
      <c r="J80" t="str">
        <f t="shared" si="9"/>
        <v>&amp;pci;WS_M250T</v>
      </c>
      <c r="K80" t="s">
        <v>199</v>
      </c>
      <c r="L80" t="s">
        <v>316</v>
      </c>
    </row>
    <row r="81" spans="1:12">
      <c r="A81" t="str">
        <f>MSUCostsPerHour!A83</f>
        <v>IMS</v>
      </c>
      <c r="B81" t="str">
        <f>MSUCostsPerHour!S83</f>
        <v>WS_M600_IMS</v>
      </c>
      <c r="C81" t="str">
        <f t="shared" si="6"/>
        <v>pci:WS_M600_IMS</v>
      </c>
      <c r="D81" t="str">
        <f t="shared" si="7"/>
        <v>pci:WS_M600_IMS</v>
      </c>
      <c r="E81" t="e">
        <f t="shared" si="10"/>
        <v>#N/A</v>
      </c>
      <c r="F81" t="str">
        <f t="shared" si="11"/>
        <v>WS_M600</v>
      </c>
      <c r="I81" t="str">
        <f t="shared" si="8"/>
        <v>WS_A200T</v>
      </c>
      <c r="J81" t="str">
        <f t="shared" si="9"/>
        <v>&amp;pci;WS_A200T</v>
      </c>
      <c r="K81" t="s">
        <v>200</v>
      </c>
      <c r="L81" t="s">
        <v>317</v>
      </c>
    </row>
    <row r="82" spans="1:12">
      <c r="A82" t="str">
        <f>MSUCostsPerHour!A84</f>
        <v>IMS</v>
      </c>
      <c r="B82" t="str">
        <f>MSUCostsPerHour!S84</f>
        <v>WS_Hydraulic315T_IMS</v>
      </c>
      <c r="C82" s="98" t="s">
        <v>783</v>
      </c>
      <c r="D82" t="e">
        <f t="shared" si="7"/>
        <v>#N/A</v>
      </c>
      <c r="E82" t="e">
        <f t="shared" si="10"/>
        <v>#N/A</v>
      </c>
      <c r="F82" t="str">
        <f t="shared" si="11"/>
        <v>WS_Hydraulic315T</v>
      </c>
      <c r="I82" t="str">
        <f t="shared" si="8"/>
        <v>WS_P200T_ISZ</v>
      </c>
      <c r="J82" t="str">
        <f t="shared" si="9"/>
        <v>&amp;pci;WS_P200T_ISZ</v>
      </c>
      <c r="K82" t="s">
        <v>201</v>
      </c>
      <c r="L82" t="s">
        <v>318</v>
      </c>
    </row>
    <row r="83" spans="1:12">
      <c r="A83" t="str">
        <f>MSUCostsPerHour!A85</f>
        <v>IMS</v>
      </c>
      <c r="B83" t="str">
        <f>MSUCostsPerHour!S85</f>
        <v>WS_Hydraulic400T_IMS</v>
      </c>
      <c r="C83" s="98" t="s">
        <v>784</v>
      </c>
      <c r="D83" t="e">
        <f t="shared" si="7"/>
        <v>#N/A</v>
      </c>
      <c r="E83" t="e">
        <f t="shared" si="10"/>
        <v>#N/A</v>
      </c>
      <c r="F83" t="str">
        <f t="shared" si="11"/>
        <v>WS_Hydraulic400T</v>
      </c>
      <c r="I83" t="str">
        <f t="shared" si="8"/>
        <v>WS_S60T</v>
      </c>
      <c r="J83" t="str">
        <f t="shared" si="9"/>
        <v>&amp;pci;WS_S60T</v>
      </c>
      <c r="K83" t="s">
        <v>202</v>
      </c>
      <c r="L83" t="s">
        <v>319</v>
      </c>
    </row>
    <row r="84" spans="1:12">
      <c r="A84" t="str">
        <f>MSUCostsPerHour!A86</f>
        <v>IMS</v>
      </c>
      <c r="B84" t="str">
        <f>MSUCostsPerHour!S86</f>
        <v>WS_Hydraulic500T_IMS</v>
      </c>
      <c r="C84" s="98" t="s">
        <v>785</v>
      </c>
      <c r="D84" t="e">
        <f t="shared" si="7"/>
        <v>#N/A</v>
      </c>
      <c r="E84" t="e">
        <f t="shared" si="10"/>
        <v>#N/A</v>
      </c>
      <c r="F84" t="str">
        <f t="shared" si="11"/>
        <v>WS_Hydraulic500T</v>
      </c>
      <c r="I84" t="str">
        <f t="shared" si="8"/>
        <v>WS_A60T</v>
      </c>
      <c r="J84" t="str">
        <f t="shared" si="9"/>
        <v>&amp;pci;WS_A60T</v>
      </c>
      <c r="K84" t="s">
        <v>203</v>
      </c>
      <c r="L84" t="s">
        <v>320</v>
      </c>
    </row>
    <row r="85" spans="1:12">
      <c r="A85" t="str">
        <f>MSUCostsPerHour!A87</f>
        <v>IMS</v>
      </c>
      <c r="B85" t="str">
        <f>MSUCostsPerHour!S87</f>
        <v>WS_K1-4000E_IMS</v>
      </c>
      <c r="C85" s="98" t="s">
        <v>786</v>
      </c>
      <c r="D85" t="e">
        <f t="shared" si="7"/>
        <v>#N/A</v>
      </c>
      <c r="E85" t="e">
        <f t="shared" si="10"/>
        <v>#N/A</v>
      </c>
      <c r="F85" t="str">
        <f t="shared" si="11"/>
        <v>WS_K1-4000E</v>
      </c>
      <c r="I85" t="str">
        <f t="shared" si="8"/>
        <v>WS_A84M120</v>
      </c>
      <c r="J85" t="str">
        <f t="shared" si="9"/>
        <v>&amp;pci;WS_A84M120</v>
      </c>
      <c r="K85" t="s">
        <v>204</v>
      </c>
      <c r="L85" t="s">
        <v>321</v>
      </c>
    </row>
    <row r="86" spans="1:12">
      <c r="A86" t="str">
        <f>MSUCostsPerHour!A88</f>
        <v>IMS</v>
      </c>
      <c r="B86" t="str">
        <f>MSUCostsPerHour!S88</f>
        <v>WS_JBP13B5S_IMS</v>
      </c>
      <c r="C86" s="98" t="s">
        <v>787</v>
      </c>
      <c r="D86" t="e">
        <f t="shared" ref="D86:D149" si="12">SUBSTITUTE(SUBSTITUTE(VLOOKUP(B86,$I$2:$J$382,2,FALSE),"&amp;",""),";",":")</f>
        <v>#N/A</v>
      </c>
      <c r="E86" t="e">
        <f t="shared" si="10"/>
        <v>#N/A</v>
      </c>
      <c r="F86" t="str">
        <f t="shared" si="11"/>
        <v>WS_JBP13B5S</v>
      </c>
      <c r="I86" t="str">
        <f t="shared" si="8"/>
        <v>WS_M250T_ISZ</v>
      </c>
      <c r="J86" t="str">
        <f t="shared" si="9"/>
        <v>&amp;pci;WS_M250T_ISZ</v>
      </c>
      <c r="K86" t="s">
        <v>205</v>
      </c>
      <c r="L86" t="s">
        <v>322</v>
      </c>
    </row>
    <row r="87" spans="1:12">
      <c r="A87" t="str">
        <f>MSUCostsPerHour!A89</f>
        <v>IMS</v>
      </c>
      <c r="B87" t="str">
        <f>MSUCostsPerHour!S89</f>
        <v>WS_JBP24B6S_IMS</v>
      </c>
      <c r="C87" s="98" t="s">
        <v>788</v>
      </c>
      <c r="D87" t="e">
        <f t="shared" si="12"/>
        <v>#N/A</v>
      </c>
      <c r="E87" t="e">
        <f t="shared" si="10"/>
        <v>#N/A</v>
      </c>
      <c r="F87" t="str">
        <f t="shared" si="11"/>
        <v>WS_JBP24B6S</v>
      </c>
      <c r="I87" t="str">
        <f t="shared" si="8"/>
        <v>WS_A84P2508</v>
      </c>
      <c r="J87" t="str">
        <f t="shared" si="9"/>
        <v>&amp;pci;WS_A84P2508</v>
      </c>
      <c r="K87" t="s">
        <v>206</v>
      </c>
      <c r="L87" t="s">
        <v>323</v>
      </c>
    </row>
    <row r="88" spans="1:12">
      <c r="A88" t="str">
        <f>MSUCostsPerHour!A90</f>
        <v>IMS</v>
      </c>
      <c r="B88" t="str">
        <f>MSUCostsPerHour!S90</f>
        <v>WS_JBP19B6S_IMS</v>
      </c>
      <c r="C88" s="98" t="s">
        <v>788</v>
      </c>
      <c r="D88" t="e">
        <f t="shared" si="12"/>
        <v>#N/A</v>
      </c>
      <c r="E88" t="e">
        <f t="shared" si="10"/>
        <v>#N/A</v>
      </c>
      <c r="F88" t="str">
        <f t="shared" si="11"/>
        <v>WS_JBP19B6S</v>
      </c>
      <c r="I88" t="str">
        <f t="shared" si="8"/>
        <v>WS_M60T</v>
      </c>
      <c r="J88" t="str">
        <f t="shared" si="9"/>
        <v>&amp;pci;WS_M60T</v>
      </c>
      <c r="K88" t="s">
        <v>207</v>
      </c>
      <c r="L88" t="s">
        <v>324</v>
      </c>
    </row>
    <row r="89" spans="1:12">
      <c r="A89" t="str">
        <f>MSUCostsPerHour!A91</f>
        <v>IMS</v>
      </c>
      <c r="B89" t="str">
        <f>MSUCostsPerHour!S91</f>
        <v>WS_ZR25HN-4_IMS</v>
      </c>
      <c r="C89" s="98" t="s">
        <v>789</v>
      </c>
      <c r="D89" t="e">
        <f t="shared" si="12"/>
        <v>#N/A</v>
      </c>
      <c r="E89" t="e">
        <f t="shared" si="10"/>
        <v>#N/A</v>
      </c>
      <c r="F89" t="str">
        <f t="shared" si="11"/>
        <v>WS_ZR25HN-4</v>
      </c>
      <c r="I89" t="str">
        <f t="shared" si="8"/>
        <v>WS_P200T_Komatsu_ISZ</v>
      </c>
      <c r="J89" t="str">
        <f t="shared" si="9"/>
        <v>&amp;pci;WS_P200T_Komatsu_ISZ</v>
      </c>
      <c r="K89" t="s">
        <v>208</v>
      </c>
      <c r="L89" t="s">
        <v>325</v>
      </c>
    </row>
    <row r="90" spans="1:12">
      <c r="A90" t="str">
        <f>MSUCostsPerHour!A92</f>
        <v>IMS</v>
      </c>
      <c r="B90" t="str">
        <f>MSUCostsPerHour!S92</f>
        <v>WS_ZR40HN_IMS</v>
      </c>
      <c r="C90" s="98" t="s">
        <v>790</v>
      </c>
      <c r="D90" t="e">
        <f t="shared" si="12"/>
        <v>#N/A</v>
      </c>
      <c r="E90" t="e">
        <f t="shared" si="10"/>
        <v>#N/A</v>
      </c>
      <c r="F90" t="str">
        <f t="shared" si="11"/>
        <v>WS_ZR40HN</v>
      </c>
      <c r="I90" t="str">
        <f t="shared" si="8"/>
        <v>WS_A84P601</v>
      </c>
      <c r="J90" t="str">
        <f t="shared" si="9"/>
        <v>&amp;pci;WS_A84P601</v>
      </c>
      <c r="K90" t="s">
        <v>209</v>
      </c>
      <c r="L90" t="s">
        <v>326</v>
      </c>
    </row>
    <row r="91" spans="1:12">
      <c r="A91" t="str">
        <f>MSUCostsPerHour!A93</f>
        <v>IMS</v>
      </c>
      <c r="B91" t="str">
        <f>MSUCostsPerHour!S93</f>
        <v>WS_FXP56M_IMS</v>
      </c>
      <c r="C91" s="98" t="s">
        <v>791</v>
      </c>
      <c r="D91" t="e">
        <f t="shared" si="12"/>
        <v>#N/A</v>
      </c>
      <c r="E91" t="e">
        <f t="shared" si="10"/>
        <v>#N/A</v>
      </c>
      <c r="F91" t="str">
        <f t="shared" si="11"/>
        <v>WS_FXP56M</v>
      </c>
      <c r="I91" t="str">
        <f t="shared" si="8"/>
        <v>WS_M160T</v>
      </c>
      <c r="J91" t="str">
        <f t="shared" si="9"/>
        <v>&amp;pci;WS_M160T</v>
      </c>
      <c r="K91" t="s">
        <v>210</v>
      </c>
      <c r="L91" t="s">
        <v>327</v>
      </c>
    </row>
    <row r="92" spans="1:12">
      <c r="A92" t="str">
        <f>MSUCostsPerHour!A94</f>
        <v>IMS</v>
      </c>
      <c r="B92" t="str">
        <f>MSUCostsPerHour!S94</f>
        <v>WS_MM12_IMS</v>
      </c>
      <c r="C92" s="113" t="s">
        <v>939</v>
      </c>
      <c r="D92" t="e">
        <f t="shared" si="12"/>
        <v>#N/A</v>
      </c>
      <c r="E92" t="e">
        <f t="shared" si="10"/>
        <v>#N/A</v>
      </c>
      <c r="F92" t="str">
        <f t="shared" si="11"/>
        <v>WS_MM12</v>
      </c>
      <c r="I92" t="str">
        <f t="shared" si="8"/>
        <v>WS_A84P1103</v>
      </c>
      <c r="J92" t="str">
        <f t="shared" si="9"/>
        <v>&amp;pci;WS_A84P1103</v>
      </c>
      <c r="K92" t="s">
        <v>211</v>
      </c>
      <c r="L92" t="s">
        <v>328</v>
      </c>
    </row>
    <row r="93" spans="1:12">
      <c r="A93" t="str">
        <f>MSUCostsPerHour!A95</f>
        <v>IMS</v>
      </c>
      <c r="B93" t="str">
        <f>MSUCostsPerHour!S95</f>
        <v>WS_AMP30_IMS</v>
      </c>
      <c r="C93" s="113" t="s">
        <v>940</v>
      </c>
      <c r="D93" t="e">
        <f t="shared" si="12"/>
        <v>#N/A</v>
      </c>
      <c r="E93" t="e">
        <f t="shared" si="10"/>
        <v>#N/A</v>
      </c>
      <c r="F93" t="str">
        <f t="shared" si="11"/>
        <v>WS_AMP30</v>
      </c>
      <c r="I93" t="str">
        <f t="shared" si="8"/>
        <v>WS_A75200T</v>
      </c>
      <c r="J93" t="str">
        <f t="shared" si="9"/>
        <v>&amp;pci;WS_A75200T</v>
      </c>
      <c r="K93" t="s">
        <v>212</v>
      </c>
      <c r="L93" t="s">
        <v>329</v>
      </c>
    </row>
    <row r="94" spans="1:12">
      <c r="A94" t="str">
        <f>MSUCostsPerHour!A96</f>
        <v>IMS</v>
      </c>
      <c r="B94" t="str">
        <f>MSUCostsPerHour!S96</f>
        <v>WS_250T_IMS</v>
      </c>
      <c r="C94" s="98" t="s">
        <v>792</v>
      </c>
      <c r="D94" t="e">
        <f t="shared" si="12"/>
        <v>#N/A</v>
      </c>
      <c r="E94" t="e">
        <f t="shared" si="10"/>
        <v>#N/A</v>
      </c>
      <c r="F94" t="str">
        <f t="shared" si="11"/>
        <v>WS_250T</v>
      </c>
      <c r="I94" t="str">
        <f t="shared" si="8"/>
        <v>WS_M110T_ISZ</v>
      </c>
      <c r="J94" t="str">
        <f t="shared" si="9"/>
        <v>&amp;pci;WS_M110T_ISZ</v>
      </c>
      <c r="K94" t="s">
        <v>213</v>
      </c>
      <c r="L94" t="s">
        <v>330</v>
      </c>
    </row>
    <row r="95" spans="1:12">
      <c r="A95" t="str">
        <f>MSUCostsPerHour!A97</f>
        <v>IMS</v>
      </c>
      <c r="B95" t="str">
        <f>MSUCostsPerHour!S97</f>
        <v>WS_Incising(THC-70NC)_IMS</v>
      </c>
      <c r="C95" s="113" t="s">
        <v>946</v>
      </c>
      <c r="D95" t="e">
        <f t="shared" si="12"/>
        <v>#N/A</v>
      </c>
      <c r="E95" t="e">
        <f t="shared" si="10"/>
        <v>#N/A</v>
      </c>
      <c r="F95" t="str">
        <f t="shared" si="11"/>
        <v>WS_Incising(THC-70NC)</v>
      </c>
      <c r="I95" t="str">
        <f t="shared" si="8"/>
        <v>WS_P250T_Seyi_ISZ</v>
      </c>
      <c r="J95" t="str">
        <f t="shared" si="9"/>
        <v>&amp;pci;WS_P250T_Seyi_ISZ</v>
      </c>
      <c r="K95" t="s">
        <v>214</v>
      </c>
      <c r="L95" t="s">
        <v>331</v>
      </c>
    </row>
    <row r="96" spans="1:12">
      <c r="A96" t="str">
        <f>MSUCostsPerHour!A98</f>
        <v>IMS</v>
      </c>
      <c r="B96" t="str">
        <f>MSUCostsPerHour!S98</f>
        <v>WS_NH622_IMS</v>
      </c>
      <c r="C96" s="98" t="s">
        <v>793</v>
      </c>
      <c r="D96" t="e">
        <f t="shared" si="12"/>
        <v>#N/A</v>
      </c>
      <c r="E96" t="e">
        <f t="shared" si="10"/>
        <v>#N/A</v>
      </c>
      <c r="F96" t="str">
        <f t="shared" si="11"/>
        <v>WS_NH622</v>
      </c>
      <c r="I96" t="str">
        <f t="shared" si="8"/>
        <v>WS_A75035T</v>
      </c>
      <c r="J96" t="str">
        <f t="shared" si="9"/>
        <v>&amp;pci;WS_A75035T</v>
      </c>
      <c r="K96" t="s">
        <v>215</v>
      </c>
      <c r="L96" t="s">
        <v>332</v>
      </c>
    </row>
    <row r="97" spans="1:12">
      <c r="A97" t="str">
        <f>MSUCostsPerHour!A99</f>
        <v>IMS</v>
      </c>
      <c r="B97" t="str">
        <f>MSUCostsPerHour!S99</f>
        <v>WS_Lathe_IMS</v>
      </c>
      <c r="C97" s="113" t="s">
        <v>941</v>
      </c>
      <c r="D97" t="e">
        <f t="shared" si="12"/>
        <v>#N/A</v>
      </c>
      <c r="E97" t="e">
        <f t="shared" si="10"/>
        <v>#N/A</v>
      </c>
      <c r="F97" t="str">
        <f t="shared" si="11"/>
        <v>WS_Lathe</v>
      </c>
      <c r="I97" t="str">
        <f t="shared" si="8"/>
        <v>WS_P60T_Highspeed_ISZ</v>
      </c>
      <c r="J97" t="str">
        <f t="shared" si="9"/>
        <v>&amp;pci;WS_P60T_Highspeed_ISZ</v>
      </c>
      <c r="K97" t="s">
        <v>216</v>
      </c>
      <c r="L97" t="s">
        <v>333</v>
      </c>
    </row>
    <row r="98" spans="1:12">
      <c r="A98" t="str">
        <f>MSUCostsPerHour!A100</f>
        <v>IMS</v>
      </c>
      <c r="B98" t="str">
        <f>MSUCostsPerHour!S100</f>
        <v>WS_MillingMachining_IMS</v>
      </c>
      <c r="C98" s="113" t="s">
        <v>942</v>
      </c>
      <c r="D98" t="e">
        <f t="shared" si="12"/>
        <v>#N/A</v>
      </c>
      <c r="E98" t="e">
        <f t="shared" si="10"/>
        <v>#N/A</v>
      </c>
      <c r="F98" t="str">
        <f t="shared" si="11"/>
        <v>WS_MillingMachining</v>
      </c>
      <c r="I98" t="str">
        <f t="shared" si="8"/>
        <v>WS_A84M200</v>
      </c>
      <c r="J98" t="str">
        <f t="shared" si="9"/>
        <v>&amp;pci;WS_A84M200</v>
      </c>
      <c r="K98" t="s">
        <v>217</v>
      </c>
      <c r="L98" t="s">
        <v>334</v>
      </c>
    </row>
    <row r="99" spans="1:12">
      <c r="A99" t="str">
        <f>MSUCostsPerHour!A101</f>
        <v>IMS</v>
      </c>
      <c r="B99" t="str">
        <f>MSUCostsPerHour!S101</f>
        <v>WS_MachiningCentre_IMS</v>
      </c>
      <c r="C99" s="113" t="s">
        <v>943</v>
      </c>
      <c r="D99" t="e">
        <f t="shared" si="12"/>
        <v>#N/A</v>
      </c>
      <c r="E99" t="e">
        <f t="shared" si="10"/>
        <v>#N/A</v>
      </c>
      <c r="F99" t="str">
        <f t="shared" si="11"/>
        <v>WS_MachiningCentre</v>
      </c>
      <c r="I99" t="str">
        <f t="shared" si="8"/>
        <v>WS_A75160T</v>
      </c>
      <c r="J99" t="str">
        <f t="shared" si="9"/>
        <v>&amp;pci;WS_A75160T</v>
      </c>
      <c r="K99" t="s">
        <v>218</v>
      </c>
      <c r="L99" t="s">
        <v>335</v>
      </c>
    </row>
    <row r="100" spans="1:12">
      <c r="A100" t="str">
        <f>MSUCostsPerHour!A102</f>
        <v>IMS</v>
      </c>
      <c r="B100" t="str">
        <f>MSUCostsPerHour!S102</f>
        <v>WS_AIDA630T_IMS</v>
      </c>
      <c r="C100" s="113" t="s">
        <v>944</v>
      </c>
      <c r="D100" t="e">
        <f t="shared" si="12"/>
        <v>#N/A</v>
      </c>
      <c r="E100" t="e">
        <f t="shared" si="10"/>
        <v>#N/A</v>
      </c>
      <c r="F100" t="str">
        <f t="shared" si="11"/>
        <v>WS_AIDA630T</v>
      </c>
      <c r="I100" t="str">
        <f t="shared" si="8"/>
        <v>WS_M110T</v>
      </c>
      <c r="J100" t="str">
        <f t="shared" si="9"/>
        <v>&amp;pci;WS_M110T</v>
      </c>
      <c r="K100" t="s">
        <v>219</v>
      </c>
      <c r="L100" t="s">
        <v>336</v>
      </c>
    </row>
    <row r="101" spans="1:12">
      <c r="A101" t="str">
        <f>MSUCostsPerHour!A103</f>
        <v>IMS</v>
      </c>
      <c r="B101" t="str">
        <f>MSUCostsPerHour!S103</f>
        <v>WS_40T_IMS</v>
      </c>
      <c r="C101" s="98" t="s">
        <v>794</v>
      </c>
      <c r="D101" t="e">
        <f t="shared" si="12"/>
        <v>#N/A</v>
      </c>
      <c r="E101" t="e">
        <f t="shared" si="10"/>
        <v>#N/A</v>
      </c>
      <c r="F101" t="str">
        <f t="shared" si="11"/>
        <v>WS_40T</v>
      </c>
      <c r="I101" t="str">
        <f t="shared" si="8"/>
        <v>WS_A300T</v>
      </c>
      <c r="J101" t="str">
        <f t="shared" si="9"/>
        <v>&amp;pci;WS_A300T</v>
      </c>
      <c r="K101" t="s">
        <v>220</v>
      </c>
      <c r="L101" t="s">
        <v>337</v>
      </c>
    </row>
    <row r="102" spans="1:12">
      <c r="A102" t="str">
        <f>MSUCostsPerHour!A104</f>
        <v>IMS</v>
      </c>
      <c r="B102" t="str">
        <f>MSUCostsPerHour!S104</f>
        <v>WS_60T_IMS</v>
      </c>
      <c r="C102" s="98" t="s">
        <v>795</v>
      </c>
      <c r="D102" t="e">
        <f t="shared" si="12"/>
        <v>#N/A</v>
      </c>
      <c r="E102" t="e">
        <f t="shared" si="10"/>
        <v>#N/A</v>
      </c>
      <c r="F102" t="str">
        <f t="shared" si="11"/>
        <v>WS_60T</v>
      </c>
      <c r="I102" t="str">
        <f t="shared" si="8"/>
        <v>WS_M80T_ISZ</v>
      </c>
      <c r="J102" t="str">
        <f t="shared" si="9"/>
        <v>&amp;pci;WS_M80T_ISZ</v>
      </c>
      <c r="K102" t="s">
        <v>221</v>
      </c>
      <c r="L102" t="s">
        <v>338</v>
      </c>
    </row>
    <row r="103" spans="1:12">
      <c r="A103" t="str">
        <f>MSUCostsPerHour!A105</f>
        <v>IMS</v>
      </c>
      <c r="B103" t="str">
        <f>MSUCostsPerHour!S105</f>
        <v>WS_75T_IMS</v>
      </c>
      <c r="C103" s="98" t="s">
        <v>796</v>
      </c>
      <c r="D103" t="e">
        <f t="shared" si="12"/>
        <v>#N/A</v>
      </c>
      <c r="E103" t="e">
        <f t="shared" si="10"/>
        <v>#N/A</v>
      </c>
      <c r="F103" t="str">
        <f t="shared" si="11"/>
        <v>WS_75T</v>
      </c>
      <c r="I103" t="str">
        <f t="shared" si="8"/>
        <v>WS_M80T</v>
      </c>
      <c r="J103" t="str">
        <f t="shared" si="9"/>
        <v>&amp;pci;WS_M80T</v>
      </c>
      <c r="K103" t="s">
        <v>222</v>
      </c>
      <c r="L103" t="s">
        <v>339</v>
      </c>
    </row>
    <row r="104" spans="1:12">
      <c r="A104" t="str">
        <f>MSUCostsPerHour!A106</f>
        <v>IMS</v>
      </c>
      <c r="B104" t="str">
        <f>MSUCostsPerHour!S106</f>
        <v>WS_100T_IMS</v>
      </c>
      <c r="C104" s="98" t="s">
        <v>797</v>
      </c>
      <c r="D104" t="e">
        <f t="shared" si="12"/>
        <v>#N/A</v>
      </c>
      <c r="E104" t="e">
        <f t="shared" si="10"/>
        <v>#N/A</v>
      </c>
      <c r="F104" t="str">
        <f t="shared" si="11"/>
        <v>WS_100T</v>
      </c>
      <c r="I104" t="str">
        <f t="shared" si="8"/>
        <v>WS_A75110T</v>
      </c>
      <c r="J104" t="str">
        <f t="shared" si="9"/>
        <v>&amp;pci;WS_A75110T</v>
      </c>
      <c r="K104" t="s">
        <v>223</v>
      </c>
      <c r="L104" t="s">
        <v>340</v>
      </c>
    </row>
    <row r="105" spans="1:12">
      <c r="A105" t="str">
        <f>MSUCostsPerHour!A107</f>
        <v>IMS</v>
      </c>
      <c r="B105" t="str">
        <f>MSUCostsPerHour!S107</f>
        <v>WS_120T_IMS</v>
      </c>
      <c r="C105" s="98" t="s">
        <v>798</v>
      </c>
      <c r="D105" t="e">
        <f t="shared" si="12"/>
        <v>#N/A</v>
      </c>
      <c r="E105" t="e">
        <f t="shared" si="10"/>
        <v>#N/A</v>
      </c>
      <c r="F105" t="str">
        <f t="shared" si="11"/>
        <v>WS_120T</v>
      </c>
      <c r="I105" t="str">
        <f t="shared" si="8"/>
        <v>WS_A300T_HITL</v>
      </c>
      <c r="J105" t="str">
        <f t="shared" si="9"/>
        <v>&amp;pci;WS_A300T_HITL</v>
      </c>
      <c r="K105" t="s">
        <v>224</v>
      </c>
      <c r="L105" t="s">
        <v>341</v>
      </c>
    </row>
    <row r="106" spans="1:12">
      <c r="A106" t="str">
        <f>MSUCostsPerHour!A108</f>
        <v>IMS</v>
      </c>
      <c r="B106" t="str">
        <f>MSUCostsPerHour!S108</f>
        <v>WS_160T_IMS</v>
      </c>
      <c r="C106" s="98" t="s">
        <v>799</v>
      </c>
      <c r="D106" t="e">
        <f t="shared" si="12"/>
        <v>#N/A</v>
      </c>
      <c r="E106" t="e">
        <f t="shared" si="10"/>
        <v>#N/A</v>
      </c>
      <c r="F106" t="str">
        <f t="shared" si="11"/>
        <v>WS_160T</v>
      </c>
      <c r="I106" t="str">
        <f t="shared" si="8"/>
        <v>WS_A84HS40</v>
      </c>
      <c r="J106" t="str">
        <f t="shared" si="9"/>
        <v>&amp;pci;WS_A84HS40</v>
      </c>
      <c r="K106" t="s">
        <v>225</v>
      </c>
      <c r="L106" t="s">
        <v>342</v>
      </c>
    </row>
    <row r="107" spans="1:12">
      <c r="A107" t="str">
        <f>MSUCostsPerHour!A109</f>
        <v>IMS</v>
      </c>
      <c r="B107" t="str">
        <f>MSUCostsPerHour!S109</f>
        <v>WS_220T_IMS</v>
      </c>
      <c r="C107" s="98" t="s">
        <v>800</v>
      </c>
      <c r="D107" t="e">
        <f t="shared" si="12"/>
        <v>#N/A</v>
      </c>
      <c r="E107" t="e">
        <f t="shared" si="10"/>
        <v>#N/A</v>
      </c>
      <c r="F107" t="str">
        <f t="shared" si="11"/>
        <v>WS_220T</v>
      </c>
      <c r="I107" t="str">
        <f t="shared" si="8"/>
        <v>WS_A80T</v>
      </c>
      <c r="J107" t="str">
        <f t="shared" si="9"/>
        <v>&amp;pci;WS_A80T</v>
      </c>
      <c r="K107" t="s">
        <v>226</v>
      </c>
      <c r="L107" t="s">
        <v>343</v>
      </c>
    </row>
    <row r="108" spans="1:12">
      <c r="A108" t="str">
        <f>MSUCostsPerHour!A110</f>
        <v>IMS</v>
      </c>
      <c r="B108" t="str">
        <f>MSUCostsPerHour!S110</f>
        <v>WS_280T_IMS</v>
      </c>
      <c r="C108" s="98" t="s">
        <v>801</v>
      </c>
      <c r="D108" t="e">
        <f t="shared" si="12"/>
        <v>#N/A</v>
      </c>
      <c r="E108" t="e">
        <f t="shared" si="10"/>
        <v>#N/A</v>
      </c>
      <c r="F108" t="str">
        <f t="shared" si="11"/>
        <v>WS_280T</v>
      </c>
      <c r="I108" t="str">
        <f t="shared" si="8"/>
        <v>WS_P110T_Umax_ISZ</v>
      </c>
      <c r="J108" t="str">
        <f t="shared" si="9"/>
        <v>&amp;pci;WS_P110T_Umax_ISZ</v>
      </c>
      <c r="K108" t="s">
        <v>227</v>
      </c>
      <c r="L108" t="s">
        <v>344</v>
      </c>
    </row>
    <row r="109" spans="1:12">
      <c r="A109" t="str">
        <f>MSUCostsPerHour!A111</f>
        <v>IMS</v>
      </c>
      <c r="B109" t="str">
        <f>MSUCostsPerHour!S111</f>
        <v>WS_350T_IMS</v>
      </c>
      <c r="C109" s="98" t="s">
        <v>802</v>
      </c>
      <c r="D109" t="e">
        <f t="shared" si="12"/>
        <v>#N/A</v>
      </c>
      <c r="E109" t="e">
        <f t="shared" si="10"/>
        <v>#N/A</v>
      </c>
      <c r="F109" t="str">
        <f t="shared" si="11"/>
        <v>WS_350T</v>
      </c>
      <c r="I109" t="str">
        <f t="shared" si="8"/>
        <v>WS_M200T_ISZ</v>
      </c>
      <c r="J109" t="str">
        <f t="shared" si="9"/>
        <v>&amp;pci;WS_M200T_ISZ</v>
      </c>
      <c r="K109" t="s">
        <v>228</v>
      </c>
      <c r="L109" t="s">
        <v>345</v>
      </c>
    </row>
    <row r="110" spans="1:12">
      <c r="A110" t="str">
        <f>MSUCostsPerHour!A112</f>
        <v>IMS</v>
      </c>
      <c r="B110" t="str">
        <f>MSUCostsPerHour!S112</f>
        <v>WS_450T_IMS</v>
      </c>
      <c r="C110" s="98" t="s">
        <v>803</v>
      </c>
      <c r="D110" t="e">
        <f t="shared" si="12"/>
        <v>#N/A</v>
      </c>
      <c r="E110" t="e">
        <f t="shared" si="10"/>
        <v>#N/A</v>
      </c>
      <c r="F110" t="str">
        <f t="shared" si="11"/>
        <v>WS_450T</v>
      </c>
      <c r="I110" t="str">
        <f t="shared" si="8"/>
        <v>WS_P400T_ISZ</v>
      </c>
      <c r="J110" t="str">
        <f t="shared" si="9"/>
        <v>&amp;pci;WS_P400T_ISZ</v>
      </c>
      <c r="K110" t="s">
        <v>229</v>
      </c>
      <c r="L110" t="s">
        <v>346</v>
      </c>
    </row>
    <row r="111" spans="1:12">
      <c r="A111" t="str">
        <f>MSUCostsPerHour!A113</f>
        <v>IMS</v>
      </c>
      <c r="B111" t="str">
        <f>MSUCostsPerHour!S113</f>
        <v>WS_550T_IMS</v>
      </c>
      <c r="C111" s="98" t="s">
        <v>804</v>
      </c>
      <c r="D111" t="e">
        <f t="shared" si="12"/>
        <v>#N/A</v>
      </c>
      <c r="E111" t="e">
        <f t="shared" si="10"/>
        <v>#N/A</v>
      </c>
      <c r="F111" t="str">
        <f t="shared" si="11"/>
        <v>WS_550T</v>
      </c>
      <c r="I111" t="str">
        <f t="shared" si="8"/>
        <v>WS_P110T_ISZ</v>
      </c>
      <c r="J111" t="str">
        <f t="shared" si="9"/>
        <v>&amp;pci;WS_P110T_ISZ</v>
      </c>
      <c r="K111" t="s">
        <v>230</v>
      </c>
      <c r="L111" t="s">
        <v>347</v>
      </c>
    </row>
    <row r="112" spans="1:12">
      <c r="A112" t="str">
        <f>MSUCostsPerHour!A114</f>
        <v>IMS</v>
      </c>
      <c r="B112" t="str">
        <f>MSUCostsPerHour!S114</f>
        <v>WS_650T_IMS</v>
      </c>
      <c r="C112" s="98" t="s">
        <v>805</v>
      </c>
      <c r="D112" t="e">
        <f t="shared" si="12"/>
        <v>#N/A</v>
      </c>
      <c r="E112" t="e">
        <f t="shared" si="10"/>
        <v>#N/A</v>
      </c>
      <c r="F112" t="str">
        <f t="shared" si="11"/>
        <v>WS_650T</v>
      </c>
      <c r="I112" t="str">
        <f t="shared" si="8"/>
        <v>WS_A45T</v>
      </c>
      <c r="J112" t="str">
        <f t="shared" si="9"/>
        <v>&amp;pci;WS_A45T</v>
      </c>
      <c r="K112" t="s">
        <v>231</v>
      </c>
      <c r="L112" t="s">
        <v>348</v>
      </c>
    </row>
    <row r="113" spans="1:12">
      <c r="A113" t="str">
        <f>MSUCostsPerHour!A115</f>
        <v>IMS</v>
      </c>
      <c r="B113" t="str">
        <f>MSUCostsPerHour!S115</f>
        <v>WS_850T_IMS</v>
      </c>
      <c r="C113" s="98" t="s">
        <v>806</v>
      </c>
      <c r="D113" t="e">
        <f t="shared" si="12"/>
        <v>#N/A</v>
      </c>
      <c r="E113" t="e">
        <f t="shared" si="10"/>
        <v>#N/A</v>
      </c>
      <c r="F113" t="str">
        <f t="shared" si="11"/>
        <v>WS_850T</v>
      </c>
      <c r="I113" t="str">
        <f t="shared" si="8"/>
        <v>WS_M75110T</v>
      </c>
      <c r="J113" t="str">
        <f t="shared" si="9"/>
        <v>&amp;pci;WS_M75110T</v>
      </c>
      <c r="K113" t="s">
        <v>232</v>
      </c>
      <c r="L113" t="s">
        <v>349</v>
      </c>
    </row>
    <row r="114" spans="1:12">
      <c r="A114" t="str">
        <f>MSUCostsPerHour!A116</f>
        <v>IMS</v>
      </c>
      <c r="B114" t="str">
        <f>MSUCostsPerHour!S116</f>
        <v>WS_1000T_IMS</v>
      </c>
      <c r="C114" s="98" t="s">
        <v>807</v>
      </c>
      <c r="D114" t="e">
        <f t="shared" si="12"/>
        <v>#N/A</v>
      </c>
      <c r="E114" t="e">
        <f t="shared" si="10"/>
        <v>#N/A</v>
      </c>
      <c r="F114" t="str">
        <f t="shared" si="11"/>
        <v>WS_1000T</v>
      </c>
      <c r="I114" t="str">
        <f t="shared" si="8"/>
        <v>WS_M75160T</v>
      </c>
      <c r="J114" t="str">
        <f t="shared" si="9"/>
        <v>&amp;pci;WS_M75160T</v>
      </c>
      <c r="K114" t="s">
        <v>233</v>
      </c>
      <c r="L114" t="s">
        <v>350</v>
      </c>
    </row>
    <row r="115" spans="1:12">
      <c r="A115" t="str">
        <f>MSUCostsPerHour!A117</f>
        <v>IMS</v>
      </c>
      <c r="B115" t="str">
        <f>MSUCostsPerHour!S117</f>
        <v>WS_140TDoubleshot_IMS</v>
      </c>
      <c r="C115" s="98" t="s">
        <v>808</v>
      </c>
      <c r="D115" t="e">
        <f t="shared" si="12"/>
        <v>#N/A</v>
      </c>
      <c r="E115" t="e">
        <f t="shared" si="10"/>
        <v>#N/A</v>
      </c>
      <c r="F115" t="str">
        <f t="shared" si="11"/>
        <v>WS_140TDoubleshot</v>
      </c>
      <c r="I115" t="str">
        <f t="shared" si="8"/>
        <v>WS_M75300T</v>
      </c>
      <c r="J115" t="str">
        <f t="shared" si="9"/>
        <v>&amp;pci;WS_M75300T</v>
      </c>
      <c r="K115" t="s">
        <v>234</v>
      </c>
      <c r="L115" t="s">
        <v>351</v>
      </c>
    </row>
    <row r="116" spans="1:12">
      <c r="A116" t="str">
        <f>MSUCostsPerHour!A118</f>
        <v>IMS</v>
      </c>
      <c r="B116" t="str">
        <f>MSUCostsPerHour!S118</f>
        <v>WS_250TDoubleshot_IMS</v>
      </c>
      <c r="C116" s="98" t="s">
        <v>809</v>
      </c>
      <c r="D116" t="e">
        <f t="shared" si="12"/>
        <v>#N/A</v>
      </c>
      <c r="E116" t="e">
        <f t="shared" si="10"/>
        <v>#N/A</v>
      </c>
      <c r="F116" t="str">
        <f t="shared" si="11"/>
        <v>WS_250TDoubleshot</v>
      </c>
      <c r="I116" t="str">
        <f t="shared" si="8"/>
        <v>WS_A75400T</v>
      </c>
      <c r="J116" t="str">
        <f t="shared" si="9"/>
        <v>&amp;pci;WS_A75400T</v>
      </c>
      <c r="K116" t="s">
        <v>235</v>
      </c>
      <c r="L116" t="s">
        <v>352</v>
      </c>
    </row>
    <row r="117" spans="1:12">
      <c r="A117" t="str">
        <f>MSUCostsPerHour!A119</f>
        <v>ISZ</v>
      </c>
      <c r="B117" t="str">
        <f>MSUCostsPerHour!S119</f>
        <v>WS_Tapping_Brother_ISZ</v>
      </c>
      <c r="C117" t="str">
        <f t="shared" ref="C117:C149" si="13">IF(ISNA(D117),E117,D117)</f>
        <v>pci:WS_Tapping_Brother_ISZ</v>
      </c>
      <c r="D117" t="str">
        <f t="shared" si="12"/>
        <v>pci:WS_Tapping_Brother_ISZ</v>
      </c>
      <c r="E117" t="e">
        <f t="shared" si="10"/>
        <v>#N/A</v>
      </c>
      <c r="F117" t="str">
        <f t="shared" si="11"/>
        <v>WS_Tapping_Brother</v>
      </c>
      <c r="I117" t="str">
        <f t="shared" si="8"/>
        <v>WS_M75200T</v>
      </c>
      <c r="J117" t="str">
        <f t="shared" si="9"/>
        <v>&amp;pci;WS_M75200T</v>
      </c>
      <c r="K117" t="s">
        <v>236</v>
      </c>
      <c r="L117" t="s">
        <v>353</v>
      </c>
    </row>
    <row r="118" spans="1:12">
      <c r="A118" t="str">
        <f>MSUCostsPerHour!A120</f>
        <v>ISZ</v>
      </c>
      <c r="B118" t="str">
        <f>MSUCostsPerHour!S120</f>
        <v>WS_Tapping_Multi_ISZ</v>
      </c>
      <c r="C118" t="str">
        <f t="shared" si="13"/>
        <v>pci:WS_Tapping_Multi_ISZ</v>
      </c>
      <c r="D118" t="str">
        <f t="shared" si="12"/>
        <v>pci:WS_Tapping_Multi_ISZ</v>
      </c>
      <c r="E118" t="e">
        <f t="shared" si="10"/>
        <v>#N/A</v>
      </c>
      <c r="F118" t="str">
        <f t="shared" si="11"/>
        <v>WS_Tapping_Multi</v>
      </c>
      <c r="I118" t="str">
        <f t="shared" si="8"/>
        <v>WS_M75060T</v>
      </c>
      <c r="J118" t="str">
        <f t="shared" si="9"/>
        <v>&amp;pci;WS_M75060T</v>
      </c>
      <c r="K118" t="s">
        <v>237</v>
      </c>
      <c r="L118" t="s">
        <v>354</v>
      </c>
    </row>
    <row r="119" spans="1:12">
      <c r="A119" t="str">
        <f>MSUCostsPerHour!A121</f>
        <v>ISZ</v>
      </c>
      <c r="B119" t="str">
        <f>MSUCostsPerHour!S121</f>
        <v>WS_Staking_Hager_ISZ</v>
      </c>
      <c r="C119" t="str">
        <f t="shared" si="13"/>
        <v>pci:WS_Staking_Hager_ISZ</v>
      </c>
      <c r="D119" t="str">
        <f t="shared" si="12"/>
        <v>pci:WS_Staking_Hager_ISZ</v>
      </c>
      <c r="E119" t="e">
        <f t="shared" si="10"/>
        <v>#N/A</v>
      </c>
      <c r="F119" t="str">
        <f t="shared" si="11"/>
        <v>WS_Staking_Hager</v>
      </c>
      <c r="H119" t="s">
        <v>102</v>
      </c>
      <c r="I119" t="str">
        <f t="shared" si="8"/>
        <v>WS_SpotWeld65KVA_IMS</v>
      </c>
      <c r="J119" t="str">
        <f t="shared" ref="J119:J133" si="14">L2</f>
        <v>&amp;pci;WS_SpotWeld65KVA_IMS</v>
      </c>
      <c r="L119" t="s">
        <v>355</v>
      </c>
    </row>
    <row r="120" spans="1:12">
      <c r="A120" t="str">
        <f>MSUCostsPerHour!A122</f>
        <v>ISZ</v>
      </c>
      <c r="B120" t="str">
        <f>MSUCostsPerHour!S122</f>
        <v>WS_Staking_5T_ISZ</v>
      </c>
      <c r="C120" t="str">
        <f t="shared" si="13"/>
        <v>pci:WS_Staking_5T_ISZ</v>
      </c>
      <c r="D120" t="str">
        <f t="shared" si="12"/>
        <v>pci:WS_Staking_5T_ISZ</v>
      </c>
      <c r="E120" t="e">
        <f t="shared" si="10"/>
        <v>#N/A</v>
      </c>
      <c r="F120" t="str">
        <f t="shared" si="11"/>
        <v>WS_Staking_5T</v>
      </c>
      <c r="I120" t="str">
        <f t="shared" si="8"/>
        <v>WS_SpotWelding_100KVA_ISZ</v>
      </c>
      <c r="J120" t="str">
        <f t="shared" si="14"/>
        <v>&amp;pci;WS_SpotWelding_100KVA_ISZ</v>
      </c>
      <c r="L120" t="s">
        <v>356</v>
      </c>
    </row>
    <row r="121" spans="1:12">
      <c r="A121" t="str">
        <f>MSUCostsPerHour!A123</f>
        <v>ISZ</v>
      </c>
      <c r="B121" t="str">
        <f>MSUCostsPerHour!S123</f>
        <v>WS_Staking_10T_ISZ</v>
      </c>
      <c r="C121" t="str">
        <f t="shared" si="13"/>
        <v>pci:WS_Staking_10T_ISZ</v>
      </c>
      <c r="D121" t="str">
        <f t="shared" si="12"/>
        <v>pci:WS_Staking_10T_ISZ</v>
      </c>
      <c r="E121" t="e">
        <f t="shared" si="10"/>
        <v>#N/A</v>
      </c>
      <c r="F121" t="str">
        <f t="shared" si="11"/>
        <v>WS_Staking_10T</v>
      </c>
      <c r="I121" t="str">
        <f t="shared" si="8"/>
        <v>WS_AASY001</v>
      </c>
      <c r="J121" t="str">
        <f t="shared" si="14"/>
        <v>&amp;pci;WS_AASY001</v>
      </c>
      <c r="L121" t="s">
        <v>357</v>
      </c>
    </row>
    <row r="122" spans="1:12">
      <c r="A122" t="str">
        <f>MSUCostsPerHour!A124</f>
        <v>ISZ</v>
      </c>
      <c r="B122" t="str">
        <f>MSUCostsPerHour!S124</f>
        <v>WS_Riveting_0.75kw_ISZ</v>
      </c>
      <c r="C122" t="str">
        <f t="shared" si="13"/>
        <v>pci:WS_Riveting_0.75kw_ISZ</v>
      </c>
      <c r="D122" t="str">
        <f t="shared" si="12"/>
        <v>pci:WS_Riveting_0.75kw_ISZ</v>
      </c>
      <c r="E122" t="e">
        <f t="shared" si="10"/>
        <v>#N/A</v>
      </c>
      <c r="F122" t="str">
        <f t="shared" si="11"/>
        <v>WS_Riveting_0.75kw</v>
      </c>
      <c r="I122" t="str">
        <f t="shared" si="8"/>
        <v>WS_Staking_Hager_ISZ</v>
      </c>
      <c r="J122" t="str">
        <f t="shared" si="14"/>
        <v>&amp;pci;WS_Staking_Hager_ISZ</v>
      </c>
      <c r="L122" t="s">
        <v>358</v>
      </c>
    </row>
    <row r="123" spans="1:12">
      <c r="A123" t="str">
        <f>MSUCostsPerHour!A125</f>
        <v>ISZ</v>
      </c>
      <c r="B123" t="str">
        <f>MSUCostsPerHour!S125</f>
        <v>WS_Riveting_2kw_ISZ</v>
      </c>
      <c r="C123" t="str">
        <f t="shared" si="13"/>
        <v>pci:WS_Riveting_2kw_ISZ</v>
      </c>
      <c r="D123" t="str">
        <f t="shared" si="12"/>
        <v>pci:WS_Riveting_2kw_ISZ</v>
      </c>
      <c r="E123" t="e">
        <f t="shared" si="10"/>
        <v>#N/A</v>
      </c>
      <c r="F123" t="str">
        <f t="shared" si="11"/>
        <v>WS_Riveting_2kw</v>
      </c>
      <c r="I123" t="str">
        <f t="shared" si="8"/>
        <v>WS_RT51012</v>
      </c>
      <c r="J123" t="str">
        <f t="shared" si="14"/>
        <v>&amp;pci;WS_RT51012</v>
      </c>
      <c r="L123" t="s">
        <v>359</v>
      </c>
    </row>
    <row r="124" spans="1:12">
      <c r="A124" t="str">
        <f>MSUCostsPerHour!A126</f>
        <v>ISZ</v>
      </c>
      <c r="B124" t="str">
        <f>MSUCostsPerHour!S126</f>
        <v>WS_Reveting_2Head_ISZ</v>
      </c>
      <c r="C124" t="str">
        <f t="shared" si="13"/>
        <v>pci:WS_Reveting_2Head_ISZ</v>
      </c>
      <c r="D124" t="str">
        <f t="shared" si="12"/>
        <v>pci:WS_Reveting_2Head_ISZ</v>
      </c>
      <c r="E124" t="e">
        <f t="shared" si="10"/>
        <v>#N/A</v>
      </c>
      <c r="F124" t="str">
        <f t="shared" si="11"/>
        <v>WS_Reveting_2Head</v>
      </c>
      <c r="I124" t="str">
        <f t="shared" si="8"/>
        <v>WS_Staking-Heager_Press_6T</v>
      </c>
      <c r="J124" t="str">
        <f t="shared" si="14"/>
        <v>&amp;pci;WS_Staking-Heager_Press_6T</v>
      </c>
      <c r="L124" t="s">
        <v>360</v>
      </c>
    </row>
    <row r="125" spans="1:12">
      <c r="A125" t="str">
        <f>MSUCostsPerHour!A127</f>
        <v>ISZ</v>
      </c>
      <c r="B125" t="str">
        <f>MSUCostsPerHour!S127</f>
        <v>WS_SpotWelding_50KVA_ISZ</v>
      </c>
      <c r="C125" s="98" t="s">
        <v>810</v>
      </c>
      <c r="D125" t="str">
        <f t="shared" si="12"/>
        <v>pci:WS_SpotWelding_50KVA_ISZ</v>
      </c>
      <c r="E125" t="e">
        <f t="shared" si="10"/>
        <v>#N/A</v>
      </c>
      <c r="F125" t="str">
        <f t="shared" si="11"/>
        <v>WS_SpotWelding_50KVA</v>
      </c>
      <c r="I125" t="str">
        <f t="shared" si="8"/>
        <v>WS_2Spindle_IMS</v>
      </c>
      <c r="J125" t="str">
        <f t="shared" si="14"/>
        <v>&amp;pci;WS_2Spindle_IMS</v>
      </c>
      <c r="L125" t="s">
        <v>361</v>
      </c>
    </row>
    <row r="126" spans="1:12">
      <c r="A126" t="str">
        <f>MSUCostsPerHour!A128</f>
        <v>ISZ</v>
      </c>
      <c r="B126" t="str">
        <f>MSUCostsPerHour!S128</f>
        <v>WS_SpotWelding_100KVA_ISZ</v>
      </c>
      <c r="C126" s="98" t="s">
        <v>811</v>
      </c>
      <c r="D126" t="str">
        <f t="shared" si="12"/>
        <v>pci:WS_SpotWelding_100KVA_ISZ</v>
      </c>
      <c r="E126" t="e">
        <f t="shared" si="10"/>
        <v>#N/A</v>
      </c>
      <c r="F126" t="str">
        <f t="shared" si="11"/>
        <v>WS_SpotWelding_100KVA</v>
      </c>
      <c r="I126" t="str">
        <f t="shared" si="8"/>
        <v>WS_LAPPING_MACHINE</v>
      </c>
      <c r="J126" t="str">
        <f t="shared" si="14"/>
        <v>&amp;pci;WS_LAPPING_MACHINE</v>
      </c>
      <c r="L126" t="s">
        <v>362</v>
      </c>
    </row>
    <row r="127" spans="1:12">
      <c r="A127" t="str">
        <f>MSUCostsPerHour!A129</f>
        <v>ISZ</v>
      </c>
      <c r="B127" t="str">
        <f>MSUCostsPerHour!S129</f>
        <v>WS_Degreasing_Emerson_ISZ</v>
      </c>
      <c r="C127" t="str">
        <f t="shared" si="13"/>
        <v>pci:WS_Degreasing_Emerson_ISZ</v>
      </c>
      <c r="D127" t="str">
        <f t="shared" si="12"/>
        <v>pci:WS_Degreasing_Emerson_ISZ</v>
      </c>
      <c r="E127" t="e">
        <f t="shared" si="10"/>
        <v>#N/A</v>
      </c>
      <c r="F127" t="str">
        <f t="shared" si="11"/>
        <v>WS_Degreasing_Emerson</v>
      </c>
      <c r="I127" t="str">
        <f t="shared" si="8"/>
        <v>WS_TP2</v>
      </c>
      <c r="J127" t="str">
        <f t="shared" si="14"/>
        <v>&amp;pci;WS_TP2</v>
      </c>
      <c r="L127" t="s">
        <v>363</v>
      </c>
    </row>
    <row r="128" spans="1:12">
      <c r="A128" t="str">
        <f>MSUCostsPerHour!A130</f>
        <v>ISZ</v>
      </c>
      <c r="B128" t="str">
        <f>MSUCostsPerHour!S130</f>
        <v>WS_Degreasing_3Lines_ISZ</v>
      </c>
      <c r="C128" s="98" t="s">
        <v>812</v>
      </c>
      <c r="D128" t="str">
        <f t="shared" si="12"/>
        <v>pci:WS_Degreasing_3Lines_ISZ</v>
      </c>
      <c r="E128" t="e">
        <f t="shared" si="10"/>
        <v>#N/A</v>
      </c>
      <c r="F128" t="str">
        <f t="shared" si="11"/>
        <v>WS_Degreasing_3Lines</v>
      </c>
      <c r="I128" t="str">
        <f t="shared" si="8"/>
        <v>WS_Spotwelding_RobotArms_ISZ</v>
      </c>
      <c r="J128" t="str">
        <f t="shared" si="14"/>
        <v>&amp;pci;WS_Spotwelding_RobotArms_ISZ</v>
      </c>
    </row>
    <row r="129" spans="1:10">
      <c r="A129" t="str">
        <f>MSUCostsPerHour!A131</f>
        <v>ISZ</v>
      </c>
      <c r="B129" t="str">
        <f>MSUCostsPerHour!S131</f>
        <v>WS_Tapping_ISZ</v>
      </c>
      <c r="C129" t="str">
        <f t="shared" si="13"/>
        <v>pci:WS_Tapping_ISZ</v>
      </c>
      <c r="D129" t="str">
        <f t="shared" si="12"/>
        <v>pci:WS_Tapping_ISZ</v>
      </c>
      <c r="E129" t="e">
        <f t="shared" si="10"/>
        <v>#N/A</v>
      </c>
      <c r="F129" t="str">
        <f t="shared" si="11"/>
        <v>WS_Tapping</v>
      </c>
      <c r="I129" t="str">
        <f t="shared" si="8"/>
        <v>WS_A84HGER</v>
      </c>
      <c r="J129" t="str">
        <f t="shared" si="14"/>
        <v>&amp;pci;WS_A84HGER</v>
      </c>
    </row>
    <row r="130" spans="1:10">
      <c r="A130" t="str">
        <f>MSUCostsPerHour!A132</f>
        <v>ISZ</v>
      </c>
      <c r="B130" t="str">
        <f>MSUCostsPerHour!S132</f>
        <v>WS_Spotwelding_RobotArms_ISZ</v>
      </c>
      <c r="C130" t="str">
        <f t="shared" si="13"/>
        <v>pci:WS_Spotwelding_RobotArms_ISZ</v>
      </c>
      <c r="D130" t="str">
        <f t="shared" si="12"/>
        <v>pci:WS_Spotwelding_RobotArms_ISZ</v>
      </c>
      <c r="E130" t="e">
        <f t="shared" si="10"/>
        <v>#N/A</v>
      </c>
      <c r="F130" t="str">
        <f t="shared" si="11"/>
        <v>WS_Spotwelding_RobotArms</v>
      </c>
      <c r="I130" t="str">
        <f t="shared" si="8"/>
        <v>WS_LaserWeld999KVA_IMS</v>
      </c>
      <c r="J130" t="str">
        <f t="shared" si="14"/>
        <v>&amp;pci;WS_LaserWeld999KVA_IMS</v>
      </c>
    </row>
    <row r="131" spans="1:10">
      <c r="A131" t="str">
        <f>MSUCostsPerHour!A133</f>
        <v>ISZ</v>
      </c>
      <c r="B131" t="str">
        <f>MSUCostsPerHour!S133</f>
        <v>WS_TigWelding_NCTwelding_ISZ</v>
      </c>
      <c r="C131" t="str">
        <f t="shared" si="13"/>
        <v>pci:WS_TigWelding_NCTwelding_ISZ</v>
      </c>
      <c r="D131" t="str">
        <f t="shared" si="12"/>
        <v>pci:WS_TigWelding_NCTwelding_ISZ</v>
      </c>
      <c r="E131" t="e">
        <f t="shared" si="10"/>
        <v>#N/A</v>
      </c>
      <c r="F131" t="str">
        <f t="shared" si="11"/>
        <v>WS_TigWelding_NCTwelding</v>
      </c>
      <c r="I131" t="str">
        <f t="shared" ref="I131:I194" si="15">SUBSTITUTE(J131,"&amp;pci;","")</f>
        <v>WS_ToxT8_IMS</v>
      </c>
      <c r="J131" t="str">
        <f t="shared" si="14"/>
        <v>&amp;pci;WS_ToxT8_IMS</v>
      </c>
    </row>
    <row r="132" spans="1:10">
      <c r="A132" t="str">
        <f>MSUCostsPerHour!A134</f>
        <v>ISZ</v>
      </c>
      <c r="B132" t="str">
        <f>MSUCostsPerHour!S134</f>
        <v>WS_MigWelding_ZF_ISZ</v>
      </c>
      <c r="C132" t="str">
        <f t="shared" si="13"/>
        <v>pci:WS_MigWelding_ZF_ISZ</v>
      </c>
      <c r="D132" t="str">
        <f t="shared" si="12"/>
        <v>pci:WS_MigWelding_ZF_ISZ</v>
      </c>
      <c r="E132" t="e">
        <f t="shared" si="10"/>
        <v>#N/A</v>
      </c>
      <c r="F132" t="str">
        <f t="shared" si="11"/>
        <v>WS_MigWelding_ZF</v>
      </c>
      <c r="I132" t="str">
        <f t="shared" si="15"/>
        <v>WS_W85001B1</v>
      </c>
      <c r="J132" t="str">
        <f t="shared" si="14"/>
        <v>&amp;pci;WS_W85001B1</v>
      </c>
    </row>
    <row r="133" spans="1:10">
      <c r="A133" t="str">
        <f>MSUCostsPerHour!A135</f>
        <v>ISZ</v>
      </c>
      <c r="B133" t="str">
        <f>MSUCostsPerHour!S135</f>
        <v>WS_Pretreatment_Powdercoating_ISZ</v>
      </c>
      <c r="C133" t="str">
        <f t="shared" si="13"/>
        <v>pci:WS_Pretreatment_Powdercoating_ISZ</v>
      </c>
      <c r="D133" t="str">
        <f t="shared" si="12"/>
        <v>pci:WS_Pretreatment_Powdercoating_ISZ</v>
      </c>
      <c r="E133" t="e">
        <f t="shared" si="10"/>
        <v>#N/A</v>
      </c>
      <c r="F133" t="str">
        <f t="shared" si="11"/>
        <v>WS_Pretreatment_Powdercoating</v>
      </c>
      <c r="I133" t="str">
        <f t="shared" si="15"/>
        <v>WS_4Spindle_IMS</v>
      </c>
      <c r="J133" t="str">
        <f t="shared" si="14"/>
        <v>&amp;pci;WS_4Spindle_IMS</v>
      </c>
    </row>
    <row r="134" spans="1:10">
      <c r="A134" t="str">
        <f>MSUCostsPerHour!A136</f>
        <v>ISZ</v>
      </c>
      <c r="B134" t="str">
        <f>MSUCostsPerHour!S136</f>
        <v>WS_PowderCoating_ISZ</v>
      </c>
      <c r="C134" t="str">
        <f t="shared" si="13"/>
        <v>pci:WS_PowderCoating_ISZ</v>
      </c>
      <c r="D134" t="str">
        <f t="shared" si="12"/>
        <v>pci:WS_PowderCoating_ISZ</v>
      </c>
      <c r="E134" t="e">
        <f t="shared" si="10"/>
        <v>#N/A</v>
      </c>
      <c r="F134" t="str">
        <f t="shared" si="11"/>
        <v>WS_PowderCoating</v>
      </c>
      <c r="I134" t="str">
        <f t="shared" si="15"/>
        <v>WS_AASYEAL2</v>
      </c>
      <c r="J134" t="str">
        <f t="shared" ref="J134:J183" si="16">L17</f>
        <v>&amp;pci;WS_AASYEAL2</v>
      </c>
    </row>
    <row r="135" spans="1:10">
      <c r="A135" t="str">
        <f>MSUCostsPerHour!A137</f>
        <v>ISZ</v>
      </c>
      <c r="B135" t="str">
        <f>MSUCostsPerHour!S137</f>
        <v>WS_CNC_ISZ</v>
      </c>
      <c r="C135" t="str">
        <f t="shared" si="13"/>
        <v>pci:WS_CNC_ISZ</v>
      </c>
      <c r="D135" t="str">
        <f t="shared" si="12"/>
        <v>pci:WS_CNC_ISZ</v>
      </c>
      <c r="E135" t="e">
        <f t="shared" si="10"/>
        <v>#N/A</v>
      </c>
      <c r="F135" t="str">
        <f t="shared" si="11"/>
        <v>WS_CNC</v>
      </c>
      <c r="I135" t="str">
        <f t="shared" si="15"/>
        <v>WS_ASYHP50T</v>
      </c>
      <c r="J135" t="str">
        <f t="shared" si="16"/>
        <v>&amp;pci;WS_ASYHP50T</v>
      </c>
    </row>
    <row r="136" spans="1:10">
      <c r="A136" t="str">
        <f>MSUCostsPerHour!A138</f>
        <v>ISZ</v>
      </c>
      <c r="B136" t="str">
        <f>MSUCostsPerHour!S138</f>
        <v>WS_Staking_20T_ISZ</v>
      </c>
      <c r="C136" t="str">
        <f t="shared" si="13"/>
        <v>pci:WS_Staking_20T_ISZ</v>
      </c>
      <c r="D136" t="str">
        <f t="shared" si="12"/>
        <v>pci:WS_Staking_20T_ISZ</v>
      </c>
      <c r="E136" t="e">
        <f t="shared" ref="E136:E199" si="17">SUBSTITUTE(SUBSTITUTE(VLOOKUP(F136,$I$2:$J$382,2,FALSE),"&amp;",""),";",":")</f>
        <v>#N/A</v>
      </c>
      <c r="F136" t="str">
        <f t="shared" ref="F136:F199" si="18">SUBSTITUTE(B136,CONCATENATE("_",TRIM(RIGHT(SUBSTITUTE($B136,"_",REPT(" ",LEN($B136))),LEN($B136)))),"")</f>
        <v>WS_Staking_20T</v>
      </c>
      <c r="I136" t="str">
        <f t="shared" si="15"/>
        <v>WS_W85001T</v>
      </c>
      <c r="J136" t="str">
        <f t="shared" si="16"/>
        <v>&amp;pci;WS_W85001T</v>
      </c>
    </row>
    <row r="137" spans="1:10">
      <c r="A137" t="str">
        <f>MSUCostsPerHour!A139</f>
        <v>ISZ</v>
      </c>
      <c r="B137" t="str">
        <f>MSUCostsPerHour!S139</f>
        <v>WS_ElectricCrucible_600CFE_ISZ</v>
      </c>
      <c r="C137" t="str">
        <f t="shared" si="13"/>
        <v>pci:WS_ElectricCrucible_600CFE_ISZ</v>
      </c>
      <c r="D137" t="str">
        <f t="shared" si="12"/>
        <v>pci:WS_ElectricCrucible_600CFE_ISZ</v>
      </c>
      <c r="E137" t="e">
        <f t="shared" si="17"/>
        <v>#N/A</v>
      </c>
      <c r="F137" t="str">
        <f t="shared" si="18"/>
        <v>WS_ElectricCrucible_600CFE</v>
      </c>
      <c r="I137" t="str">
        <f t="shared" si="15"/>
        <v>WS_NEWINVESTMENT_IHIL</v>
      </c>
      <c r="J137" t="str">
        <f t="shared" si="16"/>
        <v>&amp;pci;WS_NEWINVESTMENT_IHIL</v>
      </c>
    </row>
    <row r="138" spans="1:10">
      <c r="A138" t="str">
        <f>MSUCostsPerHour!A140</f>
        <v>ISZ</v>
      </c>
      <c r="B138" t="str">
        <f>MSUCostsPerHour!S140</f>
        <v>WS_P60T_ISZ</v>
      </c>
      <c r="C138" t="str">
        <f t="shared" si="13"/>
        <v>pci:WS_P60T_ISZ</v>
      </c>
      <c r="D138" t="str">
        <f t="shared" si="12"/>
        <v>pci:WS_P60T_ISZ</v>
      </c>
      <c r="E138" t="e">
        <f t="shared" si="17"/>
        <v>#N/A</v>
      </c>
      <c r="F138" t="str">
        <f t="shared" si="18"/>
        <v>WS_P60T</v>
      </c>
      <c r="I138" t="str">
        <f t="shared" si="15"/>
        <v>WS_Spotwelding-65KVA</v>
      </c>
      <c r="J138" t="str">
        <f t="shared" si="16"/>
        <v>&amp;pci;WS_Spotwelding-65KVA</v>
      </c>
    </row>
    <row r="139" spans="1:10">
      <c r="A139" t="str">
        <f>MSUCostsPerHour!A141</f>
        <v>ISZ</v>
      </c>
      <c r="B139" t="str">
        <f>MSUCostsPerHour!S141</f>
        <v>WS_P110T_ISZ</v>
      </c>
      <c r="C139" t="str">
        <f t="shared" si="13"/>
        <v>pci:WS_P110T_ISZ</v>
      </c>
      <c r="D139" t="str">
        <f t="shared" si="12"/>
        <v>pci:WS_P110T_ISZ</v>
      </c>
      <c r="E139" t="e">
        <f t="shared" si="17"/>
        <v>#N/A</v>
      </c>
      <c r="F139" t="str">
        <f t="shared" si="18"/>
        <v>WS_P110T</v>
      </c>
      <c r="I139" t="str">
        <f t="shared" si="15"/>
        <v>WS_Pretreatment_Powdercoating_ISZ</v>
      </c>
      <c r="J139" t="str">
        <f t="shared" si="16"/>
        <v>&amp;pci;WS_Pretreatment_Powdercoating_ISZ</v>
      </c>
    </row>
    <row r="140" spans="1:10">
      <c r="A140" t="str">
        <f>MSUCostsPerHour!A142</f>
        <v>ISZ</v>
      </c>
      <c r="B140" t="str">
        <f>MSUCostsPerHour!S142</f>
        <v>WS_P110T_Umax_ISZ</v>
      </c>
      <c r="C140" t="str">
        <f t="shared" si="13"/>
        <v>pci:WS_P110T_Umax_ISZ</v>
      </c>
      <c r="D140" t="str">
        <f t="shared" si="12"/>
        <v>pci:WS_P110T_Umax_ISZ</v>
      </c>
      <c r="E140" t="e">
        <f t="shared" si="17"/>
        <v>#N/A</v>
      </c>
      <c r="F140" t="str">
        <f t="shared" si="18"/>
        <v>WS_P110T_Umax</v>
      </c>
      <c r="I140" t="str">
        <f t="shared" si="15"/>
        <v>WS_AASY002</v>
      </c>
      <c r="J140" t="str">
        <f t="shared" si="16"/>
        <v>&amp;pci;WS_AASY002</v>
      </c>
    </row>
    <row r="141" spans="1:10">
      <c r="A141" t="str">
        <f>MSUCostsPerHour!A143</f>
        <v>ISZ</v>
      </c>
      <c r="B141" t="str">
        <f>MSUCostsPerHour!S143</f>
        <v>WS_P125T_IngYu_ISZ</v>
      </c>
      <c r="C141" t="str">
        <f t="shared" si="13"/>
        <v>pci:WS_P125T_IngYu_ISZ</v>
      </c>
      <c r="D141" t="str">
        <f t="shared" si="12"/>
        <v>pci:WS_P125T_IngYu_ISZ</v>
      </c>
      <c r="E141" t="e">
        <f t="shared" si="17"/>
        <v>#N/A</v>
      </c>
      <c r="F141" t="str">
        <f t="shared" si="18"/>
        <v>WS_P125T_IngYu</v>
      </c>
      <c r="I141" t="str">
        <f t="shared" si="15"/>
        <v>WS_TM</v>
      </c>
      <c r="J141" t="str">
        <f t="shared" si="16"/>
        <v>&amp;pci;WS_TM</v>
      </c>
    </row>
    <row r="142" spans="1:10">
      <c r="A142" t="str">
        <f>MSUCostsPerHour!A144</f>
        <v>ISZ</v>
      </c>
      <c r="B142" t="str">
        <f>MSUCostsPerHour!S144</f>
        <v>WS_P160T_ISZ</v>
      </c>
      <c r="C142" t="str">
        <f t="shared" si="13"/>
        <v>pci:WS_P160T_ISZ</v>
      </c>
      <c r="D142" t="str">
        <f t="shared" si="12"/>
        <v>pci:WS_P160T_ISZ</v>
      </c>
      <c r="E142" t="e">
        <f t="shared" si="17"/>
        <v>#N/A</v>
      </c>
      <c r="F142" t="str">
        <f t="shared" si="18"/>
        <v>WS_P160T</v>
      </c>
      <c r="I142" t="str">
        <f t="shared" si="15"/>
        <v>WS_RTIG_IMS</v>
      </c>
      <c r="J142" t="str">
        <f t="shared" si="16"/>
        <v>&amp;pci;WS_RTIG_IMS</v>
      </c>
    </row>
    <row r="143" spans="1:10">
      <c r="A143" t="str">
        <f>MSUCostsPerHour!A145</f>
        <v>ISZ</v>
      </c>
      <c r="B143" t="str">
        <f>MSUCostsPerHour!S145</f>
        <v>WS_P200T_ISZ</v>
      </c>
      <c r="C143" t="str">
        <f t="shared" si="13"/>
        <v>pci:WS_P200T_ISZ</v>
      </c>
      <c r="D143" t="str">
        <f t="shared" si="12"/>
        <v>pci:WS_P200T_ISZ</v>
      </c>
      <c r="E143" t="e">
        <f t="shared" si="17"/>
        <v>#N/A</v>
      </c>
      <c r="F143" t="str">
        <f t="shared" si="18"/>
        <v>WS_P200T</v>
      </c>
      <c r="I143" t="str">
        <f t="shared" si="15"/>
        <v>WS_Pdirect_Labour</v>
      </c>
      <c r="J143" t="str">
        <f t="shared" si="16"/>
        <v>&amp;pci;WS_Pdirect_Labour</v>
      </c>
    </row>
    <row r="144" spans="1:10">
      <c r="A144" t="str">
        <f>MSUCostsPerHour!A146</f>
        <v>ISZ</v>
      </c>
      <c r="B144" t="str">
        <f>MSUCostsPerHour!S146</f>
        <v>WS_P200T_Komatsu_ISZ</v>
      </c>
      <c r="C144" t="str">
        <f t="shared" si="13"/>
        <v>pci:WS_P200T_Komatsu_ISZ</v>
      </c>
      <c r="D144" t="str">
        <f t="shared" si="12"/>
        <v>pci:WS_P200T_Komatsu_ISZ</v>
      </c>
      <c r="E144" t="e">
        <f t="shared" si="17"/>
        <v>#N/A</v>
      </c>
      <c r="F144" t="str">
        <f t="shared" si="18"/>
        <v>WS_P200T_Komatsu</v>
      </c>
      <c r="I144" t="str">
        <f t="shared" si="15"/>
        <v>WS_TOX75T_IMS</v>
      </c>
      <c r="J144" t="str">
        <f t="shared" si="16"/>
        <v>&amp;pci;WS_TOX75T_IMS</v>
      </c>
    </row>
    <row r="145" spans="1:10">
      <c r="A145" t="str">
        <f>MSUCostsPerHour!A147</f>
        <v>ISZ</v>
      </c>
      <c r="B145" t="str">
        <f>MSUCostsPerHour!S147</f>
        <v>WS_P250T_ISZ</v>
      </c>
      <c r="C145" t="str">
        <f t="shared" si="13"/>
        <v>pci:WS_P250T_ISZ</v>
      </c>
      <c r="D145" t="str">
        <f t="shared" si="12"/>
        <v>pci:WS_P250T_ISZ</v>
      </c>
      <c r="E145" t="e">
        <f t="shared" si="17"/>
        <v>#N/A</v>
      </c>
      <c r="F145" t="str">
        <f t="shared" si="18"/>
        <v>WS_P250T</v>
      </c>
      <c r="I145" t="str">
        <f t="shared" si="15"/>
        <v>WS_A84WELD</v>
      </c>
      <c r="J145" t="str">
        <f t="shared" si="16"/>
        <v>&amp;pci;WS_A84WELD</v>
      </c>
    </row>
    <row r="146" spans="1:10">
      <c r="A146" t="str">
        <f>MSUCostsPerHour!A148</f>
        <v>ISZ</v>
      </c>
      <c r="B146" t="str">
        <f>MSUCostsPerHour!S148</f>
        <v>WS_P250T_Seyi_ISZ</v>
      </c>
      <c r="C146" t="str">
        <f t="shared" si="13"/>
        <v>pci:WS_P250T_Seyi_ISZ</v>
      </c>
      <c r="D146" t="str">
        <f t="shared" si="12"/>
        <v>pci:WS_P250T_Seyi_ISZ</v>
      </c>
      <c r="E146" t="e">
        <f t="shared" si="17"/>
        <v>#N/A</v>
      </c>
      <c r="F146" t="str">
        <f t="shared" si="18"/>
        <v>WS_P250T_Seyi</v>
      </c>
      <c r="I146" t="str">
        <f t="shared" si="15"/>
        <v>WS_6Spindle_IMS</v>
      </c>
      <c r="J146" t="str">
        <f t="shared" si="16"/>
        <v>&amp;pci;WS_6Spindle_IMS</v>
      </c>
    </row>
    <row r="147" spans="1:10">
      <c r="A147" t="str">
        <f>MSUCostsPerHour!A149</f>
        <v>ISZ</v>
      </c>
      <c r="B147" t="str">
        <f>MSUCostsPerHour!S149</f>
        <v>WS_P300T_ISZ</v>
      </c>
      <c r="C147" t="str">
        <f t="shared" si="13"/>
        <v>pci:WS_P300T_ISZ</v>
      </c>
      <c r="D147" t="str">
        <f t="shared" si="12"/>
        <v>pci:WS_P300T_ISZ</v>
      </c>
      <c r="E147" t="e">
        <f t="shared" si="17"/>
        <v>#N/A</v>
      </c>
      <c r="F147" t="str">
        <f t="shared" si="18"/>
        <v>WS_P300T</v>
      </c>
      <c r="I147" t="str">
        <f t="shared" si="15"/>
        <v>WS_NEWINVESTMENT_IPT</v>
      </c>
      <c r="J147" t="str">
        <f t="shared" si="16"/>
        <v>&amp;pci;WS_NEWINVESTMENT_IPT</v>
      </c>
    </row>
    <row r="148" spans="1:10">
      <c r="A148" t="str">
        <f>MSUCostsPerHour!A150</f>
        <v>ISZ</v>
      </c>
      <c r="B148" t="str">
        <f>MSUCostsPerHour!S150</f>
        <v>WS_P300T_Patic_ISZ</v>
      </c>
      <c r="C148" t="str">
        <f t="shared" si="13"/>
        <v>pci:WS_P300T_Patic_ISZ</v>
      </c>
      <c r="D148" t="str">
        <f t="shared" si="12"/>
        <v>pci:WS_P300T_Patic_ISZ</v>
      </c>
      <c r="E148" t="e">
        <f t="shared" si="17"/>
        <v>#N/A</v>
      </c>
      <c r="F148" t="str">
        <f t="shared" si="18"/>
        <v>WS_P300T_Patic</v>
      </c>
      <c r="I148" t="str">
        <f t="shared" si="15"/>
        <v>WS_SILK_SCREEN_PRINTING</v>
      </c>
      <c r="J148" t="str">
        <f t="shared" si="16"/>
        <v>&amp;pci;WS_SILK_SCREEN_PRINTING</v>
      </c>
    </row>
    <row r="149" spans="1:10">
      <c r="A149" t="str">
        <f>MSUCostsPerHour!A151</f>
        <v>ISZ</v>
      </c>
      <c r="B149" t="str">
        <f>MSUCostsPerHour!S151</f>
        <v>WS_P400T_ISZ</v>
      </c>
      <c r="C149" t="str">
        <f t="shared" si="13"/>
        <v>pci:WS_P400T_ISZ</v>
      </c>
      <c r="D149" t="str">
        <f t="shared" si="12"/>
        <v>pci:WS_P400T_ISZ</v>
      </c>
      <c r="E149" t="e">
        <f t="shared" si="17"/>
        <v>#N/A</v>
      </c>
      <c r="F149" t="str">
        <f t="shared" si="18"/>
        <v>WS_P400T</v>
      </c>
      <c r="I149" t="str">
        <f t="shared" si="15"/>
        <v>WS_Manual_Checking</v>
      </c>
      <c r="J149" t="str">
        <f t="shared" si="16"/>
        <v>&amp;pci;WS_Manual_Checking</v>
      </c>
    </row>
    <row r="150" spans="1:10">
      <c r="A150" t="str">
        <f>MSUCostsPerHour!A152</f>
        <v>ISZ</v>
      </c>
      <c r="B150" t="str">
        <f>MSUCostsPerHour!S152</f>
        <v>WS_P600T_Seyi_ISZ</v>
      </c>
      <c r="C150" t="str">
        <f t="shared" ref="C150:C210" si="19">IF(ISNA(D150),E150,D150)</f>
        <v>pci:WS_P600T_Seyi_ISZ</v>
      </c>
      <c r="D150" t="str">
        <f t="shared" ref="D150:D213" si="20">SUBSTITUTE(SUBSTITUTE(VLOOKUP(B150,$I$2:$J$382,2,FALSE),"&amp;",""),";",":")</f>
        <v>pci:WS_P600T_Seyi_ISZ</v>
      </c>
      <c r="E150" t="e">
        <f t="shared" si="17"/>
        <v>#N/A</v>
      </c>
      <c r="F150" t="str">
        <f t="shared" si="18"/>
        <v>WS_P600T_Seyi</v>
      </c>
      <c r="I150" t="str">
        <f t="shared" si="15"/>
        <v>WS_TP10454</v>
      </c>
      <c r="J150" t="str">
        <f t="shared" si="16"/>
        <v>&amp;pci;WS_TP10454</v>
      </c>
    </row>
    <row r="151" spans="1:10">
      <c r="A151" t="str">
        <f>MSUCostsPerHour!A153</f>
        <v>ISZ</v>
      </c>
      <c r="B151" t="str">
        <f>MSUCostsPerHour!S153</f>
        <v>WS_M60T_ISZ</v>
      </c>
      <c r="C151" t="str">
        <f t="shared" si="19"/>
        <v>pci:WS_M60T_ISZ</v>
      </c>
      <c r="D151" t="str">
        <f t="shared" si="20"/>
        <v>pci:WS_M60T_ISZ</v>
      </c>
      <c r="E151" t="str">
        <f t="shared" si="17"/>
        <v>pci:WS_M60T</v>
      </c>
      <c r="F151" t="str">
        <f t="shared" si="18"/>
        <v>WS_M60T</v>
      </c>
      <c r="I151" t="str">
        <f t="shared" si="15"/>
        <v>WS_AASYEAL3</v>
      </c>
      <c r="J151" t="str">
        <f t="shared" si="16"/>
        <v>&amp;pci;WS_AASYEAL3</v>
      </c>
    </row>
    <row r="152" spans="1:10">
      <c r="A152" t="str">
        <f>MSUCostsPerHour!A154</f>
        <v>ISZ</v>
      </c>
      <c r="B152" t="str">
        <f>MSUCostsPerHour!S154</f>
        <v>WS_M80T_ISZ</v>
      </c>
      <c r="C152" t="str">
        <f t="shared" si="19"/>
        <v>pci:WS_M80T_ISZ</v>
      </c>
      <c r="D152" t="str">
        <f t="shared" si="20"/>
        <v>pci:WS_M80T_ISZ</v>
      </c>
      <c r="E152" t="str">
        <f t="shared" si="17"/>
        <v>pci:WS_M80T</v>
      </c>
      <c r="F152" t="str">
        <f t="shared" si="18"/>
        <v>WS_M80T</v>
      </c>
      <c r="I152" t="str">
        <f t="shared" si="15"/>
        <v>WS_W85001B2</v>
      </c>
      <c r="J152" t="str">
        <f t="shared" si="16"/>
        <v>&amp;pci;WS_W85001B2</v>
      </c>
    </row>
    <row r="153" spans="1:10">
      <c r="A153" t="str">
        <f>MSUCostsPerHour!A155</f>
        <v>ISZ</v>
      </c>
      <c r="B153" t="str">
        <f>MSUCostsPerHour!S155</f>
        <v>WS_M110T_ISZ</v>
      </c>
      <c r="C153" t="str">
        <f t="shared" si="19"/>
        <v>pci:WS_M110T_ISZ</v>
      </c>
      <c r="D153" t="str">
        <f t="shared" si="20"/>
        <v>pci:WS_M110T_ISZ</v>
      </c>
      <c r="E153" t="str">
        <f t="shared" si="17"/>
        <v>pci:WS_M110T</v>
      </c>
      <c r="F153" t="str">
        <f t="shared" si="18"/>
        <v>WS_M110T</v>
      </c>
      <c r="I153" t="str">
        <f t="shared" si="15"/>
        <v>WS_AUTOTAP_IMS</v>
      </c>
      <c r="J153" t="str">
        <f t="shared" si="16"/>
        <v>&amp;pci;WS_AUTOTAP_IMS</v>
      </c>
    </row>
    <row r="154" spans="1:10">
      <c r="A154" t="str">
        <f>MSUCostsPerHour!A156</f>
        <v>ISZ</v>
      </c>
      <c r="B154" t="str">
        <f>MSUCostsPerHour!S156</f>
        <v>WS_M150T_ISZ</v>
      </c>
      <c r="C154" t="str">
        <f t="shared" si="19"/>
        <v>pci:WS_M150T_ISZ</v>
      </c>
      <c r="D154" t="str">
        <f t="shared" si="20"/>
        <v>pci:WS_M150T_ISZ</v>
      </c>
      <c r="E154" t="str">
        <f t="shared" si="17"/>
        <v>pci:WS_M150T</v>
      </c>
      <c r="F154" t="str">
        <f t="shared" si="18"/>
        <v>WS_M150T</v>
      </c>
      <c r="I154" t="str">
        <f t="shared" si="15"/>
        <v>WS_PowderCoating_ISZ</v>
      </c>
      <c r="J154" t="str">
        <f t="shared" si="16"/>
        <v>&amp;pci;WS_PowderCoating_ISZ</v>
      </c>
    </row>
    <row r="155" spans="1:10">
      <c r="A155" t="str">
        <f>MSUCostsPerHour!A157</f>
        <v>ISZ</v>
      </c>
      <c r="B155" t="str">
        <f>MSUCostsPerHour!S157</f>
        <v>WS_M200T_ISZ</v>
      </c>
      <c r="C155" t="str">
        <f t="shared" si="19"/>
        <v>pci:WS_M200T_ISZ</v>
      </c>
      <c r="D155" t="str">
        <f t="shared" si="20"/>
        <v>pci:WS_M200T_ISZ</v>
      </c>
      <c r="E155" t="str">
        <f t="shared" si="17"/>
        <v>pci:WS_M200T</v>
      </c>
      <c r="F155" t="str">
        <f t="shared" si="18"/>
        <v>WS_M200T</v>
      </c>
      <c r="I155" t="str">
        <f t="shared" si="15"/>
        <v>WS_NEWINVESTMENT_ISZ</v>
      </c>
      <c r="J155" t="str">
        <f t="shared" si="16"/>
        <v>&amp;pci;WS_NEWINVESTMENT_ISZ</v>
      </c>
    </row>
    <row r="156" spans="1:10">
      <c r="A156" t="str">
        <f>MSUCostsPerHour!A158</f>
        <v>ISZ</v>
      </c>
      <c r="B156" t="str">
        <f>MSUCostsPerHour!S158</f>
        <v>WS_M250T_ISZ</v>
      </c>
      <c r="C156" t="str">
        <f t="shared" si="19"/>
        <v>pci:WS_M250T_ISZ</v>
      </c>
      <c r="D156" t="str">
        <f t="shared" si="20"/>
        <v>pci:WS_M250T_ISZ</v>
      </c>
      <c r="E156" t="str">
        <f t="shared" si="17"/>
        <v>pci:WS_M250T</v>
      </c>
      <c r="F156" t="str">
        <f t="shared" si="18"/>
        <v>WS_M250T</v>
      </c>
      <c r="I156" t="str">
        <f t="shared" si="15"/>
        <v>WS_SpotWeld360KVA_IMS</v>
      </c>
      <c r="J156" t="str">
        <f t="shared" si="16"/>
        <v>&amp;pci;WS_SpotWeld360KVA_IMS</v>
      </c>
    </row>
    <row r="157" spans="1:10">
      <c r="A157" t="str">
        <f>MSUCostsPerHour!A159</f>
        <v>ISZ</v>
      </c>
      <c r="B157" t="str">
        <f>MSUCostsPerHour!S159</f>
        <v>WS_M300T_ISZ</v>
      </c>
      <c r="C157" t="str">
        <f t="shared" si="19"/>
        <v>pci:WS_M300T_ISZ</v>
      </c>
      <c r="D157" t="str">
        <f t="shared" si="20"/>
        <v>pci:WS_M300T_ISZ</v>
      </c>
      <c r="E157" t="str">
        <f t="shared" si="17"/>
        <v>pci:WS_M300T</v>
      </c>
      <c r="F157" t="str">
        <f t="shared" si="18"/>
        <v>WS_M300T</v>
      </c>
      <c r="I157" t="str">
        <f t="shared" si="15"/>
        <v>WS_MSTTapping</v>
      </c>
      <c r="J157" t="str">
        <f t="shared" si="16"/>
        <v>&amp;pci;WS_MSTTapping</v>
      </c>
    </row>
    <row r="158" spans="1:10">
      <c r="A158" t="str">
        <f>MSUCostsPerHour!A160</f>
        <v>ISZ</v>
      </c>
      <c r="B158" t="str">
        <f>MSUCostsPerHour!S160</f>
        <v>WS_M250T_RobotArms_ISZ</v>
      </c>
      <c r="C158" t="str">
        <f t="shared" si="19"/>
        <v>pci:WS_M250T_RobotArms_ISZ</v>
      </c>
      <c r="D158" t="str">
        <f t="shared" si="20"/>
        <v>pci:WS_M250T_RobotArms_ISZ</v>
      </c>
      <c r="E158" t="e">
        <f t="shared" si="17"/>
        <v>#N/A</v>
      </c>
      <c r="F158" t="str">
        <f t="shared" si="18"/>
        <v>WS_M250T_RobotArms</v>
      </c>
      <c r="I158" t="str">
        <f t="shared" si="15"/>
        <v>WS_WM</v>
      </c>
      <c r="J158" t="str">
        <f t="shared" si="16"/>
        <v>&amp;pci;WS_WM</v>
      </c>
    </row>
    <row r="159" spans="1:10">
      <c r="A159" t="str">
        <f>MSUCostsPerHour!A161</f>
        <v>ISZ</v>
      </c>
      <c r="B159" t="str">
        <f>MSUCostsPerHour!S161</f>
        <v>WS_P40T_Highspeed_ISZ</v>
      </c>
      <c r="C159" t="str">
        <f t="shared" si="19"/>
        <v>pci:WS_P40T_Highspeed_ISZ</v>
      </c>
      <c r="D159" t="str">
        <f t="shared" si="20"/>
        <v>pci:WS_P40T_Highspeed_ISZ</v>
      </c>
      <c r="E159" t="e">
        <f t="shared" si="17"/>
        <v>#N/A</v>
      </c>
      <c r="F159" t="str">
        <f t="shared" si="18"/>
        <v>WS_P40T_Highspeed</v>
      </c>
      <c r="I159" t="str">
        <f t="shared" si="15"/>
        <v>WS_NEWINVESTMENT_IEPB</v>
      </c>
      <c r="J159" t="str">
        <f t="shared" si="16"/>
        <v>&amp;pci;WS_NEWINVESTMENT_IEPB</v>
      </c>
    </row>
    <row r="160" spans="1:10">
      <c r="A160" t="str">
        <f>MSUCostsPerHour!A162</f>
        <v>ISZ</v>
      </c>
      <c r="B160" t="str">
        <f>MSUCostsPerHour!S162</f>
        <v>WS_P60T_Highspeed_ISZ</v>
      </c>
      <c r="C160" t="str">
        <f t="shared" si="19"/>
        <v>pci:WS_P60T_Highspeed_ISZ</v>
      </c>
      <c r="D160" t="str">
        <f t="shared" si="20"/>
        <v>pci:WS_P60T_Highspeed_ISZ</v>
      </c>
      <c r="E160" t="e">
        <f t="shared" si="17"/>
        <v>#N/A</v>
      </c>
      <c r="F160" t="str">
        <f t="shared" si="18"/>
        <v>WS_P60T_Highspeed</v>
      </c>
      <c r="I160" t="str">
        <f t="shared" si="15"/>
        <v>WS_CH1</v>
      </c>
      <c r="J160" t="str">
        <f t="shared" si="16"/>
        <v>&amp;pci;WS_CH1</v>
      </c>
    </row>
    <row r="161" spans="1:10">
      <c r="A161" t="str">
        <f>MSUCostsPerHour!A163</f>
        <v>ISZ</v>
      </c>
      <c r="B161" t="str">
        <f>MSUCostsPerHour!S163</f>
        <v>WS_Toxing_ISZ</v>
      </c>
      <c r="C161" t="str">
        <f t="shared" si="19"/>
        <v>pci:WS_Toxing_ISZ</v>
      </c>
      <c r="D161" t="str">
        <f t="shared" si="20"/>
        <v>pci:WS_Toxing_ISZ</v>
      </c>
      <c r="E161" t="e">
        <f t="shared" si="17"/>
        <v>#N/A</v>
      </c>
      <c r="F161" t="str">
        <f t="shared" si="18"/>
        <v>WS_Toxing</v>
      </c>
      <c r="I161" t="str">
        <f t="shared" si="15"/>
        <v>WS_PT2</v>
      </c>
      <c r="J161" t="str">
        <f t="shared" si="16"/>
        <v>&amp;pci;WS_PT2</v>
      </c>
    </row>
    <row r="162" spans="1:10">
      <c r="A162" t="str">
        <f>MSUCostsPerHour!A164</f>
        <v>ISZ</v>
      </c>
      <c r="B162" t="str">
        <f>MSUCostsPerHour!S164</f>
        <v>WS_Laser_ISZ</v>
      </c>
      <c r="C162" s="98" t="s">
        <v>883</v>
      </c>
      <c r="D162" t="e">
        <f t="shared" si="20"/>
        <v>#N/A</v>
      </c>
      <c r="E162" t="e">
        <f t="shared" si="17"/>
        <v>#N/A</v>
      </c>
      <c r="F162" t="str">
        <f t="shared" si="18"/>
        <v>WS_Laser</v>
      </c>
      <c r="I162" t="str">
        <f t="shared" si="15"/>
        <v>WS_Tapping_ISZ</v>
      </c>
      <c r="J162" t="str">
        <f t="shared" si="16"/>
        <v>&amp;pci;WS_Tapping_ISZ</v>
      </c>
    </row>
    <row r="163" spans="1:10">
      <c r="A163" t="str">
        <f>MSUCostsPerHour!A165</f>
        <v>ISZ</v>
      </c>
      <c r="B163" t="str">
        <f>MSUCostsPerHour!S165</f>
        <v>WS_Punching_ISZ</v>
      </c>
      <c r="C163" s="98" t="s">
        <v>882</v>
      </c>
      <c r="D163" t="e">
        <f t="shared" si="20"/>
        <v>#N/A</v>
      </c>
      <c r="E163" t="e">
        <f t="shared" si="17"/>
        <v>#N/A</v>
      </c>
      <c r="F163" t="str">
        <f t="shared" si="18"/>
        <v>WS_Punching</v>
      </c>
      <c r="I163" t="str">
        <f t="shared" si="15"/>
        <v>WS_AASYEAL4</v>
      </c>
      <c r="J163" t="str">
        <f t="shared" si="16"/>
        <v>&amp;pci;WS_AASYEAL4</v>
      </c>
    </row>
    <row r="164" spans="1:10">
      <c r="A164" t="str">
        <f>MSUCostsPerHour!A166</f>
        <v>ISZ</v>
      </c>
      <c r="B164" t="str">
        <f>MSUCostsPerHour!S166</f>
        <v>WS_Deburring_ISZ</v>
      </c>
      <c r="C164" s="98" t="s">
        <v>884</v>
      </c>
      <c r="D164" t="e">
        <f t="shared" si="20"/>
        <v>#N/A</v>
      </c>
      <c r="E164" t="e">
        <f t="shared" si="17"/>
        <v>#N/A</v>
      </c>
      <c r="F164" t="str">
        <f t="shared" si="18"/>
        <v>WS_Deburring</v>
      </c>
      <c r="I164" t="str">
        <f t="shared" si="15"/>
        <v>WS_CNC_ISZ</v>
      </c>
      <c r="J164" t="str">
        <f t="shared" si="16"/>
        <v>&amp;pci;WS_CNC_ISZ</v>
      </c>
    </row>
    <row r="165" spans="1:10">
      <c r="A165" t="str">
        <f>MSUCostsPerHour!A167</f>
        <v>ISZ</v>
      </c>
      <c r="B165" t="str">
        <f>MSUCostsPerHour!S167</f>
        <v>WS_PartMarking_ISZ</v>
      </c>
      <c r="C165" s="98" t="s">
        <v>885</v>
      </c>
      <c r="D165" t="e">
        <f t="shared" si="20"/>
        <v>#N/A</v>
      </c>
      <c r="E165" t="e">
        <f t="shared" si="17"/>
        <v>#N/A</v>
      </c>
      <c r="F165" t="str">
        <f t="shared" si="18"/>
        <v>WS_PartMarking</v>
      </c>
      <c r="I165" t="str">
        <f t="shared" si="15"/>
        <v>WS_PT1</v>
      </c>
      <c r="J165" t="str">
        <f t="shared" si="16"/>
        <v>&amp;pci;WS_PT1</v>
      </c>
    </row>
    <row r="166" spans="1:10">
      <c r="A166" t="str">
        <f>MSUCostsPerHour!A168</f>
        <v>ISZ</v>
      </c>
      <c r="B166" t="str">
        <f>MSUCostsPerHour!S168</f>
        <v>WS_Extrusion_ISZ</v>
      </c>
      <c r="C166" s="113" t="s">
        <v>945</v>
      </c>
      <c r="D166" t="e">
        <f t="shared" si="20"/>
        <v>#N/A</v>
      </c>
      <c r="E166" t="e">
        <f t="shared" si="17"/>
        <v>#N/A</v>
      </c>
      <c r="F166" t="str">
        <f t="shared" si="18"/>
        <v>WS_Extrusion</v>
      </c>
      <c r="I166" t="str">
        <f t="shared" si="15"/>
        <v>WS_Manual_Packing</v>
      </c>
      <c r="J166" t="str">
        <f t="shared" si="16"/>
        <v>&amp;pci;WS_Manual_Packing</v>
      </c>
    </row>
    <row r="167" spans="1:10">
      <c r="A167" t="str">
        <f>MSUCostsPerHour!A169</f>
        <v>ISZ</v>
      </c>
      <c r="B167" t="str">
        <f>MSUCostsPerHour!S169</f>
        <v>WS_Tapping_ISZ</v>
      </c>
      <c r="C167" t="s">
        <v>886</v>
      </c>
      <c r="D167" t="str">
        <f t="shared" si="20"/>
        <v>pci:WS_Tapping_ISZ</v>
      </c>
      <c r="E167" t="e">
        <f t="shared" si="17"/>
        <v>#N/A</v>
      </c>
      <c r="F167" t="str">
        <f t="shared" si="18"/>
        <v>WS_Tapping</v>
      </c>
      <c r="I167" t="str">
        <f t="shared" si="15"/>
        <v>WS_Staking_20T_ISZ</v>
      </c>
      <c r="J167" t="str">
        <f t="shared" si="16"/>
        <v>&amp;pci;WS_Staking_20T_ISZ</v>
      </c>
    </row>
    <row r="168" spans="1:10">
      <c r="A168" t="str">
        <f>MSUCostsPerHour!A170</f>
        <v>ISZ</v>
      </c>
      <c r="B168" t="str">
        <f>MSUCostsPerHour!S170</f>
        <v>WS_Forming_ISZ</v>
      </c>
      <c r="C168" s="98" t="s">
        <v>887</v>
      </c>
      <c r="D168" t="e">
        <f t="shared" si="20"/>
        <v>#N/A</v>
      </c>
      <c r="E168" t="e">
        <f t="shared" si="17"/>
        <v>#N/A</v>
      </c>
      <c r="F168" t="str">
        <f t="shared" si="18"/>
        <v>WS_Forming</v>
      </c>
      <c r="I168" t="str">
        <f t="shared" si="15"/>
        <v>WS_Staking_5T_ISZ</v>
      </c>
      <c r="J168" t="str">
        <f t="shared" si="16"/>
        <v>&amp;pci;WS_Staking_5T_ISZ</v>
      </c>
    </row>
    <row r="169" spans="1:10">
      <c r="A169" t="str">
        <f>MSUCostsPerHour!A171</f>
        <v>ISZ</v>
      </c>
      <c r="B169" t="str">
        <f>MSUCostsPerHour!S171</f>
        <v>WS_Bending_ISZ</v>
      </c>
      <c r="C169" s="98" t="s">
        <v>888</v>
      </c>
      <c r="D169" t="e">
        <f t="shared" si="20"/>
        <v>#N/A</v>
      </c>
      <c r="E169" t="e">
        <f t="shared" si="17"/>
        <v>#N/A</v>
      </c>
      <c r="F169" t="str">
        <f t="shared" si="18"/>
        <v>WS_Bending</v>
      </c>
      <c r="I169" t="str">
        <f t="shared" si="15"/>
        <v>WS_ElectricCrucible_600CFE_ISZ</v>
      </c>
      <c r="J169" t="str">
        <f t="shared" si="16"/>
        <v>&amp;pci;WS_ElectricCrucible_600CFE_ISZ</v>
      </c>
    </row>
    <row r="170" spans="1:10">
      <c r="A170" t="str">
        <f>MSUCostsPerHour!A172</f>
        <v>ISZ</v>
      </c>
      <c r="B170" t="str">
        <f>MSUCostsPerHour!S172</f>
        <v>WS_Staking_ISZ</v>
      </c>
      <c r="C170" s="98" t="s">
        <v>889</v>
      </c>
      <c r="D170" t="e">
        <f t="shared" si="20"/>
        <v>#N/A</v>
      </c>
      <c r="E170" t="e">
        <f t="shared" si="17"/>
        <v>#N/A</v>
      </c>
      <c r="F170" t="str">
        <f t="shared" si="18"/>
        <v>WS_Staking</v>
      </c>
      <c r="I170" t="str">
        <f t="shared" si="15"/>
        <v>WS_SpotWeld150KVA_IMS</v>
      </c>
      <c r="J170" t="str">
        <f t="shared" si="16"/>
        <v>&amp;pci;WS_SpotWeld150KVA_IMS</v>
      </c>
    </row>
    <row r="171" spans="1:10">
      <c r="A171" t="str">
        <f>MSUCostsPerHour!A173</f>
        <v>ISZ</v>
      </c>
      <c r="B171" t="str">
        <f>MSUCostsPerHour!S173</f>
        <v>WS_Spinning_ISZ</v>
      </c>
      <c r="C171" s="98" t="s">
        <v>890</v>
      </c>
      <c r="D171" t="e">
        <f t="shared" si="20"/>
        <v>#N/A</v>
      </c>
      <c r="E171" t="e">
        <f t="shared" si="17"/>
        <v>#N/A</v>
      </c>
      <c r="F171" t="str">
        <f t="shared" si="18"/>
        <v>WS_Spinning</v>
      </c>
      <c r="I171" t="str">
        <f t="shared" si="15"/>
        <v>WS_ZM1</v>
      </c>
      <c r="J171" t="str">
        <f t="shared" si="16"/>
        <v>&amp;pci;WS_ZM1</v>
      </c>
    </row>
    <row r="172" spans="1:10">
      <c r="A172" t="str">
        <f>MSUCostsPerHour!A174</f>
        <v>ISZ</v>
      </c>
      <c r="B172" t="str">
        <f>MSUCostsPerHour!S174</f>
        <v>WS_Riveting_ISZ</v>
      </c>
      <c r="C172" t="s">
        <v>891</v>
      </c>
      <c r="D172" t="e">
        <f t="shared" si="20"/>
        <v>#N/A</v>
      </c>
      <c r="E172" t="str">
        <f t="shared" si="17"/>
        <v>pci:WS_Riveting</v>
      </c>
      <c r="F172" t="str">
        <f t="shared" si="18"/>
        <v>WS_Riveting</v>
      </c>
      <c r="I172" t="str">
        <f t="shared" si="15"/>
        <v>WS_PB110_IMS</v>
      </c>
      <c r="J172" t="str">
        <f t="shared" si="16"/>
        <v>&amp;pci;WS_PB110_IMS</v>
      </c>
    </row>
    <row r="173" spans="1:10">
      <c r="A173" t="str">
        <f>MSUCostsPerHour!A175</f>
        <v>ISZ</v>
      </c>
      <c r="B173" t="str">
        <f>MSUCostsPerHour!S175</f>
        <v>WS_SpotWelding_ISZ</v>
      </c>
      <c r="C173" s="98" t="s">
        <v>891</v>
      </c>
      <c r="D173" t="e">
        <f t="shared" si="20"/>
        <v>#N/A</v>
      </c>
      <c r="E173" t="e">
        <f t="shared" si="17"/>
        <v>#N/A</v>
      </c>
      <c r="F173" t="str">
        <f t="shared" si="18"/>
        <v>WS_SpotWelding</v>
      </c>
      <c r="I173" t="str">
        <f t="shared" si="15"/>
        <v>WS_NEWINVESTMENT_IMS</v>
      </c>
      <c r="J173" t="str">
        <f t="shared" si="16"/>
        <v>&amp;pci;WS_NEWINVESTMENT_IMS</v>
      </c>
    </row>
    <row r="174" spans="1:10">
      <c r="A174" t="str">
        <f>MSUCostsPerHour!A176</f>
        <v>ISZ</v>
      </c>
      <c r="B174" t="str">
        <f>MSUCostsPerHour!S176</f>
        <v>WS_TigWelding_ISZ</v>
      </c>
      <c r="C174" s="98" t="s">
        <v>892</v>
      </c>
      <c r="D174" t="e">
        <f t="shared" si="20"/>
        <v>#N/A</v>
      </c>
      <c r="E174" t="e">
        <f t="shared" si="17"/>
        <v>#N/A</v>
      </c>
      <c r="F174" t="str">
        <f t="shared" si="18"/>
        <v>WS_TigWelding</v>
      </c>
      <c r="I174" t="str">
        <f t="shared" si="15"/>
        <v>WS_SpotWelding_50KVA_ISZ</v>
      </c>
      <c r="J174" t="str">
        <f t="shared" si="16"/>
        <v>&amp;pci;WS_SpotWelding_50KVA_ISZ</v>
      </c>
    </row>
    <row r="175" spans="1:10">
      <c r="A175" t="str">
        <f>MSUCostsPerHour!A177</f>
        <v>ISZ</v>
      </c>
      <c r="B175" t="str">
        <f>MSUCostsPerHour!S177</f>
        <v>WS_Grinding_ISZ</v>
      </c>
      <c r="C175" s="98" t="s">
        <v>893</v>
      </c>
      <c r="D175" t="e">
        <f t="shared" si="20"/>
        <v>#N/A</v>
      </c>
      <c r="E175" t="e">
        <f t="shared" si="17"/>
        <v>#N/A</v>
      </c>
      <c r="F175" t="str">
        <f t="shared" si="18"/>
        <v>WS_Grinding</v>
      </c>
      <c r="I175" t="str">
        <f t="shared" si="15"/>
        <v>WS_H85001T</v>
      </c>
      <c r="J175" t="str">
        <f t="shared" si="16"/>
        <v>&amp;pci;WS_H85001T</v>
      </c>
    </row>
    <row r="176" spans="1:10">
      <c r="A176" t="str">
        <f>MSUCostsPerHour!A178</f>
        <v>ISZ</v>
      </c>
      <c r="B176" t="str">
        <f>MSUCostsPerHour!S178</f>
        <v>WS_PowderCoating_ISZ</v>
      </c>
      <c r="C176" t="s">
        <v>894</v>
      </c>
      <c r="D176" t="str">
        <f t="shared" si="20"/>
        <v>pci:WS_PowderCoating_ISZ</v>
      </c>
      <c r="E176" t="e">
        <f t="shared" si="17"/>
        <v>#N/A</v>
      </c>
      <c r="F176" t="str">
        <f t="shared" si="18"/>
        <v>WS_PowderCoating</v>
      </c>
      <c r="I176" t="str">
        <f t="shared" si="15"/>
        <v>WS_A84CNCR</v>
      </c>
      <c r="J176" t="str">
        <f t="shared" si="16"/>
        <v>&amp;pci;WS_A84CNCR</v>
      </c>
    </row>
    <row r="177" spans="1:10">
      <c r="A177" t="str">
        <f>MSUCostsPerHour!A179</f>
        <v>ISZ</v>
      </c>
      <c r="B177" t="str">
        <f>MSUCostsPerHour!S179</f>
        <v>WS_Packing_ISZ</v>
      </c>
      <c r="C177" s="98" t="s">
        <v>895</v>
      </c>
      <c r="D177" t="e">
        <f t="shared" si="20"/>
        <v>#N/A</v>
      </c>
      <c r="E177" t="e">
        <f t="shared" si="17"/>
        <v>#N/A</v>
      </c>
      <c r="F177" t="str">
        <f t="shared" si="18"/>
        <v>WS_Packing</v>
      </c>
      <c r="I177" t="str">
        <f t="shared" si="15"/>
        <v>WS_SpotWeld35KVA_IMS</v>
      </c>
      <c r="J177" t="str">
        <f t="shared" si="16"/>
        <v>&amp;pci;WS_SpotWeld35KVA_IMS</v>
      </c>
    </row>
    <row r="178" spans="1:10">
      <c r="A178" t="str">
        <f>MSUCostsPerHour!A180</f>
        <v>ISZ</v>
      </c>
      <c r="B178" t="str">
        <f>MSUCostsPerHour!S180</f>
        <v>WS_Degreasing_ISZ</v>
      </c>
      <c r="C178" s="98" t="s">
        <v>896</v>
      </c>
      <c r="D178" t="e">
        <f t="shared" si="20"/>
        <v>#N/A</v>
      </c>
      <c r="E178" t="e">
        <f t="shared" si="17"/>
        <v>#N/A</v>
      </c>
      <c r="F178" t="str">
        <f t="shared" si="18"/>
        <v>WS_Degreasing</v>
      </c>
      <c r="I178" t="str">
        <f t="shared" si="15"/>
        <v>WS_SpotWeld25KVA_IMS</v>
      </c>
      <c r="J178" t="str">
        <f t="shared" si="16"/>
        <v>&amp;pci;WS_SpotWeld25KVA_IMS</v>
      </c>
    </row>
    <row r="179" spans="1:10">
      <c r="A179" t="str">
        <f>MSUCostsPerHour!A181</f>
        <v>ISZ</v>
      </c>
      <c r="B179" t="str">
        <f>MSUCostsPerHour!S181</f>
        <v>WS_Assembly_ISZ</v>
      </c>
      <c r="C179" s="98" t="s">
        <v>897</v>
      </c>
      <c r="D179" t="e">
        <f t="shared" si="20"/>
        <v>#N/A</v>
      </c>
      <c r="E179" t="e">
        <f t="shared" si="17"/>
        <v>#N/A</v>
      </c>
      <c r="F179" t="str">
        <f t="shared" si="18"/>
        <v>WS_Assembly</v>
      </c>
      <c r="I179" t="str">
        <f t="shared" si="15"/>
        <v>WS_ASF400R</v>
      </c>
      <c r="J179" t="str">
        <f t="shared" si="16"/>
        <v>&amp;pci;WS_ASF400R</v>
      </c>
    </row>
    <row r="180" spans="1:10">
      <c r="A180" t="str">
        <f>MSUCostsPerHour!A182</f>
        <v>ISZ</v>
      </c>
      <c r="B180" t="str">
        <f>MSUCostsPerHour!S182</f>
        <v>WS_Cleaning_ISZ</v>
      </c>
      <c r="C180" s="98" t="s">
        <v>898</v>
      </c>
      <c r="D180" t="e">
        <f t="shared" si="20"/>
        <v>#N/A</v>
      </c>
      <c r="E180" t="e">
        <f t="shared" si="17"/>
        <v>#N/A</v>
      </c>
      <c r="F180" t="str">
        <f t="shared" si="18"/>
        <v>WS_Cleaning</v>
      </c>
      <c r="I180" t="str">
        <f t="shared" si="15"/>
        <v>WS_Riveting_2kw_ISZ</v>
      </c>
      <c r="J180" t="str">
        <f t="shared" si="16"/>
        <v>&amp;pci;WS_Riveting_2kw_ISZ</v>
      </c>
    </row>
    <row r="181" spans="1:10">
      <c r="A181" t="str">
        <f>MSUCostsPerHour!A183</f>
        <v>ISZ</v>
      </c>
      <c r="B181" t="str">
        <f>MSUCostsPerHour!S183</f>
        <v>WS_Sanding_ISZ</v>
      </c>
      <c r="C181" s="98" t="s">
        <v>899</v>
      </c>
      <c r="D181" t="e">
        <f t="shared" si="20"/>
        <v>#N/A</v>
      </c>
      <c r="E181" t="e">
        <f t="shared" si="17"/>
        <v>#N/A</v>
      </c>
      <c r="F181" t="str">
        <f t="shared" si="18"/>
        <v>WS_Sanding</v>
      </c>
      <c r="I181" t="str">
        <f t="shared" si="15"/>
        <v>WS_A84R014</v>
      </c>
      <c r="J181" t="str">
        <f t="shared" si="16"/>
        <v>&amp;pci;WS_A84R014</v>
      </c>
    </row>
    <row r="182" spans="1:10">
      <c r="A182" t="str">
        <f>MSUCostsPerHour!A184</f>
        <v>ISZ</v>
      </c>
      <c r="B182" t="str">
        <f>MSUCostsPerHour!S184</f>
        <v>WS_SprayOil_ISZ</v>
      </c>
      <c r="C182" s="98" t="s">
        <v>900</v>
      </c>
      <c r="D182" t="e">
        <f t="shared" si="20"/>
        <v>#N/A</v>
      </c>
      <c r="E182" t="e">
        <f t="shared" si="17"/>
        <v>#N/A</v>
      </c>
      <c r="F182" t="str">
        <f t="shared" si="18"/>
        <v>WS_SprayOil</v>
      </c>
      <c r="I182" t="str">
        <f t="shared" si="15"/>
        <v>WS_1SpindleTap_IMS</v>
      </c>
      <c r="J182" t="str">
        <f t="shared" si="16"/>
        <v>&amp;pci;WS_1SpindleTap_IMS</v>
      </c>
    </row>
    <row r="183" spans="1:10">
      <c r="A183" t="str">
        <f>MSUCostsPerHour!A185</f>
        <v>ISZ</v>
      </c>
      <c r="B183" t="str">
        <f>MSUCostsPerHour!S185</f>
        <v>WS_Screw_ISZ</v>
      </c>
      <c r="C183" s="98" t="s">
        <v>901</v>
      </c>
      <c r="D183" t="e">
        <f t="shared" si="20"/>
        <v>#N/A</v>
      </c>
      <c r="E183" t="e">
        <f t="shared" si="17"/>
        <v>#N/A</v>
      </c>
      <c r="F183" t="str">
        <f t="shared" si="18"/>
        <v>WS_Screw</v>
      </c>
      <c r="I183" t="str">
        <f t="shared" si="15"/>
        <v>WS_NEWINVESTMENT_IPTH</v>
      </c>
      <c r="J183" t="str">
        <f t="shared" si="16"/>
        <v>&amp;pci;WS_NEWINVESTMENT_IPTH</v>
      </c>
    </row>
    <row r="184" spans="1:10">
      <c r="A184" t="str">
        <f>MSUCostsPerHour!A186</f>
        <v>ISZ</v>
      </c>
      <c r="B184" t="str">
        <f>MSUCostsPerHour!S186</f>
        <v>WS_Flaring_ISZ</v>
      </c>
      <c r="C184" s="98" t="s">
        <v>902</v>
      </c>
      <c r="D184" t="e">
        <f t="shared" si="20"/>
        <v>#N/A</v>
      </c>
      <c r="E184" t="e">
        <f t="shared" si="17"/>
        <v>#N/A</v>
      </c>
      <c r="F184" t="str">
        <f t="shared" si="18"/>
        <v>WS_Flaring</v>
      </c>
      <c r="I184" t="str">
        <f t="shared" si="15"/>
        <v>WS_Staking_10T_ISZ</v>
      </c>
      <c r="J184" t="str">
        <f t="shared" ref="J184:J215" si="21">L67</f>
        <v>&amp;pci;WS_Staking_10T_ISZ</v>
      </c>
    </row>
    <row r="185" spans="1:10">
      <c r="A185" t="str">
        <f>MSUCostsPerHour!A187</f>
        <v>ISZ</v>
      </c>
      <c r="B185" t="str">
        <f>MSUCostsPerHour!S187</f>
        <v>WS_Labor-PC_ISZ</v>
      </c>
      <c r="C185" s="98" t="s">
        <v>903</v>
      </c>
      <c r="D185" t="e">
        <f t="shared" si="20"/>
        <v>#N/A</v>
      </c>
      <c r="E185" t="e">
        <f t="shared" si="17"/>
        <v>#N/A</v>
      </c>
      <c r="F185" t="str">
        <f t="shared" si="18"/>
        <v>WS_Labor-PC</v>
      </c>
      <c r="I185" t="str">
        <f t="shared" si="15"/>
        <v>WS_AASYEAL1</v>
      </c>
      <c r="J185" t="str">
        <f t="shared" si="21"/>
        <v>&amp;pci;WS_AASYEAL1</v>
      </c>
    </row>
    <row r="186" spans="1:10">
      <c r="A186" t="str">
        <f>MSUCostsPerHour!A188</f>
        <v>ISZ</v>
      </c>
      <c r="B186" t="str">
        <f>MSUCostsPerHour!S188</f>
        <v>WS_DieCasting350T_ISZ</v>
      </c>
      <c r="C186" t="str">
        <f t="shared" si="19"/>
        <v>pci:WS_DieCasting350T_ISZ</v>
      </c>
      <c r="D186" t="str">
        <f t="shared" si="20"/>
        <v>pci:WS_DieCasting350T_ISZ</v>
      </c>
      <c r="E186" t="e">
        <f t="shared" si="17"/>
        <v>#N/A</v>
      </c>
      <c r="F186" t="str">
        <f t="shared" si="18"/>
        <v>WS_DieCasting350T</v>
      </c>
      <c r="I186" t="str">
        <f t="shared" si="15"/>
        <v>WS_PB80_IMS</v>
      </c>
      <c r="J186" t="str">
        <f t="shared" si="21"/>
        <v>&amp;pci;WS_PB80_IMS</v>
      </c>
    </row>
    <row r="187" spans="1:10">
      <c r="A187" t="str">
        <f>MSUCostsPerHour!A189</f>
        <v>ISZ</v>
      </c>
      <c r="B187" t="str">
        <f>MSUCostsPerHour!S189</f>
        <v>WS_DieCasting135T_ISZ</v>
      </c>
      <c r="C187" t="str">
        <f t="shared" si="19"/>
        <v>pci:WS_DieCasting135T_ISZ</v>
      </c>
      <c r="D187" t="str">
        <f t="shared" si="20"/>
        <v>pci:WS_DieCasting135T_ISZ</v>
      </c>
      <c r="E187" t="e">
        <f t="shared" si="17"/>
        <v>#N/A</v>
      </c>
      <c r="F187" t="str">
        <f t="shared" si="18"/>
        <v>WS_DieCasting135T</v>
      </c>
      <c r="I187" t="str">
        <f t="shared" si="15"/>
        <v>WS_S85001AS</v>
      </c>
      <c r="J187" t="str">
        <f t="shared" si="21"/>
        <v>&amp;pci;WS_S85001AS</v>
      </c>
    </row>
    <row r="188" spans="1:10">
      <c r="A188" t="str">
        <f>MSUCostsPerHour!A190</f>
        <v>IMS</v>
      </c>
      <c r="B188" t="str">
        <f>MSUCostsPerHour!S190</f>
        <v>WS_RB200X6_IMS</v>
      </c>
      <c r="C188" t="str">
        <f t="shared" si="19"/>
        <v>pci:WS_RB200X6_IMS</v>
      </c>
      <c r="D188" t="str">
        <f t="shared" si="20"/>
        <v>pci:WS_RB200X6_IMS</v>
      </c>
      <c r="E188" t="e">
        <f t="shared" si="17"/>
        <v>#N/A</v>
      </c>
      <c r="F188" t="str">
        <f t="shared" si="18"/>
        <v>WS_RB200X6</v>
      </c>
      <c r="I188" t="str">
        <f t="shared" si="15"/>
        <v>WS_LaserWeld25KVA_IMS</v>
      </c>
      <c r="J188" t="str">
        <f t="shared" si="21"/>
        <v>&amp;pci;WS_LaserWeld25KVA_IMS</v>
      </c>
    </row>
    <row r="189" spans="1:10">
      <c r="A189" t="str">
        <f>MSUCostsPerHour!A191</f>
        <v>IMS</v>
      </c>
      <c r="B189" t="str">
        <f>MSUCostsPerHour!S191</f>
        <v>WS_单轴-T360_IMS</v>
      </c>
      <c r="C189" s="98" t="s">
        <v>904</v>
      </c>
      <c r="D189" t="e">
        <f t="shared" si="20"/>
        <v>#N/A</v>
      </c>
      <c r="E189" t="e">
        <f t="shared" si="17"/>
        <v>#N/A</v>
      </c>
      <c r="F189" t="str">
        <f t="shared" si="18"/>
        <v>WS_单轴-T360</v>
      </c>
      <c r="I189" t="str">
        <f t="shared" si="15"/>
        <v>WS_MANUAL_POWDER_COATIN</v>
      </c>
      <c r="J189" t="str">
        <f t="shared" si="21"/>
        <v>&amp;pci;WS_MANUAL_POWDER_COATIN</v>
      </c>
    </row>
    <row r="190" spans="1:10">
      <c r="A190" t="str">
        <f>MSUCostsPerHour!A192</f>
        <v>IMS</v>
      </c>
      <c r="B190" t="str">
        <f>MSUCostsPerHour!S192</f>
        <v>WS_双轴-BTA-561_IMS</v>
      </c>
      <c r="C190" s="98" t="s">
        <v>905</v>
      </c>
      <c r="D190" t="e">
        <f t="shared" si="20"/>
        <v>#N/A</v>
      </c>
      <c r="E190" t="e">
        <f t="shared" si="17"/>
        <v>#N/A</v>
      </c>
      <c r="F190" t="str">
        <f t="shared" si="18"/>
        <v>WS_双轴-BTA-561</v>
      </c>
      <c r="I190" t="str">
        <f t="shared" si="15"/>
        <v>WS_MigWelding_ZF_ISZ</v>
      </c>
      <c r="J190" t="str">
        <f t="shared" si="21"/>
        <v>&amp;pci;WS_MigWelding_ZF_ISZ</v>
      </c>
    </row>
    <row r="191" spans="1:10">
      <c r="A191" t="str">
        <f>MSUCostsPerHour!A193</f>
        <v>IMS</v>
      </c>
      <c r="B191" t="str">
        <f>MSUCostsPerHour!S193</f>
        <v>WS_三轴-BT1-215_IMS</v>
      </c>
      <c r="C191" s="98" t="s">
        <v>906</v>
      </c>
      <c r="D191" t="e">
        <f t="shared" si="20"/>
        <v>#N/A</v>
      </c>
      <c r="E191" t="e">
        <f t="shared" si="17"/>
        <v>#N/A</v>
      </c>
      <c r="F191" t="str">
        <f t="shared" si="18"/>
        <v>WS_三轴-BT1-215</v>
      </c>
      <c r="I191" t="str">
        <f t="shared" si="15"/>
        <v>WS_Press_brake-M60T</v>
      </c>
      <c r="J191" t="str">
        <f t="shared" si="21"/>
        <v>&amp;pci;WS_Press_brake-M60T</v>
      </c>
    </row>
    <row r="192" spans="1:10">
      <c r="A192" t="str">
        <f>MSUCostsPerHour!A194</f>
        <v>IMS</v>
      </c>
      <c r="B192" t="str">
        <f>MSUCostsPerHour!S194</f>
        <v>WS_四轴-BT1-215_IMS</v>
      </c>
      <c r="C192" s="98" t="s">
        <v>907</v>
      </c>
      <c r="D192" t="e">
        <f t="shared" si="20"/>
        <v>#N/A</v>
      </c>
      <c r="E192" t="e">
        <f t="shared" si="17"/>
        <v>#N/A</v>
      </c>
      <c r="F192" t="str">
        <f t="shared" si="18"/>
        <v>WS_四轴-BT1-215</v>
      </c>
      <c r="I192" t="str">
        <f t="shared" si="15"/>
        <v>WS_ToxT10_IMS</v>
      </c>
      <c r="J192" t="str">
        <f t="shared" si="21"/>
        <v>&amp;pci;WS_ToxT10_IMS</v>
      </c>
    </row>
    <row r="193" spans="1:10">
      <c r="A193" t="str">
        <f>MSUCostsPerHour!A195</f>
        <v>IMS</v>
      </c>
      <c r="B193" t="str">
        <f>MSUCostsPerHour!S195</f>
        <v>WS_六轴-JTDM-25_IMS</v>
      </c>
      <c r="C193" s="98" t="s">
        <v>908</v>
      </c>
      <c r="D193" t="e">
        <f t="shared" si="20"/>
        <v>#N/A</v>
      </c>
      <c r="E193" t="e">
        <f t="shared" si="17"/>
        <v>#N/A</v>
      </c>
      <c r="F193" t="str">
        <f t="shared" si="18"/>
        <v>WS_六轴-JTDM-25</v>
      </c>
      <c r="I193" t="str">
        <f t="shared" si="15"/>
        <v>WS_3Spindle_IMS</v>
      </c>
      <c r="J193" t="str">
        <f t="shared" si="21"/>
        <v>&amp;pci;WS_3Spindle_IMS</v>
      </c>
    </row>
    <row r="194" spans="1:10">
      <c r="A194" t="str">
        <f>MSUCostsPerHour!A196</f>
        <v>IMS</v>
      </c>
      <c r="B194" t="str">
        <f>MSUCostsPerHour!S196</f>
        <v>WS_多轴-威伦16AT_IMS</v>
      </c>
      <c r="C194" s="98" t="s">
        <v>909</v>
      </c>
      <c r="D194" t="e">
        <f t="shared" si="20"/>
        <v>#N/A</v>
      </c>
      <c r="E194" t="e">
        <f t="shared" si="17"/>
        <v>#N/A</v>
      </c>
      <c r="F194" t="str">
        <f t="shared" si="18"/>
        <v>WS_多轴-威伦16AT</v>
      </c>
      <c r="I194" t="str">
        <f t="shared" si="15"/>
        <v>WS_5Spindle_IMS</v>
      </c>
      <c r="J194" t="str">
        <f t="shared" si="21"/>
        <v>&amp;pci;WS_5Spindle_IMS</v>
      </c>
    </row>
    <row r="195" spans="1:10">
      <c r="A195" t="str">
        <f>MSUCostsPerHour!A197</f>
        <v>IMS</v>
      </c>
      <c r="B195" t="str">
        <f>MSUCostsPerHour!S197</f>
        <v>WS_多轴-TOTO01C450_IMS</v>
      </c>
      <c r="C195" s="98" t="s">
        <v>910</v>
      </c>
      <c r="D195" t="e">
        <f t="shared" si="20"/>
        <v>#N/A</v>
      </c>
      <c r="E195" t="e">
        <f t="shared" si="17"/>
        <v>#N/A</v>
      </c>
      <c r="F195" t="str">
        <f t="shared" si="18"/>
        <v>WS_多轴-TOTO01C450</v>
      </c>
      <c r="I195" t="str">
        <f t="shared" ref="I195:I258" si="22">SUBSTITUTE(J195,"&amp;pci;","")</f>
        <v>WS_XS1</v>
      </c>
      <c r="J195" t="str">
        <f t="shared" si="21"/>
        <v>&amp;pci;WS_XS1</v>
      </c>
    </row>
    <row r="196" spans="1:10">
      <c r="A196" t="str">
        <f>MSUCostsPerHour!A198</f>
        <v>IMS</v>
      </c>
      <c r="B196" t="str">
        <f>MSUCostsPerHour!S198</f>
        <v>WS_S/RIVET_IMS</v>
      </c>
      <c r="C196" t="str">
        <f t="shared" si="19"/>
        <v>pci:WS_S/RIVET_IMS</v>
      </c>
      <c r="D196" t="str">
        <f t="shared" si="20"/>
        <v>pci:WS_S/RIVET_IMS</v>
      </c>
      <c r="E196" t="e">
        <f t="shared" si="17"/>
        <v>#N/A</v>
      </c>
      <c r="F196" t="str">
        <f t="shared" si="18"/>
        <v>WS_S/RIVET</v>
      </c>
      <c r="I196" t="str">
        <f t="shared" si="22"/>
        <v>WS_A84TD011</v>
      </c>
      <c r="J196" t="str">
        <f t="shared" si="21"/>
        <v>&amp;pci;WS_A84TD011</v>
      </c>
    </row>
    <row r="197" spans="1:10">
      <c r="A197" t="str">
        <f>MSUCostsPerHour!A199</f>
        <v>IMS</v>
      </c>
      <c r="B197" t="str">
        <f>MSUCostsPerHour!S199</f>
        <v>WS_铆接机-TC-141_IMS</v>
      </c>
      <c r="C197" s="98" t="s">
        <v>911</v>
      </c>
      <c r="D197" t="e">
        <f t="shared" si="20"/>
        <v>#N/A</v>
      </c>
      <c r="E197" t="e">
        <f t="shared" si="17"/>
        <v>#N/A</v>
      </c>
      <c r="F197" t="str">
        <f t="shared" si="18"/>
        <v>WS_铆接机-TC-141</v>
      </c>
      <c r="I197" t="str">
        <f t="shared" si="22"/>
        <v>WS_TP1</v>
      </c>
      <c r="J197" t="str">
        <f t="shared" si="21"/>
        <v>&amp;pci;WS_TP1</v>
      </c>
    </row>
    <row r="198" spans="1:10">
      <c r="A198" t="str">
        <f>MSUCostsPerHour!A200</f>
        <v>IMS</v>
      </c>
      <c r="B198" t="str">
        <f>MSUCostsPerHour!S200</f>
        <v>WS_油压铆钉机-TC-152_IMS</v>
      </c>
      <c r="C198" s="98" t="s">
        <v>912</v>
      </c>
      <c r="D198" t="e">
        <f t="shared" si="20"/>
        <v>#N/A</v>
      </c>
      <c r="E198" t="e">
        <f t="shared" si="17"/>
        <v>#N/A</v>
      </c>
      <c r="F198" t="str">
        <f t="shared" si="18"/>
        <v>WS_油压铆钉机-TC-152</v>
      </c>
      <c r="I198" t="str">
        <f t="shared" si="22"/>
        <v>WS_POWDER_COATING</v>
      </c>
      <c r="J198" t="str">
        <f t="shared" si="21"/>
        <v>&amp;pci;WS_POWDER_COATING</v>
      </c>
    </row>
    <row r="199" spans="1:10">
      <c r="A199" t="str">
        <f>MSUCostsPerHour!A201</f>
        <v>IMS</v>
      </c>
      <c r="B199" t="str">
        <f>MSUCostsPerHour!S201</f>
        <v>WS_STAKE6T_IMS</v>
      </c>
      <c r="C199" t="str">
        <f t="shared" si="19"/>
        <v>pci:WS_STAKE6T_IMS</v>
      </c>
      <c r="D199" t="str">
        <f t="shared" si="20"/>
        <v>pci:WS_STAKE6T_IMS</v>
      </c>
      <c r="E199" t="e">
        <f t="shared" si="17"/>
        <v>#N/A</v>
      </c>
      <c r="F199" t="str">
        <f t="shared" si="18"/>
        <v>WS_STAKE6T</v>
      </c>
      <c r="I199" t="str">
        <f t="shared" si="22"/>
        <v>WS_ZM2</v>
      </c>
      <c r="J199" t="str">
        <f t="shared" si="21"/>
        <v>&amp;pci;WS_ZM2</v>
      </c>
    </row>
    <row r="200" spans="1:10">
      <c r="A200" t="str">
        <f>MSUCostsPerHour!A202</f>
        <v>IMS</v>
      </c>
      <c r="B200" t="str">
        <f>MSUCostsPerHour!S202</f>
        <v>WS_Mill_IMS</v>
      </c>
      <c r="C200" s="98" t="s">
        <v>913</v>
      </c>
      <c r="D200" t="e">
        <f>SUBSTITUTE(SUBSTITUTE(VLOOKUP(B200,$I$2:$J$382,2,FALSE),"&amp;",""),";",":")</f>
        <v>#N/A</v>
      </c>
      <c r="E200" t="e">
        <f t="shared" ref="E200:E263" si="23">SUBSTITUTE(SUBSTITUTE(VLOOKUP(F200,$I$2:$J$382,2,FALSE),"&amp;",""),";",":")</f>
        <v>#N/A</v>
      </c>
      <c r="F200" t="str">
        <f t="shared" ref="F200:F263" si="24">SUBSTITUTE(B200,CONCATENATE("_",TRIM(RIGHT(SUBSTITUTE($B200,"_",REPT(" ",LEN($B200))),LEN($B200)))),"")</f>
        <v>WS_Mill</v>
      </c>
      <c r="I200" t="str">
        <f t="shared" si="22"/>
        <v>WS_A84CNCT</v>
      </c>
      <c r="J200" t="str">
        <f t="shared" si="21"/>
        <v>&amp;pci;WS_A84CNCT</v>
      </c>
    </row>
    <row r="201" spans="1:10">
      <c r="A201" t="str">
        <f>MSUCostsPerHour!A203</f>
        <v>IMS</v>
      </c>
      <c r="B201" t="str">
        <f>MSUCostsPerHour!S203</f>
        <v>WS_Drill_IMS</v>
      </c>
      <c r="C201" t="str">
        <f t="shared" si="19"/>
        <v>pci:WS_DRILL_IMS</v>
      </c>
      <c r="D201" t="str">
        <f t="shared" si="20"/>
        <v>pci:WS_DRILL_IMS</v>
      </c>
      <c r="E201" t="e">
        <f t="shared" si="23"/>
        <v>#N/A</v>
      </c>
      <c r="F201" t="str">
        <f t="shared" si="24"/>
        <v>WS_Drill</v>
      </c>
      <c r="I201" t="str">
        <f t="shared" si="22"/>
        <v>WS_A84W015</v>
      </c>
      <c r="J201" t="str">
        <f t="shared" si="21"/>
        <v>&amp;pci;WS_A84W015</v>
      </c>
    </row>
    <row r="202" spans="1:10">
      <c r="A202" t="str">
        <f>MSUCostsPerHour!A204</f>
        <v>IMS</v>
      </c>
      <c r="B202" t="str">
        <f>MSUCostsPerHour!S204</f>
        <v>WS_SpotWeld25KVA_IMS</v>
      </c>
      <c r="C202" t="str">
        <f t="shared" si="19"/>
        <v>pci:WS_SpotWeld25KVA_IMS</v>
      </c>
      <c r="D202" t="str">
        <f t="shared" si="20"/>
        <v>pci:WS_SpotWeld25KVA_IMS</v>
      </c>
      <c r="E202" t="e">
        <f t="shared" si="23"/>
        <v>#N/A</v>
      </c>
      <c r="F202" t="str">
        <f t="shared" si="24"/>
        <v>WS_SpotWeld25KVA</v>
      </c>
      <c r="I202" t="str">
        <f t="shared" si="22"/>
        <v>WS_RB200X6_IMS</v>
      </c>
      <c r="J202" t="str">
        <f t="shared" si="21"/>
        <v>&amp;pci;WS_RB200X6_IMS</v>
      </c>
    </row>
    <row r="203" spans="1:10">
      <c r="A203" t="str">
        <f>MSUCostsPerHour!A205</f>
        <v>IMS</v>
      </c>
      <c r="B203" t="str">
        <f>MSUCostsPerHour!S205</f>
        <v>WS_SpotWeld35KVA_IMS</v>
      </c>
      <c r="C203" t="str">
        <f t="shared" si="19"/>
        <v>pci:WS_SpotWeld35KVA_IMS</v>
      </c>
      <c r="D203" t="str">
        <f t="shared" si="20"/>
        <v>pci:WS_SpotWeld35KVA_IMS</v>
      </c>
      <c r="E203" t="e">
        <f t="shared" si="23"/>
        <v>#N/A</v>
      </c>
      <c r="F203" t="str">
        <f t="shared" si="24"/>
        <v>WS_SpotWeld35KVA</v>
      </c>
      <c r="I203" t="str">
        <f t="shared" si="22"/>
        <v>WS_Press_brake-M110T</v>
      </c>
      <c r="J203" t="str">
        <f t="shared" si="21"/>
        <v>&amp;pci;WS_Press_brake-M110T</v>
      </c>
    </row>
    <row r="204" spans="1:10">
      <c r="A204" t="str">
        <f>MSUCostsPerHour!A206</f>
        <v>IMS</v>
      </c>
      <c r="B204" t="str">
        <f>MSUCostsPerHour!S206</f>
        <v>WS_SpotWeld50KVA_IMS</v>
      </c>
      <c r="C204" s="98" t="s">
        <v>914</v>
      </c>
      <c r="D204" t="e">
        <f t="shared" si="20"/>
        <v>#N/A</v>
      </c>
      <c r="E204" t="e">
        <f t="shared" si="23"/>
        <v>#N/A</v>
      </c>
      <c r="F204" t="str">
        <f t="shared" si="24"/>
        <v>WS_SpotWeld50KVA</v>
      </c>
      <c r="I204" t="str">
        <f t="shared" si="22"/>
        <v>WS_ASYHA06T</v>
      </c>
      <c r="J204" t="str">
        <f t="shared" si="21"/>
        <v>&amp;pci;WS_ASYHA06T</v>
      </c>
    </row>
    <row r="205" spans="1:10">
      <c r="A205" t="str">
        <f>MSUCostsPerHour!A207</f>
        <v>IMS</v>
      </c>
      <c r="B205" t="str">
        <f>MSUCostsPerHour!S207</f>
        <v>WS_SpotWeld65KVA_IMS</v>
      </c>
      <c r="C205" t="str">
        <f t="shared" si="19"/>
        <v>pci:WS_SpotWeld65KVA_IMS</v>
      </c>
      <c r="D205" t="str">
        <f t="shared" si="20"/>
        <v>pci:WS_SpotWeld65KVA_IMS</v>
      </c>
      <c r="E205" t="e">
        <f t="shared" si="23"/>
        <v>#N/A</v>
      </c>
      <c r="F205" t="str">
        <f t="shared" si="24"/>
        <v>WS_SpotWeld65KVA</v>
      </c>
      <c r="I205" t="str">
        <f t="shared" si="22"/>
        <v>WS_Tapping_Brother_ISZ</v>
      </c>
      <c r="J205" t="str">
        <f t="shared" si="21"/>
        <v>&amp;pci;WS_Tapping_Brother_ISZ</v>
      </c>
    </row>
    <row r="206" spans="1:10">
      <c r="A206" t="str">
        <f>MSUCostsPerHour!A208</f>
        <v>IMS</v>
      </c>
      <c r="B206" t="str">
        <f>MSUCostsPerHour!S208</f>
        <v>WS_SpotWeld100KVA_IMS</v>
      </c>
      <c r="C206" t="str">
        <f t="shared" si="19"/>
        <v>pci:WS_SpotWeld100KVA_IMS</v>
      </c>
      <c r="D206" t="str">
        <f t="shared" si="20"/>
        <v>pci:WS_SpotWeld100KVA_IMS</v>
      </c>
      <c r="E206" t="e">
        <f t="shared" si="23"/>
        <v>#N/A</v>
      </c>
      <c r="F206" t="str">
        <f t="shared" si="24"/>
        <v>WS_SpotWeld100KVA</v>
      </c>
      <c r="I206" t="str">
        <f t="shared" si="22"/>
        <v>WS_MultiST_6110_IMS</v>
      </c>
      <c r="J206" t="str">
        <f t="shared" si="21"/>
        <v>&amp;pci;WS_MultiST_6110_IMS</v>
      </c>
    </row>
    <row r="207" spans="1:10">
      <c r="A207" t="str">
        <f>MSUCostsPerHour!A209</f>
        <v>IMS</v>
      </c>
      <c r="B207" t="str">
        <f>MSUCostsPerHour!S209</f>
        <v>WS_SpotWeld150KVA_IMS</v>
      </c>
      <c r="C207" t="str">
        <f t="shared" si="19"/>
        <v>pci:WS_SpotWeld150KVA_IMS</v>
      </c>
      <c r="D207" t="str">
        <f t="shared" si="20"/>
        <v>pci:WS_SpotWeld150KVA_IMS</v>
      </c>
      <c r="E207" t="e">
        <f t="shared" si="23"/>
        <v>#N/A</v>
      </c>
      <c r="F207" t="str">
        <f t="shared" si="24"/>
        <v>WS_SpotWeld150KVA</v>
      </c>
      <c r="I207" t="str">
        <f t="shared" si="22"/>
        <v>WS_SP11002</v>
      </c>
      <c r="J207" t="str">
        <f t="shared" si="21"/>
        <v>&amp;pci;WS_SP11002</v>
      </c>
    </row>
    <row r="208" spans="1:10">
      <c r="A208" t="str">
        <f>MSUCostsPerHour!A210</f>
        <v>IMS</v>
      </c>
      <c r="B208" t="str">
        <f>MSUCostsPerHour!S210</f>
        <v>WS_SpotWeld280KVA_IMS</v>
      </c>
      <c r="C208" t="str">
        <f t="shared" si="19"/>
        <v>pci:WS_SpotWeld280KVA_IMS</v>
      </c>
      <c r="D208" t="str">
        <f t="shared" si="20"/>
        <v>pci:WS_SpotWeld280KVA_IMS</v>
      </c>
      <c r="E208" t="e">
        <f t="shared" si="23"/>
        <v>#N/A</v>
      </c>
      <c r="F208" t="str">
        <f t="shared" si="24"/>
        <v>WS_SpotWeld280KVA</v>
      </c>
      <c r="I208" t="str">
        <f t="shared" si="22"/>
        <v>WS_Tumbling_IPT</v>
      </c>
      <c r="J208" t="str">
        <f t="shared" si="21"/>
        <v>&amp;pci;WS_Tumbling_IPT</v>
      </c>
    </row>
    <row r="209" spans="1:10">
      <c r="A209" t="str">
        <f>MSUCostsPerHour!A211</f>
        <v>IMS</v>
      </c>
      <c r="B209" t="str">
        <f>MSUCostsPerHour!S211</f>
        <v>WS_SpotWeld360KVA_IMS</v>
      </c>
      <c r="C209" t="str">
        <f t="shared" si="19"/>
        <v>pci:WS_SpotWeld360KVA_IMS</v>
      </c>
      <c r="D209" t="str">
        <f t="shared" si="20"/>
        <v>pci:WS_SpotWeld360KVA_IMS</v>
      </c>
      <c r="E209" t="e">
        <f t="shared" si="23"/>
        <v>#N/A</v>
      </c>
      <c r="F209" t="str">
        <f t="shared" si="24"/>
        <v>WS_SpotWeld360KVA</v>
      </c>
      <c r="I209" t="str">
        <f t="shared" si="22"/>
        <v>WS_MultiST_6100_IMS</v>
      </c>
      <c r="J209" t="str">
        <f t="shared" si="21"/>
        <v>&amp;pci;WS_MultiST_6100_IMS</v>
      </c>
    </row>
    <row r="210" spans="1:10">
      <c r="A210" t="str">
        <f>MSUCostsPerHour!A212</f>
        <v>IMS</v>
      </c>
      <c r="B210" t="str">
        <f>MSUCostsPerHour!S212</f>
        <v>WS_LaserWeld25KVA_IMS</v>
      </c>
      <c r="C210" t="str">
        <f t="shared" si="19"/>
        <v>pci:WS_LaserWeld25KVA_IMS</v>
      </c>
      <c r="D210" t="str">
        <f t="shared" si="20"/>
        <v>pci:WS_LaserWeld25KVA_IMS</v>
      </c>
      <c r="E210" t="e">
        <f t="shared" si="23"/>
        <v>#N/A</v>
      </c>
      <c r="F210" t="str">
        <f t="shared" si="24"/>
        <v>WS_LaserWeld25KVA</v>
      </c>
      <c r="I210" t="str">
        <f t="shared" si="22"/>
        <v>WS_SpotWeld280KVA_IMS</v>
      </c>
      <c r="J210" t="str">
        <f t="shared" si="21"/>
        <v>&amp;pci;WS_SpotWeld280KVA_IMS</v>
      </c>
    </row>
    <row r="211" spans="1:10">
      <c r="A211" t="str">
        <f>MSUCostsPerHour!A213</f>
        <v>IMS</v>
      </c>
      <c r="B211" t="str">
        <f>MSUCostsPerHour!S213</f>
        <v>WS_LaserWeldATLC-5120_IMS</v>
      </c>
      <c r="C211" s="98" t="s">
        <v>915</v>
      </c>
      <c r="D211" t="e">
        <f t="shared" si="20"/>
        <v>#N/A</v>
      </c>
      <c r="E211" t="e">
        <f t="shared" si="23"/>
        <v>#N/A</v>
      </c>
      <c r="F211" t="str">
        <f t="shared" si="24"/>
        <v>WS_LaserWeldATLC-5120</v>
      </c>
      <c r="I211" t="str">
        <f t="shared" si="22"/>
        <v>WS_ZM3</v>
      </c>
      <c r="J211" t="str">
        <f t="shared" si="21"/>
        <v>&amp;pci;WS_ZM3</v>
      </c>
    </row>
    <row r="212" spans="1:10">
      <c r="A212" t="str">
        <f>MSUCostsPerHour!A214</f>
        <v>IMS</v>
      </c>
      <c r="B212" t="str">
        <f>MSUCostsPerHour!S214</f>
        <v>WS_LaserWeldTLC1005_IMS</v>
      </c>
      <c r="C212" s="98" t="s">
        <v>916</v>
      </c>
      <c r="D212" t="e">
        <f t="shared" si="20"/>
        <v>#N/A</v>
      </c>
      <c r="E212" t="e">
        <f t="shared" si="23"/>
        <v>#N/A</v>
      </c>
      <c r="F212" t="str">
        <f t="shared" si="24"/>
        <v>WS_LaserWeldTLC1005</v>
      </c>
      <c r="I212" t="str">
        <f t="shared" si="22"/>
        <v>WS_JM</v>
      </c>
      <c r="J212" t="str">
        <f t="shared" si="21"/>
        <v>&amp;pci;WS_JM</v>
      </c>
    </row>
    <row r="213" spans="1:10">
      <c r="A213" t="str">
        <f>MSUCostsPerHour!A215</f>
        <v>IMS</v>
      </c>
      <c r="B213" t="str">
        <f>MSUCostsPerHour!S215</f>
        <v>WS_Tox8T_IMS</v>
      </c>
      <c r="C213" s="98" t="s">
        <v>917</v>
      </c>
      <c r="D213" t="e">
        <f t="shared" si="20"/>
        <v>#N/A</v>
      </c>
      <c r="E213" t="e">
        <f t="shared" si="23"/>
        <v>#N/A</v>
      </c>
      <c r="F213" t="str">
        <f t="shared" si="24"/>
        <v>WS_Tox8T</v>
      </c>
      <c r="I213" t="str">
        <f t="shared" si="22"/>
        <v>WS_CL10011</v>
      </c>
      <c r="J213" t="str">
        <f t="shared" si="21"/>
        <v>&amp;pci;WS_CL10011</v>
      </c>
    </row>
    <row r="214" spans="1:10">
      <c r="A214" t="str">
        <f>MSUCostsPerHour!A216</f>
        <v>IMS</v>
      </c>
      <c r="B214" t="str">
        <f>MSUCostsPerHour!S216</f>
        <v>WS_Tox10T_IMS</v>
      </c>
      <c r="C214" s="98" t="s">
        <v>918</v>
      </c>
      <c r="D214" t="e">
        <f t="shared" ref="D214:D277" si="25">SUBSTITUTE(SUBSTITUTE(VLOOKUP(B214,$I$2:$J$382,2,FALSE),"&amp;",""),";",":")</f>
        <v>#N/A</v>
      </c>
      <c r="E214" t="e">
        <f t="shared" si="23"/>
        <v>#N/A</v>
      </c>
      <c r="F214" t="str">
        <f t="shared" si="24"/>
        <v>WS_Tox10T</v>
      </c>
      <c r="I214" t="str">
        <f t="shared" si="22"/>
        <v>WS_Drilling</v>
      </c>
      <c r="J214" t="str">
        <f t="shared" si="21"/>
        <v>&amp;pci;WS_Drilling</v>
      </c>
    </row>
    <row r="215" spans="1:10">
      <c r="A215" t="str">
        <f>MSUCostsPerHour!A217</f>
        <v>IMS</v>
      </c>
      <c r="B215" t="str">
        <f>MSUCostsPerHour!S217</f>
        <v>WS_Tox50T_IMS</v>
      </c>
      <c r="C215" s="98" t="s">
        <v>919</v>
      </c>
      <c r="D215" t="e">
        <f t="shared" si="25"/>
        <v>#N/A</v>
      </c>
      <c r="E215" t="e">
        <f t="shared" si="23"/>
        <v>#N/A</v>
      </c>
      <c r="F215" t="str">
        <f t="shared" si="24"/>
        <v>WS_Tox50T</v>
      </c>
      <c r="I215" t="str">
        <f t="shared" si="22"/>
        <v>WS_Riveting</v>
      </c>
      <c r="J215" t="str">
        <f t="shared" si="21"/>
        <v>&amp;pci;WS_Riveting</v>
      </c>
    </row>
    <row r="216" spans="1:10">
      <c r="A216" t="str">
        <f>MSUCostsPerHour!A218</f>
        <v>IMS</v>
      </c>
      <c r="B216" t="str">
        <f>MSUCostsPerHour!S218</f>
        <v>WS_Tox75T_IMS</v>
      </c>
      <c r="C216" t="str">
        <f t="shared" ref="C216:C277" si="26">IF(ISNA(D216),E216,D216)</f>
        <v>pci:WS_TOX75T_IMS</v>
      </c>
      <c r="D216" t="str">
        <f t="shared" si="25"/>
        <v>pci:WS_TOX75T_IMS</v>
      </c>
      <c r="E216" t="e">
        <f t="shared" si="23"/>
        <v>#N/A</v>
      </c>
      <c r="F216" t="str">
        <f t="shared" si="24"/>
        <v>WS_Tox75T</v>
      </c>
      <c r="I216" t="str">
        <f t="shared" si="22"/>
        <v>WS_Riveting_0.75kw_ISZ</v>
      </c>
      <c r="J216" t="str">
        <f t="shared" ref="J216:J244" si="27">L99</f>
        <v>&amp;pci;WS_Riveting_0.75kw_ISZ</v>
      </c>
    </row>
    <row r="217" spans="1:10">
      <c r="A217" t="str">
        <f>MSUCostsPerHour!A219</f>
        <v>IMS</v>
      </c>
      <c r="B217" t="str">
        <f>MSUCostsPerHour!S219</f>
        <v>WS_MIGRoboticWeld_IMS</v>
      </c>
      <c r="C217" s="98" t="s">
        <v>920</v>
      </c>
      <c r="D217" t="e">
        <f t="shared" si="25"/>
        <v>#N/A</v>
      </c>
      <c r="E217" t="e">
        <f t="shared" si="23"/>
        <v>#N/A</v>
      </c>
      <c r="F217" t="str">
        <f t="shared" si="24"/>
        <v>WS_MIGRoboticWeld</v>
      </c>
      <c r="I217" t="str">
        <f t="shared" si="22"/>
        <v>WS_T85002T</v>
      </c>
      <c r="J217" t="str">
        <f t="shared" si="27"/>
        <v>&amp;pci;WS_T85002T</v>
      </c>
    </row>
    <row r="218" spans="1:10">
      <c r="A218" t="str">
        <f>MSUCostsPerHour!A220</f>
        <v>IMS</v>
      </c>
      <c r="B218" t="str">
        <f>MSUCostsPerHour!S220</f>
        <v>WS_TIGRoboticWeld_IMS</v>
      </c>
      <c r="C218" s="98" t="s">
        <v>921</v>
      </c>
      <c r="D218" t="e">
        <f t="shared" si="25"/>
        <v>#N/A</v>
      </c>
      <c r="E218" t="e">
        <f t="shared" si="23"/>
        <v>#N/A</v>
      </c>
      <c r="F218" t="str">
        <f t="shared" si="24"/>
        <v>WS_TIGRoboticWeld</v>
      </c>
      <c r="I218" t="str">
        <f t="shared" si="22"/>
        <v>WS_RMIG_IMS</v>
      </c>
      <c r="J218" t="str">
        <f t="shared" si="27"/>
        <v>&amp;pci;WS_RMIG_IMS</v>
      </c>
    </row>
    <row r="219" spans="1:10">
      <c r="A219" t="str">
        <f>MSUCostsPerHour!A221</f>
        <v>IMS</v>
      </c>
      <c r="B219" t="str">
        <f>MSUCostsPerHour!S221</f>
        <v>WS_CDStudWeld_IMS</v>
      </c>
      <c r="C219" s="98" t="s">
        <v>922</v>
      </c>
      <c r="D219" t="e">
        <f t="shared" si="25"/>
        <v>#N/A</v>
      </c>
      <c r="E219" t="e">
        <f t="shared" si="23"/>
        <v>#N/A</v>
      </c>
      <c r="F219" t="str">
        <f t="shared" si="24"/>
        <v>WS_CDStudWeld</v>
      </c>
      <c r="I219" t="str">
        <f t="shared" si="22"/>
        <v>WS_TigWelding_NCTwelding_ISZ</v>
      </c>
      <c r="J219" t="str">
        <f t="shared" si="27"/>
        <v>&amp;pci;WS_TigWelding_NCTwelding_ISZ</v>
      </c>
    </row>
    <row r="220" spans="1:10">
      <c r="A220" t="str">
        <f>MSUCostsPerHour!A222</f>
        <v>IMS</v>
      </c>
      <c r="B220" t="str">
        <f>MSUCostsPerHour!S222</f>
        <v>WS_组装全检桌_IMS</v>
      </c>
      <c r="C220" s="98" t="s">
        <v>923</v>
      </c>
      <c r="D220" t="e">
        <f t="shared" si="25"/>
        <v>#N/A</v>
      </c>
      <c r="E220" t="e">
        <f t="shared" si="23"/>
        <v>#N/A</v>
      </c>
      <c r="F220" t="str">
        <f t="shared" si="24"/>
        <v>WS_组装全检桌</v>
      </c>
      <c r="I220" t="str">
        <f t="shared" si="22"/>
        <v>WS_SR1</v>
      </c>
      <c r="J220" t="str">
        <f t="shared" si="27"/>
        <v>&amp;pci;WS_SR1</v>
      </c>
    </row>
    <row r="221" spans="1:10">
      <c r="A221" t="str">
        <f>MSUCostsPerHour!A223</f>
        <v>IMS</v>
      </c>
      <c r="B221" t="str">
        <f>MSUCostsPerHour!S223</f>
        <v>WS_锉刀_IMS</v>
      </c>
      <c r="C221" s="98" t="s">
        <v>925</v>
      </c>
      <c r="D221" t="e">
        <f t="shared" si="25"/>
        <v>#N/A</v>
      </c>
      <c r="E221" t="e">
        <f t="shared" si="23"/>
        <v>#N/A</v>
      </c>
      <c r="F221" t="str">
        <f t="shared" si="24"/>
        <v>WS_锉刀</v>
      </c>
      <c r="I221" t="str">
        <f t="shared" si="22"/>
        <v>WS_TP41001</v>
      </c>
      <c r="J221" t="str">
        <f t="shared" si="27"/>
        <v>&amp;pci;WS_TP41001</v>
      </c>
    </row>
    <row r="222" spans="1:10">
      <c r="A222" t="str">
        <f>MSUCostsPerHour!A224</f>
        <v>IMS</v>
      </c>
      <c r="B222" t="str">
        <f>MSUCostsPerHour!S224</f>
        <v>WS_数控车床LU15-2SC_IMS</v>
      </c>
      <c r="C222" s="98" t="s">
        <v>924</v>
      </c>
      <c r="D222" t="e">
        <f t="shared" si="25"/>
        <v>#N/A</v>
      </c>
      <c r="E222" t="e">
        <f t="shared" si="23"/>
        <v>#N/A</v>
      </c>
      <c r="F222" t="str">
        <f t="shared" si="24"/>
        <v>WS_数控车床LU15-2SC</v>
      </c>
      <c r="I222" t="str">
        <f t="shared" si="22"/>
        <v>WS_STAKE6T_IMS</v>
      </c>
      <c r="J222" t="str">
        <f t="shared" si="27"/>
        <v>&amp;pci;WS_STAKE6T_IMS</v>
      </c>
    </row>
    <row r="223" spans="1:10">
      <c r="A223" t="str">
        <f>MSUCostsPerHour!A225</f>
        <v>IMS</v>
      </c>
      <c r="B223" t="str">
        <f>MSUCostsPerHour!S225</f>
        <v>WS_钻铣中心VMC-510_IMS</v>
      </c>
      <c r="C223" s="98" t="s">
        <v>926</v>
      </c>
      <c r="D223" t="e">
        <f t="shared" si="25"/>
        <v>#N/A</v>
      </c>
      <c r="E223" t="e">
        <f t="shared" si="23"/>
        <v>#N/A</v>
      </c>
      <c r="F223" t="str">
        <f t="shared" si="24"/>
        <v>WS_钻铣中心VMC-510</v>
      </c>
      <c r="I223" t="str">
        <f t="shared" si="22"/>
        <v>WS_S/RIVET_IMS</v>
      </c>
      <c r="J223" t="str">
        <f t="shared" si="27"/>
        <v>&amp;pci;WS_S/RIVET_IMS</v>
      </c>
    </row>
    <row r="224" spans="1:10">
      <c r="A224" t="str">
        <f>MSUCostsPerHour!A226</f>
        <v>IMS</v>
      </c>
      <c r="B224" t="str">
        <f>MSUCostsPerHour!S226</f>
        <v>WS_CNC数控机床TC-312N_IMS</v>
      </c>
      <c r="C224" s="98" t="s">
        <v>927</v>
      </c>
      <c r="D224" t="e">
        <f t="shared" si="25"/>
        <v>#N/A</v>
      </c>
      <c r="E224" t="e">
        <f t="shared" si="23"/>
        <v>#N/A</v>
      </c>
      <c r="F224" t="str">
        <f t="shared" si="24"/>
        <v>WS_CNC数控机床TC-312N</v>
      </c>
      <c r="I224" t="str">
        <f t="shared" si="22"/>
        <v>WS_Degreasing_3Lines_ISZ</v>
      </c>
      <c r="J224" t="str">
        <f t="shared" si="27"/>
        <v>&amp;pci;WS_Degreasing_3Lines_ISZ</v>
      </c>
    </row>
    <row r="225" spans="1:10">
      <c r="A225" t="str">
        <f>MSUCostsPerHour!A227</f>
        <v>IMS</v>
      </c>
      <c r="B225" t="str">
        <f>MSUCostsPerHour!S227</f>
        <v>WS_CNC电脑车床CK250×500B_IMS</v>
      </c>
      <c r="C225" s="98" t="s">
        <v>928</v>
      </c>
      <c r="D225" t="e">
        <f t="shared" si="25"/>
        <v>#N/A</v>
      </c>
      <c r="E225" t="e">
        <f t="shared" si="23"/>
        <v>#N/A</v>
      </c>
      <c r="F225" t="str">
        <f t="shared" si="24"/>
        <v>WS_CNC电脑车床CK250×500B</v>
      </c>
      <c r="I225" t="str">
        <f t="shared" si="22"/>
        <v>WS_Reveting_2Head_ISZ</v>
      </c>
      <c r="J225" t="str">
        <f t="shared" si="27"/>
        <v>&amp;pci;WS_Reveting_2Head_ISZ</v>
      </c>
    </row>
    <row r="226" spans="1:10">
      <c r="A226" t="str">
        <f>MSUCostsPerHour!A228</f>
        <v>IMS</v>
      </c>
      <c r="B226" t="str">
        <f>MSUCostsPerHour!S228</f>
        <v>WS_自动化数控车床XKNG-20GL_IMS</v>
      </c>
      <c r="C226" s="98" t="s">
        <v>929</v>
      </c>
      <c r="D226" t="e">
        <f t="shared" si="25"/>
        <v>#N/A</v>
      </c>
      <c r="E226" t="e">
        <f t="shared" si="23"/>
        <v>#N/A</v>
      </c>
      <c r="F226" t="str">
        <f t="shared" si="24"/>
        <v>WS_自动化数控车床XKNG-20GL</v>
      </c>
      <c r="I226" t="str">
        <f t="shared" si="22"/>
        <v>WS_ZM4</v>
      </c>
      <c r="J226" t="str">
        <f t="shared" si="27"/>
        <v>&amp;pci;WS_ZM4</v>
      </c>
    </row>
    <row r="227" spans="1:10">
      <c r="A227" t="str">
        <f>MSUCostsPerHour!A229</f>
        <v>IMS</v>
      </c>
      <c r="B227" t="str">
        <f>MSUCostsPerHour!S229</f>
        <v>WS_自动化数控车床XKNC-CT85D_IMS</v>
      </c>
      <c r="C227" s="98" t="s">
        <v>930</v>
      </c>
      <c r="D227" t="e">
        <f t="shared" si="25"/>
        <v>#N/A</v>
      </c>
      <c r="E227" t="e">
        <f t="shared" si="23"/>
        <v>#N/A</v>
      </c>
      <c r="F227" t="str">
        <f t="shared" si="24"/>
        <v>WS_自动化数控车床XKNC-CT85D</v>
      </c>
      <c r="I227" t="str">
        <f t="shared" si="22"/>
        <v>WS_P85001AS</v>
      </c>
      <c r="J227" t="str">
        <f t="shared" si="27"/>
        <v>&amp;pci;WS_P85001AS</v>
      </c>
    </row>
    <row r="228" spans="1:10">
      <c r="A228" t="str">
        <f>MSUCostsPerHour!A230</f>
        <v>IMS</v>
      </c>
      <c r="B228" t="str">
        <f>MSUCostsPerHour!S230</f>
        <v>WS_数控铣床YHM600_IMS</v>
      </c>
      <c r="C228" s="98" t="s">
        <v>931</v>
      </c>
      <c r="D228" t="e">
        <f t="shared" si="25"/>
        <v>#N/A</v>
      </c>
      <c r="E228" t="e">
        <f t="shared" si="23"/>
        <v>#N/A</v>
      </c>
      <c r="F228" t="str">
        <f t="shared" si="24"/>
        <v>WS_数控铣床YHM600</v>
      </c>
      <c r="I228" t="str">
        <f t="shared" si="22"/>
        <v>WS_Degreasing_Emerson_ISZ</v>
      </c>
      <c r="J228" t="str">
        <f t="shared" si="27"/>
        <v>&amp;pci;WS_Degreasing_Emerson_ISZ</v>
      </c>
    </row>
    <row r="229" spans="1:10">
      <c r="A229" t="str">
        <f>MSUCostsPerHour!A231</f>
        <v>IMS</v>
      </c>
      <c r="B229" t="str">
        <f>MSUCostsPerHour!S231</f>
        <v>WS_激光打标机LX-5平面_IMS</v>
      </c>
      <c r="C229" s="98" t="s">
        <v>932</v>
      </c>
      <c r="D229" t="e">
        <f t="shared" si="25"/>
        <v>#N/A</v>
      </c>
      <c r="E229" t="e">
        <f t="shared" si="23"/>
        <v>#N/A</v>
      </c>
      <c r="F229" t="str">
        <f t="shared" si="24"/>
        <v>WS_激光打标机LX-5平面</v>
      </c>
      <c r="I229" t="str">
        <f t="shared" si="22"/>
        <v>WS_Press_brake-M80T</v>
      </c>
      <c r="J229" t="str">
        <f t="shared" si="27"/>
        <v>&amp;pci;WS_Press_brake-M80T</v>
      </c>
    </row>
    <row r="230" spans="1:10">
      <c r="A230" t="str">
        <f>MSUCostsPerHour!A232</f>
        <v>IMS</v>
      </c>
      <c r="B230" t="str">
        <f>MSUCostsPerHour!S232</f>
        <v>WS_倒角机EFCA/60_IMS</v>
      </c>
      <c r="C230" s="98" t="s">
        <v>933</v>
      </c>
      <c r="D230" t="e">
        <f t="shared" si="25"/>
        <v>#N/A</v>
      </c>
      <c r="E230" t="e">
        <f t="shared" si="23"/>
        <v>#N/A</v>
      </c>
      <c r="F230" t="str">
        <f t="shared" si="24"/>
        <v>WS_倒角机EFCA/60</v>
      </c>
      <c r="I230" t="str">
        <f t="shared" si="22"/>
        <v>WS_ToxT50_IMS</v>
      </c>
      <c r="J230" t="str">
        <f t="shared" si="27"/>
        <v>&amp;pci;WS_ToxT50_IMS</v>
      </c>
    </row>
    <row r="231" spans="1:10">
      <c r="A231" t="str">
        <f>MSUCostsPerHour!A233</f>
        <v>IMS</v>
      </c>
      <c r="B231" t="str">
        <f>MSUCostsPerHour!S233</f>
        <v>WS_超硬钨钢切断机THC-70NC_IMS</v>
      </c>
      <c r="C231" s="98" t="s">
        <v>938</v>
      </c>
      <c r="D231" t="e">
        <f t="shared" si="25"/>
        <v>#N/A</v>
      </c>
      <c r="E231" t="e">
        <f t="shared" si="23"/>
        <v>#N/A</v>
      </c>
      <c r="F231" t="str">
        <f t="shared" si="24"/>
        <v>WS_超硬钨钢切断机THC-70NC</v>
      </c>
      <c r="I231" t="str">
        <f t="shared" si="22"/>
        <v>WS_Tapping_Multi_ISZ</v>
      </c>
      <c r="J231" t="str">
        <f t="shared" si="27"/>
        <v>&amp;pci;WS_Tapping_Multi_ISZ</v>
      </c>
    </row>
    <row r="232" spans="1:10">
      <c r="A232" t="str">
        <f>MSUCostsPerHour!A234</f>
        <v>IMS</v>
      </c>
      <c r="B232" t="str">
        <f>MSUCostsPerHour!S234</f>
        <v>WS_金属圆锯机FHC-400AV_IMS</v>
      </c>
      <c r="C232" s="98" t="s">
        <v>934</v>
      </c>
      <c r="D232" t="e">
        <f t="shared" si="25"/>
        <v>#N/A</v>
      </c>
      <c r="E232" t="e">
        <f t="shared" si="23"/>
        <v>#N/A</v>
      </c>
      <c r="F232" t="str">
        <f>SUBSTITUTE(B232,CONCATENATE("_",TRIM(RIGHT(SUBSTITUTE($B232,"_",REPT(" ",LEN($B232))),LEN($B232)))),"")</f>
        <v>WS_金属圆锯机FHC-400AV</v>
      </c>
      <c r="I232" t="str">
        <f t="shared" si="22"/>
        <v>WS_NEWINVESTMENT_HITL</v>
      </c>
      <c r="J232" t="str">
        <f t="shared" si="27"/>
        <v>&amp;pci;WS_NEWINVESTMENT_HITL</v>
      </c>
    </row>
    <row r="233" spans="1:10">
      <c r="A233" t="str">
        <f>MSUCostsPerHour!A235</f>
        <v>IMS</v>
      </c>
      <c r="B233" t="str">
        <f>MSUCostsPerHour!S235</f>
        <v>WS_管端成型机_IMS</v>
      </c>
      <c r="C233" s="98" t="s">
        <v>935</v>
      </c>
      <c r="D233" t="e">
        <f t="shared" si="25"/>
        <v>#N/A</v>
      </c>
      <c r="E233" t="e">
        <f t="shared" si="23"/>
        <v>#N/A</v>
      </c>
      <c r="F233" t="str">
        <f t="shared" si="24"/>
        <v>WS_管端成型机</v>
      </c>
      <c r="I233" t="str">
        <f t="shared" si="22"/>
        <v>WS_SSTTapping</v>
      </c>
      <c r="J233" t="str">
        <f t="shared" si="27"/>
        <v>&amp;pci;WS_SSTTapping</v>
      </c>
    </row>
    <row r="234" spans="1:10">
      <c r="A234" t="str">
        <f>MSUCostsPerHour!A236</f>
        <v>IMS</v>
      </c>
      <c r="B234" t="str">
        <f>MSUCostsPerHour!S236</f>
        <v>WS_搓牙机ZR25HN-4_IMS</v>
      </c>
      <c r="C234" s="98" t="s">
        <v>789</v>
      </c>
      <c r="D234" t="e">
        <f t="shared" si="25"/>
        <v>#N/A</v>
      </c>
      <c r="E234" t="e">
        <f t="shared" si="23"/>
        <v>#N/A</v>
      </c>
      <c r="F234" t="str">
        <f t="shared" si="24"/>
        <v>WS_搓牙机ZR25HN-4</v>
      </c>
      <c r="I234" t="str">
        <f t="shared" si="22"/>
        <v>WS_MultiST_6120_IMS</v>
      </c>
      <c r="J234" t="str">
        <f t="shared" si="27"/>
        <v>&amp;pci;WS_MultiST_6120_IMS</v>
      </c>
    </row>
    <row r="235" spans="1:10">
      <c r="A235" t="str">
        <f>MSUCostsPerHour!A237</f>
        <v>IMS</v>
      </c>
      <c r="B235" t="str">
        <f>MSUCostsPerHour!S237</f>
        <v>WS_搓牙机ZR40HN_IMS</v>
      </c>
      <c r="C235" s="98" t="s">
        <v>790</v>
      </c>
      <c r="D235" t="e">
        <f t="shared" si="25"/>
        <v>#N/A</v>
      </c>
      <c r="E235" t="e">
        <f t="shared" si="23"/>
        <v>#N/A</v>
      </c>
      <c r="F235" t="str">
        <f t="shared" si="24"/>
        <v>WS_搓牙机ZR40HN</v>
      </c>
      <c r="I235" t="str">
        <f t="shared" si="22"/>
        <v>WS_SR2</v>
      </c>
      <c r="J235" t="str">
        <f t="shared" si="27"/>
        <v>&amp;pci;WS_SR2</v>
      </c>
    </row>
    <row r="236" spans="1:10">
      <c r="A236" t="str">
        <f>MSUCostsPerHour!A238</f>
        <v>IMS</v>
      </c>
      <c r="B236" t="str">
        <f>MSUCostsPerHour!S238</f>
        <v>WS_镗床JT-2D-40M_IMS</v>
      </c>
      <c r="C236" s="98" t="s">
        <v>936</v>
      </c>
      <c r="D236" t="e">
        <f t="shared" si="25"/>
        <v>#N/A</v>
      </c>
      <c r="E236" t="e">
        <f t="shared" si="23"/>
        <v>#N/A</v>
      </c>
      <c r="F236" t="str">
        <f t="shared" si="24"/>
        <v>WS_镗床JT-2D-40M</v>
      </c>
      <c r="I236" t="str">
        <f t="shared" si="22"/>
        <v>WS_R85001T</v>
      </c>
      <c r="J236" t="str">
        <f t="shared" si="27"/>
        <v>&amp;pci;WS_R85001T</v>
      </c>
    </row>
    <row r="237" spans="1:10">
      <c r="A237" t="str">
        <f>MSUCostsPerHour!A239</f>
        <v>IMS</v>
      </c>
      <c r="B237" t="str">
        <f>MSUCostsPerHour!S239</f>
        <v>WS_F-2360-JG002_IMS</v>
      </c>
      <c r="C237" s="98" t="s">
        <v>937</v>
      </c>
      <c r="D237" t="e">
        <f t="shared" si="25"/>
        <v>#N/A</v>
      </c>
      <c r="E237" t="e">
        <f t="shared" si="23"/>
        <v>#N/A</v>
      </c>
      <c r="F237" t="str">
        <f t="shared" si="24"/>
        <v>WS_F-2360-JG002</v>
      </c>
      <c r="I237" t="str">
        <f t="shared" si="22"/>
        <v>WS_PB60_IMS</v>
      </c>
      <c r="J237" t="str">
        <f t="shared" si="27"/>
        <v>&amp;pci;WS_PB60_IMS</v>
      </c>
    </row>
    <row r="238" spans="1:10">
      <c r="A238">
        <f>MSUCostsPerHour!A240</f>
        <v>0</v>
      </c>
      <c r="B238">
        <f>MSUCostsPerHour!S240</f>
        <v>0</v>
      </c>
      <c r="C238" t="e">
        <f t="shared" si="26"/>
        <v>#N/A</v>
      </c>
      <c r="D238" t="e">
        <f t="shared" si="25"/>
        <v>#N/A</v>
      </c>
      <c r="E238" t="e">
        <f t="shared" si="23"/>
        <v>#N/A</v>
      </c>
      <c r="F238" t="str">
        <f t="shared" si="24"/>
        <v>0</v>
      </c>
      <c r="I238" t="str">
        <f t="shared" si="22"/>
        <v>WS_SpotWeld100KVA_IMS</v>
      </c>
      <c r="J238" t="str">
        <f t="shared" si="27"/>
        <v>&amp;pci;WS_SpotWeld100KVA_IMS</v>
      </c>
    </row>
    <row r="239" spans="1:10">
      <c r="A239">
        <f>MSUCostsPerHour!A241</f>
        <v>0</v>
      </c>
      <c r="B239">
        <f>MSUCostsPerHour!S241</f>
        <v>0</v>
      </c>
      <c r="C239" t="e">
        <f t="shared" si="26"/>
        <v>#N/A</v>
      </c>
      <c r="D239" t="e">
        <f t="shared" si="25"/>
        <v>#N/A</v>
      </c>
      <c r="E239" t="e">
        <f t="shared" si="23"/>
        <v>#N/A</v>
      </c>
      <c r="F239" t="str">
        <f t="shared" si="24"/>
        <v>0</v>
      </c>
      <c r="I239" t="str">
        <f t="shared" si="22"/>
        <v>WS_A84ROB1</v>
      </c>
      <c r="J239" t="str">
        <f t="shared" si="27"/>
        <v>&amp;pci;WS_A84ROB1</v>
      </c>
    </row>
    <row r="240" spans="1:10">
      <c r="A240">
        <f>MSUCostsPerHour!A242</f>
        <v>0</v>
      </c>
      <c r="B240">
        <f>MSUCostsPerHour!S242</f>
        <v>0</v>
      </c>
      <c r="C240" t="e">
        <f t="shared" si="26"/>
        <v>#N/A</v>
      </c>
      <c r="D240" t="e">
        <f t="shared" si="25"/>
        <v>#N/A</v>
      </c>
      <c r="E240" t="e">
        <f t="shared" si="23"/>
        <v>#N/A</v>
      </c>
      <c r="F240" t="str">
        <f t="shared" si="24"/>
        <v>0</v>
      </c>
      <c r="I240" t="str">
        <f t="shared" si="22"/>
        <v>WS_Padj_ser_tool</v>
      </c>
      <c r="J240" t="str">
        <f t="shared" si="27"/>
        <v>&amp;pci;WS_Padj_ser_tool</v>
      </c>
    </row>
    <row r="241" spans="1:10">
      <c r="A241">
        <f>MSUCostsPerHour!A243</f>
        <v>0</v>
      </c>
      <c r="B241">
        <f>MSUCostsPerHour!S243</f>
        <v>0</v>
      </c>
      <c r="C241" t="e">
        <f t="shared" si="26"/>
        <v>#N/A</v>
      </c>
      <c r="D241" t="e">
        <f t="shared" si="25"/>
        <v>#N/A</v>
      </c>
      <c r="E241" t="e">
        <f t="shared" si="23"/>
        <v>#N/A</v>
      </c>
      <c r="F241" t="str">
        <f t="shared" si="24"/>
        <v>0</v>
      </c>
      <c r="I241" t="str">
        <f t="shared" si="22"/>
        <v>WS_DRILL_IMS</v>
      </c>
      <c r="J241" t="str">
        <f t="shared" si="27"/>
        <v>&amp;pci;WS_DRILL_IMS</v>
      </c>
    </row>
    <row r="242" spans="1:10">
      <c r="A242">
        <f>MSUCostsPerHour!A244</f>
        <v>0</v>
      </c>
      <c r="B242">
        <f>MSUCostsPerHour!S244</f>
        <v>0</v>
      </c>
      <c r="C242" t="e">
        <f t="shared" si="26"/>
        <v>#N/A</v>
      </c>
      <c r="D242" t="e">
        <f t="shared" si="25"/>
        <v>#N/A</v>
      </c>
      <c r="E242" t="e">
        <f t="shared" si="23"/>
        <v>#N/A</v>
      </c>
      <c r="F242" t="str">
        <f t="shared" si="24"/>
        <v>0</v>
      </c>
      <c r="I242" t="str">
        <f t="shared" si="22"/>
        <v>WS_TUMBLING_MACHINE</v>
      </c>
      <c r="J242" t="str">
        <f t="shared" si="27"/>
        <v>&amp;pci;WS_TUMBLING_MACHINE</v>
      </c>
    </row>
    <row r="243" spans="1:10">
      <c r="A243">
        <f>MSUCostsPerHour!A245</f>
        <v>0</v>
      </c>
      <c r="B243">
        <f>MSUCostsPerHour!S245</f>
        <v>0</v>
      </c>
      <c r="C243" t="e">
        <f t="shared" si="26"/>
        <v>#N/A</v>
      </c>
      <c r="D243" t="e">
        <f t="shared" si="25"/>
        <v>#N/A</v>
      </c>
      <c r="E243" t="e">
        <f t="shared" si="23"/>
        <v>#N/A</v>
      </c>
      <c r="F243" t="str">
        <f t="shared" si="24"/>
        <v>0</v>
      </c>
      <c r="I243" t="str">
        <f t="shared" si="22"/>
        <v>WS_Spotwelding-35KVA</v>
      </c>
      <c r="J243" t="str">
        <f t="shared" si="27"/>
        <v>&amp;pci;WS_Spotwelding-35KVA</v>
      </c>
    </row>
    <row r="244" spans="1:10">
      <c r="A244">
        <f>MSUCostsPerHour!A246</f>
        <v>0</v>
      </c>
      <c r="B244">
        <f>MSUCostsPerHour!S246</f>
        <v>0</v>
      </c>
      <c r="C244" t="e">
        <f t="shared" si="26"/>
        <v>#N/A</v>
      </c>
      <c r="D244" t="e">
        <f t="shared" si="25"/>
        <v>#N/A</v>
      </c>
      <c r="E244" t="e">
        <f t="shared" si="23"/>
        <v>#N/A</v>
      </c>
      <c r="F244" t="str">
        <f t="shared" si="24"/>
        <v>0</v>
      </c>
      <c r="I244" t="str">
        <f t="shared" si="22"/>
        <v>WS_T85001T</v>
      </c>
      <c r="J244" t="str">
        <f t="shared" si="27"/>
        <v>&amp;pci;WS_T85001T</v>
      </c>
    </row>
    <row r="245" spans="1:10">
      <c r="A245">
        <f>MSUCostsPerHour!A247</f>
        <v>0</v>
      </c>
      <c r="B245">
        <f>MSUCostsPerHour!S247</f>
        <v>0</v>
      </c>
      <c r="C245" t="e">
        <f t="shared" si="26"/>
        <v>#N/A</v>
      </c>
      <c r="D245" t="e">
        <f t="shared" si="25"/>
        <v>#N/A</v>
      </c>
      <c r="E245" t="e">
        <f t="shared" si="23"/>
        <v>#N/A</v>
      </c>
      <c r="F245" t="str">
        <f t="shared" si="24"/>
        <v>0</v>
      </c>
      <c r="H245" t="s">
        <v>117</v>
      </c>
      <c r="I245" t="str">
        <f t="shared" si="22"/>
        <v>WS_Punching_ST_ISZ</v>
      </c>
      <c r="J245" t="str">
        <f t="shared" ref="J245:J259" si="28">M2</f>
        <v>&amp;pci;WS_Punching_ST_ISZ</v>
      </c>
    </row>
    <row r="246" spans="1:10">
      <c r="A246">
        <f>MSUCostsPerHour!A248</f>
        <v>0</v>
      </c>
      <c r="B246">
        <f>MSUCostsPerHour!S248</f>
        <v>0</v>
      </c>
      <c r="C246" t="e">
        <f t="shared" si="26"/>
        <v>#N/A</v>
      </c>
      <c r="D246" t="e">
        <f t="shared" si="25"/>
        <v>#N/A</v>
      </c>
      <c r="E246" t="e">
        <f t="shared" si="23"/>
        <v>#N/A</v>
      </c>
      <c r="F246" t="str">
        <f t="shared" si="24"/>
        <v>0</v>
      </c>
      <c r="I246" t="str">
        <f t="shared" si="22"/>
        <v>WS_Screw_ST_ISZ</v>
      </c>
      <c r="J246" t="str">
        <f t="shared" si="28"/>
        <v>&amp;pci;WS_Screw_ST_ISZ</v>
      </c>
    </row>
    <row r="247" spans="1:10">
      <c r="A247">
        <f>MSUCostsPerHour!A249</f>
        <v>0</v>
      </c>
      <c r="B247">
        <f>MSUCostsPerHour!S249</f>
        <v>0</v>
      </c>
      <c r="C247" t="e">
        <f t="shared" si="26"/>
        <v>#N/A</v>
      </c>
      <c r="D247" t="e">
        <f t="shared" si="25"/>
        <v>#N/A</v>
      </c>
      <c r="E247" t="e">
        <f t="shared" si="23"/>
        <v>#N/A</v>
      </c>
      <c r="F247" t="str">
        <f t="shared" si="24"/>
        <v>0</v>
      </c>
      <c r="I247" t="str">
        <f t="shared" si="22"/>
        <v>WS_Cleaning_ST_ISZ</v>
      </c>
      <c r="J247" t="str">
        <f t="shared" si="28"/>
        <v>&amp;pci;WS_Cleaning_ST_ISZ</v>
      </c>
    </row>
    <row r="248" spans="1:10">
      <c r="A248">
        <f>MSUCostsPerHour!A250</f>
        <v>0</v>
      </c>
      <c r="B248">
        <f>MSUCostsPerHour!S250</f>
        <v>0</v>
      </c>
      <c r="C248" t="e">
        <f t="shared" si="26"/>
        <v>#N/A</v>
      </c>
      <c r="D248" t="e">
        <f t="shared" si="25"/>
        <v>#N/A</v>
      </c>
      <c r="E248" t="e">
        <f t="shared" si="23"/>
        <v>#N/A</v>
      </c>
      <c r="F248" t="str">
        <f t="shared" si="24"/>
        <v>0</v>
      </c>
      <c r="I248" t="str">
        <f t="shared" si="22"/>
        <v>WS_HY10001</v>
      </c>
      <c r="J248" t="str">
        <f t="shared" si="28"/>
        <v>&amp;pci;WS_HY10001</v>
      </c>
    </row>
    <row r="249" spans="1:10">
      <c r="A249">
        <f>MSUCostsPerHour!A251</f>
        <v>0</v>
      </c>
      <c r="B249">
        <f>MSUCostsPerHour!S251</f>
        <v>0</v>
      </c>
      <c r="C249" t="e">
        <f t="shared" si="26"/>
        <v>#N/A</v>
      </c>
      <c r="D249" t="e">
        <f t="shared" si="25"/>
        <v>#N/A</v>
      </c>
      <c r="E249" t="e">
        <f t="shared" si="23"/>
        <v>#N/A</v>
      </c>
      <c r="F249" t="str">
        <f t="shared" si="24"/>
        <v>0</v>
      </c>
      <c r="I249" t="str">
        <f t="shared" si="22"/>
        <v>WS_TigWelding_ST_ISZ</v>
      </c>
      <c r="J249" t="str">
        <f t="shared" si="28"/>
        <v>&amp;pci;WS_TigWelding_ST_ISZ</v>
      </c>
    </row>
    <row r="250" spans="1:10">
      <c r="A250">
        <f>MSUCostsPerHour!A252</f>
        <v>0</v>
      </c>
      <c r="B250">
        <f>MSUCostsPerHour!S252</f>
        <v>0</v>
      </c>
      <c r="C250" t="e">
        <f t="shared" si="26"/>
        <v>#N/A</v>
      </c>
      <c r="D250" t="e">
        <f t="shared" si="25"/>
        <v>#N/A</v>
      </c>
      <c r="E250" t="e">
        <f t="shared" si="23"/>
        <v>#N/A</v>
      </c>
      <c r="F250" t="str">
        <f t="shared" si="24"/>
        <v>0</v>
      </c>
      <c r="I250" t="str">
        <f t="shared" si="22"/>
        <v>WS_PartMarking_ST_ISZ</v>
      </c>
      <c r="J250" t="str">
        <f t="shared" si="28"/>
        <v>&amp;pci;WS_PartMarking_ST_ISZ</v>
      </c>
    </row>
    <row r="251" spans="1:10">
      <c r="A251">
        <f>MSUCostsPerHour!A253</f>
        <v>0</v>
      </c>
      <c r="B251">
        <f>MSUCostsPerHour!S253</f>
        <v>0</v>
      </c>
      <c r="C251" t="e">
        <f t="shared" si="26"/>
        <v>#N/A</v>
      </c>
      <c r="D251" t="e">
        <f t="shared" si="25"/>
        <v>#N/A</v>
      </c>
      <c r="E251" t="e">
        <f t="shared" si="23"/>
        <v>#N/A</v>
      </c>
      <c r="F251" t="str">
        <f t="shared" si="24"/>
        <v>0</v>
      </c>
      <c r="I251" t="str">
        <f t="shared" si="22"/>
        <v>WS_Tool_set-up</v>
      </c>
      <c r="J251" t="str">
        <f t="shared" si="28"/>
        <v>&amp;pci;WS_Tool_set-up</v>
      </c>
    </row>
    <row r="252" spans="1:10">
      <c r="A252">
        <f>MSUCostsPerHour!A254</f>
        <v>0</v>
      </c>
      <c r="B252">
        <f>MSUCostsPerHour!S254</f>
        <v>0</v>
      </c>
      <c r="C252" t="e">
        <f t="shared" si="26"/>
        <v>#N/A</v>
      </c>
      <c r="D252" t="e">
        <f t="shared" si="25"/>
        <v>#N/A</v>
      </c>
      <c r="E252" t="e">
        <f t="shared" si="23"/>
        <v>#N/A</v>
      </c>
      <c r="F252" t="str">
        <f t="shared" si="24"/>
        <v>0</v>
      </c>
      <c r="I252" t="str">
        <f t="shared" si="22"/>
        <v>WS_LS80601</v>
      </c>
      <c r="J252" t="str">
        <f t="shared" si="28"/>
        <v>&amp;pci;WS_LS80601</v>
      </c>
    </row>
    <row r="253" spans="1:10">
      <c r="A253">
        <f>MSUCostsPerHour!A255</f>
        <v>0</v>
      </c>
      <c r="B253">
        <f>MSUCostsPerHour!S255</f>
        <v>0</v>
      </c>
      <c r="C253" t="e">
        <f t="shared" si="26"/>
        <v>#N/A</v>
      </c>
      <c r="D253" t="e">
        <f t="shared" si="25"/>
        <v>#N/A</v>
      </c>
      <c r="E253" t="e">
        <f t="shared" si="23"/>
        <v>#N/A</v>
      </c>
      <c r="F253" t="str">
        <f t="shared" si="24"/>
        <v>0</v>
      </c>
      <c r="I253" t="str">
        <f t="shared" si="22"/>
        <v>WS_Grinding_ST_ISZ</v>
      </c>
      <c r="J253" t="str">
        <f t="shared" si="28"/>
        <v>&amp;pci;WS_Grinding_ST_ISZ</v>
      </c>
    </row>
    <row r="254" spans="1:10">
      <c r="A254">
        <f>MSUCostsPerHour!A256</f>
        <v>0</v>
      </c>
      <c r="B254">
        <f>MSUCostsPerHour!S256</f>
        <v>0</v>
      </c>
      <c r="C254" t="e">
        <f t="shared" si="26"/>
        <v>#N/A</v>
      </c>
      <c r="D254" t="e">
        <f t="shared" si="25"/>
        <v>#N/A</v>
      </c>
      <c r="E254" t="e">
        <f t="shared" si="23"/>
        <v>#N/A</v>
      </c>
      <c r="F254" t="str">
        <f t="shared" si="24"/>
        <v>0</v>
      </c>
      <c r="I254" t="str">
        <f t="shared" si="22"/>
        <v>WS_Robot</v>
      </c>
      <c r="J254" t="str">
        <f t="shared" si="28"/>
        <v>&amp;pci;WS_Robot</v>
      </c>
    </row>
    <row r="255" spans="1:10">
      <c r="A255">
        <f>MSUCostsPerHour!A257</f>
        <v>0</v>
      </c>
      <c r="B255">
        <f>MSUCostsPerHour!S257</f>
        <v>0</v>
      </c>
      <c r="C255" t="e">
        <f t="shared" si="26"/>
        <v>#N/A</v>
      </c>
      <c r="D255" t="e">
        <f t="shared" si="25"/>
        <v>#N/A</v>
      </c>
      <c r="E255" t="e">
        <f t="shared" si="23"/>
        <v>#N/A</v>
      </c>
      <c r="F255" t="str">
        <f t="shared" si="24"/>
        <v>0</v>
      </c>
      <c r="I255" t="str">
        <f t="shared" si="22"/>
        <v>WS_Riveting_ST_ISZ</v>
      </c>
      <c r="J255" t="str">
        <f t="shared" si="28"/>
        <v>&amp;pci;WS_Riveting_ST_ISZ</v>
      </c>
    </row>
    <row r="256" spans="1:10">
      <c r="A256">
        <f>MSUCostsPerHour!A258</f>
        <v>0</v>
      </c>
      <c r="B256">
        <f>MSUCostsPerHour!S258</f>
        <v>0</v>
      </c>
      <c r="C256" t="e">
        <f t="shared" si="26"/>
        <v>#N/A</v>
      </c>
      <c r="D256" t="e">
        <f t="shared" si="25"/>
        <v>#N/A</v>
      </c>
      <c r="E256" t="e">
        <f t="shared" si="23"/>
        <v>#N/A</v>
      </c>
      <c r="F256" t="str">
        <f t="shared" si="24"/>
        <v>0</v>
      </c>
      <c r="I256" t="str">
        <f t="shared" si="22"/>
        <v>WS_Brother</v>
      </c>
      <c r="J256" t="str">
        <f t="shared" si="28"/>
        <v>&amp;pci;WS_Brother</v>
      </c>
    </row>
    <row r="257" spans="1:10">
      <c r="A257">
        <f>MSUCostsPerHour!A259</f>
        <v>0</v>
      </c>
      <c r="B257">
        <f>MSUCostsPerHour!S259</f>
        <v>0</v>
      </c>
      <c r="C257" t="e">
        <f t="shared" si="26"/>
        <v>#N/A</v>
      </c>
      <c r="D257" t="e">
        <f t="shared" si="25"/>
        <v>#N/A</v>
      </c>
      <c r="E257" t="e">
        <f t="shared" si="23"/>
        <v>#N/A</v>
      </c>
      <c r="F257" t="str">
        <f t="shared" si="24"/>
        <v>0</v>
      </c>
      <c r="I257" t="str">
        <f t="shared" si="22"/>
        <v>WS_Sanding_ST_ISZ</v>
      </c>
      <c r="J257" t="str">
        <f t="shared" si="28"/>
        <v>&amp;pci;WS_Sanding_ST_ISZ</v>
      </c>
    </row>
    <row r="258" spans="1:10">
      <c r="A258">
        <f>MSUCostsPerHour!A260</f>
        <v>0</v>
      </c>
      <c r="B258">
        <f>MSUCostsPerHour!S260</f>
        <v>0</v>
      </c>
      <c r="C258" t="e">
        <f t="shared" si="26"/>
        <v>#N/A</v>
      </c>
      <c r="D258" t="e">
        <f t="shared" si="25"/>
        <v>#N/A</v>
      </c>
      <c r="E258" t="e">
        <f t="shared" si="23"/>
        <v>#N/A</v>
      </c>
      <c r="F258" t="str">
        <f t="shared" si="24"/>
        <v>0</v>
      </c>
      <c r="I258" t="str">
        <f t="shared" si="22"/>
        <v>WS_Tapping_ST_ISZ</v>
      </c>
      <c r="J258" t="str">
        <f t="shared" si="28"/>
        <v>&amp;pci;WS_Tapping_ST_ISZ</v>
      </c>
    </row>
    <row r="259" spans="1:10">
      <c r="A259">
        <f>MSUCostsPerHour!A261</f>
        <v>0</v>
      </c>
      <c r="B259">
        <f>MSUCostsPerHour!S261</f>
        <v>0</v>
      </c>
      <c r="C259" t="e">
        <f t="shared" si="26"/>
        <v>#N/A</v>
      </c>
      <c r="D259" t="e">
        <f t="shared" si="25"/>
        <v>#N/A</v>
      </c>
      <c r="E259" t="e">
        <f t="shared" si="23"/>
        <v>#N/A</v>
      </c>
      <c r="F259" t="str">
        <f t="shared" si="24"/>
        <v>0</v>
      </c>
      <c r="I259" t="str">
        <f t="shared" ref="I259:I322" si="29">SUBSTITUTE(J259,"&amp;pci;","")</f>
        <v>WS_Bending_ST_ISZ</v>
      </c>
      <c r="J259" t="str">
        <f t="shared" si="28"/>
        <v>&amp;pci;WS_Bending_ST_ISZ</v>
      </c>
    </row>
    <row r="260" spans="1:10">
      <c r="A260">
        <f>MSUCostsPerHour!A262</f>
        <v>0</v>
      </c>
      <c r="B260">
        <f>MSUCostsPerHour!S262</f>
        <v>0</v>
      </c>
      <c r="C260" t="e">
        <f t="shared" si="26"/>
        <v>#N/A</v>
      </c>
      <c r="D260" t="e">
        <f t="shared" si="25"/>
        <v>#N/A</v>
      </c>
      <c r="E260" t="e">
        <f t="shared" si="23"/>
        <v>#N/A</v>
      </c>
      <c r="F260" t="str">
        <f t="shared" si="24"/>
        <v>0</v>
      </c>
      <c r="I260" t="str">
        <f t="shared" si="29"/>
        <v>WS_V85S</v>
      </c>
      <c r="J260" t="str">
        <f t="shared" ref="J260:J276" si="30">M17</f>
        <v>&amp;pci;WS_V85S</v>
      </c>
    </row>
    <row r="261" spans="1:10">
      <c r="A261">
        <f>MSUCostsPerHour!A263</f>
        <v>0</v>
      </c>
      <c r="B261">
        <f>MSUCostsPerHour!S263</f>
        <v>0</v>
      </c>
      <c r="C261" t="e">
        <f t="shared" si="26"/>
        <v>#N/A</v>
      </c>
      <c r="D261" t="e">
        <f t="shared" si="25"/>
        <v>#N/A</v>
      </c>
      <c r="E261" t="e">
        <f t="shared" si="23"/>
        <v>#N/A</v>
      </c>
      <c r="F261" t="str">
        <f t="shared" si="24"/>
        <v>0</v>
      </c>
      <c r="I261" t="str">
        <f t="shared" si="29"/>
        <v>WS_PB80303</v>
      </c>
      <c r="J261" t="str">
        <f t="shared" si="30"/>
        <v>&amp;pci;WS_PB80303</v>
      </c>
    </row>
    <row r="262" spans="1:10">
      <c r="A262">
        <f>MSUCostsPerHour!A264</f>
        <v>0</v>
      </c>
      <c r="B262">
        <f>MSUCostsPerHour!S264</f>
        <v>0</v>
      </c>
      <c r="C262" t="e">
        <f t="shared" si="26"/>
        <v>#N/A</v>
      </c>
      <c r="D262" t="e">
        <f t="shared" si="25"/>
        <v>#N/A</v>
      </c>
      <c r="E262" t="e">
        <f t="shared" si="23"/>
        <v>#N/A</v>
      </c>
      <c r="F262" t="str">
        <f t="shared" si="24"/>
        <v>0</v>
      </c>
      <c r="I262" t="str">
        <f t="shared" si="29"/>
        <v>WS_adj_ser_tool</v>
      </c>
      <c r="J262" t="str">
        <f t="shared" si="30"/>
        <v>&amp;pci;WS_adj_ser_tool</v>
      </c>
    </row>
    <row r="263" spans="1:10">
      <c r="A263">
        <f>MSUCostsPerHour!A265</f>
        <v>0</v>
      </c>
      <c r="B263">
        <f>MSUCostsPerHour!S265</f>
        <v>0</v>
      </c>
      <c r="C263" t="e">
        <f t="shared" si="26"/>
        <v>#N/A</v>
      </c>
      <c r="D263" t="e">
        <f t="shared" si="25"/>
        <v>#N/A</v>
      </c>
      <c r="E263" t="e">
        <f t="shared" si="23"/>
        <v>#N/A</v>
      </c>
      <c r="F263" t="str">
        <f t="shared" si="24"/>
        <v>0</v>
      </c>
      <c r="I263" t="str">
        <f t="shared" si="29"/>
        <v>WS_SprayOil_ST_ISZ</v>
      </c>
      <c r="J263" t="str">
        <f t="shared" si="30"/>
        <v>&amp;pci;WS_SprayOil_ST_ISZ</v>
      </c>
    </row>
    <row r="264" spans="1:10">
      <c r="A264">
        <f>MSUCostsPerHour!A266</f>
        <v>0</v>
      </c>
      <c r="B264">
        <f>MSUCostsPerHour!S266</f>
        <v>0</v>
      </c>
      <c r="C264" t="e">
        <f t="shared" si="26"/>
        <v>#N/A</v>
      </c>
      <c r="D264" t="e">
        <f t="shared" si="25"/>
        <v>#N/A</v>
      </c>
      <c r="E264" t="e">
        <f t="shared" ref="E264:E327" si="31">SUBSTITUTE(SUBSTITUTE(VLOOKUP(F264,$I$2:$J$382,2,FALSE),"&amp;",""),";",":")</f>
        <v>#N/A</v>
      </c>
      <c r="F264" t="str">
        <f t="shared" ref="F264:F327" si="32">SUBSTITUTE(B264,CONCATENATE("_",TRIM(RIGHT(SUBSTITUTE($B264,"_",REPT(" ",LEN($B264))),LEN($B264)))),"")</f>
        <v>0</v>
      </c>
      <c r="I264" t="str">
        <f t="shared" si="29"/>
        <v>WS_Tdynamic</v>
      </c>
      <c r="J264" t="str">
        <f t="shared" si="30"/>
        <v>&amp;pci;WS_Tdynamic</v>
      </c>
    </row>
    <row r="265" spans="1:10">
      <c r="A265">
        <f>MSUCostsPerHour!A267</f>
        <v>0</v>
      </c>
      <c r="B265">
        <f>MSUCostsPerHour!S267</f>
        <v>0</v>
      </c>
      <c r="C265" t="e">
        <f t="shared" si="26"/>
        <v>#N/A</v>
      </c>
      <c r="D265" t="e">
        <f t="shared" si="25"/>
        <v>#N/A</v>
      </c>
      <c r="E265" t="e">
        <f t="shared" si="31"/>
        <v>#N/A</v>
      </c>
      <c r="F265" t="str">
        <f t="shared" si="32"/>
        <v>0</v>
      </c>
      <c r="I265" t="str">
        <f t="shared" si="29"/>
        <v>WS_SD80001</v>
      </c>
      <c r="J265" t="str">
        <f t="shared" si="30"/>
        <v>&amp;pci;WS_SD80001</v>
      </c>
    </row>
    <row r="266" spans="1:10">
      <c r="A266">
        <f>MSUCostsPerHour!A268</f>
        <v>0</v>
      </c>
      <c r="B266">
        <f>MSUCostsPerHour!S268</f>
        <v>0</v>
      </c>
      <c r="C266" t="e">
        <f t="shared" si="26"/>
        <v>#N/A</v>
      </c>
      <c r="D266" t="e">
        <f t="shared" si="25"/>
        <v>#N/A</v>
      </c>
      <c r="E266" t="e">
        <f t="shared" si="31"/>
        <v>#N/A</v>
      </c>
      <c r="F266" t="str">
        <f t="shared" si="32"/>
        <v>0</v>
      </c>
      <c r="I266" t="str">
        <f t="shared" si="29"/>
        <v>WS_TimeSaver</v>
      </c>
      <c r="J266" t="str">
        <f t="shared" si="30"/>
        <v>&amp;pci;WS_TimeSaver</v>
      </c>
    </row>
    <row r="267" spans="1:10">
      <c r="A267">
        <f>MSUCostsPerHour!A269</f>
        <v>0</v>
      </c>
      <c r="B267">
        <f>MSUCostsPerHour!S269</f>
        <v>0</v>
      </c>
      <c r="C267" t="e">
        <f t="shared" si="26"/>
        <v>#N/A</v>
      </c>
      <c r="D267" t="e">
        <f t="shared" si="25"/>
        <v>#N/A</v>
      </c>
      <c r="E267" t="e">
        <f t="shared" si="31"/>
        <v>#N/A</v>
      </c>
      <c r="F267" t="str">
        <f t="shared" si="32"/>
        <v>0</v>
      </c>
      <c r="I267" t="str">
        <f t="shared" si="29"/>
        <v>WS_DirectLabour</v>
      </c>
      <c r="J267" t="str">
        <f t="shared" si="30"/>
        <v>&amp;pci;WS_DirectLabour</v>
      </c>
    </row>
    <row r="268" spans="1:10">
      <c r="A268">
        <f>MSUCostsPerHour!A270</f>
        <v>0</v>
      </c>
      <c r="B268">
        <f>MSUCostsPerHour!S270</f>
        <v>0</v>
      </c>
      <c r="C268" t="e">
        <f t="shared" si="26"/>
        <v>#N/A</v>
      </c>
      <c r="D268" t="e">
        <f t="shared" si="25"/>
        <v>#N/A</v>
      </c>
      <c r="E268" t="e">
        <f t="shared" si="31"/>
        <v>#N/A</v>
      </c>
      <c r="F268" t="str">
        <f t="shared" si="32"/>
        <v>0</v>
      </c>
      <c r="I268" t="str">
        <f t="shared" si="29"/>
        <v>WS_PB80801</v>
      </c>
      <c r="J268" t="str">
        <f t="shared" si="30"/>
        <v>&amp;pci;WS_PB80801</v>
      </c>
    </row>
    <row r="269" spans="1:10">
      <c r="A269">
        <f>MSUCostsPerHour!A271</f>
        <v>0</v>
      </c>
      <c r="B269">
        <f>MSUCostsPerHour!S271</f>
        <v>0</v>
      </c>
      <c r="C269" t="e">
        <f t="shared" si="26"/>
        <v>#N/A</v>
      </c>
      <c r="D269" t="e">
        <f t="shared" si="25"/>
        <v>#N/A</v>
      </c>
      <c r="E269" t="e">
        <f t="shared" si="31"/>
        <v>#N/A</v>
      </c>
      <c r="F269" t="str">
        <f t="shared" si="32"/>
        <v>0</v>
      </c>
      <c r="I269" t="str">
        <f t="shared" si="29"/>
        <v>WS_PB80302</v>
      </c>
      <c r="J269" t="str">
        <f t="shared" si="30"/>
        <v>&amp;pci;WS_PB80302</v>
      </c>
    </row>
    <row r="270" spans="1:10">
      <c r="A270">
        <f>MSUCostsPerHour!A272</f>
        <v>0</v>
      </c>
      <c r="B270">
        <f>MSUCostsPerHour!S272</f>
        <v>0</v>
      </c>
      <c r="C270" t="e">
        <f t="shared" si="26"/>
        <v>#N/A</v>
      </c>
      <c r="D270" t="e">
        <f t="shared" si="25"/>
        <v>#N/A</v>
      </c>
      <c r="E270" t="e">
        <f t="shared" si="31"/>
        <v>#N/A</v>
      </c>
      <c r="F270" t="str">
        <f t="shared" si="32"/>
        <v>0</v>
      </c>
      <c r="I270" t="str">
        <f t="shared" si="29"/>
        <v>WS_ROBOT_WELDING_MACHIN</v>
      </c>
      <c r="J270" t="str">
        <f t="shared" si="30"/>
        <v>&amp;pci;WS_ROBOT_WELDING_MACHIN</v>
      </c>
    </row>
    <row r="271" spans="1:10">
      <c r="A271">
        <f>MSUCostsPerHour!A273</f>
        <v>0</v>
      </c>
      <c r="B271">
        <f>MSUCostsPerHour!S273</f>
        <v>0</v>
      </c>
      <c r="C271" t="e">
        <f t="shared" si="26"/>
        <v>#N/A</v>
      </c>
      <c r="D271" t="e">
        <f t="shared" si="25"/>
        <v>#N/A</v>
      </c>
      <c r="E271" t="e">
        <f t="shared" si="31"/>
        <v>#N/A</v>
      </c>
      <c r="F271" t="str">
        <f t="shared" si="32"/>
        <v>0</v>
      </c>
      <c r="I271" t="str">
        <f t="shared" si="29"/>
        <v>WS_Assembly_ST_ISZ</v>
      </c>
      <c r="J271" t="str">
        <f t="shared" si="30"/>
        <v>&amp;pci;WS_Assembly_ST_ISZ</v>
      </c>
    </row>
    <row r="272" spans="1:10">
      <c r="A272">
        <f>MSUCostsPerHour!A274</f>
        <v>0</v>
      </c>
      <c r="B272">
        <f>MSUCostsPerHour!S274</f>
        <v>0</v>
      </c>
      <c r="C272" t="e">
        <f t="shared" si="26"/>
        <v>#N/A</v>
      </c>
      <c r="D272" t="e">
        <f t="shared" si="25"/>
        <v>#N/A</v>
      </c>
      <c r="E272" t="e">
        <f t="shared" si="31"/>
        <v>#N/A</v>
      </c>
      <c r="F272" t="str">
        <f t="shared" si="32"/>
        <v>0</v>
      </c>
      <c r="I272" t="str">
        <f t="shared" si="29"/>
        <v>WS_SpotWelding_ST_ISZ</v>
      </c>
      <c r="J272" t="str">
        <f t="shared" si="30"/>
        <v>&amp;pci;WS_SpotWelding_ST_ISZ</v>
      </c>
    </row>
    <row r="273" spans="1:10">
      <c r="A273">
        <f>MSUCostsPerHour!A275</f>
        <v>0</v>
      </c>
      <c r="B273">
        <f>MSUCostsPerHour!S275</f>
        <v>0</v>
      </c>
      <c r="C273" t="e">
        <f t="shared" si="26"/>
        <v>#N/A</v>
      </c>
      <c r="D273" t="e">
        <f t="shared" si="25"/>
        <v>#N/A</v>
      </c>
      <c r="E273" t="e">
        <f t="shared" si="31"/>
        <v>#N/A</v>
      </c>
      <c r="F273" t="str">
        <f t="shared" si="32"/>
        <v>0</v>
      </c>
      <c r="I273" t="str">
        <f t="shared" si="29"/>
        <v>WS_Tecna</v>
      </c>
      <c r="J273" t="str">
        <f t="shared" si="30"/>
        <v>&amp;pci;WS_Tecna</v>
      </c>
    </row>
    <row r="274" spans="1:10">
      <c r="A274">
        <f>MSUCostsPerHour!A276</f>
        <v>0</v>
      </c>
      <c r="B274">
        <f>MSUCostsPerHour!S276</f>
        <v>0</v>
      </c>
      <c r="C274" t="e">
        <f t="shared" si="26"/>
        <v>#N/A</v>
      </c>
      <c r="D274" t="e">
        <f t="shared" si="25"/>
        <v>#N/A</v>
      </c>
      <c r="E274" t="e">
        <f t="shared" si="31"/>
        <v>#N/A</v>
      </c>
      <c r="F274" t="str">
        <f t="shared" si="32"/>
        <v>0</v>
      </c>
      <c r="I274" t="str">
        <f t="shared" si="29"/>
        <v>WS_Degreasing_ST_ISZ</v>
      </c>
      <c r="J274" t="str">
        <f t="shared" si="30"/>
        <v>&amp;pci;WS_Degreasing_ST_ISZ</v>
      </c>
    </row>
    <row r="275" spans="1:10">
      <c r="A275">
        <f>MSUCostsPerHour!A277</f>
        <v>0</v>
      </c>
      <c r="B275">
        <f>MSUCostsPerHour!S277</f>
        <v>0</v>
      </c>
      <c r="C275" t="e">
        <f t="shared" si="26"/>
        <v>#N/A</v>
      </c>
      <c r="D275" t="e">
        <f t="shared" si="25"/>
        <v>#N/A</v>
      </c>
      <c r="E275" t="e">
        <f t="shared" si="31"/>
        <v>#N/A</v>
      </c>
      <c r="F275" t="str">
        <f t="shared" si="32"/>
        <v>0</v>
      </c>
      <c r="I275" t="str">
        <f t="shared" si="29"/>
        <v>WS_PowderCoating_ST_ISZ</v>
      </c>
      <c r="J275" t="str">
        <f t="shared" si="30"/>
        <v>&amp;pci;WS_PowderCoating_ST_ISZ</v>
      </c>
    </row>
    <row r="276" spans="1:10">
      <c r="A276">
        <f>MSUCostsPerHour!A278</f>
        <v>0</v>
      </c>
      <c r="B276">
        <f>MSUCostsPerHour!S278</f>
        <v>0</v>
      </c>
      <c r="C276" t="e">
        <f t="shared" si="26"/>
        <v>#N/A</v>
      </c>
      <c r="D276" t="e">
        <f t="shared" si="25"/>
        <v>#N/A</v>
      </c>
      <c r="E276" t="e">
        <f t="shared" si="31"/>
        <v>#N/A</v>
      </c>
      <c r="F276" t="str">
        <f t="shared" si="32"/>
        <v>0</v>
      </c>
      <c r="I276" t="str">
        <f t="shared" si="29"/>
        <v>WS_LS80603</v>
      </c>
      <c r="J276" t="str">
        <f t="shared" si="30"/>
        <v>&amp;pci;WS_LS80603</v>
      </c>
    </row>
    <row r="277" spans="1:10">
      <c r="A277">
        <f>MSUCostsPerHour!A279</f>
        <v>0</v>
      </c>
      <c r="B277">
        <f>MSUCostsPerHour!S279</f>
        <v>0</v>
      </c>
      <c r="C277" t="e">
        <f t="shared" si="26"/>
        <v>#N/A</v>
      </c>
      <c r="D277" t="e">
        <f t="shared" si="25"/>
        <v>#N/A</v>
      </c>
      <c r="E277" t="e">
        <f t="shared" si="31"/>
        <v>#N/A</v>
      </c>
      <c r="F277" t="str">
        <f t="shared" si="32"/>
        <v>0</v>
      </c>
      <c r="I277" t="str">
        <f t="shared" si="29"/>
        <v>WS_PB80502</v>
      </c>
      <c r="J277" t="str">
        <f t="shared" ref="J277:J298" si="33">M34</f>
        <v>&amp;pci;WS_PB80502</v>
      </c>
    </row>
    <row r="278" spans="1:10">
      <c r="A278">
        <f>MSUCostsPerHour!A280</f>
        <v>0</v>
      </c>
      <c r="B278">
        <f>MSUCostsPerHour!S280</f>
        <v>0</v>
      </c>
      <c r="C278" t="e">
        <f t="shared" ref="C278:C341" si="34">IF(ISNA(D278),E278,D278)</f>
        <v>#N/A</v>
      </c>
      <c r="D278" t="e">
        <f t="shared" ref="D278:D341" si="35">SUBSTITUTE(SUBSTITUTE(VLOOKUP(B278,$I$2:$J$382,2,FALSE),"&amp;",""),";",":")</f>
        <v>#N/A</v>
      </c>
      <c r="E278" t="e">
        <f t="shared" si="31"/>
        <v>#N/A</v>
      </c>
      <c r="F278" t="str">
        <f t="shared" si="32"/>
        <v>0</v>
      </c>
      <c r="I278" t="str">
        <f t="shared" si="29"/>
        <v>WS_ManPower</v>
      </c>
      <c r="J278" t="str">
        <f t="shared" si="33"/>
        <v>&amp;pci;WS_ManPower</v>
      </c>
    </row>
    <row r="279" spans="1:10">
      <c r="A279">
        <f>MSUCostsPerHour!A281</f>
        <v>0</v>
      </c>
      <c r="B279">
        <f>MSUCostsPerHour!S281</f>
        <v>0</v>
      </c>
      <c r="C279" t="e">
        <f t="shared" si="34"/>
        <v>#N/A</v>
      </c>
      <c r="D279" t="e">
        <f t="shared" si="35"/>
        <v>#N/A</v>
      </c>
      <c r="E279" t="e">
        <f t="shared" si="31"/>
        <v>#N/A</v>
      </c>
      <c r="F279" t="str">
        <f t="shared" si="32"/>
        <v>0</v>
      </c>
      <c r="I279" t="str">
        <f t="shared" si="29"/>
        <v>WS_TC60001_Punching</v>
      </c>
      <c r="J279" t="str">
        <f t="shared" si="33"/>
        <v>&amp;pci;WS_TC60001_Punching</v>
      </c>
    </row>
    <row r="280" spans="1:10">
      <c r="A280">
        <f>MSUCostsPerHour!A282</f>
        <v>0</v>
      </c>
      <c r="B280">
        <f>MSUCostsPerHour!S282</f>
        <v>0</v>
      </c>
      <c r="C280" t="e">
        <f t="shared" si="34"/>
        <v>#N/A</v>
      </c>
      <c r="D280" t="e">
        <f t="shared" si="35"/>
        <v>#N/A</v>
      </c>
      <c r="E280" t="e">
        <f t="shared" si="31"/>
        <v>#N/A</v>
      </c>
      <c r="F280" t="str">
        <f t="shared" si="32"/>
        <v>0</v>
      </c>
      <c r="I280" t="str">
        <f t="shared" si="29"/>
        <v>WS_Deburring_ST_ISZ</v>
      </c>
      <c r="J280" t="str">
        <f t="shared" si="33"/>
        <v>&amp;pci;WS_Deburring_ST_ISZ</v>
      </c>
    </row>
    <row r="281" spans="1:10">
      <c r="A281">
        <f>MSUCostsPerHour!A283</f>
        <v>0</v>
      </c>
      <c r="B281">
        <f>MSUCostsPerHour!S283</f>
        <v>0</v>
      </c>
      <c r="C281" t="e">
        <f t="shared" si="34"/>
        <v>#N/A</v>
      </c>
      <c r="D281" t="e">
        <f t="shared" si="35"/>
        <v>#N/A</v>
      </c>
      <c r="E281" t="e">
        <f t="shared" si="31"/>
        <v>#N/A</v>
      </c>
      <c r="F281" t="str">
        <f t="shared" si="32"/>
        <v>0</v>
      </c>
      <c r="I281" t="str">
        <f t="shared" si="29"/>
        <v>WS_TouchUp_ST_ISZ</v>
      </c>
      <c r="J281" t="str">
        <f t="shared" si="33"/>
        <v>&amp;pci;WS_TouchUp_ST_ISZ</v>
      </c>
    </row>
    <row r="282" spans="1:10">
      <c r="A282">
        <f>MSUCostsPerHour!A284</f>
        <v>0</v>
      </c>
      <c r="B282">
        <f>MSUCostsPerHour!S284</f>
        <v>0</v>
      </c>
      <c r="C282" t="e">
        <f t="shared" si="34"/>
        <v>#N/A</v>
      </c>
      <c r="D282" t="e">
        <f t="shared" si="35"/>
        <v>#N/A</v>
      </c>
      <c r="E282" t="e">
        <f t="shared" si="31"/>
        <v>#N/A</v>
      </c>
      <c r="F282" t="str">
        <f t="shared" si="32"/>
        <v>0</v>
      </c>
      <c r="I282" t="str">
        <f t="shared" si="29"/>
        <v>WS_Forming_ST_ISZ</v>
      </c>
      <c r="J282" t="str">
        <f t="shared" si="33"/>
        <v>&amp;pci;WS_Forming_ST_ISZ</v>
      </c>
    </row>
    <row r="283" spans="1:10">
      <c r="A283">
        <f>MSUCostsPerHour!A285</f>
        <v>0</v>
      </c>
      <c r="B283">
        <f>MSUCostsPerHour!S285</f>
        <v>0</v>
      </c>
      <c r="C283" t="e">
        <f t="shared" si="34"/>
        <v>#N/A</v>
      </c>
      <c r="D283" t="e">
        <f t="shared" si="35"/>
        <v>#N/A</v>
      </c>
      <c r="E283" t="e">
        <f t="shared" si="31"/>
        <v>#N/A</v>
      </c>
      <c r="F283" t="str">
        <f t="shared" si="32"/>
        <v>0</v>
      </c>
      <c r="I283" t="str">
        <f t="shared" si="29"/>
        <v>WS_Staking_ST_ISZ</v>
      </c>
      <c r="J283" t="str">
        <f t="shared" si="33"/>
        <v>&amp;pci;WS_Staking_ST_ISZ</v>
      </c>
    </row>
    <row r="284" spans="1:10">
      <c r="A284">
        <f>MSUCostsPerHour!A286</f>
        <v>0</v>
      </c>
      <c r="B284">
        <f>MSUCostsPerHour!S286</f>
        <v>0</v>
      </c>
      <c r="C284" t="e">
        <f t="shared" si="34"/>
        <v>#N/A</v>
      </c>
      <c r="D284" t="e">
        <f t="shared" si="35"/>
        <v>#N/A</v>
      </c>
      <c r="E284" t="e">
        <f t="shared" si="31"/>
        <v>#N/A</v>
      </c>
      <c r="F284" t="str">
        <f t="shared" si="32"/>
        <v>0</v>
      </c>
      <c r="I284" t="str">
        <f t="shared" si="29"/>
        <v>WS_ManPower_Labour</v>
      </c>
      <c r="J284" t="str">
        <f t="shared" si="33"/>
        <v>&amp;pci;WS_ManPower_Labour</v>
      </c>
    </row>
    <row r="285" spans="1:10">
      <c r="A285">
        <f>MSUCostsPerHour!A287</f>
        <v>0</v>
      </c>
      <c r="B285">
        <f>MSUCostsPerHour!S287</f>
        <v>0</v>
      </c>
      <c r="C285" t="e">
        <f t="shared" si="34"/>
        <v>#N/A</v>
      </c>
      <c r="D285" t="e">
        <f t="shared" si="35"/>
        <v>#N/A</v>
      </c>
      <c r="E285" t="e">
        <f t="shared" si="31"/>
        <v>#N/A</v>
      </c>
      <c r="F285" t="str">
        <f t="shared" si="32"/>
        <v>0</v>
      </c>
      <c r="I285" t="str">
        <f t="shared" si="29"/>
        <v>WS_Labor-PC_ST_ISZ</v>
      </c>
      <c r="J285" t="str">
        <f t="shared" si="33"/>
        <v>&amp;pci;WS_Labor-PC_ST_ISZ</v>
      </c>
    </row>
    <row r="286" spans="1:10">
      <c r="A286">
        <f>MSUCostsPerHour!A288</f>
        <v>0</v>
      </c>
      <c r="B286">
        <f>MSUCostsPerHour!S288</f>
        <v>0</v>
      </c>
      <c r="C286" t="e">
        <f t="shared" si="34"/>
        <v>#N/A</v>
      </c>
      <c r="D286" t="e">
        <f t="shared" si="35"/>
        <v>#N/A</v>
      </c>
      <c r="E286" t="e">
        <f t="shared" si="31"/>
        <v>#N/A</v>
      </c>
      <c r="F286" t="str">
        <f t="shared" si="32"/>
        <v>0</v>
      </c>
      <c r="I286" t="str">
        <f t="shared" si="29"/>
        <v>WS_Laser_ST_ISZ</v>
      </c>
      <c r="J286" t="str">
        <f t="shared" si="33"/>
        <v>&amp;pci;WS_Laser_ST_ISZ</v>
      </c>
    </row>
    <row r="287" spans="1:10">
      <c r="A287">
        <f>MSUCostsPerHour!A289</f>
        <v>0</v>
      </c>
      <c r="B287">
        <f>MSUCostsPerHour!S289</f>
        <v>0</v>
      </c>
      <c r="C287" t="e">
        <f t="shared" si="34"/>
        <v>#N/A</v>
      </c>
      <c r="D287" t="e">
        <f t="shared" si="35"/>
        <v>#N/A</v>
      </c>
      <c r="E287" t="e">
        <f t="shared" si="31"/>
        <v>#N/A</v>
      </c>
      <c r="F287" t="str">
        <f t="shared" si="32"/>
        <v>0</v>
      </c>
      <c r="I287" t="str">
        <f t="shared" si="29"/>
        <v>WS_TC60001_Laser</v>
      </c>
      <c r="J287" t="str">
        <f t="shared" si="33"/>
        <v>&amp;pci;WS_TC60001_Laser</v>
      </c>
    </row>
    <row r="288" spans="1:10">
      <c r="A288">
        <f>MSUCostsPerHour!A290</f>
        <v>0</v>
      </c>
      <c r="B288">
        <f>MSUCostsPerHour!S290</f>
        <v>0</v>
      </c>
      <c r="C288" t="e">
        <f t="shared" si="34"/>
        <v>#N/A</v>
      </c>
      <c r="D288" t="e">
        <f t="shared" si="35"/>
        <v>#N/A</v>
      </c>
      <c r="E288" t="e">
        <f t="shared" si="31"/>
        <v>#N/A</v>
      </c>
      <c r="F288" t="str">
        <f t="shared" si="32"/>
        <v>0</v>
      </c>
      <c r="I288" t="str">
        <f t="shared" si="29"/>
        <v>WS_PB80301</v>
      </c>
      <c r="J288" t="str">
        <f t="shared" si="33"/>
        <v>&amp;pci;WS_PB80301</v>
      </c>
    </row>
    <row r="289" spans="1:10">
      <c r="A289">
        <f>MSUCostsPerHour!A291</f>
        <v>0</v>
      </c>
      <c r="B289">
        <f>MSUCostsPerHour!S291</f>
        <v>0</v>
      </c>
      <c r="C289" t="e">
        <f t="shared" si="34"/>
        <v>#N/A</v>
      </c>
      <c r="D289" t="e">
        <f t="shared" si="35"/>
        <v>#N/A</v>
      </c>
      <c r="E289" t="e">
        <f t="shared" si="31"/>
        <v>#N/A</v>
      </c>
      <c r="F289" t="str">
        <f t="shared" si="32"/>
        <v>0</v>
      </c>
      <c r="I289" t="str">
        <f t="shared" si="29"/>
        <v>WS_LS80202</v>
      </c>
      <c r="J289" t="str">
        <f t="shared" si="33"/>
        <v>&amp;pci;WS_LS80202</v>
      </c>
    </row>
    <row r="290" spans="1:10">
      <c r="A290">
        <f>MSUCostsPerHour!A292</f>
        <v>0</v>
      </c>
      <c r="B290">
        <f>MSUCostsPerHour!S292</f>
        <v>0</v>
      </c>
      <c r="C290" t="e">
        <f t="shared" si="34"/>
        <v>#N/A</v>
      </c>
      <c r="D290" t="e">
        <f t="shared" si="35"/>
        <v>#N/A</v>
      </c>
      <c r="E290" t="e">
        <f t="shared" si="31"/>
        <v>#N/A</v>
      </c>
      <c r="F290" t="str">
        <f t="shared" si="32"/>
        <v>0</v>
      </c>
      <c r="I290" t="str">
        <f t="shared" si="29"/>
        <v>WS_TW82005</v>
      </c>
      <c r="J290" t="str">
        <f t="shared" si="33"/>
        <v>&amp;pci;WS_TW82005</v>
      </c>
    </row>
    <row r="291" spans="1:10">
      <c r="A291">
        <f>MSUCostsPerHour!A293</f>
        <v>0</v>
      </c>
      <c r="B291">
        <f>MSUCostsPerHour!S293</f>
        <v>0</v>
      </c>
      <c r="C291" t="e">
        <f t="shared" si="34"/>
        <v>#N/A</v>
      </c>
      <c r="D291" t="e">
        <f t="shared" si="35"/>
        <v>#N/A</v>
      </c>
      <c r="E291" t="e">
        <f t="shared" si="31"/>
        <v>#N/A</v>
      </c>
      <c r="F291" t="str">
        <f t="shared" si="32"/>
        <v>0</v>
      </c>
      <c r="I291" t="str">
        <f t="shared" si="29"/>
        <v>WS_HG</v>
      </c>
      <c r="J291" t="str">
        <f t="shared" si="33"/>
        <v>&amp;pci;WS_HG</v>
      </c>
    </row>
    <row r="292" spans="1:10">
      <c r="A292">
        <f>MSUCostsPerHour!A294</f>
        <v>0</v>
      </c>
      <c r="B292">
        <f>MSUCostsPerHour!S294</f>
        <v>0</v>
      </c>
      <c r="C292" t="e">
        <f t="shared" si="34"/>
        <v>#N/A</v>
      </c>
      <c r="D292" t="e">
        <f t="shared" si="35"/>
        <v>#N/A</v>
      </c>
      <c r="E292" t="e">
        <f t="shared" si="31"/>
        <v>#N/A</v>
      </c>
      <c r="F292" t="str">
        <f t="shared" si="32"/>
        <v>0</v>
      </c>
      <c r="I292" t="str">
        <f t="shared" si="29"/>
        <v>WS_HG80061</v>
      </c>
      <c r="J292" t="str">
        <f t="shared" si="33"/>
        <v>&amp;pci;WS_HG80061</v>
      </c>
    </row>
    <row r="293" spans="1:10">
      <c r="A293">
        <f>MSUCostsPerHour!A295</f>
        <v>0</v>
      </c>
      <c r="B293">
        <f>MSUCostsPerHour!S295</f>
        <v>0</v>
      </c>
      <c r="C293" t="e">
        <f t="shared" si="34"/>
        <v>#N/A</v>
      </c>
      <c r="D293" t="e">
        <f t="shared" si="35"/>
        <v>#N/A</v>
      </c>
      <c r="E293" t="e">
        <f t="shared" si="31"/>
        <v>#N/A</v>
      </c>
      <c r="F293" t="str">
        <f t="shared" si="32"/>
        <v>0</v>
      </c>
      <c r="I293" t="str">
        <f t="shared" si="29"/>
        <v>WS_A80T_IEPB</v>
      </c>
      <c r="J293" t="str">
        <f t="shared" si="33"/>
        <v>&amp;pci;WS_A80T_IEPB</v>
      </c>
    </row>
    <row r="294" spans="1:10">
      <c r="A294">
        <f>MSUCostsPerHour!A296</f>
        <v>0</v>
      </c>
      <c r="B294">
        <f>MSUCostsPerHour!S296</f>
        <v>0</v>
      </c>
      <c r="C294" t="e">
        <f t="shared" si="34"/>
        <v>#N/A</v>
      </c>
      <c r="D294" t="e">
        <f t="shared" si="35"/>
        <v>#N/A</v>
      </c>
      <c r="E294" t="e">
        <f t="shared" si="31"/>
        <v>#N/A</v>
      </c>
      <c r="F294" t="str">
        <f t="shared" si="32"/>
        <v>0</v>
      </c>
      <c r="I294" t="str">
        <f t="shared" si="29"/>
        <v>WS_Packing_ST_ISZ</v>
      </c>
      <c r="J294" t="str">
        <f t="shared" si="33"/>
        <v>&amp;pci;WS_Packing_ST_ISZ</v>
      </c>
    </row>
    <row r="295" spans="1:10">
      <c r="A295">
        <f>MSUCostsPerHour!A297</f>
        <v>0</v>
      </c>
      <c r="B295">
        <f>MSUCostsPerHour!S297</f>
        <v>0</v>
      </c>
      <c r="C295" t="e">
        <f t="shared" si="34"/>
        <v>#N/A</v>
      </c>
      <c r="D295" t="e">
        <f t="shared" si="35"/>
        <v>#N/A</v>
      </c>
      <c r="E295" t="e">
        <f t="shared" si="31"/>
        <v>#N/A</v>
      </c>
      <c r="F295" t="str">
        <f t="shared" si="32"/>
        <v>0</v>
      </c>
      <c r="I295" t="str">
        <f t="shared" si="29"/>
        <v>WS_Spinning_ST_ISZ</v>
      </c>
      <c r="J295" t="str">
        <f t="shared" si="33"/>
        <v>&amp;pci;WS_Spinning_ST_ISZ</v>
      </c>
    </row>
    <row r="296" spans="1:10">
      <c r="A296">
        <f>MSUCostsPerHour!A298</f>
        <v>0</v>
      </c>
      <c r="B296">
        <f>MSUCostsPerHour!S298</f>
        <v>0</v>
      </c>
      <c r="C296" t="e">
        <f t="shared" si="34"/>
        <v>#N/A</v>
      </c>
      <c r="D296" t="e">
        <f t="shared" si="35"/>
        <v>#N/A</v>
      </c>
      <c r="E296" t="e">
        <f t="shared" si="31"/>
        <v>#N/A</v>
      </c>
      <c r="F296" t="str">
        <f t="shared" si="32"/>
        <v>0</v>
      </c>
      <c r="I296" t="str">
        <f t="shared" si="29"/>
        <v>WS_PB80501</v>
      </c>
      <c r="J296" t="str">
        <f t="shared" si="33"/>
        <v>&amp;pci;WS_PB80501</v>
      </c>
    </row>
    <row r="297" spans="1:10">
      <c r="A297">
        <f>MSUCostsPerHour!A299</f>
        <v>0</v>
      </c>
      <c r="B297">
        <f>MSUCostsPerHour!S299</f>
        <v>0</v>
      </c>
      <c r="C297" t="e">
        <f t="shared" si="34"/>
        <v>#N/A</v>
      </c>
      <c r="D297" t="e">
        <f t="shared" si="35"/>
        <v>#N/A</v>
      </c>
      <c r="E297" t="e">
        <f t="shared" si="31"/>
        <v>#N/A</v>
      </c>
      <c r="F297" t="str">
        <f t="shared" si="32"/>
        <v>0</v>
      </c>
      <c r="I297" t="str">
        <f t="shared" si="29"/>
        <v>WS_LS80602</v>
      </c>
      <c r="J297" t="str">
        <f t="shared" si="33"/>
        <v>&amp;pci;WS_LS80602</v>
      </c>
    </row>
    <row r="298" spans="1:10">
      <c r="A298">
        <f>MSUCostsPerHour!A300</f>
        <v>0</v>
      </c>
      <c r="B298">
        <f>MSUCostsPerHour!S300</f>
        <v>0</v>
      </c>
      <c r="C298" t="e">
        <f t="shared" si="34"/>
        <v>#N/A</v>
      </c>
      <c r="D298" t="e">
        <f t="shared" si="35"/>
        <v>#N/A</v>
      </c>
      <c r="E298" t="e">
        <f t="shared" si="31"/>
        <v>#N/A</v>
      </c>
      <c r="F298" t="str">
        <f t="shared" si="32"/>
        <v>0</v>
      </c>
      <c r="I298" t="str">
        <f t="shared" si="29"/>
        <v>WS_Flaring_ST_ISZ</v>
      </c>
      <c r="J298" t="str">
        <f t="shared" si="33"/>
        <v>&amp;pci;WS_Flaring_ST_ISZ</v>
      </c>
    </row>
    <row r="299" spans="1:10">
      <c r="A299">
        <f>MSUCostsPerHour!A301</f>
        <v>0</v>
      </c>
      <c r="B299">
        <f>MSUCostsPerHour!S301</f>
        <v>0</v>
      </c>
      <c r="C299" t="e">
        <f t="shared" si="34"/>
        <v>#N/A</v>
      </c>
      <c r="D299" t="e">
        <f t="shared" si="35"/>
        <v>#N/A</v>
      </c>
      <c r="E299" t="e">
        <f t="shared" si="31"/>
        <v>#N/A</v>
      </c>
      <c r="F299" t="str">
        <f t="shared" si="32"/>
        <v>0</v>
      </c>
      <c r="H299" t="s">
        <v>118</v>
      </c>
      <c r="I299" t="str">
        <f t="shared" si="29"/>
        <v>WS_FENGHE_FHC-400AV_IMS</v>
      </c>
      <c r="J299" t="str">
        <f t="shared" ref="J299:J313" si="36">N2</f>
        <v>&amp;pci;WS_FENGHE_FHC-400AV_IMS</v>
      </c>
    </row>
    <row r="300" spans="1:10">
      <c r="A300">
        <f>MSUCostsPerHour!A302</f>
        <v>0</v>
      </c>
      <c r="B300">
        <f>MSUCostsPerHour!S302</f>
        <v>0</v>
      </c>
      <c r="C300" t="e">
        <f t="shared" si="34"/>
        <v>#N/A</v>
      </c>
      <c r="D300" t="e">
        <f t="shared" si="35"/>
        <v>#N/A</v>
      </c>
      <c r="E300" t="e">
        <f t="shared" si="31"/>
        <v>#N/A</v>
      </c>
      <c r="F300" t="str">
        <f t="shared" si="32"/>
        <v>0</v>
      </c>
      <c r="I300" t="str">
        <f t="shared" si="29"/>
        <v>WS_XIGEMA_CK-250×500B_IMS</v>
      </c>
      <c r="J300" t="str">
        <f t="shared" si="36"/>
        <v>&amp;pci;WS_XIGEMA_CK-250×500B_IMS</v>
      </c>
    </row>
    <row r="301" spans="1:10">
      <c r="A301">
        <f>MSUCostsPerHour!A303</f>
        <v>0</v>
      </c>
      <c r="B301">
        <f>MSUCostsPerHour!S303</f>
        <v>0</v>
      </c>
      <c r="C301" t="e">
        <f t="shared" si="34"/>
        <v>#N/A</v>
      </c>
      <c r="D301" t="e">
        <f t="shared" si="35"/>
        <v>#N/A</v>
      </c>
      <c r="E301" t="e">
        <f t="shared" si="31"/>
        <v>#N/A</v>
      </c>
      <c r="F301" t="str">
        <f t="shared" si="32"/>
        <v>0</v>
      </c>
      <c r="I301" t="str">
        <f t="shared" si="29"/>
        <v>WS_SHENLUO_HL-28_IMS</v>
      </c>
      <c r="J301" t="str">
        <f t="shared" si="36"/>
        <v>&amp;pci;WS_SHENLUO_HL-28_IMS</v>
      </c>
    </row>
    <row r="302" spans="1:10">
      <c r="A302">
        <f>MSUCostsPerHour!A304</f>
        <v>0</v>
      </c>
      <c r="B302">
        <f>MSUCostsPerHour!S304</f>
        <v>0</v>
      </c>
      <c r="C302" t="e">
        <f t="shared" si="34"/>
        <v>#N/A</v>
      </c>
      <c r="D302" t="e">
        <f t="shared" si="35"/>
        <v>#N/A</v>
      </c>
      <c r="E302" t="e">
        <f t="shared" si="31"/>
        <v>#N/A</v>
      </c>
      <c r="F302" t="str">
        <f t="shared" si="32"/>
        <v>0</v>
      </c>
      <c r="I302" t="str">
        <f t="shared" si="29"/>
        <v>WS_AIDA_K1-4000E1_IMS</v>
      </c>
      <c r="J302" t="str">
        <f t="shared" si="36"/>
        <v>&amp;pci;WS_AIDA_K1-4000E1_IMS</v>
      </c>
    </row>
    <row r="303" spans="1:10">
      <c r="A303">
        <f>MSUCostsPerHour!A305</f>
        <v>0</v>
      </c>
      <c r="B303">
        <f>MSUCostsPerHour!S305</f>
        <v>0</v>
      </c>
      <c r="C303" t="e">
        <f t="shared" si="34"/>
        <v>#N/A</v>
      </c>
      <c r="D303" t="e">
        <f t="shared" si="35"/>
        <v>#N/A</v>
      </c>
      <c r="E303" t="e">
        <f t="shared" si="31"/>
        <v>#N/A</v>
      </c>
      <c r="F303" t="str">
        <f t="shared" si="32"/>
        <v>0</v>
      </c>
      <c r="I303" t="str">
        <f t="shared" si="29"/>
        <v>WS_AIDA_K1-6300E_IMS</v>
      </c>
      <c r="J303" t="str">
        <f t="shared" si="36"/>
        <v>&amp;pci;WS_AIDA_K1-6300E_IMS</v>
      </c>
    </row>
    <row r="304" spans="1:10">
      <c r="A304">
        <f>MSUCostsPerHour!A306</f>
        <v>0</v>
      </c>
      <c r="B304">
        <f>MSUCostsPerHour!S306</f>
        <v>0</v>
      </c>
      <c r="C304" t="e">
        <f t="shared" si="34"/>
        <v>#N/A</v>
      </c>
      <c r="D304" t="e">
        <f t="shared" si="35"/>
        <v>#N/A</v>
      </c>
      <c r="E304" t="e">
        <f t="shared" si="31"/>
        <v>#N/A</v>
      </c>
      <c r="F304" t="str">
        <f t="shared" si="32"/>
        <v>0</v>
      </c>
      <c r="I304" t="str">
        <f t="shared" si="29"/>
        <v>WS_NATIONAL_FXP56M6S_IMS</v>
      </c>
      <c r="J304" t="str">
        <f t="shared" si="36"/>
        <v>&amp;pci;WS_NATIONAL_FXP56M6S_IMS</v>
      </c>
    </row>
    <row r="305" spans="1:10">
      <c r="A305">
        <f>MSUCostsPerHour!A307</f>
        <v>0</v>
      </c>
      <c r="B305">
        <f>MSUCostsPerHour!S307</f>
        <v>0</v>
      </c>
      <c r="C305" t="e">
        <f t="shared" si="34"/>
        <v>#N/A</v>
      </c>
      <c r="D305" t="e">
        <f t="shared" si="35"/>
        <v>#N/A</v>
      </c>
      <c r="E305" t="e">
        <f t="shared" si="31"/>
        <v>#N/A</v>
      </c>
      <c r="F305" t="str">
        <f t="shared" si="32"/>
        <v>0</v>
      </c>
      <c r="I305" t="str">
        <f t="shared" si="29"/>
        <v>WS_CN-ASIA_YHM600_IMS</v>
      </c>
      <c r="J305" t="str">
        <f t="shared" si="36"/>
        <v>&amp;pci;WS_CN-ASIA_YHM600_IMS</v>
      </c>
    </row>
    <row r="306" spans="1:10">
      <c r="A306">
        <f>MSUCostsPerHour!A308</f>
        <v>0</v>
      </c>
      <c r="B306">
        <f>MSUCostsPerHour!S308</f>
        <v>0</v>
      </c>
      <c r="C306" t="e">
        <f t="shared" si="34"/>
        <v>#N/A</v>
      </c>
      <c r="D306" t="e">
        <f t="shared" si="35"/>
        <v>#N/A</v>
      </c>
      <c r="E306" t="e">
        <f t="shared" si="31"/>
        <v>#N/A</v>
      </c>
      <c r="F306" t="str">
        <f t="shared" si="32"/>
        <v>0</v>
      </c>
      <c r="I306" t="str">
        <f t="shared" si="29"/>
        <v>WS_XKNC_TX85D2_IMS</v>
      </c>
      <c r="J306" t="str">
        <f t="shared" si="36"/>
        <v>&amp;pci;WS_XKNC_TX85D2_IMS</v>
      </c>
    </row>
    <row r="307" spans="1:10">
      <c r="A307">
        <f>MSUCostsPerHour!A309</f>
        <v>0</v>
      </c>
      <c r="B307">
        <f>MSUCostsPerHour!S309</f>
        <v>0</v>
      </c>
      <c r="C307" t="e">
        <f t="shared" si="34"/>
        <v>#N/A</v>
      </c>
      <c r="D307" t="e">
        <f t="shared" si="35"/>
        <v>#N/A</v>
      </c>
      <c r="E307" t="e">
        <f t="shared" si="31"/>
        <v>#N/A</v>
      </c>
      <c r="F307" t="str">
        <f t="shared" si="32"/>
        <v>0</v>
      </c>
      <c r="I307" t="str">
        <f t="shared" si="29"/>
        <v>WS_XKNC_20GL1_IMS</v>
      </c>
      <c r="J307" t="str">
        <f t="shared" si="36"/>
        <v>&amp;pci;WS_XKNC_20GL1_IMS</v>
      </c>
    </row>
    <row r="308" spans="1:10">
      <c r="A308">
        <f>MSUCostsPerHour!A310</f>
        <v>0</v>
      </c>
      <c r="B308">
        <f>MSUCostsPerHour!S310</f>
        <v>0</v>
      </c>
      <c r="C308" t="e">
        <f t="shared" si="34"/>
        <v>#N/A</v>
      </c>
      <c r="D308" t="e">
        <f t="shared" si="35"/>
        <v>#N/A</v>
      </c>
      <c r="E308" t="e">
        <f t="shared" si="31"/>
        <v>#N/A</v>
      </c>
      <c r="F308" t="str">
        <f t="shared" si="32"/>
        <v>0</v>
      </c>
      <c r="I308" t="str">
        <f t="shared" si="29"/>
        <v>WS_JIANCAI_ZR25HN-4_IMS</v>
      </c>
      <c r="J308" t="str">
        <f t="shared" si="36"/>
        <v>&amp;pci;WS_JIANCAI_ZR25HN-4_IMS</v>
      </c>
    </row>
    <row r="309" spans="1:10">
      <c r="A309">
        <f>MSUCostsPerHour!A311</f>
        <v>0</v>
      </c>
      <c r="B309">
        <f>MSUCostsPerHour!S311</f>
        <v>0</v>
      </c>
      <c r="C309" t="e">
        <f t="shared" si="34"/>
        <v>#N/A</v>
      </c>
      <c r="D309" t="e">
        <f t="shared" si="35"/>
        <v>#N/A</v>
      </c>
      <c r="E309" t="e">
        <f t="shared" si="31"/>
        <v>#N/A</v>
      </c>
      <c r="F309" t="str">
        <f t="shared" si="32"/>
        <v>0</v>
      </c>
      <c r="I309" t="str">
        <f t="shared" si="29"/>
        <v>WS_JERNYAO_JBP13B5S_IMS</v>
      </c>
      <c r="J309" t="str">
        <f t="shared" si="36"/>
        <v>&amp;pci;WS_JERNYAO_JBP13B5S_IMS</v>
      </c>
    </row>
    <row r="310" spans="1:10">
      <c r="A310">
        <f>MSUCostsPerHour!A312</f>
        <v>0</v>
      </c>
      <c r="B310">
        <f>MSUCostsPerHour!S312</f>
        <v>0</v>
      </c>
      <c r="C310" t="e">
        <f t="shared" si="34"/>
        <v>#N/A</v>
      </c>
      <c r="D310" t="e">
        <f t="shared" si="35"/>
        <v>#N/A</v>
      </c>
      <c r="E310" t="e">
        <f t="shared" si="31"/>
        <v>#N/A</v>
      </c>
      <c r="F310" t="str">
        <f t="shared" si="32"/>
        <v>0</v>
      </c>
      <c r="I310" t="str">
        <f t="shared" si="29"/>
        <v>WS_GUANGDUAN_J84-250_IMS</v>
      </c>
      <c r="J310" t="str">
        <f t="shared" si="36"/>
        <v>&amp;pci;WS_GUANGDUAN_J84-250_IMS</v>
      </c>
    </row>
    <row r="311" spans="1:10">
      <c r="A311">
        <f>MSUCostsPerHour!A313</f>
        <v>0</v>
      </c>
      <c r="B311">
        <f>MSUCostsPerHour!S313</f>
        <v>0</v>
      </c>
      <c r="C311" t="e">
        <f t="shared" si="34"/>
        <v>#N/A</v>
      </c>
      <c r="D311" t="e">
        <f t="shared" si="35"/>
        <v>#N/A</v>
      </c>
      <c r="E311" t="e">
        <f t="shared" si="31"/>
        <v>#N/A</v>
      </c>
      <c r="F311" t="str">
        <f t="shared" si="32"/>
        <v>0</v>
      </c>
      <c r="I311" t="str">
        <f t="shared" si="29"/>
        <v>WS_LK_VMC-510_IMS</v>
      </c>
      <c r="J311" t="str">
        <f t="shared" si="36"/>
        <v>&amp;pci;WS_LK_VMC-510_IMS</v>
      </c>
    </row>
    <row r="312" spans="1:10">
      <c r="A312">
        <f>MSUCostsPerHour!A314</f>
        <v>0</v>
      </c>
      <c r="B312">
        <f>MSUCostsPerHour!S314</f>
        <v>0</v>
      </c>
      <c r="C312" t="e">
        <f t="shared" si="34"/>
        <v>#N/A</v>
      </c>
      <c r="D312" t="e">
        <f t="shared" si="35"/>
        <v>#N/A</v>
      </c>
      <c r="E312" t="e">
        <f t="shared" si="31"/>
        <v>#N/A</v>
      </c>
      <c r="F312" t="str">
        <f t="shared" si="32"/>
        <v>0</v>
      </c>
      <c r="I312" t="str">
        <f t="shared" si="29"/>
        <v>WS_OKUMA_VAC-MOTOR_IMS</v>
      </c>
      <c r="J312" t="str">
        <f t="shared" si="36"/>
        <v>&amp;pci;WS_OKUMA_VAC-MOTOR_IMS</v>
      </c>
    </row>
    <row r="313" spans="1:10">
      <c r="A313">
        <f>MSUCostsPerHour!A315</f>
        <v>0</v>
      </c>
      <c r="B313">
        <f>MSUCostsPerHour!S315</f>
        <v>0</v>
      </c>
      <c r="C313" t="e">
        <f t="shared" si="34"/>
        <v>#N/A</v>
      </c>
      <c r="D313" t="e">
        <f t="shared" si="35"/>
        <v>#N/A</v>
      </c>
      <c r="E313" t="e">
        <f t="shared" si="31"/>
        <v>#N/A</v>
      </c>
      <c r="F313" t="str">
        <f t="shared" si="32"/>
        <v>0</v>
      </c>
      <c r="I313" t="str">
        <f t="shared" si="29"/>
        <v>WS_JERNYAO_JBP24B6S_IMS</v>
      </c>
      <c r="J313" t="str">
        <f t="shared" si="36"/>
        <v>&amp;pci;WS_JERNYAO_JBP24B6S_IMS</v>
      </c>
    </row>
    <row r="314" spans="1:10">
      <c r="A314">
        <f>MSUCostsPerHour!A316</f>
        <v>0</v>
      </c>
      <c r="B314">
        <f>MSUCostsPerHour!S316</f>
        <v>0</v>
      </c>
      <c r="C314" t="e">
        <f t="shared" si="34"/>
        <v>#N/A</v>
      </c>
      <c r="D314" t="e">
        <f t="shared" si="35"/>
        <v>#N/A</v>
      </c>
      <c r="E314" t="e">
        <f t="shared" si="31"/>
        <v>#N/A</v>
      </c>
      <c r="F314" t="str">
        <f t="shared" si="32"/>
        <v>0</v>
      </c>
      <c r="I314" t="str">
        <f t="shared" si="29"/>
        <v>WS_SANES_SK1-400_IMS</v>
      </c>
      <c r="J314" t="str">
        <f t="shared" ref="J314:J324" si="37">N17</f>
        <v>&amp;pci;WS_SANES_SK1-400_IMS</v>
      </c>
    </row>
    <row r="315" spans="1:10">
      <c r="A315">
        <f>MSUCostsPerHour!A317</f>
        <v>0</v>
      </c>
      <c r="B315">
        <f>MSUCostsPerHour!S317</f>
        <v>0</v>
      </c>
      <c r="C315" t="e">
        <f t="shared" si="34"/>
        <v>#N/A</v>
      </c>
      <c r="D315" t="e">
        <f t="shared" si="35"/>
        <v>#N/A</v>
      </c>
      <c r="E315" t="e">
        <f t="shared" si="31"/>
        <v>#N/A</v>
      </c>
      <c r="F315" t="str">
        <f t="shared" si="32"/>
        <v>0</v>
      </c>
      <c r="I315" t="str">
        <f t="shared" si="29"/>
        <v>WS_XKNC_20GL3_IMS</v>
      </c>
      <c r="J315" t="str">
        <f t="shared" si="37"/>
        <v>&amp;pci;WS_XKNC_20GL3_IMS</v>
      </c>
    </row>
    <row r="316" spans="1:10">
      <c r="A316">
        <f>MSUCostsPerHour!A318</f>
        <v>0</v>
      </c>
      <c r="B316">
        <f>MSUCostsPerHour!S318</f>
        <v>0</v>
      </c>
      <c r="C316" t="e">
        <f t="shared" si="34"/>
        <v>#N/A</v>
      </c>
      <c r="D316" t="e">
        <f t="shared" si="35"/>
        <v>#N/A</v>
      </c>
      <c r="E316" t="e">
        <f t="shared" si="31"/>
        <v>#N/A</v>
      </c>
      <c r="F316" t="str">
        <f t="shared" si="32"/>
        <v>0</v>
      </c>
      <c r="I316" t="str">
        <f t="shared" si="29"/>
        <v>WS_JERNYAO_JBP19B4S_IMS</v>
      </c>
      <c r="J316" t="str">
        <f t="shared" si="37"/>
        <v>&amp;pci;WS_JERNYAO_JBP19B4S_IMS</v>
      </c>
    </row>
    <row r="317" spans="1:10">
      <c r="A317">
        <f>MSUCostsPerHour!A319</f>
        <v>0</v>
      </c>
      <c r="B317">
        <f>MSUCostsPerHour!S319</f>
        <v>0</v>
      </c>
      <c r="C317" t="e">
        <f t="shared" si="34"/>
        <v>#N/A</v>
      </c>
      <c r="D317" t="e">
        <f t="shared" si="35"/>
        <v>#N/A</v>
      </c>
      <c r="E317" t="e">
        <f t="shared" si="31"/>
        <v>#N/A</v>
      </c>
      <c r="F317" t="str">
        <f t="shared" si="32"/>
        <v>0</v>
      </c>
      <c r="I317" t="str">
        <f t="shared" si="29"/>
        <v>WS_AIDA_K1-4000E3_IMS</v>
      </c>
      <c r="J317" t="str">
        <f t="shared" si="37"/>
        <v>&amp;pci;WS_AIDA_K1-4000E3_IMS</v>
      </c>
    </row>
    <row r="318" spans="1:10">
      <c r="A318">
        <f>MSUCostsPerHour!A320</f>
        <v>0</v>
      </c>
      <c r="B318">
        <f>MSUCostsPerHour!S320</f>
        <v>0</v>
      </c>
      <c r="C318" t="e">
        <f t="shared" si="34"/>
        <v>#N/A</v>
      </c>
      <c r="D318" t="e">
        <f t="shared" si="35"/>
        <v>#N/A</v>
      </c>
      <c r="E318" t="e">
        <f t="shared" si="31"/>
        <v>#N/A</v>
      </c>
      <c r="F318" t="str">
        <f t="shared" si="32"/>
        <v>0</v>
      </c>
      <c r="I318" t="str">
        <f t="shared" si="29"/>
        <v>WS_XKNC_20GL4_IMS</v>
      </c>
      <c r="J318" t="str">
        <f t="shared" si="37"/>
        <v>&amp;pci;WS_XKNC_20GL4_IMS</v>
      </c>
    </row>
    <row r="319" spans="1:10">
      <c r="A319">
        <f>MSUCostsPerHour!A321</f>
        <v>0</v>
      </c>
      <c r="B319">
        <f>MSUCostsPerHour!S321</f>
        <v>0</v>
      </c>
      <c r="C319" t="e">
        <f t="shared" si="34"/>
        <v>#N/A</v>
      </c>
      <c r="D319" t="e">
        <f t="shared" si="35"/>
        <v>#N/A</v>
      </c>
      <c r="E319" t="e">
        <f t="shared" si="31"/>
        <v>#N/A</v>
      </c>
      <c r="F319" t="str">
        <f t="shared" si="32"/>
        <v>0</v>
      </c>
      <c r="I319" t="str">
        <f t="shared" si="29"/>
        <v>WS_XKNC_20GL2_IMS</v>
      </c>
      <c r="J319" t="str">
        <f t="shared" si="37"/>
        <v>&amp;pci;WS_XKNC_20GL2_IMS</v>
      </c>
    </row>
    <row r="320" spans="1:10">
      <c r="A320">
        <f>MSUCostsPerHour!A322</f>
        <v>0</v>
      </c>
      <c r="B320">
        <f>MSUCostsPerHour!S322</f>
        <v>0</v>
      </c>
      <c r="C320" t="e">
        <f t="shared" si="34"/>
        <v>#N/A</v>
      </c>
      <c r="D320" t="e">
        <f t="shared" si="35"/>
        <v>#N/A</v>
      </c>
      <c r="E320" t="e">
        <f t="shared" si="31"/>
        <v>#N/A</v>
      </c>
      <c r="F320" t="str">
        <f t="shared" si="32"/>
        <v>0</v>
      </c>
      <c r="I320" t="str">
        <f t="shared" si="29"/>
        <v>WS_JIANCAI_ZR40N-6_IMS</v>
      </c>
      <c r="J320" t="str">
        <f t="shared" si="37"/>
        <v>&amp;pci;WS_JIANCAI_ZR40N-6_IMS</v>
      </c>
    </row>
    <row r="321" spans="1:10">
      <c r="A321">
        <f>MSUCostsPerHour!A323</f>
        <v>0</v>
      </c>
      <c r="B321">
        <f>MSUCostsPerHour!S323</f>
        <v>0</v>
      </c>
      <c r="C321" t="e">
        <f t="shared" si="34"/>
        <v>#N/A</v>
      </c>
      <c r="D321" t="e">
        <f t="shared" si="35"/>
        <v>#N/A</v>
      </c>
      <c r="E321" t="e">
        <f t="shared" si="31"/>
        <v>#N/A</v>
      </c>
      <c r="F321" t="str">
        <f t="shared" si="32"/>
        <v>0</v>
      </c>
      <c r="I321" t="str">
        <f t="shared" si="29"/>
        <v>WS_XKNC_TX-85D3_IMS</v>
      </c>
      <c r="J321" t="str">
        <f t="shared" si="37"/>
        <v>&amp;pci;WS_XKNC_TX-85D3_IMS</v>
      </c>
    </row>
    <row r="322" spans="1:10">
      <c r="A322">
        <f>MSUCostsPerHour!A324</f>
        <v>0</v>
      </c>
      <c r="B322">
        <f>MSUCostsPerHour!S324</f>
        <v>0</v>
      </c>
      <c r="C322" t="e">
        <f t="shared" si="34"/>
        <v>#N/A</v>
      </c>
      <c r="D322" t="e">
        <f t="shared" si="35"/>
        <v>#N/A</v>
      </c>
      <c r="E322" t="e">
        <f t="shared" si="31"/>
        <v>#N/A</v>
      </c>
      <c r="F322" t="str">
        <f t="shared" si="32"/>
        <v>0</v>
      </c>
      <c r="I322" t="str">
        <f t="shared" si="29"/>
        <v>WS_NED_NH622M6S_IMS</v>
      </c>
      <c r="J322" t="str">
        <f t="shared" si="37"/>
        <v>&amp;pci;WS_NED_NH622M6S_IMS</v>
      </c>
    </row>
    <row r="323" spans="1:10">
      <c r="A323">
        <f>MSUCostsPerHour!A325</f>
        <v>0</v>
      </c>
      <c r="B323">
        <f>MSUCostsPerHour!S325</f>
        <v>0</v>
      </c>
      <c r="C323" t="e">
        <f t="shared" si="34"/>
        <v>#N/A</v>
      </c>
      <c r="D323" t="e">
        <f t="shared" si="35"/>
        <v>#N/A</v>
      </c>
      <c r="E323" t="e">
        <f t="shared" si="31"/>
        <v>#N/A</v>
      </c>
      <c r="F323" t="str">
        <f t="shared" si="32"/>
        <v>0</v>
      </c>
      <c r="I323" t="str">
        <f t="shared" ref="I323:I342" si="38">SUBSTITUTE(J323,"&amp;pci;","")</f>
        <v>WS_AIDA_K1-4000E2_IMS</v>
      </c>
      <c r="J323" t="str">
        <f t="shared" si="37"/>
        <v>&amp;pci;WS_AIDA_K1-4000E2_IMS</v>
      </c>
    </row>
    <row r="324" spans="1:10">
      <c r="A324">
        <f>MSUCostsPerHour!A326</f>
        <v>0</v>
      </c>
      <c r="B324">
        <f>MSUCostsPerHour!S326</f>
        <v>0</v>
      </c>
      <c r="C324" t="e">
        <f t="shared" si="34"/>
        <v>#N/A</v>
      </c>
      <c r="D324" t="e">
        <f t="shared" si="35"/>
        <v>#N/A</v>
      </c>
      <c r="E324" t="e">
        <f t="shared" si="31"/>
        <v>#N/A</v>
      </c>
      <c r="F324" t="str">
        <f t="shared" si="32"/>
        <v>0</v>
      </c>
      <c r="I324" t="str">
        <f t="shared" si="38"/>
        <v>WS_XKNC_TX85D1_IMS</v>
      </c>
      <c r="J324" t="str">
        <f t="shared" si="37"/>
        <v>&amp;pci;WS_XKNC_TX85D1_IMS</v>
      </c>
    </row>
    <row r="325" spans="1:10">
      <c r="A325">
        <f>MSUCostsPerHour!A327</f>
        <v>0</v>
      </c>
      <c r="B325">
        <f>MSUCostsPerHour!S327</f>
        <v>0</v>
      </c>
      <c r="C325" t="e">
        <f t="shared" si="34"/>
        <v>#N/A</v>
      </c>
      <c r="D325" t="e">
        <f t="shared" si="35"/>
        <v>#N/A</v>
      </c>
      <c r="E325" t="e">
        <f t="shared" si="31"/>
        <v>#N/A</v>
      </c>
      <c r="F325" t="str">
        <f t="shared" si="32"/>
        <v>0</v>
      </c>
      <c r="H325" t="s">
        <v>119</v>
      </c>
      <c r="I325" t="str">
        <f t="shared" si="38"/>
        <v>WS_PM_1000T_IMS</v>
      </c>
      <c r="J325" t="str">
        <f t="shared" ref="J325:J339" si="39">O2</f>
        <v>&amp;pci;WS_PM_1000T_IMS</v>
      </c>
    </row>
    <row r="326" spans="1:10">
      <c r="A326">
        <f>MSUCostsPerHour!A328</f>
        <v>0</v>
      </c>
      <c r="B326">
        <f>MSUCostsPerHour!S328</f>
        <v>0</v>
      </c>
      <c r="C326" t="e">
        <f t="shared" si="34"/>
        <v>#N/A</v>
      </c>
      <c r="D326" t="e">
        <f t="shared" si="35"/>
        <v>#N/A</v>
      </c>
      <c r="E326" t="e">
        <f t="shared" si="31"/>
        <v>#N/A</v>
      </c>
      <c r="F326" t="str">
        <f t="shared" si="32"/>
        <v>0</v>
      </c>
      <c r="I326" t="str">
        <f t="shared" si="38"/>
        <v>WS_PM_250TDoubleshot_IMS</v>
      </c>
      <c r="J326" t="str">
        <f t="shared" si="39"/>
        <v>&amp;pci;WS_PM_250TDoubleshot_IMS</v>
      </c>
    </row>
    <row r="327" spans="1:10">
      <c r="A327">
        <f>MSUCostsPerHour!A329</f>
        <v>0</v>
      </c>
      <c r="B327">
        <f>MSUCostsPerHour!S329</f>
        <v>0</v>
      </c>
      <c r="C327" t="e">
        <f t="shared" si="34"/>
        <v>#N/A</v>
      </c>
      <c r="D327" t="e">
        <f t="shared" si="35"/>
        <v>#N/A</v>
      </c>
      <c r="E327" t="e">
        <f t="shared" si="31"/>
        <v>#N/A</v>
      </c>
      <c r="F327" t="str">
        <f t="shared" si="32"/>
        <v>0</v>
      </c>
      <c r="I327" t="str">
        <f t="shared" si="38"/>
        <v>WS_PM_450T_IMS</v>
      </c>
      <c r="J327" t="str">
        <f t="shared" si="39"/>
        <v>&amp;pci;WS_PM_450T_IMS</v>
      </c>
    </row>
    <row r="328" spans="1:10">
      <c r="A328">
        <f>MSUCostsPerHour!A330</f>
        <v>0</v>
      </c>
      <c r="B328">
        <f>MSUCostsPerHour!S330</f>
        <v>0</v>
      </c>
      <c r="C328" t="e">
        <f t="shared" si="34"/>
        <v>#N/A</v>
      </c>
      <c r="D328" t="e">
        <f t="shared" si="35"/>
        <v>#N/A</v>
      </c>
      <c r="E328" t="e">
        <f t="shared" ref="E328:E362" si="40">SUBSTITUTE(SUBSTITUTE(VLOOKUP(F328,$I$2:$J$382,2,FALSE),"&amp;",""),";",":")</f>
        <v>#N/A</v>
      </c>
      <c r="F328" t="str">
        <f t="shared" ref="F328:F362" si="41">SUBSTITUTE(B328,CONCATENATE("_",TRIM(RIGHT(SUBSTITUTE($B328,"_",REPT(" ",LEN($B328))),LEN($B328)))),"")</f>
        <v>0</v>
      </c>
      <c r="I328" t="str">
        <f t="shared" si="38"/>
        <v>WS_PM_40T_IMS</v>
      </c>
      <c r="J328" t="str">
        <f t="shared" si="39"/>
        <v>&amp;pci;WS_PM_40T_IMS</v>
      </c>
    </row>
    <row r="329" spans="1:10">
      <c r="A329">
        <f>MSUCostsPerHour!A331</f>
        <v>0</v>
      </c>
      <c r="B329">
        <f>MSUCostsPerHour!S331</f>
        <v>0</v>
      </c>
      <c r="C329" t="e">
        <f t="shared" si="34"/>
        <v>#N/A</v>
      </c>
      <c r="D329" t="e">
        <f t="shared" si="35"/>
        <v>#N/A</v>
      </c>
      <c r="E329" t="e">
        <f t="shared" si="40"/>
        <v>#N/A</v>
      </c>
      <c r="F329" t="str">
        <f t="shared" si="41"/>
        <v>0</v>
      </c>
      <c r="I329" t="str">
        <f t="shared" si="38"/>
        <v>WS_PM_280T_IMS</v>
      </c>
      <c r="J329" t="str">
        <f t="shared" si="39"/>
        <v>&amp;pci;WS_PM_280T_IMS</v>
      </c>
    </row>
    <row r="330" spans="1:10">
      <c r="A330">
        <f>MSUCostsPerHour!A332</f>
        <v>0</v>
      </c>
      <c r="B330">
        <f>MSUCostsPerHour!S332</f>
        <v>0</v>
      </c>
      <c r="C330" t="e">
        <f t="shared" si="34"/>
        <v>#N/A</v>
      </c>
      <c r="D330" t="e">
        <f t="shared" si="35"/>
        <v>#N/A</v>
      </c>
      <c r="E330" t="e">
        <f t="shared" si="40"/>
        <v>#N/A</v>
      </c>
      <c r="F330" t="str">
        <f t="shared" si="41"/>
        <v>0</v>
      </c>
      <c r="I330" t="str">
        <f t="shared" si="38"/>
        <v>WS_PM_60T_IMS</v>
      </c>
      <c r="J330" t="str">
        <f t="shared" si="39"/>
        <v>&amp;pci;WS_PM_60T_IMS</v>
      </c>
    </row>
    <row r="331" spans="1:10">
      <c r="A331">
        <f>MSUCostsPerHour!A333</f>
        <v>0</v>
      </c>
      <c r="B331">
        <f>MSUCostsPerHour!S333</f>
        <v>0</v>
      </c>
      <c r="C331" t="e">
        <f t="shared" si="34"/>
        <v>#N/A</v>
      </c>
      <c r="D331" t="e">
        <f t="shared" si="35"/>
        <v>#N/A</v>
      </c>
      <c r="E331" t="e">
        <f t="shared" si="40"/>
        <v>#N/A</v>
      </c>
      <c r="F331" t="str">
        <f t="shared" si="41"/>
        <v>0</v>
      </c>
      <c r="I331" t="str">
        <f t="shared" si="38"/>
        <v>WS_PM_350T_IMS</v>
      </c>
      <c r="J331" t="str">
        <f t="shared" si="39"/>
        <v>&amp;pci;WS_PM_350T_IMS</v>
      </c>
    </row>
    <row r="332" spans="1:10">
      <c r="A332">
        <f>MSUCostsPerHour!A334</f>
        <v>0</v>
      </c>
      <c r="B332">
        <f>MSUCostsPerHour!S334</f>
        <v>0</v>
      </c>
      <c r="C332" t="e">
        <f t="shared" si="34"/>
        <v>#N/A</v>
      </c>
      <c r="D332" t="e">
        <f t="shared" si="35"/>
        <v>#N/A</v>
      </c>
      <c r="E332" t="e">
        <f t="shared" si="40"/>
        <v>#N/A</v>
      </c>
      <c r="F332" t="str">
        <f t="shared" si="41"/>
        <v>0</v>
      </c>
      <c r="I332" t="str">
        <f t="shared" si="38"/>
        <v>WS_PM_550T_IMS</v>
      </c>
      <c r="J332" t="str">
        <f t="shared" si="39"/>
        <v>&amp;pci;WS_PM_550T_IMS</v>
      </c>
    </row>
    <row r="333" spans="1:10">
      <c r="A333">
        <f>MSUCostsPerHour!A335</f>
        <v>0</v>
      </c>
      <c r="B333">
        <f>MSUCostsPerHour!S335</f>
        <v>0</v>
      </c>
      <c r="C333" t="e">
        <f t="shared" si="34"/>
        <v>#N/A</v>
      </c>
      <c r="D333" t="e">
        <f t="shared" si="35"/>
        <v>#N/A</v>
      </c>
      <c r="E333" t="e">
        <f t="shared" si="40"/>
        <v>#N/A</v>
      </c>
      <c r="F333" t="str">
        <f t="shared" si="41"/>
        <v>0</v>
      </c>
      <c r="I333" t="str">
        <f t="shared" si="38"/>
        <v>WS_PM_100T_IMS</v>
      </c>
      <c r="J333" t="str">
        <f t="shared" si="39"/>
        <v>&amp;pci;WS_PM_100T_IMS</v>
      </c>
    </row>
    <row r="334" spans="1:10">
      <c r="A334">
        <f>MSUCostsPerHour!A336</f>
        <v>0</v>
      </c>
      <c r="B334">
        <f>MSUCostsPerHour!S336</f>
        <v>0</v>
      </c>
      <c r="C334" t="e">
        <f t="shared" si="34"/>
        <v>#N/A</v>
      </c>
      <c r="D334" t="e">
        <f t="shared" si="35"/>
        <v>#N/A</v>
      </c>
      <c r="E334" t="e">
        <f t="shared" si="40"/>
        <v>#N/A</v>
      </c>
      <c r="F334" t="str">
        <f t="shared" si="41"/>
        <v>0</v>
      </c>
      <c r="I334" t="str">
        <f t="shared" si="38"/>
        <v>WS_PM_220T_IMS</v>
      </c>
      <c r="J334" t="str">
        <f t="shared" si="39"/>
        <v>&amp;pci;WS_PM_220T_IMS</v>
      </c>
    </row>
    <row r="335" spans="1:10">
      <c r="A335">
        <f>MSUCostsPerHour!A337</f>
        <v>0</v>
      </c>
      <c r="B335">
        <f>MSUCostsPerHour!S337</f>
        <v>0</v>
      </c>
      <c r="C335" t="e">
        <f t="shared" si="34"/>
        <v>#N/A</v>
      </c>
      <c r="D335" t="e">
        <f t="shared" si="35"/>
        <v>#N/A</v>
      </c>
      <c r="E335" t="e">
        <f t="shared" si="40"/>
        <v>#N/A</v>
      </c>
      <c r="F335" t="str">
        <f t="shared" si="41"/>
        <v>0</v>
      </c>
      <c r="I335" t="str">
        <f t="shared" si="38"/>
        <v>WS_PM_120T_IMS</v>
      </c>
      <c r="J335" t="str">
        <f t="shared" si="39"/>
        <v>&amp;pci;WS_PM_120T_IMS</v>
      </c>
    </row>
    <row r="336" spans="1:10">
      <c r="A336">
        <f>MSUCostsPerHour!A338</f>
        <v>0</v>
      </c>
      <c r="B336">
        <f>MSUCostsPerHour!S338</f>
        <v>0</v>
      </c>
      <c r="C336" t="e">
        <f t="shared" si="34"/>
        <v>#N/A</v>
      </c>
      <c r="D336" t="e">
        <f t="shared" si="35"/>
        <v>#N/A</v>
      </c>
      <c r="E336" t="e">
        <f t="shared" si="40"/>
        <v>#N/A</v>
      </c>
      <c r="F336" t="str">
        <f t="shared" si="41"/>
        <v>0</v>
      </c>
      <c r="I336" t="str">
        <f t="shared" si="38"/>
        <v>WS_PM_850T_IMS</v>
      </c>
      <c r="J336" t="str">
        <f t="shared" si="39"/>
        <v>&amp;pci;WS_PM_850T_IMS</v>
      </c>
    </row>
    <row r="337" spans="1:10">
      <c r="A337">
        <f>MSUCostsPerHour!A339</f>
        <v>0</v>
      </c>
      <c r="B337">
        <f>MSUCostsPerHour!S339</f>
        <v>0</v>
      </c>
      <c r="C337" t="e">
        <f t="shared" si="34"/>
        <v>#N/A</v>
      </c>
      <c r="D337" t="e">
        <f t="shared" si="35"/>
        <v>#N/A</v>
      </c>
      <c r="E337" t="e">
        <f t="shared" si="40"/>
        <v>#N/A</v>
      </c>
      <c r="F337" t="str">
        <f t="shared" si="41"/>
        <v>0</v>
      </c>
      <c r="I337" t="str">
        <f t="shared" si="38"/>
        <v>WS_PM_140TDoubleshot_IMS</v>
      </c>
      <c r="J337" t="str">
        <f t="shared" si="39"/>
        <v>&amp;pci;WS_PM_140TDoubleshot_IMS</v>
      </c>
    </row>
    <row r="338" spans="1:10">
      <c r="A338">
        <f>MSUCostsPerHour!A340</f>
        <v>0</v>
      </c>
      <c r="B338">
        <f>MSUCostsPerHour!S340</f>
        <v>0</v>
      </c>
      <c r="C338" t="e">
        <f t="shared" si="34"/>
        <v>#N/A</v>
      </c>
      <c r="D338" t="e">
        <f t="shared" si="35"/>
        <v>#N/A</v>
      </c>
      <c r="E338" t="e">
        <f t="shared" si="40"/>
        <v>#N/A</v>
      </c>
      <c r="F338" t="str">
        <f t="shared" si="41"/>
        <v>0</v>
      </c>
      <c r="I338" t="str">
        <f t="shared" si="38"/>
        <v>WS_PM_75T_IMS</v>
      </c>
      <c r="J338" t="str">
        <f t="shared" si="39"/>
        <v>&amp;pci;WS_PM_75T_IMS</v>
      </c>
    </row>
    <row r="339" spans="1:10">
      <c r="A339">
        <f>MSUCostsPerHour!A341</f>
        <v>0</v>
      </c>
      <c r="B339">
        <f>MSUCostsPerHour!S341</f>
        <v>0</v>
      </c>
      <c r="C339" t="e">
        <f t="shared" si="34"/>
        <v>#N/A</v>
      </c>
      <c r="D339" t="e">
        <f t="shared" si="35"/>
        <v>#N/A</v>
      </c>
      <c r="E339" t="e">
        <f t="shared" si="40"/>
        <v>#N/A</v>
      </c>
      <c r="F339" t="str">
        <f t="shared" si="41"/>
        <v>0</v>
      </c>
      <c r="I339" t="str">
        <f t="shared" si="38"/>
        <v>WS_PM_160T_IMS</v>
      </c>
      <c r="J339" t="str">
        <f t="shared" si="39"/>
        <v>&amp;pci;WS_PM_160T_IMS</v>
      </c>
    </row>
    <row r="340" spans="1:10">
      <c r="A340">
        <f>MSUCostsPerHour!A342</f>
        <v>0</v>
      </c>
      <c r="B340">
        <f>MSUCostsPerHour!S342</f>
        <v>0</v>
      </c>
      <c r="C340" t="e">
        <f t="shared" si="34"/>
        <v>#N/A</v>
      </c>
      <c r="D340" t="e">
        <f t="shared" si="35"/>
        <v>#N/A</v>
      </c>
      <c r="E340" t="e">
        <f t="shared" si="40"/>
        <v>#N/A</v>
      </c>
      <c r="F340" t="str">
        <f t="shared" si="41"/>
        <v>0</v>
      </c>
      <c r="I340" t="str">
        <f t="shared" si="38"/>
        <v>WS_PM_650T_IMS</v>
      </c>
      <c r="J340" t="str">
        <f t="shared" ref="J340" si="42">O17</f>
        <v>&amp;pci;WS_PM_650T_IMS</v>
      </c>
    </row>
    <row r="341" spans="1:10">
      <c r="A341">
        <f>MSUCostsPerHour!A343</f>
        <v>0</v>
      </c>
      <c r="B341">
        <f>MSUCostsPerHour!S343</f>
        <v>0</v>
      </c>
      <c r="C341" t="e">
        <f t="shared" si="34"/>
        <v>#N/A</v>
      </c>
      <c r="D341" t="e">
        <f t="shared" si="35"/>
        <v>#N/A</v>
      </c>
      <c r="E341" t="e">
        <f t="shared" si="40"/>
        <v>#N/A</v>
      </c>
      <c r="F341" t="str">
        <f t="shared" si="41"/>
        <v>0</v>
      </c>
      <c r="H341" t="s">
        <v>120</v>
      </c>
      <c r="I341" t="str">
        <f t="shared" si="38"/>
        <v>WS_DieCasting135T_ISZ</v>
      </c>
      <c r="J341" t="str">
        <f>P2</f>
        <v>&amp;pci;WS_DieCasting135T_ISZ</v>
      </c>
    </row>
    <row r="342" spans="1:10">
      <c r="A342">
        <f>MSUCostsPerHour!A344</f>
        <v>0</v>
      </c>
      <c r="B342">
        <f>MSUCostsPerHour!S344</f>
        <v>0</v>
      </c>
      <c r="C342" t="e">
        <f t="shared" ref="C342:C362" si="43">IF(ISNA(D342),E342,D342)</f>
        <v>#N/A</v>
      </c>
      <c r="D342" t="e">
        <f t="shared" ref="D342:D362" si="44">SUBSTITUTE(SUBSTITUTE(VLOOKUP(B342,$I$2:$J$382,2,FALSE),"&amp;",""),";",":")</f>
        <v>#N/A</v>
      </c>
      <c r="E342" t="e">
        <f t="shared" si="40"/>
        <v>#N/A</v>
      </c>
      <c r="F342" t="str">
        <f t="shared" si="41"/>
        <v>0</v>
      </c>
      <c r="I342" t="str">
        <f t="shared" si="38"/>
        <v>WS_DieCasting350T_ISZ</v>
      </c>
      <c r="J342" t="str">
        <f>P3</f>
        <v>&amp;pci;WS_DieCasting350T_ISZ</v>
      </c>
    </row>
    <row r="343" spans="1:10">
      <c r="A343">
        <f>MSUCostsPerHour!A345</f>
        <v>0</v>
      </c>
      <c r="B343">
        <f>MSUCostsPerHour!S345</f>
        <v>0</v>
      </c>
      <c r="C343" t="e">
        <f t="shared" si="43"/>
        <v>#N/A</v>
      </c>
      <c r="D343" t="e">
        <f t="shared" si="44"/>
        <v>#N/A</v>
      </c>
      <c r="E343" t="e">
        <f t="shared" si="40"/>
        <v>#N/A</v>
      </c>
      <c r="F343" t="str">
        <f t="shared" si="41"/>
        <v>0</v>
      </c>
    </row>
    <row r="344" spans="1:10">
      <c r="A344">
        <f>MSUCostsPerHour!A346</f>
        <v>0</v>
      </c>
      <c r="B344">
        <f>MSUCostsPerHour!S346</f>
        <v>0</v>
      </c>
      <c r="C344" t="e">
        <f t="shared" si="43"/>
        <v>#N/A</v>
      </c>
      <c r="D344" t="e">
        <f t="shared" si="44"/>
        <v>#N/A</v>
      </c>
      <c r="E344" t="e">
        <f t="shared" si="40"/>
        <v>#N/A</v>
      </c>
      <c r="F344" t="str">
        <f t="shared" si="41"/>
        <v>0</v>
      </c>
    </row>
    <row r="345" spans="1:10">
      <c r="A345">
        <f>MSUCostsPerHour!A347</f>
        <v>0</v>
      </c>
      <c r="B345">
        <f>MSUCostsPerHour!S347</f>
        <v>0</v>
      </c>
      <c r="C345" t="e">
        <f t="shared" si="43"/>
        <v>#N/A</v>
      </c>
      <c r="D345" t="e">
        <f t="shared" si="44"/>
        <v>#N/A</v>
      </c>
      <c r="E345" t="e">
        <f t="shared" si="40"/>
        <v>#N/A</v>
      </c>
      <c r="F345" t="str">
        <f t="shared" si="41"/>
        <v>0</v>
      </c>
    </row>
    <row r="346" spans="1:10">
      <c r="A346">
        <f>MSUCostsPerHour!A348</f>
        <v>0</v>
      </c>
      <c r="B346">
        <f>MSUCostsPerHour!S348</f>
        <v>0</v>
      </c>
      <c r="C346" t="e">
        <f t="shared" si="43"/>
        <v>#N/A</v>
      </c>
      <c r="D346" t="e">
        <f t="shared" si="44"/>
        <v>#N/A</v>
      </c>
      <c r="E346" t="e">
        <f t="shared" si="40"/>
        <v>#N/A</v>
      </c>
      <c r="F346" t="str">
        <f t="shared" si="41"/>
        <v>0</v>
      </c>
    </row>
    <row r="347" spans="1:10">
      <c r="A347">
        <f>MSUCostsPerHour!A349</f>
        <v>0</v>
      </c>
      <c r="B347">
        <f>MSUCostsPerHour!S349</f>
        <v>0</v>
      </c>
      <c r="C347" t="e">
        <f t="shared" si="43"/>
        <v>#N/A</v>
      </c>
      <c r="D347" t="e">
        <f t="shared" si="44"/>
        <v>#N/A</v>
      </c>
      <c r="E347" t="e">
        <f t="shared" si="40"/>
        <v>#N/A</v>
      </c>
      <c r="F347" t="str">
        <f t="shared" si="41"/>
        <v>0</v>
      </c>
    </row>
    <row r="348" spans="1:10">
      <c r="A348">
        <f>MSUCostsPerHour!A350</f>
        <v>0</v>
      </c>
      <c r="B348">
        <f>MSUCostsPerHour!S350</f>
        <v>0</v>
      </c>
      <c r="C348" t="e">
        <f t="shared" si="43"/>
        <v>#N/A</v>
      </c>
      <c r="D348" t="e">
        <f t="shared" si="44"/>
        <v>#N/A</v>
      </c>
      <c r="E348" t="e">
        <f t="shared" si="40"/>
        <v>#N/A</v>
      </c>
      <c r="F348" t="str">
        <f t="shared" si="41"/>
        <v>0</v>
      </c>
    </row>
    <row r="349" spans="1:10">
      <c r="A349">
        <f>MSUCostsPerHour!A351</f>
        <v>0</v>
      </c>
      <c r="B349">
        <f>MSUCostsPerHour!S351</f>
        <v>0</v>
      </c>
      <c r="C349" t="e">
        <f t="shared" si="43"/>
        <v>#N/A</v>
      </c>
      <c r="D349" t="e">
        <f t="shared" si="44"/>
        <v>#N/A</v>
      </c>
      <c r="E349" t="e">
        <f t="shared" si="40"/>
        <v>#N/A</v>
      </c>
      <c r="F349" t="str">
        <f t="shared" si="41"/>
        <v>0</v>
      </c>
    </row>
    <row r="350" spans="1:10">
      <c r="A350">
        <f>MSUCostsPerHour!A352</f>
        <v>0</v>
      </c>
      <c r="B350">
        <f>MSUCostsPerHour!S352</f>
        <v>0</v>
      </c>
      <c r="C350" t="e">
        <f t="shared" si="43"/>
        <v>#N/A</v>
      </c>
      <c r="D350" t="e">
        <f t="shared" si="44"/>
        <v>#N/A</v>
      </c>
      <c r="E350" t="e">
        <f t="shared" si="40"/>
        <v>#N/A</v>
      </c>
      <c r="F350" t="str">
        <f t="shared" si="41"/>
        <v>0</v>
      </c>
    </row>
    <row r="351" spans="1:10">
      <c r="A351">
        <f>MSUCostsPerHour!A353</f>
        <v>0</v>
      </c>
      <c r="B351">
        <f>MSUCostsPerHour!S353</f>
        <v>0</v>
      </c>
      <c r="C351" t="e">
        <f t="shared" si="43"/>
        <v>#N/A</v>
      </c>
      <c r="D351" t="e">
        <f t="shared" si="44"/>
        <v>#N/A</v>
      </c>
      <c r="E351" t="e">
        <f t="shared" si="40"/>
        <v>#N/A</v>
      </c>
      <c r="F351" t="str">
        <f t="shared" si="41"/>
        <v>0</v>
      </c>
    </row>
    <row r="352" spans="1:10">
      <c r="A352">
        <f>MSUCostsPerHour!A354</f>
        <v>0</v>
      </c>
      <c r="B352">
        <f>MSUCostsPerHour!S354</f>
        <v>0</v>
      </c>
      <c r="C352" t="e">
        <f t="shared" si="43"/>
        <v>#N/A</v>
      </c>
      <c r="D352" t="e">
        <f t="shared" si="44"/>
        <v>#N/A</v>
      </c>
      <c r="E352" t="e">
        <f t="shared" si="40"/>
        <v>#N/A</v>
      </c>
      <c r="F352" t="str">
        <f t="shared" si="41"/>
        <v>0</v>
      </c>
    </row>
    <row r="353" spans="1:6">
      <c r="A353">
        <f>MSUCostsPerHour!A355</f>
        <v>0</v>
      </c>
      <c r="B353">
        <f>MSUCostsPerHour!S355</f>
        <v>0</v>
      </c>
      <c r="C353" t="e">
        <f t="shared" si="43"/>
        <v>#N/A</v>
      </c>
      <c r="D353" t="e">
        <f t="shared" si="44"/>
        <v>#N/A</v>
      </c>
      <c r="E353" t="e">
        <f t="shared" si="40"/>
        <v>#N/A</v>
      </c>
      <c r="F353" t="str">
        <f t="shared" si="41"/>
        <v>0</v>
      </c>
    </row>
    <row r="354" spans="1:6">
      <c r="A354">
        <f>MSUCostsPerHour!A356</f>
        <v>0</v>
      </c>
      <c r="B354">
        <f>MSUCostsPerHour!S356</f>
        <v>0</v>
      </c>
      <c r="C354" t="e">
        <f t="shared" si="43"/>
        <v>#N/A</v>
      </c>
      <c r="D354" t="e">
        <f t="shared" si="44"/>
        <v>#N/A</v>
      </c>
      <c r="E354" t="e">
        <f t="shared" si="40"/>
        <v>#N/A</v>
      </c>
      <c r="F354" t="str">
        <f t="shared" si="41"/>
        <v>0</v>
      </c>
    </row>
    <row r="355" spans="1:6">
      <c r="A355">
        <f>MSUCostsPerHour!A357</f>
        <v>0</v>
      </c>
      <c r="B355">
        <f>MSUCostsPerHour!S357</f>
        <v>0</v>
      </c>
      <c r="C355" t="e">
        <f t="shared" si="43"/>
        <v>#N/A</v>
      </c>
      <c r="D355" t="e">
        <f t="shared" si="44"/>
        <v>#N/A</v>
      </c>
      <c r="E355" t="e">
        <f t="shared" si="40"/>
        <v>#N/A</v>
      </c>
      <c r="F355" t="str">
        <f t="shared" si="41"/>
        <v>0</v>
      </c>
    </row>
    <row r="356" spans="1:6">
      <c r="A356">
        <f>MSUCostsPerHour!A358</f>
        <v>0</v>
      </c>
      <c r="B356">
        <f>MSUCostsPerHour!S358</f>
        <v>0</v>
      </c>
      <c r="C356" t="e">
        <f t="shared" si="43"/>
        <v>#N/A</v>
      </c>
      <c r="D356" t="e">
        <f t="shared" si="44"/>
        <v>#N/A</v>
      </c>
      <c r="E356" t="e">
        <f t="shared" si="40"/>
        <v>#N/A</v>
      </c>
      <c r="F356" t="str">
        <f t="shared" si="41"/>
        <v>0</v>
      </c>
    </row>
    <row r="357" spans="1:6">
      <c r="A357">
        <f>MSUCostsPerHour!A359</f>
        <v>0</v>
      </c>
      <c r="B357">
        <f>MSUCostsPerHour!S359</f>
        <v>0</v>
      </c>
      <c r="C357" t="e">
        <f t="shared" si="43"/>
        <v>#N/A</v>
      </c>
      <c r="D357" t="e">
        <f t="shared" si="44"/>
        <v>#N/A</v>
      </c>
      <c r="E357" t="e">
        <f t="shared" si="40"/>
        <v>#N/A</v>
      </c>
      <c r="F357" t="str">
        <f t="shared" si="41"/>
        <v>0</v>
      </c>
    </row>
    <row r="358" spans="1:6">
      <c r="A358">
        <f>MSUCostsPerHour!A360</f>
        <v>0</v>
      </c>
      <c r="B358">
        <f>MSUCostsPerHour!S360</f>
        <v>0</v>
      </c>
      <c r="C358" t="e">
        <f t="shared" si="43"/>
        <v>#N/A</v>
      </c>
      <c r="D358" t="e">
        <f t="shared" si="44"/>
        <v>#N/A</v>
      </c>
      <c r="E358" t="e">
        <f t="shared" si="40"/>
        <v>#N/A</v>
      </c>
      <c r="F358" t="str">
        <f t="shared" si="41"/>
        <v>0</v>
      </c>
    </row>
    <row r="359" spans="1:6">
      <c r="A359">
        <f>MSUCostsPerHour!A361</f>
        <v>0</v>
      </c>
      <c r="B359">
        <f>MSUCostsPerHour!S361</f>
        <v>0</v>
      </c>
      <c r="C359" t="e">
        <f t="shared" si="43"/>
        <v>#N/A</v>
      </c>
      <c r="D359" t="e">
        <f t="shared" si="44"/>
        <v>#N/A</v>
      </c>
      <c r="E359" t="e">
        <f t="shared" si="40"/>
        <v>#N/A</v>
      </c>
      <c r="F359" t="str">
        <f t="shared" si="41"/>
        <v>0</v>
      </c>
    </row>
    <row r="360" spans="1:6">
      <c r="A360">
        <f>MSUCostsPerHour!A362</f>
        <v>0</v>
      </c>
      <c r="B360">
        <f>MSUCostsPerHour!S362</f>
        <v>0</v>
      </c>
      <c r="C360" t="e">
        <f t="shared" si="43"/>
        <v>#N/A</v>
      </c>
      <c r="D360" t="e">
        <f t="shared" si="44"/>
        <v>#N/A</v>
      </c>
      <c r="E360" t="e">
        <f t="shared" si="40"/>
        <v>#N/A</v>
      </c>
      <c r="F360" t="str">
        <f t="shared" si="41"/>
        <v>0</v>
      </c>
    </row>
    <row r="361" spans="1:6">
      <c r="A361">
        <f>MSUCostsPerHour!A363</f>
        <v>0</v>
      </c>
      <c r="B361">
        <f>MSUCostsPerHour!S363</f>
        <v>0</v>
      </c>
      <c r="C361" t="e">
        <f t="shared" si="43"/>
        <v>#N/A</v>
      </c>
      <c r="D361" t="e">
        <f t="shared" si="44"/>
        <v>#N/A</v>
      </c>
      <c r="E361" t="e">
        <f t="shared" si="40"/>
        <v>#N/A</v>
      </c>
      <c r="F361" t="str">
        <f t="shared" si="41"/>
        <v>0</v>
      </c>
    </row>
    <row r="362" spans="1:6">
      <c r="A362">
        <f>MSUCostsPerHour!A364</f>
        <v>0</v>
      </c>
      <c r="B362">
        <f>MSUCostsPerHour!S364</f>
        <v>0</v>
      </c>
      <c r="C362" t="e">
        <f t="shared" si="43"/>
        <v>#N/A</v>
      </c>
      <c r="D362" t="e">
        <f t="shared" si="44"/>
        <v>#N/A</v>
      </c>
      <c r="E362" t="e">
        <f t="shared" si="40"/>
        <v>#N/A</v>
      </c>
      <c r="F362" t="str">
        <f t="shared" si="4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G8" sqref="G8"/>
    </sheetView>
  </sheetViews>
  <sheetFormatPr defaultRowHeight="15"/>
  <cols>
    <col min="1" max="1" width="52.140625" customWidth="1"/>
    <col min="2" max="2" width="75.140625" customWidth="1"/>
  </cols>
  <sheetData>
    <row r="1" spans="1:2">
      <c r="A1" t="s">
        <v>20</v>
      </c>
      <c r="B1" t="s">
        <v>21</v>
      </c>
    </row>
    <row r="2" spans="1:2">
      <c r="A2" t="s">
        <v>22</v>
      </c>
      <c r="B2" t="s">
        <v>23</v>
      </c>
    </row>
    <row r="3" spans="1:2">
      <c r="A3" t="s">
        <v>24</v>
      </c>
      <c r="B3" t="s">
        <v>25</v>
      </c>
    </row>
    <row r="4" spans="1:2">
      <c r="A4" t="s">
        <v>26</v>
      </c>
      <c r="B4" t="s">
        <v>27</v>
      </c>
    </row>
    <row r="5" spans="1:2">
      <c r="A5" t="s">
        <v>28</v>
      </c>
      <c r="B5" t="s">
        <v>29</v>
      </c>
    </row>
    <row r="6" spans="1:2">
      <c r="A6" t="s">
        <v>30</v>
      </c>
      <c r="B6" t="s">
        <v>31</v>
      </c>
    </row>
    <row r="7" spans="1:2">
      <c r="A7" t="s">
        <v>32</v>
      </c>
      <c r="B7" t="s">
        <v>33</v>
      </c>
    </row>
    <row r="8" spans="1:2">
      <c r="A8" t="s">
        <v>34</v>
      </c>
      <c r="B8" t="s">
        <v>35</v>
      </c>
    </row>
    <row r="9" spans="1:2">
      <c r="A9" t="s">
        <v>36</v>
      </c>
      <c r="B9" t="s">
        <v>37</v>
      </c>
    </row>
    <row r="10" spans="1:2">
      <c r="A10" t="s">
        <v>38</v>
      </c>
      <c r="B10" t="s">
        <v>39</v>
      </c>
    </row>
    <row r="11" spans="1:2">
      <c r="A11" t="s">
        <v>40</v>
      </c>
      <c r="B11" t="s">
        <v>41</v>
      </c>
    </row>
    <row r="12" spans="1:2">
      <c r="A12" t="s">
        <v>42</v>
      </c>
      <c r="B12" t="s">
        <v>43</v>
      </c>
    </row>
    <row r="13" spans="1:2">
      <c r="A13" t="s">
        <v>44</v>
      </c>
      <c r="B13" t="s">
        <v>45</v>
      </c>
    </row>
    <row r="14" spans="1:2">
      <c r="A14" t="s">
        <v>46</v>
      </c>
      <c r="B14" t="s">
        <v>47</v>
      </c>
    </row>
    <row r="15" spans="1:2">
      <c r="A15" t="s">
        <v>48</v>
      </c>
      <c r="B15" t="s">
        <v>49</v>
      </c>
    </row>
    <row r="16" spans="1:2">
      <c r="A16" t="s">
        <v>50</v>
      </c>
      <c r="B16" t="s">
        <v>51</v>
      </c>
    </row>
    <row r="17" spans="1:2">
      <c r="A17" t="s">
        <v>52</v>
      </c>
      <c r="B17" t="s">
        <v>53</v>
      </c>
    </row>
    <row r="18" spans="1:2">
      <c r="A18" t="s">
        <v>54</v>
      </c>
      <c r="B18" t="s">
        <v>55</v>
      </c>
    </row>
    <row r="19" spans="1:2">
      <c r="A19" t="s">
        <v>56</v>
      </c>
      <c r="B19" t="s">
        <v>57</v>
      </c>
    </row>
    <row r="20" spans="1:2">
      <c r="A20" t="s">
        <v>58</v>
      </c>
      <c r="B20" t="s">
        <v>59</v>
      </c>
    </row>
    <row r="21" spans="1:2">
      <c r="A21" t="s">
        <v>60</v>
      </c>
      <c r="B21" t="s">
        <v>61</v>
      </c>
    </row>
    <row r="22" spans="1:2">
      <c r="A22" t="s">
        <v>62</v>
      </c>
      <c r="B22" t="s">
        <v>63</v>
      </c>
    </row>
    <row r="23" spans="1:2">
      <c r="A23" t="s">
        <v>64</v>
      </c>
      <c r="B23" t="s">
        <v>65</v>
      </c>
    </row>
    <row r="24" spans="1:2">
      <c r="A24" t="s">
        <v>66</v>
      </c>
      <c r="B24" t="s">
        <v>67</v>
      </c>
    </row>
    <row r="25" spans="1:2">
      <c r="A25" t="s">
        <v>68</v>
      </c>
      <c r="B25" t="s">
        <v>69</v>
      </c>
    </row>
    <row r="26" spans="1:2">
      <c r="A26" t="s">
        <v>70</v>
      </c>
      <c r="B26" t="s">
        <v>71</v>
      </c>
    </row>
    <row r="27" spans="1:2">
      <c r="A27" t="s">
        <v>72</v>
      </c>
      <c r="B27" t="s">
        <v>73</v>
      </c>
    </row>
    <row r="28" spans="1:2">
      <c r="A28" t="s">
        <v>74</v>
      </c>
      <c r="B28" t="s">
        <v>75</v>
      </c>
    </row>
    <row r="29" spans="1:2">
      <c r="A29" t="s">
        <v>76</v>
      </c>
      <c r="B29" t="s">
        <v>77</v>
      </c>
    </row>
    <row r="30" spans="1:2">
      <c r="A30" s="13" t="s">
        <v>89</v>
      </c>
      <c r="B30" s="12" t="s">
        <v>57</v>
      </c>
    </row>
    <row r="31" spans="1:2">
      <c r="A31" t="s">
        <v>513</v>
      </c>
      <c r="B31" s="12" t="str">
        <f>CONCATENATE("http://",_Settings!B2,"#")</f>
        <v>http://MSURateUpdate2018#</v>
      </c>
    </row>
  </sheetData>
  <hyperlinks>
    <hyperlink ref="B31" r:id="rId1" display="www.interplex.2017MSURates.com" xr:uid="{00000000-0004-0000-0300-000000000000}"/>
    <hyperlink ref="B30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G8" sqref="G8"/>
    </sheetView>
  </sheetViews>
  <sheetFormatPr defaultRowHeight="15"/>
  <cols>
    <col min="1" max="1" width="17.7109375" bestFit="1" customWidth="1"/>
  </cols>
  <sheetData>
    <row r="1" spans="1:2">
      <c r="A1" s="11" t="s">
        <v>78</v>
      </c>
      <c r="B1" s="11" t="s">
        <v>79</v>
      </c>
    </row>
    <row r="2" spans="1:2">
      <c r="A2" t="s">
        <v>80</v>
      </c>
      <c r="B2" s="12" t="s">
        <v>520</v>
      </c>
    </row>
    <row r="3" spans="1:2">
      <c r="A3" t="s">
        <v>81</v>
      </c>
      <c r="B3">
        <v>0</v>
      </c>
    </row>
    <row r="4" spans="1:2">
      <c r="A4" t="s">
        <v>82</v>
      </c>
      <c r="B4">
        <v>6</v>
      </c>
    </row>
    <row r="5" spans="1:2">
      <c r="A5" t="s">
        <v>83</v>
      </c>
      <c r="B5">
        <v>0</v>
      </c>
    </row>
    <row r="6" spans="1:2">
      <c r="A6" t="s">
        <v>84</v>
      </c>
      <c r="B6">
        <v>2</v>
      </c>
    </row>
    <row r="7" spans="1:2">
      <c r="A7" t="s">
        <v>85</v>
      </c>
      <c r="B7">
        <v>1</v>
      </c>
    </row>
    <row r="8" spans="1:2">
      <c r="A8" t="s">
        <v>92</v>
      </c>
      <c r="B8">
        <v>5</v>
      </c>
    </row>
    <row r="9" spans="1:2">
      <c r="A9" t="s">
        <v>86</v>
      </c>
      <c r="B9">
        <v>3</v>
      </c>
    </row>
    <row r="10" spans="1:2">
      <c r="A10" t="s">
        <v>91</v>
      </c>
      <c r="B10">
        <v>4</v>
      </c>
    </row>
    <row r="11" spans="1:2">
      <c r="A11" t="s">
        <v>87</v>
      </c>
      <c r="B11">
        <v>8</v>
      </c>
    </row>
    <row r="12" spans="1:2">
      <c r="A12" t="s">
        <v>88</v>
      </c>
      <c r="B12">
        <v>9</v>
      </c>
    </row>
    <row r="13" spans="1:2">
      <c r="A13" t="s">
        <v>93</v>
      </c>
      <c r="B13">
        <v>2</v>
      </c>
    </row>
  </sheetData>
  <hyperlinks>
    <hyperlink ref="B2" r:id="rId1" display="http://www.interplex.MSURateUpdate2018.com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MSURate</vt:lpstr>
      <vt:lpstr>MSUCostsPerHour</vt:lpstr>
      <vt:lpstr>_Mappings</vt:lpstr>
      <vt:lpstr>_NameSpaces</vt:lpstr>
      <vt:lpstr>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Brauer</dc:creator>
  <cp:lastModifiedBy>Falk Brauer</cp:lastModifiedBy>
  <dcterms:created xsi:type="dcterms:W3CDTF">2017-08-01T07:39:07Z</dcterms:created>
  <dcterms:modified xsi:type="dcterms:W3CDTF">2017-08-22T11:46:42Z</dcterms:modified>
</cp:coreProperties>
</file>