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itsubishi_a0a3aa303\"/>
    </mc:Choice>
  </mc:AlternateContent>
  <bookViews>
    <workbookView xWindow="0" yWindow="0" windowWidth="23040" windowHeight="8250" tabRatio="482" firstSheet="3" activeTab="4"/>
  </bookViews>
  <sheets>
    <sheet name="Overview" sheetId="1" state="hidden" r:id="rId1"/>
    <sheet name="NameSpace" sheetId="2" state="hidden" r:id="rId2"/>
    <sheet name="Datatype Mapping" sheetId="3" state="hidden" r:id="rId3"/>
    <sheet name="_User (2)" sheetId="60" r:id="rId4"/>
    <sheet name="_Input" sheetId="58" r:id="rId5"/>
    <sheet name="_MasterData" sheetId="59" r:id="rId6"/>
    <sheet name="User" sheetId="56" r:id="rId7"/>
    <sheet name="_TestUser" sheetId="61" r:id="rId8"/>
    <sheet name="Person" sheetId="32" r:id="rId9"/>
    <sheet name="Address" sheetId="7" r:id="rId10"/>
    <sheet name="_TestUserPassword" sheetId="62" r:id="rId11"/>
    <sheet name="UserPassword" sheetId="57" r:id="rId12"/>
  </sheets>
  <definedNames>
    <definedName name="_xlnm._FilterDatabase" localSheetId="4" hidden="1">_Input!$T$2:$T$140</definedName>
    <definedName name="_xlnm._FilterDatabase" localSheetId="7" hidden="1">_TestUser!$A$1:$Q$2</definedName>
    <definedName name="_xlnm._FilterDatabase" localSheetId="3" hidden="1">'_User (2)'!$A$1:$R$98</definedName>
    <definedName name="_xlnm._FilterDatabase" localSheetId="8" hidden="1">Person!$A$1:$P$96</definedName>
    <definedName name="_xlnm._FilterDatabase" localSheetId="6" hidden="1">User!$A$1:$Q$2</definedName>
  </definedNames>
  <calcPr calcId="171027"/>
</workbook>
</file>

<file path=xl/calcChain.xml><?xml version="1.0" encoding="utf-8"?>
<calcChain xmlns="http://schemas.openxmlformats.org/spreadsheetml/2006/main">
  <c r="B95" i="7" l="1"/>
  <c r="C95" i="7"/>
  <c r="E95" i="7"/>
  <c r="F95" i="7"/>
  <c r="B96" i="7"/>
  <c r="C96" i="7"/>
  <c r="E96" i="7"/>
  <c r="F96" i="7"/>
  <c r="B97" i="7"/>
  <c r="C97" i="7"/>
  <c r="E97" i="7"/>
  <c r="F97" i="7"/>
  <c r="B98" i="7"/>
  <c r="C98" i="7"/>
  <c r="E98" i="7"/>
  <c r="F98" i="7"/>
  <c r="B99" i="7"/>
  <c r="C99" i="7"/>
  <c r="E99" i="7"/>
  <c r="F99" i="7"/>
  <c r="B100" i="7"/>
  <c r="C100" i="7"/>
  <c r="E100" i="7"/>
  <c r="F100" i="7"/>
  <c r="B101" i="7"/>
  <c r="C101" i="7"/>
  <c r="E101" i="7"/>
  <c r="F101" i="7"/>
  <c r="B102" i="7"/>
  <c r="C102" i="7"/>
  <c r="E102" i="7"/>
  <c r="F102" i="7"/>
  <c r="B103" i="7"/>
  <c r="C103" i="7"/>
  <c r="E103" i="7"/>
  <c r="F103" i="7"/>
  <c r="B104" i="7"/>
  <c r="C104" i="7"/>
  <c r="E104" i="7"/>
  <c r="F104" i="7"/>
  <c r="B105" i="7"/>
  <c r="C105" i="7"/>
  <c r="E105" i="7"/>
  <c r="F105" i="7"/>
  <c r="B106" i="7"/>
  <c r="C106" i="7"/>
  <c r="E106" i="7"/>
  <c r="F106" i="7"/>
  <c r="B107" i="7"/>
  <c r="C107" i="7"/>
  <c r="E107" i="7"/>
  <c r="F107" i="7"/>
  <c r="B108" i="7"/>
  <c r="C108" i="7"/>
  <c r="E108" i="7"/>
  <c r="F108" i="7"/>
  <c r="B109" i="7"/>
  <c r="C109" i="7"/>
  <c r="E109" i="7"/>
  <c r="F109" i="7"/>
  <c r="B110" i="7"/>
  <c r="C110" i="7"/>
  <c r="E110" i="7"/>
  <c r="F110" i="7"/>
  <c r="B111" i="7"/>
  <c r="C111" i="7"/>
  <c r="E111" i="7"/>
  <c r="F111" i="7"/>
  <c r="B112" i="7"/>
  <c r="C112" i="7"/>
  <c r="E112" i="7"/>
  <c r="F112" i="7"/>
  <c r="B113" i="7"/>
  <c r="C113" i="7"/>
  <c r="E113" i="7"/>
  <c r="F113" i="7"/>
  <c r="B114" i="7"/>
  <c r="C114" i="7"/>
  <c r="E114" i="7"/>
  <c r="F114" i="7"/>
  <c r="B115" i="7"/>
  <c r="C115" i="7"/>
  <c r="E115" i="7"/>
  <c r="F115" i="7"/>
  <c r="B116" i="7"/>
  <c r="C116" i="7"/>
  <c r="E116" i="7"/>
  <c r="F116" i="7"/>
  <c r="B117" i="7"/>
  <c r="C117" i="7"/>
  <c r="E117" i="7"/>
  <c r="F117" i="7"/>
  <c r="B118" i="7"/>
  <c r="C118" i="7"/>
  <c r="E118" i="7"/>
  <c r="F118" i="7"/>
  <c r="B119" i="7"/>
  <c r="C119" i="7"/>
  <c r="E119" i="7"/>
  <c r="F119" i="7"/>
  <c r="B120" i="7"/>
  <c r="C120" i="7"/>
  <c r="E120" i="7"/>
  <c r="F120" i="7"/>
  <c r="B121" i="7"/>
  <c r="C121" i="7"/>
  <c r="E121" i="7"/>
  <c r="F121" i="7"/>
  <c r="C95" i="32"/>
  <c r="D95" i="32"/>
  <c r="F95" i="32"/>
  <c r="G95" i="32"/>
  <c r="H95" i="32"/>
  <c r="I95" i="32"/>
  <c r="J95" i="32"/>
  <c r="O95" i="32"/>
  <c r="K95" i="32" s="1"/>
  <c r="C96" i="32"/>
  <c r="D96" i="32"/>
  <c r="F96" i="32"/>
  <c r="G96" i="32"/>
  <c r="H96" i="32"/>
  <c r="I96" i="32"/>
  <c r="J96" i="32"/>
  <c r="O96" i="32"/>
  <c r="K96" i="32" s="1"/>
  <c r="C97" i="32"/>
  <c r="D97" i="32"/>
  <c r="F97" i="32"/>
  <c r="G97" i="32"/>
  <c r="H97" i="32"/>
  <c r="I97" i="32"/>
  <c r="J97" i="32"/>
  <c r="O97" i="32"/>
  <c r="B97" i="56" s="1"/>
  <c r="R97" i="56" s="1"/>
  <c r="C98" i="32"/>
  <c r="D98" i="32"/>
  <c r="F98" i="32"/>
  <c r="G98" i="32"/>
  <c r="H98" i="32"/>
  <c r="I98" i="32"/>
  <c r="J98" i="32"/>
  <c r="O98" i="32"/>
  <c r="B98" i="56" s="1"/>
  <c r="R98" i="56" s="1"/>
  <c r="C99" i="32"/>
  <c r="D99" i="32"/>
  <c r="F99" i="32"/>
  <c r="G99" i="32"/>
  <c r="H99" i="32"/>
  <c r="I99" i="32"/>
  <c r="J99" i="32"/>
  <c r="O99" i="32"/>
  <c r="B99" i="56" s="1"/>
  <c r="R99" i="56" s="1"/>
  <c r="C100" i="32"/>
  <c r="D100" i="32"/>
  <c r="F100" i="32"/>
  <c r="G100" i="32"/>
  <c r="H100" i="32"/>
  <c r="I100" i="32"/>
  <c r="J100" i="32"/>
  <c r="O100" i="32"/>
  <c r="B100" i="56" s="1"/>
  <c r="R100" i="56" s="1"/>
  <c r="C101" i="32"/>
  <c r="D101" i="32"/>
  <c r="F101" i="32"/>
  <c r="G101" i="32"/>
  <c r="H101" i="32"/>
  <c r="I101" i="32"/>
  <c r="J101" i="32"/>
  <c r="O101" i="32"/>
  <c r="B101" i="56" s="1"/>
  <c r="R101" i="56" s="1"/>
  <c r="C102" i="32"/>
  <c r="D102" i="32"/>
  <c r="F102" i="32"/>
  <c r="G102" i="32"/>
  <c r="H102" i="32"/>
  <c r="I102" i="32"/>
  <c r="J102" i="32"/>
  <c r="O102" i="32"/>
  <c r="B102" i="56" s="1"/>
  <c r="R102" i="56" s="1"/>
  <c r="C103" i="32"/>
  <c r="D103" i="32"/>
  <c r="F103" i="32"/>
  <c r="G103" i="32"/>
  <c r="H103" i="32"/>
  <c r="I103" i="32"/>
  <c r="J103" i="32"/>
  <c r="O103" i="32"/>
  <c r="B103" i="56" s="1"/>
  <c r="R103" i="56" s="1"/>
  <c r="C104" i="32"/>
  <c r="D104" i="32"/>
  <c r="F104" i="32"/>
  <c r="G104" i="32"/>
  <c r="H104" i="32"/>
  <c r="I104" i="32"/>
  <c r="J104" i="32"/>
  <c r="O104" i="32"/>
  <c r="B104" i="56" s="1"/>
  <c r="R104" i="56" s="1"/>
  <c r="C105" i="32"/>
  <c r="D105" i="32"/>
  <c r="F105" i="32"/>
  <c r="G105" i="32"/>
  <c r="H105" i="32"/>
  <c r="I105" i="32"/>
  <c r="J105" i="32"/>
  <c r="O105" i="32"/>
  <c r="B105" i="56" s="1"/>
  <c r="R105" i="56" s="1"/>
  <c r="C106" i="32"/>
  <c r="D106" i="32"/>
  <c r="F106" i="32"/>
  <c r="G106" i="32"/>
  <c r="H106" i="32"/>
  <c r="I106" i="32"/>
  <c r="J106" i="32"/>
  <c r="O106" i="32"/>
  <c r="B106" i="56" s="1"/>
  <c r="R106" i="56" s="1"/>
  <c r="C107" i="32"/>
  <c r="D107" i="32"/>
  <c r="F107" i="32"/>
  <c r="G107" i="32"/>
  <c r="H107" i="32"/>
  <c r="I107" i="32"/>
  <c r="J107" i="32"/>
  <c r="O107" i="32"/>
  <c r="B107" i="56" s="1"/>
  <c r="A107" i="56" s="1"/>
  <c r="H107" i="56" s="1"/>
  <c r="A107" i="32" s="1"/>
  <c r="C108" i="32"/>
  <c r="D108" i="32"/>
  <c r="F108" i="32"/>
  <c r="G108" i="32"/>
  <c r="H108" i="32"/>
  <c r="I108" i="32"/>
  <c r="J108" i="32"/>
  <c r="O108" i="32"/>
  <c r="B108" i="56" s="1"/>
  <c r="R108" i="56" s="1"/>
  <c r="C109" i="32"/>
  <c r="D109" i="32"/>
  <c r="F109" i="32"/>
  <c r="G109" i="32"/>
  <c r="H109" i="32"/>
  <c r="I109" i="32"/>
  <c r="J109" i="32"/>
  <c r="O109" i="32"/>
  <c r="B109" i="56" s="1"/>
  <c r="A109" i="56" s="1"/>
  <c r="H109" i="56" s="1"/>
  <c r="A109" i="32" s="1"/>
  <c r="C110" i="32"/>
  <c r="D110" i="32"/>
  <c r="F110" i="32"/>
  <c r="G110" i="32"/>
  <c r="H110" i="32"/>
  <c r="I110" i="32"/>
  <c r="J110" i="32"/>
  <c r="O110" i="32"/>
  <c r="B110" i="56" s="1"/>
  <c r="R110" i="56" s="1"/>
  <c r="C111" i="32"/>
  <c r="D111" i="32"/>
  <c r="F111" i="32"/>
  <c r="G111" i="32"/>
  <c r="H111" i="32"/>
  <c r="I111" i="32"/>
  <c r="J111" i="32"/>
  <c r="O111" i="32"/>
  <c r="B111" i="56" s="1"/>
  <c r="A111" i="56" s="1"/>
  <c r="H111" i="56" s="1"/>
  <c r="A111" i="32" s="1"/>
  <c r="P111" i="32"/>
  <c r="C112" i="32"/>
  <c r="D112" i="32"/>
  <c r="F112" i="32"/>
  <c r="G112" i="32"/>
  <c r="H112" i="32"/>
  <c r="I112" i="32"/>
  <c r="J112" i="32"/>
  <c r="O112" i="32"/>
  <c r="B112" i="56" s="1"/>
  <c r="A112" i="56" s="1"/>
  <c r="H112" i="56" s="1"/>
  <c r="A112" i="32" s="1"/>
  <c r="C113" i="32"/>
  <c r="D113" i="32"/>
  <c r="F113" i="32"/>
  <c r="G113" i="32"/>
  <c r="H113" i="32"/>
  <c r="I113" i="32"/>
  <c r="J113" i="32"/>
  <c r="O113" i="32"/>
  <c r="B113" i="56" s="1"/>
  <c r="A113" i="56" s="1"/>
  <c r="H113" i="56" s="1"/>
  <c r="A113" i="32" s="1"/>
  <c r="C114" i="32"/>
  <c r="D114" i="32"/>
  <c r="F114" i="32"/>
  <c r="G114" i="32"/>
  <c r="H114" i="32"/>
  <c r="I114" i="32"/>
  <c r="J114" i="32"/>
  <c r="O114" i="32"/>
  <c r="B114" i="56" s="1"/>
  <c r="A114" i="56" s="1"/>
  <c r="H114" i="56" s="1"/>
  <c r="A114" i="32" s="1"/>
  <c r="C115" i="32"/>
  <c r="D115" i="32"/>
  <c r="F115" i="32"/>
  <c r="G115" i="32"/>
  <c r="H115" i="32"/>
  <c r="I115" i="32"/>
  <c r="J115" i="32"/>
  <c r="O115" i="32"/>
  <c r="B115" i="56" s="1"/>
  <c r="A115" i="56" s="1"/>
  <c r="H115" i="56" s="1"/>
  <c r="A115" i="32" s="1"/>
  <c r="C116" i="32"/>
  <c r="D116" i="32"/>
  <c r="F116" i="32"/>
  <c r="G116" i="32"/>
  <c r="H116" i="32"/>
  <c r="I116" i="32"/>
  <c r="J116" i="32"/>
  <c r="O116" i="32"/>
  <c r="B116" i="56" s="1"/>
  <c r="R116" i="56" s="1"/>
  <c r="C117" i="32"/>
  <c r="D117" i="32"/>
  <c r="F117" i="32"/>
  <c r="G117" i="32"/>
  <c r="H117" i="32"/>
  <c r="I117" i="32"/>
  <c r="J117" i="32"/>
  <c r="O117" i="32"/>
  <c r="B117" i="56" s="1"/>
  <c r="A117" i="56" s="1"/>
  <c r="H117" i="56" s="1"/>
  <c r="A117" i="32" s="1"/>
  <c r="C118" i="32"/>
  <c r="D118" i="32"/>
  <c r="F118" i="32"/>
  <c r="G118" i="32"/>
  <c r="H118" i="32"/>
  <c r="I118" i="32"/>
  <c r="J118" i="32"/>
  <c r="O118" i="32"/>
  <c r="B118" i="56" s="1"/>
  <c r="R118" i="56" s="1"/>
  <c r="C119" i="32"/>
  <c r="D119" i="32"/>
  <c r="F119" i="32"/>
  <c r="G119" i="32"/>
  <c r="H119" i="32"/>
  <c r="I119" i="32"/>
  <c r="J119" i="32"/>
  <c r="O119" i="32"/>
  <c r="B119" i="56" s="1"/>
  <c r="A119" i="56" s="1"/>
  <c r="H119" i="56" s="1"/>
  <c r="A119" i="32" s="1"/>
  <c r="C120" i="32"/>
  <c r="D120" i="32"/>
  <c r="F120" i="32"/>
  <c r="G120" i="32"/>
  <c r="H120" i="32"/>
  <c r="I120" i="32"/>
  <c r="J120" i="32"/>
  <c r="O120" i="32"/>
  <c r="B120" i="56" s="1"/>
  <c r="R120" i="56" s="1"/>
  <c r="C121" i="32"/>
  <c r="D121" i="32"/>
  <c r="F121" i="32"/>
  <c r="G121" i="32"/>
  <c r="H121" i="32"/>
  <c r="I121" i="32"/>
  <c r="J121" i="32"/>
  <c r="O121" i="32"/>
  <c r="K121" i="32" s="1"/>
  <c r="C97" i="56"/>
  <c r="D97" i="56"/>
  <c r="F97" i="56"/>
  <c r="G97" i="56"/>
  <c r="N97" i="56"/>
  <c r="O97" i="56"/>
  <c r="C98" i="56"/>
  <c r="D98" i="56"/>
  <c r="F98" i="56"/>
  <c r="G98" i="56"/>
  <c r="N98" i="56"/>
  <c r="O98" i="56"/>
  <c r="C99" i="56"/>
  <c r="D99" i="56"/>
  <c r="E99" i="56"/>
  <c r="F99" i="56"/>
  <c r="G99" i="56"/>
  <c r="N99" i="56"/>
  <c r="O99" i="56"/>
  <c r="C100" i="56"/>
  <c r="D100" i="56"/>
  <c r="E100" i="56"/>
  <c r="F100" i="56"/>
  <c r="G100" i="56"/>
  <c r="N100" i="56"/>
  <c r="O100" i="56"/>
  <c r="C101" i="56"/>
  <c r="D101" i="56"/>
  <c r="E101" i="56"/>
  <c r="F101" i="56"/>
  <c r="G101" i="56"/>
  <c r="N101" i="56"/>
  <c r="O101" i="56"/>
  <c r="C102" i="56"/>
  <c r="D102" i="56"/>
  <c r="E102" i="56"/>
  <c r="F102" i="56"/>
  <c r="G102" i="56"/>
  <c r="N102" i="56"/>
  <c r="O102" i="56"/>
  <c r="C103" i="56"/>
  <c r="D103" i="56"/>
  <c r="E103" i="56"/>
  <c r="F103" i="56"/>
  <c r="G103" i="56"/>
  <c r="N103" i="56"/>
  <c r="O103" i="56"/>
  <c r="C104" i="56"/>
  <c r="D104" i="56"/>
  <c r="E104" i="56"/>
  <c r="F104" i="56"/>
  <c r="G104" i="56"/>
  <c r="N104" i="56"/>
  <c r="O104" i="56"/>
  <c r="C105" i="56"/>
  <c r="D105" i="56"/>
  <c r="E105" i="56"/>
  <c r="F105" i="56"/>
  <c r="G105" i="56"/>
  <c r="N105" i="56"/>
  <c r="O105" i="56"/>
  <c r="C106" i="56"/>
  <c r="D106" i="56"/>
  <c r="E106" i="56"/>
  <c r="F106" i="56"/>
  <c r="G106" i="56"/>
  <c r="N106" i="56"/>
  <c r="O106" i="56"/>
  <c r="C107" i="56"/>
  <c r="D107" i="56"/>
  <c r="E107" i="56"/>
  <c r="F107" i="56"/>
  <c r="G107" i="56"/>
  <c r="N107" i="56"/>
  <c r="O107" i="56"/>
  <c r="C108" i="56"/>
  <c r="D108" i="56"/>
  <c r="E108" i="56"/>
  <c r="F108" i="56"/>
  <c r="G108" i="56"/>
  <c r="N108" i="56"/>
  <c r="O108" i="56"/>
  <c r="C109" i="56"/>
  <c r="D109" i="56"/>
  <c r="E109" i="56"/>
  <c r="F109" i="56"/>
  <c r="G109" i="56"/>
  <c r="N109" i="56"/>
  <c r="O109" i="56"/>
  <c r="C110" i="56"/>
  <c r="D110" i="56"/>
  <c r="E110" i="56"/>
  <c r="F110" i="56"/>
  <c r="G110" i="56"/>
  <c r="N110" i="56"/>
  <c r="O110" i="56"/>
  <c r="C111" i="56"/>
  <c r="D111" i="56"/>
  <c r="E111" i="56"/>
  <c r="F111" i="56"/>
  <c r="G111" i="56"/>
  <c r="N111" i="56"/>
  <c r="O111" i="56"/>
  <c r="C112" i="56"/>
  <c r="D112" i="56"/>
  <c r="E112" i="56"/>
  <c r="F112" i="56"/>
  <c r="G112" i="56"/>
  <c r="N112" i="56"/>
  <c r="O112" i="56"/>
  <c r="C113" i="56"/>
  <c r="D113" i="56"/>
  <c r="E113" i="56"/>
  <c r="F113" i="56"/>
  <c r="G113" i="56"/>
  <c r="N113" i="56"/>
  <c r="O113" i="56"/>
  <c r="C114" i="56"/>
  <c r="D114" i="56"/>
  <c r="E114" i="56"/>
  <c r="F114" i="56"/>
  <c r="G114" i="56"/>
  <c r="N114" i="56"/>
  <c r="O114" i="56"/>
  <c r="C115" i="56"/>
  <c r="D115" i="56"/>
  <c r="E115" i="56"/>
  <c r="F115" i="56"/>
  <c r="G115" i="56"/>
  <c r="N115" i="56"/>
  <c r="O115" i="56"/>
  <c r="C116" i="56"/>
  <c r="D116" i="56"/>
  <c r="E116" i="56"/>
  <c r="F116" i="56"/>
  <c r="G116" i="56"/>
  <c r="N116" i="56"/>
  <c r="O116" i="56"/>
  <c r="C117" i="56"/>
  <c r="D117" i="56"/>
  <c r="E117" i="56"/>
  <c r="F117" i="56"/>
  <c r="G117" i="56"/>
  <c r="N117" i="56"/>
  <c r="O117" i="56"/>
  <c r="C118" i="56"/>
  <c r="D118" i="56"/>
  <c r="E118" i="56"/>
  <c r="F118" i="56"/>
  <c r="G118" i="56"/>
  <c r="N118" i="56"/>
  <c r="O118" i="56"/>
  <c r="C119" i="56"/>
  <c r="D119" i="56"/>
  <c r="E119" i="56"/>
  <c r="F119" i="56"/>
  <c r="G119" i="56"/>
  <c r="N119" i="56"/>
  <c r="O119" i="56"/>
  <c r="C120" i="56"/>
  <c r="D120" i="56"/>
  <c r="E120" i="56"/>
  <c r="F120" i="56"/>
  <c r="G120" i="56"/>
  <c r="N120" i="56"/>
  <c r="O120" i="56"/>
  <c r="C121" i="56"/>
  <c r="D121" i="56"/>
  <c r="E121" i="56"/>
  <c r="F121" i="56"/>
  <c r="G121" i="56"/>
  <c r="N121" i="56"/>
  <c r="O121" i="56"/>
  <c r="T98" i="58"/>
  <c r="E98" i="56" s="1"/>
  <c r="P104" i="32" l="1"/>
  <c r="P120" i="32"/>
  <c r="P101" i="32"/>
  <c r="P112" i="32"/>
  <c r="P95" i="32"/>
  <c r="P116" i="32"/>
  <c r="P105" i="32"/>
  <c r="P96" i="32"/>
  <c r="G116" i="7"/>
  <c r="P117" i="32"/>
  <c r="P109" i="32"/>
  <c r="P99" i="32"/>
  <c r="G104" i="7"/>
  <c r="G112" i="7"/>
  <c r="A111" i="7"/>
  <c r="P115" i="32"/>
  <c r="P107" i="32"/>
  <c r="P100" i="32"/>
  <c r="A117" i="7"/>
  <c r="A107" i="7"/>
  <c r="P119" i="32"/>
  <c r="P113" i="32"/>
  <c r="P108" i="32"/>
  <c r="P103" i="32"/>
  <c r="P97" i="32"/>
  <c r="A119" i="7"/>
  <c r="A113" i="7"/>
  <c r="G108" i="7"/>
  <c r="G120" i="7"/>
  <c r="A115" i="7"/>
  <c r="A109" i="7"/>
  <c r="G100" i="7"/>
  <c r="A114" i="57"/>
  <c r="G118" i="7"/>
  <c r="G114" i="7"/>
  <c r="G110" i="7"/>
  <c r="G106" i="7"/>
  <c r="G102" i="7"/>
  <c r="G98" i="7"/>
  <c r="A117" i="57"/>
  <c r="A113" i="57"/>
  <c r="A109" i="57"/>
  <c r="A114" i="7"/>
  <c r="A112" i="7"/>
  <c r="A112" i="57"/>
  <c r="P121" i="32"/>
  <c r="P118" i="32"/>
  <c r="P114" i="32"/>
  <c r="P110" i="32"/>
  <c r="P106" i="32"/>
  <c r="P102" i="32"/>
  <c r="P98" i="32"/>
  <c r="G119" i="7"/>
  <c r="G117" i="7"/>
  <c r="G115" i="7"/>
  <c r="G113" i="7"/>
  <c r="G111" i="7"/>
  <c r="G109" i="7"/>
  <c r="G107" i="7"/>
  <c r="G105" i="7"/>
  <c r="G103" i="7"/>
  <c r="G101" i="7"/>
  <c r="G99" i="7"/>
  <c r="G97" i="7"/>
  <c r="A119" i="57"/>
  <c r="A115" i="57"/>
  <c r="A111" i="57"/>
  <c r="A107" i="57"/>
  <c r="B121" i="56"/>
  <c r="K120" i="32"/>
  <c r="K119" i="32"/>
  <c r="K118" i="32"/>
  <c r="K117" i="32"/>
  <c r="K116" i="32"/>
  <c r="K115" i="32"/>
  <c r="K114" i="32"/>
  <c r="K113" i="32"/>
  <c r="K112" i="32"/>
  <c r="K111" i="32"/>
  <c r="K110" i="32"/>
  <c r="K109" i="32"/>
  <c r="K108" i="32"/>
  <c r="K107" i="32"/>
  <c r="K106" i="32"/>
  <c r="K105" i="32"/>
  <c r="K104" i="32"/>
  <c r="K103" i="32"/>
  <c r="K102" i="32"/>
  <c r="K101" i="32"/>
  <c r="K100" i="32"/>
  <c r="K99" i="32"/>
  <c r="K98" i="32"/>
  <c r="K97" i="32"/>
  <c r="A120" i="56"/>
  <c r="A118" i="56"/>
  <c r="A116" i="56"/>
  <c r="A110" i="56"/>
  <c r="A108" i="56"/>
  <c r="A106" i="56"/>
  <c r="A105" i="56"/>
  <c r="A104" i="56"/>
  <c r="A103" i="56"/>
  <c r="A102" i="56"/>
  <c r="A101" i="56"/>
  <c r="A100" i="56"/>
  <c r="A99" i="56"/>
  <c r="A98" i="56"/>
  <c r="A97" i="56"/>
  <c r="R121" i="56"/>
  <c r="R119" i="56"/>
  <c r="R117" i="56"/>
  <c r="R115" i="56"/>
  <c r="R114" i="56"/>
  <c r="R113" i="56"/>
  <c r="R112" i="56"/>
  <c r="R111" i="56"/>
  <c r="R109" i="56"/>
  <c r="R107" i="56"/>
  <c r="H99" i="56" l="1"/>
  <c r="A99" i="32" s="1"/>
  <c r="A99" i="57"/>
  <c r="A99" i="7"/>
  <c r="H103" i="56"/>
  <c r="A103" i="32" s="1"/>
  <c r="A103" i="57"/>
  <c r="A103" i="7"/>
  <c r="H108" i="56"/>
  <c r="A108" i="32" s="1"/>
  <c r="A108" i="57"/>
  <c r="A108" i="7"/>
  <c r="H120" i="56"/>
  <c r="A120" i="32" s="1"/>
  <c r="A120" i="57"/>
  <c r="I120" i="56" s="1"/>
  <c r="A120" i="7"/>
  <c r="B120" i="32" s="1"/>
  <c r="H100" i="56"/>
  <c r="A100" i="32" s="1"/>
  <c r="A100" i="57"/>
  <c r="A100" i="7"/>
  <c r="H104" i="56"/>
  <c r="A104" i="32" s="1"/>
  <c r="A104" i="57"/>
  <c r="A104" i="7"/>
  <c r="H110" i="56"/>
  <c r="A110" i="32" s="1"/>
  <c r="A110" i="7"/>
  <c r="A110" i="57"/>
  <c r="A121" i="56"/>
  <c r="G121" i="7"/>
  <c r="H97" i="56"/>
  <c r="A97" i="32" s="1"/>
  <c r="A97" i="57"/>
  <c r="A97" i="7"/>
  <c r="H101" i="56"/>
  <c r="A101" i="32" s="1"/>
  <c r="A101" i="57"/>
  <c r="A101" i="7"/>
  <c r="H105" i="56"/>
  <c r="A105" i="32" s="1"/>
  <c r="A105" i="57"/>
  <c r="A105" i="7"/>
  <c r="H116" i="56"/>
  <c r="A116" i="32" s="1"/>
  <c r="A116" i="57"/>
  <c r="A116" i="7"/>
  <c r="H98" i="56"/>
  <c r="A98" i="32" s="1"/>
  <c r="A98" i="7"/>
  <c r="A98" i="57"/>
  <c r="H102" i="56"/>
  <c r="A102" i="32" s="1"/>
  <c r="A102" i="7"/>
  <c r="A102" i="57"/>
  <c r="H106" i="56"/>
  <c r="A106" i="32" s="1"/>
  <c r="A106" i="7"/>
  <c r="A106" i="57"/>
  <c r="H118" i="56"/>
  <c r="A118" i="32" s="1"/>
  <c r="A118" i="7"/>
  <c r="A118" i="57"/>
  <c r="B3" i="7"/>
  <c r="C3" i="7"/>
  <c r="E3" i="7"/>
  <c r="F3" i="7"/>
  <c r="B4" i="7"/>
  <c r="C4" i="7"/>
  <c r="E4" i="7"/>
  <c r="F4" i="7"/>
  <c r="B5" i="7"/>
  <c r="C5" i="7"/>
  <c r="E5" i="7"/>
  <c r="F5" i="7"/>
  <c r="B6" i="7"/>
  <c r="C6" i="7"/>
  <c r="E6" i="7"/>
  <c r="F6" i="7"/>
  <c r="B7" i="7"/>
  <c r="C7" i="7"/>
  <c r="E7" i="7"/>
  <c r="F7" i="7"/>
  <c r="B8" i="7"/>
  <c r="C8" i="7"/>
  <c r="E8" i="7"/>
  <c r="F8" i="7"/>
  <c r="B9" i="7"/>
  <c r="C9" i="7"/>
  <c r="E9" i="7"/>
  <c r="F9" i="7"/>
  <c r="B10" i="7"/>
  <c r="C10" i="7"/>
  <c r="E10" i="7"/>
  <c r="F10" i="7"/>
  <c r="B11" i="7"/>
  <c r="C11" i="7"/>
  <c r="E11" i="7"/>
  <c r="F11" i="7"/>
  <c r="B12" i="7"/>
  <c r="C12" i="7"/>
  <c r="E12" i="7"/>
  <c r="F12" i="7"/>
  <c r="B13" i="7"/>
  <c r="C13" i="7"/>
  <c r="E13" i="7"/>
  <c r="F13" i="7"/>
  <c r="B14" i="7"/>
  <c r="C14" i="7"/>
  <c r="E14" i="7"/>
  <c r="F14" i="7"/>
  <c r="B15" i="7"/>
  <c r="C15" i="7"/>
  <c r="E15" i="7"/>
  <c r="F15" i="7"/>
  <c r="B16" i="7"/>
  <c r="C16" i="7"/>
  <c r="E16" i="7"/>
  <c r="F16" i="7"/>
  <c r="B17" i="7"/>
  <c r="C17" i="7"/>
  <c r="E17" i="7"/>
  <c r="F17" i="7"/>
  <c r="B18" i="7"/>
  <c r="C18" i="7"/>
  <c r="E18" i="7"/>
  <c r="F18" i="7"/>
  <c r="B19" i="7"/>
  <c r="C19" i="7"/>
  <c r="E19" i="7"/>
  <c r="F19" i="7"/>
  <c r="B20" i="7"/>
  <c r="C20" i="7"/>
  <c r="E20" i="7"/>
  <c r="F20" i="7"/>
  <c r="B21" i="7"/>
  <c r="C21" i="7"/>
  <c r="E21" i="7"/>
  <c r="F21" i="7"/>
  <c r="B22" i="7"/>
  <c r="C22" i="7"/>
  <c r="E22" i="7"/>
  <c r="F22" i="7"/>
  <c r="B23" i="7"/>
  <c r="C23" i="7"/>
  <c r="E23" i="7"/>
  <c r="F23" i="7"/>
  <c r="B24" i="7"/>
  <c r="C24" i="7"/>
  <c r="E24" i="7"/>
  <c r="F24" i="7"/>
  <c r="B25" i="7"/>
  <c r="C25" i="7"/>
  <c r="E25" i="7"/>
  <c r="F25" i="7"/>
  <c r="B26" i="7"/>
  <c r="C26" i="7"/>
  <c r="E26" i="7"/>
  <c r="F26" i="7"/>
  <c r="B27" i="7"/>
  <c r="C27" i="7"/>
  <c r="E27" i="7"/>
  <c r="F27" i="7"/>
  <c r="B28" i="7"/>
  <c r="C28" i="7"/>
  <c r="E28" i="7"/>
  <c r="F28" i="7"/>
  <c r="B29" i="7"/>
  <c r="C29" i="7"/>
  <c r="E29" i="7"/>
  <c r="F29" i="7"/>
  <c r="B30" i="7"/>
  <c r="C30" i="7"/>
  <c r="E30" i="7"/>
  <c r="F30" i="7"/>
  <c r="B31" i="7"/>
  <c r="C31" i="7"/>
  <c r="E31" i="7"/>
  <c r="F31" i="7"/>
  <c r="B32" i="7"/>
  <c r="C32" i="7"/>
  <c r="E32" i="7"/>
  <c r="F32" i="7"/>
  <c r="B33" i="7"/>
  <c r="C33" i="7"/>
  <c r="E33" i="7"/>
  <c r="F33" i="7"/>
  <c r="B34" i="7"/>
  <c r="C34" i="7"/>
  <c r="E34" i="7"/>
  <c r="F34" i="7"/>
  <c r="B35" i="7"/>
  <c r="C35" i="7"/>
  <c r="E35" i="7"/>
  <c r="F35" i="7"/>
  <c r="B36" i="7"/>
  <c r="C36" i="7"/>
  <c r="E36" i="7"/>
  <c r="F36" i="7"/>
  <c r="B37" i="7"/>
  <c r="C37" i="7"/>
  <c r="E37" i="7"/>
  <c r="F37" i="7"/>
  <c r="B38" i="7"/>
  <c r="C38" i="7"/>
  <c r="E38" i="7"/>
  <c r="F38" i="7"/>
  <c r="B39" i="7"/>
  <c r="C39" i="7"/>
  <c r="E39" i="7"/>
  <c r="F39" i="7"/>
  <c r="B40" i="7"/>
  <c r="C40" i="7"/>
  <c r="E40" i="7"/>
  <c r="F40" i="7"/>
  <c r="B41" i="7"/>
  <c r="C41" i="7"/>
  <c r="E41" i="7"/>
  <c r="F41" i="7"/>
  <c r="B42" i="7"/>
  <c r="C42" i="7"/>
  <c r="E42" i="7"/>
  <c r="F42" i="7"/>
  <c r="B43" i="7"/>
  <c r="C43" i="7"/>
  <c r="E43" i="7"/>
  <c r="F43" i="7"/>
  <c r="B44" i="7"/>
  <c r="C44" i="7"/>
  <c r="E44" i="7"/>
  <c r="F44" i="7"/>
  <c r="B45" i="7"/>
  <c r="C45" i="7"/>
  <c r="E45" i="7"/>
  <c r="F45" i="7"/>
  <c r="B46" i="7"/>
  <c r="C46" i="7"/>
  <c r="E46" i="7"/>
  <c r="F46" i="7"/>
  <c r="B47" i="7"/>
  <c r="C47" i="7"/>
  <c r="E47" i="7"/>
  <c r="F47" i="7"/>
  <c r="B48" i="7"/>
  <c r="C48" i="7"/>
  <c r="E48" i="7"/>
  <c r="F48" i="7"/>
  <c r="B49" i="7"/>
  <c r="C49" i="7"/>
  <c r="E49" i="7"/>
  <c r="F49" i="7"/>
  <c r="B50" i="7"/>
  <c r="C50" i="7"/>
  <c r="E50" i="7"/>
  <c r="F50" i="7"/>
  <c r="B51" i="7"/>
  <c r="C51" i="7"/>
  <c r="E51" i="7"/>
  <c r="F51" i="7"/>
  <c r="B52" i="7"/>
  <c r="C52" i="7"/>
  <c r="E52" i="7"/>
  <c r="F52" i="7"/>
  <c r="B53" i="7"/>
  <c r="C53" i="7"/>
  <c r="E53" i="7"/>
  <c r="F53" i="7"/>
  <c r="B54" i="7"/>
  <c r="C54" i="7"/>
  <c r="E54" i="7"/>
  <c r="F54" i="7"/>
  <c r="B55" i="7"/>
  <c r="C55" i="7"/>
  <c r="E55" i="7"/>
  <c r="F55" i="7"/>
  <c r="B56" i="7"/>
  <c r="C56" i="7"/>
  <c r="E56" i="7"/>
  <c r="F56" i="7"/>
  <c r="B57" i="7"/>
  <c r="C57" i="7"/>
  <c r="E57" i="7"/>
  <c r="F57" i="7"/>
  <c r="B58" i="7"/>
  <c r="C58" i="7"/>
  <c r="E58" i="7"/>
  <c r="F58" i="7"/>
  <c r="B59" i="7"/>
  <c r="C59" i="7"/>
  <c r="E59" i="7"/>
  <c r="F59" i="7"/>
  <c r="B60" i="7"/>
  <c r="C60" i="7"/>
  <c r="E60" i="7"/>
  <c r="F60" i="7"/>
  <c r="B61" i="7"/>
  <c r="C61" i="7"/>
  <c r="E61" i="7"/>
  <c r="F61" i="7"/>
  <c r="B62" i="7"/>
  <c r="C62" i="7"/>
  <c r="E62" i="7"/>
  <c r="F62" i="7"/>
  <c r="B63" i="7"/>
  <c r="C63" i="7"/>
  <c r="E63" i="7"/>
  <c r="F63" i="7"/>
  <c r="B64" i="7"/>
  <c r="C64" i="7"/>
  <c r="E64" i="7"/>
  <c r="F64" i="7"/>
  <c r="B65" i="7"/>
  <c r="C65" i="7"/>
  <c r="E65" i="7"/>
  <c r="F65" i="7"/>
  <c r="B66" i="7"/>
  <c r="C66" i="7"/>
  <c r="E66" i="7"/>
  <c r="F66" i="7"/>
  <c r="B67" i="7"/>
  <c r="C67" i="7"/>
  <c r="E67" i="7"/>
  <c r="F67" i="7"/>
  <c r="B68" i="7"/>
  <c r="C68" i="7"/>
  <c r="E68" i="7"/>
  <c r="F68" i="7"/>
  <c r="B69" i="7"/>
  <c r="C69" i="7"/>
  <c r="E69" i="7"/>
  <c r="F69" i="7"/>
  <c r="B70" i="7"/>
  <c r="C70" i="7"/>
  <c r="E70" i="7"/>
  <c r="F70" i="7"/>
  <c r="B71" i="7"/>
  <c r="C71" i="7"/>
  <c r="E71" i="7"/>
  <c r="F71" i="7"/>
  <c r="B72" i="7"/>
  <c r="C72" i="7"/>
  <c r="E72" i="7"/>
  <c r="F72" i="7"/>
  <c r="B73" i="7"/>
  <c r="C73" i="7"/>
  <c r="E73" i="7"/>
  <c r="F73" i="7"/>
  <c r="B74" i="7"/>
  <c r="C74" i="7"/>
  <c r="E74" i="7"/>
  <c r="F74" i="7"/>
  <c r="B75" i="7"/>
  <c r="C75" i="7"/>
  <c r="E75" i="7"/>
  <c r="F75" i="7"/>
  <c r="B76" i="7"/>
  <c r="C76" i="7"/>
  <c r="E76" i="7"/>
  <c r="F76" i="7"/>
  <c r="B77" i="7"/>
  <c r="C77" i="7"/>
  <c r="E77" i="7"/>
  <c r="F77" i="7"/>
  <c r="B78" i="7"/>
  <c r="C78" i="7"/>
  <c r="E78" i="7"/>
  <c r="F78" i="7"/>
  <c r="B79" i="7"/>
  <c r="C79" i="7"/>
  <c r="E79" i="7"/>
  <c r="F79" i="7"/>
  <c r="B80" i="7"/>
  <c r="C80" i="7"/>
  <c r="E80" i="7"/>
  <c r="F80" i="7"/>
  <c r="B81" i="7"/>
  <c r="C81" i="7"/>
  <c r="E81" i="7"/>
  <c r="F81" i="7"/>
  <c r="B82" i="7"/>
  <c r="C82" i="7"/>
  <c r="E82" i="7"/>
  <c r="F82" i="7"/>
  <c r="B83" i="7"/>
  <c r="C83" i="7"/>
  <c r="E83" i="7"/>
  <c r="F83" i="7"/>
  <c r="B84" i="7"/>
  <c r="C84" i="7"/>
  <c r="E84" i="7"/>
  <c r="F84" i="7"/>
  <c r="B85" i="7"/>
  <c r="C85" i="7"/>
  <c r="E85" i="7"/>
  <c r="F85" i="7"/>
  <c r="B86" i="7"/>
  <c r="C86" i="7"/>
  <c r="E86" i="7"/>
  <c r="F86" i="7"/>
  <c r="B87" i="7"/>
  <c r="C87" i="7"/>
  <c r="E87" i="7"/>
  <c r="F87" i="7"/>
  <c r="B88" i="7"/>
  <c r="C88" i="7"/>
  <c r="E88" i="7"/>
  <c r="F88" i="7"/>
  <c r="B89" i="7"/>
  <c r="C89" i="7"/>
  <c r="E89" i="7"/>
  <c r="F89" i="7"/>
  <c r="B90" i="7"/>
  <c r="C90" i="7"/>
  <c r="E90" i="7"/>
  <c r="F90" i="7"/>
  <c r="B91" i="7"/>
  <c r="C91" i="7"/>
  <c r="E91" i="7"/>
  <c r="F91" i="7"/>
  <c r="B92" i="7"/>
  <c r="C92" i="7"/>
  <c r="E92" i="7"/>
  <c r="F92" i="7"/>
  <c r="B93" i="7"/>
  <c r="C93" i="7"/>
  <c r="E93" i="7"/>
  <c r="F93" i="7"/>
  <c r="B94" i="7"/>
  <c r="C94" i="7"/>
  <c r="E94" i="7"/>
  <c r="F94" i="7"/>
  <c r="C3" i="32"/>
  <c r="D3" i="32"/>
  <c r="F3" i="32"/>
  <c r="G3" i="32"/>
  <c r="H3" i="32"/>
  <c r="J3" i="32"/>
  <c r="O3" i="32"/>
  <c r="C4" i="32"/>
  <c r="D4" i="32"/>
  <c r="F4" i="32"/>
  <c r="G4" i="32"/>
  <c r="H4" i="32"/>
  <c r="I4" i="32"/>
  <c r="J4" i="32"/>
  <c r="O4" i="32"/>
  <c r="C5" i="32"/>
  <c r="D5" i="32"/>
  <c r="F5" i="32"/>
  <c r="G5" i="32"/>
  <c r="H5" i="32"/>
  <c r="I5" i="32"/>
  <c r="J5" i="32"/>
  <c r="O5" i="32"/>
  <c r="C6" i="32"/>
  <c r="D6" i="32"/>
  <c r="F6" i="32"/>
  <c r="G6" i="32"/>
  <c r="H6" i="32"/>
  <c r="I6" i="32"/>
  <c r="J6" i="32"/>
  <c r="O6" i="32"/>
  <c r="C7" i="32"/>
  <c r="D7" i="32"/>
  <c r="F7" i="32"/>
  <c r="G7" i="32"/>
  <c r="H7" i="32"/>
  <c r="I7" i="32"/>
  <c r="J7" i="32"/>
  <c r="O7" i="32"/>
  <c r="C8" i="32"/>
  <c r="D8" i="32"/>
  <c r="F8" i="32"/>
  <c r="G8" i="32"/>
  <c r="H8" i="32"/>
  <c r="I8" i="32"/>
  <c r="J8" i="32"/>
  <c r="O8" i="32"/>
  <c r="K8" i="32" s="1"/>
  <c r="C9" i="32"/>
  <c r="D9" i="32"/>
  <c r="F9" i="32"/>
  <c r="G9" i="32"/>
  <c r="H9" i="32"/>
  <c r="I9" i="32"/>
  <c r="J9" i="32"/>
  <c r="O9" i="32"/>
  <c r="C10" i="32"/>
  <c r="D10" i="32"/>
  <c r="F10" i="32"/>
  <c r="G10" i="32"/>
  <c r="H10" i="32"/>
  <c r="I10" i="32"/>
  <c r="J10" i="32"/>
  <c r="O10" i="32"/>
  <c r="P10" i="32" s="1"/>
  <c r="C11" i="32"/>
  <c r="D11" i="32"/>
  <c r="F11" i="32"/>
  <c r="G11" i="32"/>
  <c r="H11" i="32"/>
  <c r="I11" i="32"/>
  <c r="J11" i="32"/>
  <c r="O11" i="32"/>
  <c r="K11" i="32" s="1"/>
  <c r="C12" i="32"/>
  <c r="D12" i="32"/>
  <c r="F12" i="32"/>
  <c r="G12" i="32"/>
  <c r="H12" i="32"/>
  <c r="I12" i="32"/>
  <c r="J12" i="32"/>
  <c r="O12" i="32"/>
  <c r="C13" i="32"/>
  <c r="D13" i="32"/>
  <c r="F13" i="32"/>
  <c r="G13" i="32"/>
  <c r="H13" i="32"/>
  <c r="I13" i="32"/>
  <c r="J13" i="32"/>
  <c r="O13" i="32"/>
  <c r="P13" i="32" s="1"/>
  <c r="C14" i="32"/>
  <c r="D14" i="32"/>
  <c r="F14" i="32"/>
  <c r="G14" i="32"/>
  <c r="H14" i="32"/>
  <c r="I14" i="32"/>
  <c r="J14" i="32"/>
  <c r="O14" i="32"/>
  <c r="K14" i="32" s="1"/>
  <c r="C15" i="32"/>
  <c r="D15" i="32"/>
  <c r="F15" i="32"/>
  <c r="G15" i="32"/>
  <c r="H15" i="32"/>
  <c r="I15" i="32"/>
  <c r="J15" i="32"/>
  <c r="O15" i="32"/>
  <c r="P15" i="32" s="1"/>
  <c r="C16" i="32"/>
  <c r="D16" i="32"/>
  <c r="F16" i="32"/>
  <c r="G16" i="32"/>
  <c r="H16" i="32"/>
  <c r="I16" i="32"/>
  <c r="J16" i="32"/>
  <c r="O16" i="32"/>
  <c r="P16" i="32" s="1"/>
  <c r="C17" i="32"/>
  <c r="D17" i="32"/>
  <c r="F17" i="32"/>
  <c r="G17" i="32"/>
  <c r="H17" i="32"/>
  <c r="I17" i="32"/>
  <c r="J17" i="32"/>
  <c r="O17" i="32"/>
  <c r="P17" i="32" s="1"/>
  <c r="C18" i="32"/>
  <c r="D18" i="32"/>
  <c r="F18" i="32"/>
  <c r="G18" i="32"/>
  <c r="H18" i="32"/>
  <c r="I18" i="32"/>
  <c r="J18" i="32"/>
  <c r="O18" i="32"/>
  <c r="P18" i="32" s="1"/>
  <c r="C19" i="32"/>
  <c r="D19" i="32"/>
  <c r="F19" i="32"/>
  <c r="G19" i="32"/>
  <c r="H19" i="32"/>
  <c r="I19" i="32"/>
  <c r="J19" i="32"/>
  <c r="O19" i="32"/>
  <c r="C20" i="32"/>
  <c r="D20" i="32"/>
  <c r="F20" i="32"/>
  <c r="G20" i="32"/>
  <c r="H20" i="32"/>
  <c r="I20" i="32"/>
  <c r="J20" i="32"/>
  <c r="O20" i="32"/>
  <c r="P20" i="32" s="1"/>
  <c r="C21" i="32"/>
  <c r="D21" i="32"/>
  <c r="F21" i="32"/>
  <c r="G21" i="32"/>
  <c r="H21" i="32"/>
  <c r="I21" i="32"/>
  <c r="J21" i="32"/>
  <c r="O21" i="32"/>
  <c r="P21" i="32" s="1"/>
  <c r="C22" i="32"/>
  <c r="D22" i="32"/>
  <c r="F22" i="32"/>
  <c r="G22" i="32"/>
  <c r="H22" i="32"/>
  <c r="I22" i="32"/>
  <c r="J22" i="32"/>
  <c r="O22" i="32"/>
  <c r="C23" i="32"/>
  <c r="D23" i="32"/>
  <c r="F23" i="32"/>
  <c r="G23" i="32"/>
  <c r="H23" i="32"/>
  <c r="I23" i="32"/>
  <c r="J23" i="32"/>
  <c r="O23" i="32"/>
  <c r="K23" i="32" s="1"/>
  <c r="C24" i="32"/>
  <c r="D24" i="32"/>
  <c r="F24" i="32"/>
  <c r="G24" i="32"/>
  <c r="H24" i="32"/>
  <c r="I24" i="32"/>
  <c r="J24" i="32"/>
  <c r="O24" i="32"/>
  <c r="P24" i="32" s="1"/>
  <c r="C25" i="32"/>
  <c r="D25" i="32"/>
  <c r="F25" i="32"/>
  <c r="G25" i="32"/>
  <c r="H25" i="32"/>
  <c r="I25" i="32"/>
  <c r="J25" i="32"/>
  <c r="O25" i="32"/>
  <c r="C26" i="32"/>
  <c r="D26" i="32"/>
  <c r="F26" i="32"/>
  <c r="G26" i="32"/>
  <c r="H26" i="32"/>
  <c r="I26" i="32"/>
  <c r="J26" i="32"/>
  <c r="O26" i="32"/>
  <c r="P26" i="32" s="1"/>
  <c r="C27" i="32"/>
  <c r="D27" i="32"/>
  <c r="F27" i="32"/>
  <c r="G27" i="32"/>
  <c r="H27" i="32"/>
  <c r="I27" i="32"/>
  <c r="J27" i="32"/>
  <c r="O27" i="32"/>
  <c r="K27" i="32" s="1"/>
  <c r="C28" i="32"/>
  <c r="D28" i="32"/>
  <c r="F28" i="32"/>
  <c r="G28" i="32"/>
  <c r="H28" i="32"/>
  <c r="I28" i="32"/>
  <c r="J28" i="32"/>
  <c r="O28" i="32"/>
  <c r="P28" i="32" s="1"/>
  <c r="C29" i="32"/>
  <c r="D29" i="32"/>
  <c r="F29" i="32"/>
  <c r="G29" i="32"/>
  <c r="H29" i="32"/>
  <c r="I29" i="32"/>
  <c r="J29" i="32"/>
  <c r="O29" i="32"/>
  <c r="P29" i="32" s="1"/>
  <c r="C30" i="32"/>
  <c r="D30" i="32"/>
  <c r="F30" i="32"/>
  <c r="G30" i="32"/>
  <c r="H30" i="32"/>
  <c r="I30" i="32"/>
  <c r="J30" i="32"/>
  <c r="O30" i="32"/>
  <c r="K30" i="32" s="1"/>
  <c r="C31" i="32"/>
  <c r="D31" i="32"/>
  <c r="F31" i="32"/>
  <c r="G31" i="32"/>
  <c r="H31" i="32"/>
  <c r="I31" i="32"/>
  <c r="J31" i="32"/>
  <c r="O31" i="32"/>
  <c r="P31" i="32" s="1"/>
  <c r="C32" i="32"/>
  <c r="D32" i="32"/>
  <c r="F32" i="32"/>
  <c r="G32" i="32"/>
  <c r="H32" i="32"/>
  <c r="I32" i="32"/>
  <c r="J32" i="32"/>
  <c r="O32" i="32"/>
  <c r="P32" i="32" s="1"/>
  <c r="C33" i="32"/>
  <c r="D33" i="32"/>
  <c r="F33" i="32"/>
  <c r="G33" i="32"/>
  <c r="H33" i="32"/>
  <c r="I33" i="32"/>
  <c r="J33" i="32"/>
  <c r="O33" i="32"/>
  <c r="C34" i="32"/>
  <c r="D34" i="32"/>
  <c r="F34" i="32"/>
  <c r="G34" i="32"/>
  <c r="H34" i="32"/>
  <c r="I34" i="32"/>
  <c r="J34" i="32"/>
  <c r="O34" i="32"/>
  <c r="P34" i="32" s="1"/>
  <c r="C35" i="32"/>
  <c r="D35" i="32"/>
  <c r="F35" i="32"/>
  <c r="G35" i="32"/>
  <c r="H35" i="32"/>
  <c r="I35" i="32"/>
  <c r="J35" i="32"/>
  <c r="O35" i="32"/>
  <c r="C36" i="32"/>
  <c r="D36" i="32"/>
  <c r="F36" i="32"/>
  <c r="G36" i="32"/>
  <c r="H36" i="32"/>
  <c r="I36" i="32"/>
  <c r="J36" i="32"/>
  <c r="O36" i="32"/>
  <c r="P36" i="32" s="1"/>
  <c r="C37" i="32"/>
  <c r="D37" i="32"/>
  <c r="F37" i="32"/>
  <c r="G37" i="32"/>
  <c r="H37" i="32"/>
  <c r="I37" i="32"/>
  <c r="J37" i="32"/>
  <c r="O37" i="32"/>
  <c r="P37" i="32" s="1"/>
  <c r="C38" i="32"/>
  <c r="D38" i="32"/>
  <c r="F38" i="32"/>
  <c r="G38" i="32"/>
  <c r="H38" i="32"/>
  <c r="I38" i="32"/>
  <c r="J38" i="32"/>
  <c r="O38" i="32"/>
  <c r="C39" i="32"/>
  <c r="D39" i="32"/>
  <c r="F39" i="32"/>
  <c r="G39" i="32"/>
  <c r="H39" i="32"/>
  <c r="I39" i="32"/>
  <c r="J39" i="32"/>
  <c r="O39" i="32"/>
  <c r="K39" i="32" s="1"/>
  <c r="C40" i="32"/>
  <c r="D40" i="32"/>
  <c r="F40" i="32"/>
  <c r="G40" i="32"/>
  <c r="H40" i="32"/>
  <c r="I40" i="32"/>
  <c r="J40" i="32"/>
  <c r="O40" i="32"/>
  <c r="P40" i="32" s="1"/>
  <c r="C41" i="32"/>
  <c r="D41" i="32"/>
  <c r="F41" i="32"/>
  <c r="G41" i="32"/>
  <c r="H41" i="32"/>
  <c r="I41" i="32"/>
  <c r="J41" i="32"/>
  <c r="O41" i="32"/>
  <c r="C42" i="32"/>
  <c r="D42" i="32"/>
  <c r="F42" i="32"/>
  <c r="G42" i="32"/>
  <c r="H42" i="32"/>
  <c r="I42" i="32"/>
  <c r="J42" i="32"/>
  <c r="O42" i="32"/>
  <c r="K42" i="32" s="1"/>
  <c r="C43" i="32"/>
  <c r="D43" i="32"/>
  <c r="F43" i="32"/>
  <c r="G43" i="32"/>
  <c r="H43" i="32"/>
  <c r="I43" i="32"/>
  <c r="J43" i="32"/>
  <c r="O43" i="32"/>
  <c r="K43" i="32" s="1"/>
  <c r="C44" i="32"/>
  <c r="D44" i="32"/>
  <c r="F44" i="32"/>
  <c r="G44" i="32"/>
  <c r="H44" i="32"/>
  <c r="I44" i="32"/>
  <c r="J44" i="32"/>
  <c r="O44" i="32"/>
  <c r="P44" i="32" s="1"/>
  <c r="C45" i="32"/>
  <c r="D45" i="32"/>
  <c r="F45" i="32"/>
  <c r="G45" i="32"/>
  <c r="H45" i="32"/>
  <c r="I45" i="32"/>
  <c r="J45" i="32"/>
  <c r="O45" i="32"/>
  <c r="C46" i="32"/>
  <c r="D46" i="32"/>
  <c r="F46" i="32"/>
  <c r="G46" i="32"/>
  <c r="H46" i="32"/>
  <c r="I46" i="32"/>
  <c r="J46" i="32"/>
  <c r="O46" i="32"/>
  <c r="K46" i="32" s="1"/>
  <c r="C47" i="32"/>
  <c r="D47" i="32"/>
  <c r="F47" i="32"/>
  <c r="G47" i="32"/>
  <c r="H47" i="32"/>
  <c r="I47" i="32"/>
  <c r="J47" i="32"/>
  <c r="O47" i="32"/>
  <c r="C48" i="32"/>
  <c r="D48" i="32"/>
  <c r="F48" i="32"/>
  <c r="G48" i="32"/>
  <c r="H48" i="32"/>
  <c r="I48" i="32"/>
  <c r="J48" i="32"/>
  <c r="O48" i="32"/>
  <c r="B48" i="56" s="1"/>
  <c r="G48" i="7" s="1"/>
  <c r="C49" i="32"/>
  <c r="D49" i="32"/>
  <c r="F49" i="32"/>
  <c r="G49" i="32"/>
  <c r="H49" i="32"/>
  <c r="I49" i="32"/>
  <c r="J49" i="32"/>
  <c r="O49" i="32"/>
  <c r="P49" i="32" s="1"/>
  <c r="C50" i="32"/>
  <c r="D50" i="32"/>
  <c r="F50" i="32"/>
  <c r="G50" i="32"/>
  <c r="H50" i="32"/>
  <c r="I50" i="32"/>
  <c r="J50" i="32"/>
  <c r="O50" i="32"/>
  <c r="C51" i="32"/>
  <c r="D51" i="32"/>
  <c r="F51" i="32"/>
  <c r="G51" i="32"/>
  <c r="H51" i="32"/>
  <c r="I51" i="32"/>
  <c r="J51" i="32"/>
  <c r="O51" i="32"/>
  <c r="C52" i="32"/>
  <c r="D52" i="32"/>
  <c r="F52" i="32"/>
  <c r="G52" i="32"/>
  <c r="H52" i="32"/>
  <c r="I52" i="32"/>
  <c r="J52" i="32"/>
  <c r="O52" i="32"/>
  <c r="K52" i="32" s="1"/>
  <c r="C53" i="32"/>
  <c r="D53" i="32"/>
  <c r="F53" i="32"/>
  <c r="G53" i="32"/>
  <c r="H53" i="32"/>
  <c r="I53" i="32"/>
  <c r="J53" i="32"/>
  <c r="O53" i="32"/>
  <c r="C54" i="32"/>
  <c r="D54" i="32"/>
  <c r="F54" i="32"/>
  <c r="G54" i="32"/>
  <c r="H54" i="32"/>
  <c r="I54" i="32"/>
  <c r="J54" i="32"/>
  <c r="O54" i="32"/>
  <c r="C55" i="32"/>
  <c r="D55" i="32"/>
  <c r="F55" i="32"/>
  <c r="G55" i="32"/>
  <c r="H55" i="32"/>
  <c r="I55" i="32"/>
  <c r="J55" i="32"/>
  <c r="O55" i="32"/>
  <c r="P55" i="32" s="1"/>
  <c r="C56" i="32"/>
  <c r="D56" i="32"/>
  <c r="F56" i="32"/>
  <c r="G56" i="32"/>
  <c r="H56" i="32"/>
  <c r="I56" i="32"/>
  <c r="J56" i="32"/>
  <c r="O56" i="32"/>
  <c r="P56" i="32" s="1"/>
  <c r="C57" i="32"/>
  <c r="D57" i="32"/>
  <c r="F57" i="32"/>
  <c r="G57" i="32"/>
  <c r="H57" i="32"/>
  <c r="I57" i="32"/>
  <c r="J57" i="32"/>
  <c r="O57" i="32"/>
  <c r="C58" i="32"/>
  <c r="D58" i="32"/>
  <c r="F58" i="32"/>
  <c r="G58" i="32"/>
  <c r="H58" i="32"/>
  <c r="I58" i="32"/>
  <c r="J58" i="32"/>
  <c r="O58" i="32"/>
  <c r="P58" i="32" s="1"/>
  <c r="C59" i="32"/>
  <c r="D59" i="32"/>
  <c r="F59" i="32"/>
  <c r="G59" i="32"/>
  <c r="H59" i="32"/>
  <c r="I59" i="32"/>
  <c r="J59" i="32"/>
  <c r="O59" i="32"/>
  <c r="C60" i="32"/>
  <c r="D60" i="32"/>
  <c r="F60" i="32"/>
  <c r="G60" i="32"/>
  <c r="H60" i="32"/>
  <c r="I60" i="32"/>
  <c r="J60" i="32"/>
  <c r="O60" i="32"/>
  <c r="K60" i="32" s="1"/>
  <c r="C61" i="32"/>
  <c r="D61" i="32"/>
  <c r="F61" i="32"/>
  <c r="G61" i="32"/>
  <c r="H61" i="32"/>
  <c r="I61" i="32"/>
  <c r="J61" i="32"/>
  <c r="O61" i="32"/>
  <c r="P61" i="32" s="1"/>
  <c r="C62" i="32"/>
  <c r="D62" i="32"/>
  <c r="F62" i="32"/>
  <c r="G62" i="32"/>
  <c r="H62" i="32"/>
  <c r="I62" i="32"/>
  <c r="J62" i="32"/>
  <c r="O62" i="32"/>
  <c r="C63" i="32"/>
  <c r="D63" i="32"/>
  <c r="F63" i="32"/>
  <c r="G63" i="32"/>
  <c r="H63" i="32"/>
  <c r="I63" i="32"/>
  <c r="J63" i="32"/>
  <c r="O63" i="32"/>
  <c r="B63" i="56" s="1"/>
  <c r="A63" i="56" s="1"/>
  <c r="C64" i="32"/>
  <c r="D64" i="32"/>
  <c r="F64" i="32"/>
  <c r="G64" i="32"/>
  <c r="H64" i="32"/>
  <c r="I64" i="32"/>
  <c r="J64" i="32"/>
  <c r="O64" i="32"/>
  <c r="K64" i="32" s="1"/>
  <c r="C65" i="32"/>
  <c r="D65" i="32"/>
  <c r="F65" i="32"/>
  <c r="G65" i="32"/>
  <c r="H65" i="32"/>
  <c r="I65" i="32"/>
  <c r="J65" i="32"/>
  <c r="O65" i="32"/>
  <c r="P65" i="32" s="1"/>
  <c r="C66" i="32"/>
  <c r="D66" i="32"/>
  <c r="F66" i="32"/>
  <c r="G66" i="32"/>
  <c r="H66" i="32"/>
  <c r="I66" i="32"/>
  <c r="J66" i="32"/>
  <c r="O66" i="32"/>
  <c r="C67" i="32"/>
  <c r="D67" i="32"/>
  <c r="F67" i="32"/>
  <c r="G67" i="32"/>
  <c r="H67" i="32"/>
  <c r="I67" i="32"/>
  <c r="J67" i="32"/>
  <c r="O67" i="32"/>
  <c r="C68" i="32"/>
  <c r="D68" i="32"/>
  <c r="F68" i="32"/>
  <c r="G68" i="32"/>
  <c r="H68" i="32"/>
  <c r="I68" i="32"/>
  <c r="J68" i="32"/>
  <c r="O68" i="32"/>
  <c r="K68" i="32" s="1"/>
  <c r="C69" i="32"/>
  <c r="D69" i="32"/>
  <c r="F69" i="32"/>
  <c r="G69" i="32"/>
  <c r="H69" i="32"/>
  <c r="I69" i="32"/>
  <c r="J69" i="32"/>
  <c r="O69" i="32"/>
  <c r="P69" i="32" s="1"/>
  <c r="C70" i="32"/>
  <c r="D70" i="32"/>
  <c r="F70" i="32"/>
  <c r="G70" i="32"/>
  <c r="H70" i="32"/>
  <c r="I70" i="32"/>
  <c r="J70" i="32"/>
  <c r="O70" i="32"/>
  <c r="C71" i="32"/>
  <c r="D71" i="32"/>
  <c r="F71" i="32"/>
  <c r="G71" i="32"/>
  <c r="H71" i="32"/>
  <c r="I71" i="32"/>
  <c r="J71" i="32"/>
  <c r="O71" i="32"/>
  <c r="K71" i="32" s="1"/>
  <c r="C72" i="32"/>
  <c r="D72" i="32"/>
  <c r="F72" i="32"/>
  <c r="G72" i="32"/>
  <c r="H72" i="32"/>
  <c r="I72" i="32"/>
  <c r="J72" i="32"/>
  <c r="O72" i="32"/>
  <c r="P72" i="32" s="1"/>
  <c r="C73" i="32"/>
  <c r="D73" i="32"/>
  <c r="F73" i="32"/>
  <c r="G73" i="32"/>
  <c r="H73" i="32"/>
  <c r="I73" i="32"/>
  <c r="J73" i="32"/>
  <c r="O73" i="32"/>
  <c r="B73" i="56" s="1"/>
  <c r="C74" i="32"/>
  <c r="D74" i="32"/>
  <c r="F74" i="32"/>
  <c r="G74" i="32"/>
  <c r="H74" i="32"/>
  <c r="I74" i="32"/>
  <c r="J74" i="32"/>
  <c r="O74" i="32"/>
  <c r="K74" i="32" s="1"/>
  <c r="C75" i="32"/>
  <c r="D75" i="32"/>
  <c r="F75" i="32"/>
  <c r="G75" i="32"/>
  <c r="H75" i="32"/>
  <c r="I75" i="32"/>
  <c r="J75" i="32"/>
  <c r="O75" i="32"/>
  <c r="C76" i="32"/>
  <c r="D76" i="32"/>
  <c r="F76" i="32"/>
  <c r="G76" i="32"/>
  <c r="H76" i="32"/>
  <c r="I76" i="32"/>
  <c r="J76" i="32"/>
  <c r="O76" i="32"/>
  <c r="K76" i="32" s="1"/>
  <c r="C77" i="32"/>
  <c r="D77" i="32"/>
  <c r="F77" i="32"/>
  <c r="G77" i="32"/>
  <c r="H77" i="32"/>
  <c r="I77" i="32"/>
  <c r="J77" i="32"/>
  <c r="O77" i="32"/>
  <c r="P77" i="32" s="1"/>
  <c r="C78" i="32"/>
  <c r="D78" i="32"/>
  <c r="F78" i="32"/>
  <c r="G78" i="32"/>
  <c r="H78" i="32"/>
  <c r="I78" i="32"/>
  <c r="J78" i="32"/>
  <c r="O78" i="32"/>
  <c r="C79" i="32"/>
  <c r="D79" i="32"/>
  <c r="F79" i="32"/>
  <c r="G79" i="32"/>
  <c r="H79" i="32"/>
  <c r="I79" i="32"/>
  <c r="J79" i="32"/>
  <c r="O79" i="32"/>
  <c r="K79" i="32" s="1"/>
  <c r="C80" i="32"/>
  <c r="D80" i="32"/>
  <c r="F80" i="32"/>
  <c r="G80" i="32"/>
  <c r="H80" i="32"/>
  <c r="I80" i="32"/>
  <c r="J80" i="32"/>
  <c r="O80" i="32"/>
  <c r="K80" i="32" s="1"/>
  <c r="C81" i="32"/>
  <c r="D81" i="32"/>
  <c r="F81" i="32"/>
  <c r="G81" i="32"/>
  <c r="H81" i="32"/>
  <c r="I81" i="32"/>
  <c r="J81" i="32"/>
  <c r="O81" i="32"/>
  <c r="P81" i="32" s="1"/>
  <c r="C82" i="32"/>
  <c r="D82" i="32"/>
  <c r="F82" i="32"/>
  <c r="G82" i="32"/>
  <c r="H82" i="32"/>
  <c r="I82" i="32"/>
  <c r="J82" i="32"/>
  <c r="O82" i="32"/>
  <c r="P82" i="32" s="1"/>
  <c r="C83" i="32"/>
  <c r="D83" i="32"/>
  <c r="F83" i="32"/>
  <c r="G83" i="32"/>
  <c r="H83" i="32"/>
  <c r="I83" i="32"/>
  <c r="J83" i="32"/>
  <c r="O83" i="32"/>
  <c r="C84" i="32"/>
  <c r="D84" i="32"/>
  <c r="F84" i="32"/>
  <c r="G84" i="32"/>
  <c r="H84" i="32"/>
  <c r="I84" i="32"/>
  <c r="J84" i="32"/>
  <c r="O84" i="32"/>
  <c r="K84" i="32" s="1"/>
  <c r="C85" i="32"/>
  <c r="D85" i="32"/>
  <c r="F85" i="32"/>
  <c r="G85" i="32"/>
  <c r="H85" i="32"/>
  <c r="I85" i="32"/>
  <c r="J85" i="32"/>
  <c r="O85" i="32"/>
  <c r="P85" i="32" s="1"/>
  <c r="C86" i="32"/>
  <c r="D86" i="32"/>
  <c r="F86" i="32"/>
  <c r="G86" i="32"/>
  <c r="H86" i="32"/>
  <c r="I86" i="32"/>
  <c r="J86" i="32"/>
  <c r="O86" i="32"/>
  <c r="C87" i="32"/>
  <c r="D87" i="32"/>
  <c r="F87" i="32"/>
  <c r="G87" i="32"/>
  <c r="H87" i="32"/>
  <c r="I87" i="32"/>
  <c r="J87" i="32"/>
  <c r="O87" i="32"/>
  <c r="C88" i="32"/>
  <c r="D88" i="32"/>
  <c r="F88" i="32"/>
  <c r="G88" i="32"/>
  <c r="H88" i="32"/>
  <c r="I88" i="32"/>
  <c r="J88" i="32"/>
  <c r="O88" i="32"/>
  <c r="K88" i="32" s="1"/>
  <c r="C89" i="32"/>
  <c r="D89" i="32"/>
  <c r="F89" i="32"/>
  <c r="G89" i="32"/>
  <c r="H89" i="32"/>
  <c r="I89" i="32"/>
  <c r="J89" i="32"/>
  <c r="O89" i="32"/>
  <c r="K89" i="32" s="1"/>
  <c r="C90" i="32"/>
  <c r="D90" i="32"/>
  <c r="F90" i="32"/>
  <c r="G90" i="32"/>
  <c r="H90" i="32"/>
  <c r="I90" i="32"/>
  <c r="J90" i="32"/>
  <c r="O90" i="32"/>
  <c r="P90" i="32" s="1"/>
  <c r="C91" i="32"/>
  <c r="D91" i="32"/>
  <c r="F91" i="32"/>
  <c r="G91" i="32"/>
  <c r="H91" i="32"/>
  <c r="I91" i="32"/>
  <c r="J91" i="32"/>
  <c r="O91" i="32"/>
  <c r="C92" i="32"/>
  <c r="D92" i="32"/>
  <c r="F92" i="32"/>
  <c r="G92" i="32"/>
  <c r="H92" i="32"/>
  <c r="I92" i="32"/>
  <c r="J92" i="32"/>
  <c r="O92" i="32"/>
  <c r="K92" i="32" s="1"/>
  <c r="C93" i="32"/>
  <c r="D93" i="32"/>
  <c r="F93" i="32"/>
  <c r="G93" i="32"/>
  <c r="H93" i="32"/>
  <c r="I93" i="32"/>
  <c r="J93" i="32"/>
  <c r="O93" i="32"/>
  <c r="K93" i="32" s="1"/>
  <c r="C94" i="32"/>
  <c r="D94" i="32"/>
  <c r="F94" i="32"/>
  <c r="G94" i="32"/>
  <c r="H94" i="32"/>
  <c r="I94" i="32"/>
  <c r="J94" i="32"/>
  <c r="O94" i="32"/>
  <c r="K94" i="32" s="1"/>
  <c r="F3" i="61"/>
  <c r="G3" i="61"/>
  <c r="N3" i="61"/>
  <c r="O3" i="61"/>
  <c r="F4" i="61"/>
  <c r="G4" i="61"/>
  <c r="N4" i="61"/>
  <c r="O4" i="61"/>
  <c r="F5" i="61"/>
  <c r="G5" i="61"/>
  <c r="N5" i="61"/>
  <c r="O5" i="61"/>
  <c r="F6" i="61"/>
  <c r="G6" i="61"/>
  <c r="N6" i="61"/>
  <c r="O6" i="61"/>
  <c r="F7" i="61"/>
  <c r="G7" i="61"/>
  <c r="N7" i="61"/>
  <c r="O7" i="61"/>
  <c r="F8" i="61"/>
  <c r="G8" i="61"/>
  <c r="N8" i="61"/>
  <c r="O8" i="61"/>
  <c r="F9" i="61"/>
  <c r="G9" i="61"/>
  <c r="N9" i="61"/>
  <c r="O9" i="61"/>
  <c r="F10" i="61"/>
  <c r="G10" i="61"/>
  <c r="N10" i="61"/>
  <c r="O10" i="61"/>
  <c r="F11" i="61"/>
  <c r="G11" i="61"/>
  <c r="N11" i="61"/>
  <c r="O11" i="61"/>
  <c r="F12" i="61"/>
  <c r="G12" i="61"/>
  <c r="N12" i="61"/>
  <c r="O12" i="61"/>
  <c r="F13" i="61"/>
  <c r="G13" i="61"/>
  <c r="N13" i="61"/>
  <c r="O13" i="61"/>
  <c r="F14" i="61"/>
  <c r="G14" i="61"/>
  <c r="N14" i="61"/>
  <c r="O14" i="61"/>
  <c r="F15" i="61"/>
  <c r="G15" i="61"/>
  <c r="N15" i="61"/>
  <c r="O15" i="61"/>
  <c r="F16" i="61"/>
  <c r="G16" i="61"/>
  <c r="N16" i="61"/>
  <c r="O16" i="61"/>
  <c r="F17" i="61"/>
  <c r="G17" i="61"/>
  <c r="N17" i="61"/>
  <c r="O17" i="61"/>
  <c r="F18" i="61"/>
  <c r="G18" i="61"/>
  <c r="N18" i="61"/>
  <c r="O18" i="61"/>
  <c r="F19" i="61"/>
  <c r="G19" i="61"/>
  <c r="N19" i="61"/>
  <c r="O19" i="61"/>
  <c r="F20" i="61"/>
  <c r="G20" i="61"/>
  <c r="N20" i="61"/>
  <c r="O20" i="61"/>
  <c r="F21" i="61"/>
  <c r="G21" i="61"/>
  <c r="N21" i="61"/>
  <c r="O21" i="61"/>
  <c r="F22" i="61"/>
  <c r="G22" i="61"/>
  <c r="N22" i="61"/>
  <c r="O22" i="61"/>
  <c r="F23" i="61"/>
  <c r="G23" i="61"/>
  <c r="N23" i="61"/>
  <c r="O23" i="61"/>
  <c r="F24" i="61"/>
  <c r="G24" i="61"/>
  <c r="N24" i="61"/>
  <c r="O24" i="61"/>
  <c r="F25" i="61"/>
  <c r="G25" i="61"/>
  <c r="N25" i="61"/>
  <c r="O25" i="61"/>
  <c r="F26" i="61"/>
  <c r="G26" i="61"/>
  <c r="N26" i="61"/>
  <c r="O26" i="61"/>
  <c r="F27" i="61"/>
  <c r="G27" i="61"/>
  <c r="N27" i="61"/>
  <c r="O27" i="61"/>
  <c r="F28" i="61"/>
  <c r="G28" i="61"/>
  <c r="N28" i="61"/>
  <c r="O28" i="61"/>
  <c r="F29" i="61"/>
  <c r="G29" i="61"/>
  <c r="N29" i="61"/>
  <c r="O29" i="61"/>
  <c r="F30" i="61"/>
  <c r="G30" i="61"/>
  <c r="N30" i="61"/>
  <c r="O30" i="61"/>
  <c r="F31" i="61"/>
  <c r="G31" i="61"/>
  <c r="N31" i="61"/>
  <c r="O31" i="61"/>
  <c r="F32" i="61"/>
  <c r="G32" i="61"/>
  <c r="N32" i="61"/>
  <c r="O32" i="61"/>
  <c r="F33" i="61"/>
  <c r="G33" i="61"/>
  <c r="N33" i="61"/>
  <c r="O33" i="61"/>
  <c r="F34" i="61"/>
  <c r="G34" i="61"/>
  <c r="N34" i="61"/>
  <c r="O34" i="61"/>
  <c r="F35" i="61"/>
  <c r="G35" i="61"/>
  <c r="N35" i="61"/>
  <c r="O35" i="61"/>
  <c r="F36" i="61"/>
  <c r="G36" i="61"/>
  <c r="N36" i="61"/>
  <c r="O36" i="61"/>
  <c r="F37" i="61"/>
  <c r="G37" i="61"/>
  <c r="N37" i="61"/>
  <c r="O37" i="61"/>
  <c r="F38" i="61"/>
  <c r="G38" i="61"/>
  <c r="N38" i="61"/>
  <c r="O38" i="61"/>
  <c r="F39" i="61"/>
  <c r="G39" i="61"/>
  <c r="N39" i="61"/>
  <c r="O39" i="61"/>
  <c r="F40" i="61"/>
  <c r="G40" i="61"/>
  <c r="N40" i="61"/>
  <c r="O40" i="61"/>
  <c r="F41" i="61"/>
  <c r="G41" i="61"/>
  <c r="N41" i="61"/>
  <c r="O41" i="61"/>
  <c r="F42" i="61"/>
  <c r="G42" i="61"/>
  <c r="N42" i="61"/>
  <c r="O42" i="61"/>
  <c r="F43" i="61"/>
  <c r="G43" i="61"/>
  <c r="N43" i="61"/>
  <c r="O43" i="61"/>
  <c r="F44" i="61"/>
  <c r="G44" i="61"/>
  <c r="N44" i="61"/>
  <c r="O44" i="61"/>
  <c r="F45" i="61"/>
  <c r="G45" i="61"/>
  <c r="N45" i="61"/>
  <c r="O45" i="61"/>
  <c r="F46" i="61"/>
  <c r="G46" i="61"/>
  <c r="N46" i="61"/>
  <c r="O46" i="61"/>
  <c r="F47" i="61"/>
  <c r="G47" i="61"/>
  <c r="N47" i="61"/>
  <c r="O47" i="61"/>
  <c r="F48" i="61"/>
  <c r="G48" i="61"/>
  <c r="N48" i="61"/>
  <c r="O48" i="61"/>
  <c r="F49" i="61"/>
  <c r="G49" i="61"/>
  <c r="N49" i="61"/>
  <c r="O49" i="61"/>
  <c r="F50" i="61"/>
  <c r="G50" i="61"/>
  <c r="N50" i="61"/>
  <c r="O50" i="61"/>
  <c r="F51" i="61"/>
  <c r="G51" i="61"/>
  <c r="N51" i="61"/>
  <c r="O51" i="61"/>
  <c r="F52" i="61"/>
  <c r="G52" i="61"/>
  <c r="N52" i="61"/>
  <c r="O52" i="61"/>
  <c r="F53" i="61"/>
  <c r="G53" i="61"/>
  <c r="N53" i="61"/>
  <c r="O53" i="61"/>
  <c r="F54" i="61"/>
  <c r="G54" i="61"/>
  <c r="N54" i="61"/>
  <c r="O54" i="61"/>
  <c r="F55" i="61"/>
  <c r="G55" i="61"/>
  <c r="N55" i="61"/>
  <c r="O55" i="61"/>
  <c r="F56" i="61"/>
  <c r="G56" i="61"/>
  <c r="N56" i="61"/>
  <c r="O56" i="61"/>
  <c r="F57" i="61"/>
  <c r="G57" i="61"/>
  <c r="N57" i="61"/>
  <c r="O57" i="61"/>
  <c r="F58" i="61"/>
  <c r="G58" i="61"/>
  <c r="N58" i="61"/>
  <c r="O58" i="61"/>
  <c r="F59" i="61"/>
  <c r="G59" i="61"/>
  <c r="N59" i="61"/>
  <c r="O59" i="61"/>
  <c r="F60" i="61"/>
  <c r="G60" i="61"/>
  <c r="N60" i="61"/>
  <c r="O60" i="61"/>
  <c r="F61" i="61"/>
  <c r="G61" i="61"/>
  <c r="N61" i="61"/>
  <c r="O61" i="61"/>
  <c r="F62" i="61"/>
  <c r="G62" i="61"/>
  <c r="N62" i="61"/>
  <c r="O62" i="61"/>
  <c r="F63" i="61"/>
  <c r="G63" i="61"/>
  <c r="N63" i="61"/>
  <c r="O63" i="61"/>
  <c r="F64" i="61"/>
  <c r="G64" i="61"/>
  <c r="N64" i="61"/>
  <c r="O64" i="61"/>
  <c r="F65" i="61"/>
  <c r="G65" i="61"/>
  <c r="N65" i="61"/>
  <c r="O65" i="61"/>
  <c r="F66" i="61"/>
  <c r="G66" i="61"/>
  <c r="N66" i="61"/>
  <c r="O66" i="61"/>
  <c r="F67" i="61"/>
  <c r="G67" i="61"/>
  <c r="N67" i="61"/>
  <c r="O67" i="61"/>
  <c r="F68" i="61"/>
  <c r="G68" i="61"/>
  <c r="N68" i="61"/>
  <c r="O68" i="61"/>
  <c r="F69" i="61"/>
  <c r="G69" i="61"/>
  <c r="N69" i="61"/>
  <c r="O69" i="61"/>
  <c r="F70" i="61"/>
  <c r="G70" i="61"/>
  <c r="N70" i="61"/>
  <c r="O70" i="61"/>
  <c r="F71" i="61"/>
  <c r="G71" i="61"/>
  <c r="N71" i="61"/>
  <c r="O71" i="61"/>
  <c r="F72" i="61"/>
  <c r="G72" i="61"/>
  <c r="N72" i="61"/>
  <c r="O72" i="61"/>
  <c r="F73" i="61"/>
  <c r="G73" i="61"/>
  <c r="N73" i="61"/>
  <c r="O73" i="61"/>
  <c r="F74" i="61"/>
  <c r="G74" i="61"/>
  <c r="N74" i="61"/>
  <c r="O74" i="61"/>
  <c r="F75" i="61"/>
  <c r="G75" i="61"/>
  <c r="N75" i="61"/>
  <c r="O75" i="61"/>
  <c r="F76" i="61"/>
  <c r="G76" i="61"/>
  <c r="N76" i="61"/>
  <c r="O76" i="61"/>
  <c r="F77" i="61"/>
  <c r="G77" i="61"/>
  <c r="N77" i="61"/>
  <c r="O77" i="61"/>
  <c r="F78" i="61"/>
  <c r="G78" i="61"/>
  <c r="N78" i="61"/>
  <c r="O78" i="61"/>
  <c r="F79" i="61"/>
  <c r="G79" i="61"/>
  <c r="N79" i="61"/>
  <c r="O79" i="61"/>
  <c r="F80" i="61"/>
  <c r="G80" i="61"/>
  <c r="N80" i="61"/>
  <c r="O80" i="61"/>
  <c r="F81" i="61"/>
  <c r="G81" i="61"/>
  <c r="N81" i="61"/>
  <c r="O81" i="61"/>
  <c r="F82" i="61"/>
  <c r="G82" i="61"/>
  <c r="N82" i="61"/>
  <c r="O82" i="61"/>
  <c r="F83" i="61"/>
  <c r="G83" i="61"/>
  <c r="N83" i="61"/>
  <c r="O83" i="61"/>
  <c r="F84" i="61"/>
  <c r="G84" i="61"/>
  <c r="N84" i="61"/>
  <c r="O84" i="61"/>
  <c r="F85" i="61"/>
  <c r="G85" i="61"/>
  <c r="N85" i="61"/>
  <c r="O85" i="61"/>
  <c r="F86" i="61"/>
  <c r="G86" i="61"/>
  <c r="N86" i="61"/>
  <c r="O86" i="61"/>
  <c r="F87" i="61"/>
  <c r="G87" i="61"/>
  <c r="N87" i="61"/>
  <c r="O87" i="61"/>
  <c r="F88" i="61"/>
  <c r="G88" i="61"/>
  <c r="N88" i="61"/>
  <c r="O88" i="61"/>
  <c r="F89" i="61"/>
  <c r="G89" i="61"/>
  <c r="N89" i="61"/>
  <c r="O89" i="61"/>
  <c r="F90" i="61"/>
  <c r="G90" i="61"/>
  <c r="N90" i="61"/>
  <c r="O90" i="61"/>
  <c r="F91" i="61"/>
  <c r="G91" i="61"/>
  <c r="N91" i="61"/>
  <c r="O91" i="61"/>
  <c r="F92" i="61"/>
  <c r="G92" i="61"/>
  <c r="N92" i="61"/>
  <c r="O92" i="61"/>
  <c r="F93" i="61"/>
  <c r="G93" i="61"/>
  <c r="N93" i="61"/>
  <c r="O93" i="61"/>
  <c r="F94" i="61"/>
  <c r="G94" i="61"/>
  <c r="N94" i="61"/>
  <c r="O94" i="61"/>
  <c r="F95" i="61"/>
  <c r="G95" i="61"/>
  <c r="N95" i="61"/>
  <c r="O95" i="61"/>
  <c r="F96" i="61"/>
  <c r="G96" i="61"/>
  <c r="N96" i="61"/>
  <c r="O96" i="61"/>
  <c r="F97" i="61"/>
  <c r="G97" i="61"/>
  <c r="N97" i="61"/>
  <c r="O97" i="61"/>
  <c r="F98" i="61"/>
  <c r="G98" i="61"/>
  <c r="N98" i="61"/>
  <c r="O98" i="61"/>
  <c r="F99" i="61"/>
  <c r="G99" i="61"/>
  <c r="N99" i="61"/>
  <c r="O99" i="61"/>
  <c r="F100" i="61"/>
  <c r="G100" i="61"/>
  <c r="N100" i="61"/>
  <c r="O100" i="61"/>
  <c r="F101" i="61"/>
  <c r="G101" i="61"/>
  <c r="N101" i="61"/>
  <c r="O101" i="61"/>
  <c r="F102" i="61"/>
  <c r="G102" i="61"/>
  <c r="N102" i="61"/>
  <c r="O102" i="61"/>
  <c r="F103" i="61"/>
  <c r="G103" i="61"/>
  <c r="N103" i="61"/>
  <c r="O103" i="61"/>
  <c r="F104" i="61"/>
  <c r="G104" i="61"/>
  <c r="N104" i="61"/>
  <c r="O104" i="61"/>
  <c r="F105" i="61"/>
  <c r="G105" i="61"/>
  <c r="N105" i="61"/>
  <c r="O105" i="61"/>
  <c r="F106" i="61"/>
  <c r="G106" i="61"/>
  <c r="N106" i="61"/>
  <c r="O106" i="61"/>
  <c r="F107" i="61"/>
  <c r="G107" i="61"/>
  <c r="N107" i="61"/>
  <c r="O107" i="61"/>
  <c r="F108" i="61"/>
  <c r="G108" i="61"/>
  <c r="N108" i="61"/>
  <c r="O108" i="61"/>
  <c r="F109" i="61"/>
  <c r="G109" i="61"/>
  <c r="N109" i="61"/>
  <c r="O109" i="61"/>
  <c r="F110" i="61"/>
  <c r="G110" i="61"/>
  <c r="N110" i="61"/>
  <c r="O110" i="61"/>
  <c r="F111" i="61"/>
  <c r="G111" i="61"/>
  <c r="N111" i="61"/>
  <c r="O111" i="61"/>
  <c r="F112" i="61"/>
  <c r="G112" i="61"/>
  <c r="N112" i="61"/>
  <c r="O112" i="61"/>
  <c r="F113" i="61"/>
  <c r="G113" i="61"/>
  <c r="N113" i="61"/>
  <c r="O113" i="61"/>
  <c r="F114" i="61"/>
  <c r="G114" i="61"/>
  <c r="N114" i="61"/>
  <c r="O114" i="61"/>
  <c r="F115" i="61"/>
  <c r="G115" i="61"/>
  <c r="N115" i="61"/>
  <c r="O115" i="61"/>
  <c r="F116" i="61"/>
  <c r="G116" i="61"/>
  <c r="N116" i="61"/>
  <c r="O116" i="61"/>
  <c r="F117" i="61"/>
  <c r="G117" i="61"/>
  <c r="N117" i="61"/>
  <c r="O117" i="61"/>
  <c r="F118" i="61"/>
  <c r="G118" i="61"/>
  <c r="N118" i="61"/>
  <c r="O118" i="61"/>
  <c r="F119" i="61"/>
  <c r="G119" i="61"/>
  <c r="H119" i="61"/>
  <c r="N119" i="61"/>
  <c r="O119" i="61"/>
  <c r="R119" i="61"/>
  <c r="C3" i="56"/>
  <c r="D3" i="56"/>
  <c r="E3" i="56"/>
  <c r="F3" i="56"/>
  <c r="G3" i="56"/>
  <c r="N3" i="56"/>
  <c r="O3" i="56"/>
  <c r="C4" i="56"/>
  <c r="D4" i="56"/>
  <c r="F4" i="56"/>
  <c r="G4" i="56"/>
  <c r="N4" i="56"/>
  <c r="O4" i="56"/>
  <c r="C5" i="56"/>
  <c r="D5" i="56"/>
  <c r="F5" i="56"/>
  <c r="G5" i="56"/>
  <c r="N5" i="56"/>
  <c r="O5" i="56"/>
  <c r="C6" i="56"/>
  <c r="D6" i="56"/>
  <c r="F6" i="56"/>
  <c r="G6" i="56"/>
  <c r="N6" i="56"/>
  <c r="O6" i="56"/>
  <c r="C7" i="56"/>
  <c r="D7" i="56"/>
  <c r="F7" i="56"/>
  <c r="G7" i="56"/>
  <c r="N7" i="56"/>
  <c r="O7" i="56"/>
  <c r="C8" i="56"/>
  <c r="D8" i="56"/>
  <c r="F8" i="56"/>
  <c r="G8" i="56"/>
  <c r="N8" i="56"/>
  <c r="O8" i="56"/>
  <c r="C9" i="56"/>
  <c r="D9" i="56"/>
  <c r="F9" i="56"/>
  <c r="G9" i="56"/>
  <c r="N9" i="56"/>
  <c r="O9" i="56"/>
  <c r="C10" i="56"/>
  <c r="D10" i="56"/>
  <c r="F10" i="56"/>
  <c r="G10" i="56"/>
  <c r="N10" i="56"/>
  <c r="O10" i="56"/>
  <c r="C11" i="56"/>
  <c r="D11" i="56"/>
  <c r="F11" i="56"/>
  <c r="G11" i="56"/>
  <c r="N11" i="56"/>
  <c r="O11" i="56"/>
  <c r="C12" i="56"/>
  <c r="D12" i="56"/>
  <c r="F12" i="56"/>
  <c r="G12" i="56"/>
  <c r="N12" i="56"/>
  <c r="O12" i="56"/>
  <c r="C13" i="56"/>
  <c r="D13" i="56"/>
  <c r="F13" i="56"/>
  <c r="G13" i="56"/>
  <c r="N13" i="56"/>
  <c r="O13" i="56"/>
  <c r="C14" i="56"/>
  <c r="D14" i="56"/>
  <c r="F14" i="56"/>
  <c r="G14" i="56"/>
  <c r="N14" i="56"/>
  <c r="O14" i="56"/>
  <c r="C15" i="56"/>
  <c r="D15" i="56"/>
  <c r="F15" i="56"/>
  <c r="G15" i="56"/>
  <c r="N15" i="56"/>
  <c r="O15" i="56"/>
  <c r="C16" i="56"/>
  <c r="D16" i="56"/>
  <c r="F16" i="56"/>
  <c r="G16" i="56"/>
  <c r="N16" i="56"/>
  <c r="O16" i="56"/>
  <c r="C17" i="56"/>
  <c r="D17" i="56"/>
  <c r="F17" i="56"/>
  <c r="G17" i="56"/>
  <c r="N17" i="56"/>
  <c r="O17" i="56"/>
  <c r="C18" i="56"/>
  <c r="D18" i="56"/>
  <c r="F18" i="56"/>
  <c r="G18" i="56"/>
  <c r="N18" i="56"/>
  <c r="O18" i="56"/>
  <c r="C19" i="56"/>
  <c r="D19" i="56"/>
  <c r="F19" i="56"/>
  <c r="G19" i="56"/>
  <c r="N19" i="56"/>
  <c r="O19" i="56"/>
  <c r="C20" i="56"/>
  <c r="D20" i="56"/>
  <c r="F20" i="56"/>
  <c r="G20" i="56"/>
  <c r="N20" i="56"/>
  <c r="O20" i="56"/>
  <c r="C21" i="56"/>
  <c r="D21" i="56"/>
  <c r="F21" i="56"/>
  <c r="G21" i="56"/>
  <c r="N21" i="56"/>
  <c r="O21" i="56"/>
  <c r="C22" i="56"/>
  <c r="D22" i="56"/>
  <c r="F22" i="56"/>
  <c r="G22" i="56"/>
  <c r="N22" i="56"/>
  <c r="O22" i="56"/>
  <c r="C23" i="56"/>
  <c r="D23" i="56"/>
  <c r="F23" i="56"/>
  <c r="G23" i="56"/>
  <c r="N23" i="56"/>
  <c r="O23" i="56"/>
  <c r="C24" i="56"/>
  <c r="D24" i="56"/>
  <c r="F24" i="56"/>
  <c r="G24" i="56"/>
  <c r="N24" i="56"/>
  <c r="O24" i="56"/>
  <c r="C25" i="56"/>
  <c r="D25" i="56"/>
  <c r="F25" i="56"/>
  <c r="G25" i="56"/>
  <c r="N25" i="56"/>
  <c r="O25" i="56"/>
  <c r="C26" i="56"/>
  <c r="D26" i="56"/>
  <c r="F26" i="56"/>
  <c r="G26" i="56"/>
  <c r="N26" i="56"/>
  <c r="O26" i="56"/>
  <c r="C27" i="56"/>
  <c r="D27" i="56"/>
  <c r="F27" i="56"/>
  <c r="G27" i="56"/>
  <c r="N27" i="56"/>
  <c r="O27" i="56"/>
  <c r="C28" i="56"/>
  <c r="D28" i="56"/>
  <c r="F28" i="56"/>
  <c r="G28" i="56"/>
  <c r="N28" i="56"/>
  <c r="O28" i="56"/>
  <c r="C29" i="56"/>
  <c r="D29" i="56"/>
  <c r="F29" i="56"/>
  <c r="G29" i="56"/>
  <c r="N29" i="56"/>
  <c r="O29" i="56"/>
  <c r="C30" i="56"/>
  <c r="D30" i="56"/>
  <c r="F30" i="56"/>
  <c r="G30" i="56"/>
  <c r="N30" i="56"/>
  <c r="O30" i="56"/>
  <c r="C31" i="56"/>
  <c r="D31" i="56"/>
  <c r="F31" i="56"/>
  <c r="G31" i="56"/>
  <c r="N31" i="56"/>
  <c r="O31" i="56"/>
  <c r="C32" i="56"/>
  <c r="D32" i="56"/>
  <c r="F32" i="56"/>
  <c r="G32" i="56"/>
  <c r="N32" i="56"/>
  <c r="O32" i="56"/>
  <c r="C33" i="56"/>
  <c r="D33" i="56"/>
  <c r="F33" i="56"/>
  <c r="G33" i="56"/>
  <c r="N33" i="56"/>
  <c r="O33" i="56"/>
  <c r="C34" i="56"/>
  <c r="D34" i="56"/>
  <c r="F34" i="56"/>
  <c r="G34" i="56"/>
  <c r="N34" i="56"/>
  <c r="O34" i="56"/>
  <c r="C35" i="56"/>
  <c r="D35" i="56"/>
  <c r="F35" i="56"/>
  <c r="G35" i="56"/>
  <c r="N35" i="56"/>
  <c r="O35" i="56"/>
  <c r="C36" i="56"/>
  <c r="D36" i="56"/>
  <c r="F36" i="56"/>
  <c r="G36" i="56"/>
  <c r="N36" i="56"/>
  <c r="O36" i="56"/>
  <c r="C37" i="56"/>
  <c r="D37" i="56"/>
  <c r="F37" i="56"/>
  <c r="G37" i="56"/>
  <c r="N37" i="56"/>
  <c r="O37" i="56"/>
  <c r="C38" i="56"/>
  <c r="D38" i="56"/>
  <c r="F38" i="56"/>
  <c r="G38" i="56"/>
  <c r="N38" i="56"/>
  <c r="O38" i="56"/>
  <c r="C39" i="56"/>
  <c r="D39" i="56"/>
  <c r="F39" i="56"/>
  <c r="G39" i="56"/>
  <c r="N39" i="56"/>
  <c r="O39" i="56"/>
  <c r="C40" i="56"/>
  <c r="D40" i="56"/>
  <c r="F40" i="56"/>
  <c r="G40" i="56"/>
  <c r="N40" i="56"/>
  <c r="O40" i="56"/>
  <c r="C41" i="56"/>
  <c r="D41" i="56"/>
  <c r="E41" i="56"/>
  <c r="F41" i="56"/>
  <c r="G41" i="56"/>
  <c r="N41" i="56"/>
  <c r="O41" i="56"/>
  <c r="C42" i="56"/>
  <c r="D42" i="56"/>
  <c r="F42" i="56"/>
  <c r="G42" i="56"/>
  <c r="N42" i="56"/>
  <c r="O42" i="56"/>
  <c r="C43" i="56"/>
  <c r="D43" i="56"/>
  <c r="F43" i="56"/>
  <c r="G43" i="56"/>
  <c r="N43" i="56"/>
  <c r="O43" i="56"/>
  <c r="C44" i="56"/>
  <c r="D44" i="56"/>
  <c r="F44" i="56"/>
  <c r="G44" i="56"/>
  <c r="N44" i="56"/>
  <c r="O44" i="56"/>
  <c r="C45" i="56"/>
  <c r="D45" i="56"/>
  <c r="F45" i="56"/>
  <c r="G45" i="56"/>
  <c r="N45" i="56"/>
  <c r="O45" i="56"/>
  <c r="C46" i="56"/>
  <c r="D46" i="56"/>
  <c r="F46" i="56"/>
  <c r="G46" i="56"/>
  <c r="N46" i="56"/>
  <c r="O46" i="56"/>
  <c r="C47" i="56"/>
  <c r="D47" i="56"/>
  <c r="F47" i="56"/>
  <c r="G47" i="56"/>
  <c r="N47" i="56"/>
  <c r="O47" i="56"/>
  <c r="C48" i="56"/>
  <c r="D48" i="56"/>
  <c r="F48" i="56"/>
  <c r="G48" i="56"/>
  <c r="N48" i="56"/>
  <c r="O48" i="56"/>
  <c r="C49" i="56"/>
  <c r="D49" i="56"/>
  <c r="F49" i="56"/>
  <c r="G49" i="56"/>
  <c r="N49" i="56"/>
  <c r="O49" i="56"/>
  <c r="C50" i="56"/>
  <c r="D50" i="56"/>
  <c r="F50" i="56"/>
  <c r="G50" i="56"/>
  <c r="N50" i="56"/>
  <c r="O50" i="56"/>
  <c r="C51" i="56"/>
  <c r="D51" i="56"/>
  <c r="F51" i="56"/>
  <c r="G51" i="56"/>
  <c r="N51" i="56"/>
  <c r="O51" i="56"/>
  <c r="C52" i="56"/>
  <c r="D52" i="56"/>
  <c r="F52" i="56"/>
  <c r="G52" i="56"/>
  <c r="N52" i="56"/>
  <c r="O52" i="56"/>
  <c r="C53" i="56"/>
  <c r="D53" i="56"/>
  <c r="F53" i="56"/>
  <c r="G53" i="56"/>
  <c r="N53" i="56"/>
  <c r="O53" i="56"/>
  <c r="C54" i="56"/>
  <c r="D54" i="56"/>
  <c r="F54" i="56"/>
  <c r="G54" i="56"/>
  <c r="N54" i="56"/>
  <c r="O54" i="56"/>
  <c r="C55" i="56"/>
  <c r="D55" i="56"/>
  <c r="F55" i="56"/>
  <c r="G55" i="56"/>
  <c r="N55" i="56"/>
  <c r="O55" i="56"/>
  <c r="C56" i="56"/>
  <c r="D56" i="56"/>
  <c r="F56" i="56"/>
  <c r="G56" i="56"/>
  <c r="N56" i="56"/>
  <c r="O56" i="56"/>
  <c r="C57" i="56"/>
  <c r="D57" i="56"/>
  <c r="F57" i="56"/>
  <c r="G57" i="56"/>
  <c r="N57" i="56"/>
  <c r="O57" i="56"/>
  <c r="C58" i="56"/>
  <c r="D58" i="56"/>
  <c r="F58" i="56"/>
  <c r="G58" i="56"/>
  <c r="N58" i="56"/>
  <c r="O58" i="56"/>
  <c r="C59" i="56"/>
  <c r="D59" i="56"/>
  <c r="F59" i="56"/>
  <c r="G59" i="56"/>
  <c r="N59" i="56"/>
  <c r="O59" i="56"/>
  <c r="C60" i="56"/>
  <c r="D60" i="56"/>
  <c r="F60" i="56"/>
  <c r="G60" i="56"/>
  <c r="N60" i="56"/>
  <c r="O60" i="56"/>
  <c r="C61" i="56"/>
  <c r="D61" i="56"/>
  <c r="F61" i="56"/>
  <c r="G61" i="56"/>
  <c r="N61" i="56"/>
  <c r="O61" i="56"/>
  <c r="C62" i="56"/>
  <c r="D62" i="56"/>
  <c r="F62" i="56"/>
  <c r="G62" i="56"/>
  <c r="N62" i="56"/>
  <c r="O62" i="56"/>
  <c r="C63" i="56"/>
  <c r="D63" i="56"/>
  <c r="F63" i="56"/>
  <c r="G63" i="56"/>
  <c r="N63" i="56"/>
  <c r="O63" i="56"/>
  <c r="C64" i="56"/>
  <c r="D64" i="56"/>
  <c r="F64" i="56"/>
  <c r="G64" i="56"/>
  <c r="N64" i="56"/>
  <c r="O64" i="56"/>
  <c r="C65" i="56"/>
  <c r="D65" i="56"/>
  <c r="F65" i="56"/>
  <c r="G65" i="56"/>
  <c r="N65" i="56"/>
  <c r="O65" i="56"/>
  <c r="C66" i="56"/>
  <c r="D66" i="56"/>
  <c r="F66" i="56"/>
  <c r="G66" i="56"/>
  <c r="N66" i="56"/>
  <c r="O66" i="56"/>
  <c r="C67" i="56"/>
  <c r="D67" i="56"/>
  <c r="F67" i="56"/>
  <c r="G67" i="56"/>
  <c r="N67" i="56"/>
  <c r="O67" i="56"/>
  <c r="C68" i="56"/>
  <c r="D68" i="56"/>
  <c r="F68" i="56"/>
  <c r="G68" i="56"/>
  <c r="N68" i="56"/>
  <c r="O68" i="56"/>
  <c r="C69" i="56"/>
  <c r="D69" i="56"/>
  <c r="F69" i="56"/>
  <c r="G69" i="56"/>
  <c r="N69" i="56"/>
  <c r="O69" i="56"/>
  <c r="C70" i="56"/>
  <c r="D70" i="56"/>
  <c r="F70" i="56"/>
  <c r="G70" i="56"/>
  <c r="N70" i="56"/>
  <c r="O70" i="56"/>
  <c r="C71" i="56"/>
  <c r="D71" i="56"/>
  <c r="F71" i="56"/>
  <c r="G71" i="56"/>
  <c r="N71" i="56"/>
  <c r="O71" i="56"/>
  <c r="C72" i="56"/>
  <c r="D72" i="56"/>
  <c r="F72" i="56"/>
  <c r="G72" i="56"/>
  <c r="N72" i="56"/>
  <c r="O72" i="56"/>
  <c r="C73" i="56"/>
  <c r="D73" i="56"/>
  <c r="F73" i="56"/>
  <c r="G73" i="56"/>
  <c r="N73" i="56"/>
  <c r="O73" i="56"/>
  <c r="C74" i="56"/>
  <c r="D74" i="56"/>
  <c r="F74" i="56"/>
  <c r="G74" i="56"/>
  <c r="N74" i="56"/>
  <c r="O74" i="56"/>
  <c r="C75" i="56"/>
  <c r="D75" i="56"/>
  <c r="F75" i="56"/>
  <c r="G75" i="56"/>
  <c r="N75" i="56"/>
  <c r="O75" i="56"/>
  <c r="C76" i="56"/>
  <c r="D76" i="56"/>
  <c r="F76" i="56"/>
  <c r="G76" i="56"/>
  <c r="N76" i="56"/>
  <c r="O76" i="56"/>
  <c r="C77" i="56"/>
  <c r="D77" i="56"/>
  <c r="F77" i="56"/>
  <c r="G77" i="56"/>
  <c r="N77" i="56"/>
  <c r="O77" i="56"/>
  <c r="C78" i="56"/>
  <c r="D78" i="56"/>
  <c r="F78" i="56"/>
  <c r="G78" i="56"/>
  <c r="N78" i="56"/>
  <c r="O78" i="56"/>
  <c r="C79" i="56"/>
  <c r="D79" i="56"/>
  <c r="F79" i="56"/>
  <c r="G79" i="56"/>
  <c r="N79" i="56"/>
  <c r="O79" i="56"/>
  <c r="C80" i="56"/>
  <c r="D80" i="56"/>
  <c r="F80" i="56"/>
  <c r="G80" i="56"/>
  <c r="N80" i="56"/>
  <c r="O80" i="56"/>
  <c r="C81" i="56"/>
  <c r="D81" i="56"/>
  <c r="F81" i="56"/>
  <c r="G81" i="56"/>
  <c r="N81" i="56"/>
  <c r="O81" i="56"/>
  <c r="C82" i="56"/>
  <c r="D82" i="56"/>
  <c r="F82" i="56"/>
  <c r="G82" i="56"/>
  <c r="N82" i="56"/>
  <c r="O82" i="56"/>
  <c r="C83" i="56"/>
  <c r="D83" i="56"/>
  <c r="F83" i="56"/>
  <c r="G83" i="56"/>
  <c r="N83" i="56"/>
  <c r="O83" i="56"/>
  <c r="C84" i="56"/>
  <c r="D84" i="56"/>
  <c r="F84" i="56"/>
  <c r="G84" i="56"/>
  <c r="N84" i="56"/>
  <c r="O84" i="56"/>
  <c r="C85" i="56"/>
  <c r="D85" i="56"/>
  <c r="F85" i="56"/>
  <c r="G85" i="56"/>
  <c r="N85" i="56"/>
  <c r="O85" i="56"/>
  <c r="C86" i="56"/>
  <c r="D86" i="56"/>
  <c r="F86" i="56"/>
  <c r="G86" i="56"/>
  <c r="N86" i="56"/>
  <c r="O86" i="56"/>
  <c r="C87" i="56"/>
  <c r="D87" i="56"/>
  <c r="F87" i="56"/>
  <c r="G87" i="56"/>
  <c r="N87" i="56"/>
  <c r="O87" i="56"/>
  <c r="C88" i="56"/>
  <c r="D88" i="56"/>
  <c r="F88" i="56"/>
  <c r="G88" i="56"/>
  <c r="N88" i="56"/>
  <c r="O88" i="56"/>
  <c r="C89" i="56"/>
  <c r="D89" i="56"/>
  <c r="F89" i="56"/>
  <c r="G89" i="56"/>
  <c r="N89" i="56"/>
  <c r="O89" i="56"/>
  <c r="C90" i="56"/>
  <c r="D90" i="56"/>
  <c r="F90" i="56"/>
  <c r="G90" i="56"/>
  <c r="N90" i="56"/>
  <c r="O90" i="56"/>
  <c r="C91" i="56"/>
  <c r="D91" i="56"/>
  <c r="F91" i="56"/>
  <c r="G91" i="56"/>
  <c r="N91" i="56"/>
  <c r="O91" i="56"/>
  <c r="C92" i="56"/>
  <c r="D92" i="56"/>
  <c r="F92" i="56"/>
  <c r="G92" i="56"/>
  <c r="N92" i="56"/>
  <c r="O92" i="56"/>
  <c r="C93" i="56"/>
  <c r="D93" i="56"/>
  <c r="F93" i="56"/>
  <c r="G93" i="56"/>
  <c r="N93" i="56"/>
  <c r="O93" i="56"/>
  <c r="C94" i="56"/>
  <c r="D94" i="56"/>
  <c r="F94" i="56"/>
  <c r="G94" i="56"/>
  <c r="N94" i="56"/>
  <c r="O94" i="56"/>
  <c r="C95" i="56"/>
  <c r="D95" i="56"/>
  <c r="F95" i="56"/>
  <c r="G95" i="56"/>
  <c r="N95" i="56"/>
  <c r="O95" i="56"/>
  <c r="C96" i="56"/>
  <c r="D96" i="56"/>
  <c r="F96" i="56"/>
  <c r="G96" i="56"/>
  <c r="N96" i="56"/>
  <c r="O96" i="56"/>
  <c r="F3" i="60"/>
  <c r="G3" i="60"/>
  <c r="N3" i="60"/>
  <c r="O3" i="60"/>
  <c r="F4" i="60"/>
  <c r="G4" i="60"/>
  <c r="N4" i="60"/>
  <c r="O4" i="60"/>
  <c r="F5" i="60"/>
  <c r="G5" i="60"/>
  <c r="N5" i="60"/>
  <c r="O5" i="60"/>
  <c r="F6" i="60"/>
  <c r="G6" i="60"/>
  <c r="N6" i="60"/>
  <c r="O6" i="60"/>
  <c r="F7" i="60"/>
  <c r="G7" i="60"/>
  <c r="N7" i="60"/>
  <c r="O7" i="60"/>
  <c r="F8" i="60"/>
  <c r="G8" i="60"/>
  <c r="N8" i="60"/>
  <c r="O8" i="60"/>
  <c r="F9" i="60"/>
  <c r="G9" i="60"/>
  <c r="N9" i="60"/>
  <c r="O9" i="60"/>
  <c r="F10" i="60"/>
  <c r="G10" i="60"/>
  <c r="N10" i="60"/>
  <c r="O10" i="60"/>
  <c r="F11" i="60"/>
  <c r="G11" i="60"/>
  <c r="N11" i="60"/>
  <c r="O11" i="60"/>
  <c r="F12" i="60"/>
  <c r="G12" i="60"/>
  <c r="N12" i="60"/>
  <c r="O12" i="60"/>
  <c r="F13" i="60"/>
  <c r="G13" i="60"/>
  <c r="N13" i="60"/>
  <c r="O13" i="60"/>
  <c r="F14" i="60"/>
  <c r="G14" i="60"/>
  <c r="N14" i="60"/>
  <c r="O14" i="60"/>
  <c r="F15" i="60"/>
  <c r="G15" i="60"/>
  <c r="N15" i="60"/>
  <c r="O15" i="60"/>
  <c r="F16" i="60"/>
  <c r="G16" i="60"/>
  <c r="N16" i="60"/>
  <c r="O16" i="60"/>
  <c r="F17" i="60"/>
  <c r="G17" i="60"/>
  <c r="N17" i="60"/>
  <c r="O17" i="60"/>
  <c r="F18" i="60"/>
  <c r="G18" i="60"/>
  <c r="N18" i="60"/>
  <c r="O18" i="60"/>
  <c r="F19" i="60"/>
  <c r="G19" i="60"/>
  <c r="N19" i="60"/>
  <c r="O19" i="60"/>
  <c r="F20" i="60"/>
  <c r="G20" i="60"/>
  <c r="N20" i="60"/>
  <c r="O20" i="60"/>
  <c r="F21" i="60"/>
  <c r="G21" i="60"/>
  <c r="N21" i="60"/>
  <c r="O21" i="60"/>
  <c r="F22" i="60"/>
  <c r="G22" i="60"/>
  <c r="N22" i="60"/>
  <c r="O22" i="60"/>
  <c r="F23" i="60"/>
  <c r="G23" i="60"/>
  <c r="N23" i="60"/>
  <c r="O23" i="60"/>
  <c r="F24" i="60"/>
  <c r="G24" i="60"/>
  <c r="N24" i="60"/>
  <c r="O24" i="60"/>
  <c r="F25" i="60"/>
  <c r="G25" i="60"/>
  <c r="N25" i="60"/>
  <c r="O25" i="60"/>
  <c r="F26" i="60"/>
  <c r="G26" i="60"/>
  <c r="N26" i="60"/>
  <c r="O26" i="60"/>
  <c r="F27" i="60"/>
  <c r="G27" i="60"/>
  <c r="N27" i="60"/>
  <c r="O27" i="60"/>
  <c r="F28" i="60"/>
  <c r="G28" i="60"/>
  <c r="N28" i="60"/>
  <c r="O28" i="60"/>
  <c r="F29" i="60"/>
  <c r="G29" i="60"/>
  <c r="N29" i="60"/>
  <c r="O29" i="60"/>
  <c r="F30" i="60"/>
  <c r="G30" i="60"/>
  <c r="N30" i="60"/>
  <c r="O30" i="60"/>
  <c r="F31" i="60"/>
  <c r="G31" i="60"/>
  <c r="N31" i="60"/>
  <c r="O31" i="60"/>
  <c r="F32" i="60"/>
  <c r="G32" i="60"/>
  <c r="N32" i="60"/>
  <c r="O32" i="60"/>
  <c r="F33" i="60"/>
  <c r="G33" i="60"/>
  <c r="N33" i="60"/>
  <c r="O33" i="60"/>
  <c r="F34" i="60"/>
  <c r="G34" i="60"/>
  <c r="N34" i="60"/>
  <c r="O34" i="60"/>
  <c r="F35" i="60"/>
  <c r="G35" i="60"/>
  <c r="N35" i="60"/>
  <c r="O35" i="60"/>
  <c r="F36" i="60"/>
  <c r="G36" i="60"/>
  <c r="N36" i="60"/>
  <c r="O36" i="60"/>
  <c r="F37" i="60"/>
  <c r="G37" i="60"/>
  <c r="N37" i="60"/>
  <c r="O37" i="60"/>
  <c r="F38" i="60"/>
  <c r="G38" i="60"/>
  <c r="N38" i="60"/>
  <c r="O38" i="60"/>
  <c r="F39" i="60"/>
  <c r="G39" i="60"/>
  <c r="N39" i="60"/>
  <c r="O39" i="60"/>
  <c r="F40" i="60"/>
  <c r="G40" i="60"/>
  <c r="N40" i="60"/>
  <c r="O40" i="60"/>
  <c r="F41" i="60"/>
  <c r="G41" i="60"/>
  <c r="N41" i="60"/>
  <c r="O41" i="60"/>
  <c r="F42" i="60"/>
  <c r="G42" i="60"/>
  <c r="N42" i="60"/>
  <c r="O42" i="60"/>
  <c r="F43" i="60"/>
  <c r="G43" i="60"/>
  <c r="N43" i="60"/>
  <c r="O43" i="60"/>
  <c r="F44" i="60"/>
  <c r="G44" i="60"/>
  <c r="N44" i="60"/>
  <c r="O44" i="60"/>
  <c r="F45" i="60"/>
  <c r="G45" i="60"/>
  <c r="N45" i="60"/>
  <c r="O45" i="60"/>
  <c r="F46" i="60"/>
  <c r="G46" i="60"/>
  <c r="N46" i="60"/>
  <c r="O46" i="60"/>
  <c r="F47" i="60"/>
  <c r="G47" i="60"/>
  <c r="N47" i="60"/>
  <c r="O47" i="60"/>
  <c r="F48" i="60"/>
  <c r="G48" i="60"/>
  <c r="N48" i="60"/>
  <c r="O48" i="60"/>
  <c r="F49" i="60"/>
  <c r="G49" i="60"/>
  <c r="N49" i="60"/>
  <c r="O49" i="60"/>
  <c r="F50" i="60"/>
  <c r="G50" i="60"/>
  <c r="N50" i="60"/>
  <c r="O50" i="60"/>
  <c r="F51" i="60"/>
  <c r="G51" i="60"/>
  <c r="N51" i="60"/>
  <c r="O51" i="60"/>
  <c r="F52" i="60"/>
  <c r="G52" i="60"/>
  <c r="N52" i="60"/>
  <c r="O52" i="60"/>
  <c r="F53" i="60"/>
  <c r="G53" i="60"/>
  <c r="N53" i="60"/>
  <c r="O53" i="60"/>
  <c r="F54" i="60"/>
  <c r="G54" i="60"/>
  <c r="N54" i="60"/>
  <c r="O54" i="60"/>
  <c r="F55" i="60"/>
  <c r="G55" i="60"/>
  <c r="N55" i="60"/>
  <c r="O55" i="60"/>
  <c r="F56" i="60"/>
  <c r="G56" i="60"/>
  <c r="N56" i="60"/>
  <c r="O56" i="60"/>
  <c r="F57" i="60"/>
  <c r="G57" i="60"/>
  <c r="N57" i="60"/>
  <c r="O57" i="60"/>
  <c r="F58" i="60"/>
  <c r="G58" i="60"/>
  <c r="N58" i="60"/>
  <c r="O58" i="60"/>
  <c r="F59" i="60"/>
  <c r="G59" i="60"/>
  <c r="N59" i="60"/>
  <c r="O59" i="60"/>
  <c r="F60" i="60"/>
  <c r="G60" i="60"/>
  <c r="N60" i="60"/>
  <c r="O60" i="60"/>
  <c r="F61" i="60"/>
  <c r="G61" i="60"/>
  <c r="N61" i="60"/>
  <c r="O61" i="60"/>
  <c r="F62" i="60"/>
  <c r="G62" i="60"/>
  <c r="N62" i="60"/>
  <c r="O62" i="60"/>
  <c r="F63" i="60"/>
  <c r="G63" i="60"/>
  <c r="N63" i="60"/>
  <c r="O63" i="60"/>
  <c r="F64" i="60"/>
  <c r="G64" i="60"/>
  <c r="N64" i="60"/>
  <c r="O64" i="60"/>
  <c r="F65" i="60"/>
  <c r="G65" i="60"/>
  <c r="N65" i="60"/>
  <c r="O65" i="60"/>
  <c r="F66" i="60"/>
  <c r="G66" i="60"/>
  <c r="N66" i="60"/>
  <c r="O66" i="60"/>
  <c r="F67" i="60"/>
  <c r="G67" i="60"/>
  <c r="N67" i="60"/>
  <c r="O67" i="60"/>
  <c r="F68" i="60"/>
  <c r="G68" i="60"/>
  <c r="N68" i="60"/>
  <c r="O68" i="60"/>
  <c r="F69" i="60"/>
  <c r="G69" i="60"/>
  <c r="N69" i="60"/>
  <c r="O69" i="60"/>
  <c r="F70" i="60"/>
  <c r="G70" i="60"/>
  <c r="N70" i="60"/>
  <c r="O70" i="60"/>
  <c r="F71" i="60"/>
  <c r="G71" i="60"/>
  <c r="N71" i="60"/>
  <c r="O71" i="60"/>
  <c r="F72" i="60"/>
  <c r="G72" i="60"/>
  <c r="N72" i="60"/>
  <c r="O72" i="60"/>
  <c r="F73" i="60"/>
  <c r="G73" i="60"/>
  <c r="N73" i="60"/>
  <c r="O73" i="60"/>
  <c r="F74" i="60"/>
  <c r="G74" i="60"/>
  <c r="N74" i="60"/>
  <c r="O74" i="60"/>
  <c r="F75" i="60"/>
  <c r="G75" i="60"/>
  <c r="N75" i="60"/>
  <c r="O75" i="60"/>
  <c r="F76" i="60"/>
  <c r="G76" i="60"/>
  <c r="N76" i="60"/>
  <c r="O76" i="60"/>
  <c r="F77" i="60"/>
  <c r="G77" i="60"/>
  <c r="N77" i="60"/>
  <c r="O77" i="60"/>
  <c r="F78" i="60"/>
  <c r="G78" i="60"/>
  <c r="N78" i="60"/>
  <c r="O78" i="60"/>
  <c r="F79" i="60"/>
  <c r="G79" i="60"/>
  <c r="N79" i="60"/>
  <c r="O79" i="60"/>
  <c r="F80" i="60"/>
  <c r="G80" i="60"/>
  <c r="N80" i="60"/>
  <c r="O80" i="60"/>
  <c r="F81" i="60"/>
  <c r="G81" i="60"/>
  <c r="N81" i="60"/>
  <c r="O81" i="60"/>
  <c r="F82" i="60"/>
  <c r="G82" i="60"/>
  <c r="N82" i="60"/>
  <c r="O82" i="60"/>
  <c r="F83" i="60"/>
  <c r="G83" i="60"/>
  <c r="N83" i="60"/>
  <c r="O83" i="60"/>
  <c r="F84" i="60"/>
  <c r="G84" i="60"/>
  <c r="N84" i="60"/>
  <c r="O84" i="60"/>
  <c r="F85" i="60"/>
  <c r="G85" i="60"/>
  <c r="N85" i="60"/>
  <c r="O85" i="60"/>
  <c r="F86" i="60"/>
  <c r="G86" i="60"/>
  <c r="N86" i="60"/>
  <c r="O86" i="60"/>
  <c r="F87" i="60"/>
  <c r="G87" i="60"/>
  <c r="N87" i="60"/>
  <c r="O87" i="60"/>
  <c r="F88" i="60"/>
  <c r="G88" i="60"/>
  <c r="N88" i="60"/>
  <c r="O88" i="60"/>
  <c r="F89" i="60"/>
  <c r="G89" i="60"/>
  <c r="N89" i="60"/>
  <c r="O89" i="60"/>
  <c r="F90" i="60"/>
  <c r="G90" i="60"/>
  <c r="N90" i="60"/>
  <c r="O90" i="60"/>
  <c r="F91" i="60"/>
  <c r="G91" i="60"/>
  <c r="N91" i="60"/>
  <c r="O91" i="60"/>
  <c r="F92" i="60"/>
  <c r="G92" i="60"/>
  <c r="N92" i="60"/>
  <c r="O92" i="60"/>
  <c r="F93" i="60"/>
  <c r="G93" i="60"/>
  <c r="N93" i="60"/>
  <c r="O93" i="60"/>
  <c r="F94" i="60"/>
  <c r="G94" i="60"/>
  <c r="N94" i="60"/>
  <c r="O94" i="60"/>
  <c r="F95" i="60"/>
  <c r="G95" i="60"/>
  <c r="N95" i="60"/>
  <c r="O95" i="60"/>
  <c r="F96" i="60"/>
  <c r="G96" i="60"/>
  <c r="N96" i="60"/>
  <c r="O96" i="60"/>
  <c r="F97" i="60"/>
  <c r="G97" i="60"/>
  <c r="N97" i="60"/>
  <c r="O97" i="60"/>
  <c r="F98" i="60"/>
  <c r="G98" i="60"/>
  <c r="N98" i="60"/>
  <c r="O98" i="60"/>
  <c r="F99" i="60"/>
  <c r="G99" i="60"/>
  <c r="N99" i="60"/>
  <c r="O99" i="60"/>
  <c r="F100" i="60"/>
  <c r="G100" i="60"/>
  <c r="N100" i="60"/>
  <c r="O100" i="60"/>
  <c r="F101" i="60"/>
  <c r="G101" i="60"/>
  <c r="N101" i="60"/>
  <c r="O101" i="60"/>
  <c r="F102" i="60"/>
  <c r="G102" i="60"/>
  <c r="N102" i="60"/>
  <c r="O102" i="60"/>
  <c r="F103" i="60"/>
  <c r="G103" i="60"/>
  <c r="N103" i="60"/>
  <c r="O103" i="60"/>
  <c r="F104" i="60"/>
  <c r="G104" i="60"/>
  <c r="N104" i="60"/>
  <c r="O104" i="60"/>
  <c r="F105" i="60"/>
  <c r="G105" i="60"/>
  <c r="N105" i="60"/>
  <c r="O105" i="60"/>
  <c r="F106" i="60"/>
  <c r="G106" i="60"/>
  <c r="N106" i="60"/>
  <c r="O106" i="60"/>
  <c r="F107" i="60"/>
  <c r="G107" i="60"/>
  <c r="N107" i="60"/>
  <c r="O107" i="60"/>
  <c r="F108" i="60"/>
  <c r="G108" i="60"/>
  <c r="N108" i="60"/>
  <c r="O108" i="60"/>
  <c r="F109" i="60"/>
  <c r="G109" i="60"/>
  <c r="N109" i="60"/>
  <c r="O109" i="60"/>
  <c r="F110" i="60"/>
  <c r="G110" i="60"/>
  <c r="N110" i="60"/>
  <c r="O110" i="60"/>
  <c r="F111" i="60"/>
  <c r="G111" i="60"/>
  <c r="N111" i="60"/>
  <c r="O111" i="60"/>
  <c r="F112" i="60"/>
  <c r="G112" i="60"/>
  <c r="N112" i="60"/>
  <c r="O112" i="60"/>
  <c r="F113" i="60"/>
  <c r="G113" i="60"/>
  <c r="N113" i="60"/>
  <c r="O113" i="60"/>
  <c r="F114" i="60"/>
  <c r="G114" i="60"/>
  <c r="N114" i="60"/>
  <c r="O114" i="60"/>
  <c r="F115" i="60"/>
  <c r="G115" i="60"/>
  <c r="N115" i="60"/>
  <c r="O115" i="60"/>
  <c r="F116" i="60"/>
  <c r="G116" i="60"/>
  <c r="N116" i="60"/>
  <c r="O116" i="60"/>
  <c r="F117" i="60"/>
  <c r="G117" i="60"/>
  <c r="N117" i="60"/>
  <c r="O117" i="60"/>
  <c r="F118" i="60"/>
  <c r="G118" i="60"/>
  <c r="N118" i="60"/>
  <c r="O118" i="60"/>
  <c r="F119" i="60"/>
  <c r="G119" i="60"/>
  <c r="H119" i="60"/>
  <c r="N119" i="60"/>
  <c r="O119" i="60"/>
  <c r="R119" i="60"/>
  <c r="H121" i="56" l="1"/>
  <c r="A121" i="32" s="1"/>
  <c r="A121" i="57"/>
  <c r="I121" i="56" s="1"/>
  <c r="A121" i="7"/>
  <c r="B121" i="32" s="1"/>
  <c r="B56" i="56"/>
  <c r="G56" i="7" s="1"/>
  <c r="B93" i="56"/>
  <c r="A93" i="56" s="1"/>
  <c r="H93" i="56" s="1"/>
  <c r="A93" i="32" s="1"/>
  <c r="B76" i="56"/>
  <c r="A76" i="56" s="1"/>
  <c r="A76" i="7" s="1"/>
  <c r="B89" i="56"/>
  <c r="R89" i="56" s="1"/>
  <c r="B74" i="56"/>
  <c r="A74" i="56" s="1"/>
  <c r="A74" i="62" s="1"/>
  <c r="B65" i="56"/>
  <c r="R65" i="56" s="1"/>
  <c r="B68" i="56"/>
  <c r="A68" i="56" s="1"/>
  <c r="H68" i="56" s="1"/>
  <c r="A68" i="32" s="1"/>
  <c r="B29" i="56"/>
  <c r="R29" i="56" s="1"/>
  <c r="K13" i="32"/>
  <c r="B32" i="56"/>
  <c r="G32" i="7" s="1"/>
  <c r="P80" i="32"/>
  <c r="B42" i="56"/>
  <c r="G42" i="7" s="1"/>
  <c r="K40" i="32"/>
  <c r="B40" i="56"/>
  <c r="G40" i="7" s="1"/>
  <c r="P43" i="32"/>
  <c r="P48" i="32"/>
  <c r="B28" i="56"/>
  <c r="G28" i="7" s="1"/>
  <c r="P60" i="32"/>
  <c r="P39" i="32"/>
  <c r="B37" i="56"/>
  <c r="A37" i="56" s="1"/>
  <c r="A37" i="7" s="1"/>
  <c r="P76" i="32"/>
  <c r="B84" i="56"/>
  <c r="R84" i="56" s="1"/>
  <c r="B8" i="56"/>
  <c r="G8" i="7" s="1"/>
  <c r="K61" i="32"/>
  <c r="A97" i="62"/>
  <c r="B64" i="56"/>
  <c r="G64" i="7" s="1"/>
  <c r="B26" i="56"/>
  <c r="G26" i="7" s="1"/>
  <c r="P84" i="32"/>
  <c r="P64" i="32"/>
  <c r="P52" i="32"/>
  <c r="P27" i="32"/>
  <c r="P8" i="32"/>
  <c r="B49" i="56"/>
  <c r="R49" i="56" s="1"/>
  <c r="B80" i="56"/>
  <c r="R80" i="56" s="1"/>
  <c r="B52" i="56"/>
  <c r="A52" i="56" s="1"/>
  <c r="A52" i="57" s="1"/>
  <c r="B17" i="56"/>
  <c r="R17" i="56" s="1"/>
  <c r="P93" i="32"/>
  <c r="P68" i="32"/>
  <c r="P42" i="32"/>
  <c r="P30" i="32"/>
  <c r="B23" i="56"/>
  <c r="A23" i="56" s="1"/>
  <c r="A23" i="57" s="1"/>
  <c r="B20" i="56"/>
  <c r="G20" i="7" s="1"/>
  <c r="K72" i="32"/>
  <c r="K44" i="32"/>
  <c r="K20" i="32"/>
  <c r="B72" i="56"/>
  <c r="G72" i="7" s="1"/>
  <c r="B21" i="56"/>
  <c r="R21" i="56" s="1"/>
  <c r="K49" i="32"/>
  <c r="K28" i="32"/>
  <c r="P88" i="32"/>
  <c r="K56" i="32"/>
  <c r="P46" i="32"/>
  <c r="K32" i="32"/>
  <c r="B71" i="56"/>
  <c r="G71" i="7" s="1"/>
  <c r="K77" i="32"/>
  <c r="B79" i="56"/>
  <c r="G79" i="7" s="1"/>
  <c r="B60" i="56"/>
  <c r="K65" i="32"/>
  <c r="K48" i="32"/>
  <c r="K36" i="32"/>
  <c r="K26" i="32"/>
  <c r="K17" i="32"/>
  <c r="K81" i="32"/>
  <c r="B88" i="56"/>
  <c r="R88" i="56" s="1"/>
  <c r="B81" i="56"/>
  <c r="A81" i="56" s="1"/>
  <c r="A81" i="57" s="1"/>
  <c r="B77" i="56"/>
  <c r="R77" i="56" s="1"/>
  <c r="B69" i="56"/>
  <c r="G69" i="7" s="1"/>
  <c r="B39" i="56"/>
  <c r="G39" i="7" s="1"/>
  <c r="P89" i="32"/>
  <c r="P79" i="32"/>
  <c r="K29" i="32"/>
  <c r="K87" i="32"/>
  <c r="P87" i="32"/>
  <c r="B87" i="56"/>
  <c r="G87" i="7" s="1"/>
  <c r="K59" i="32"/>
  <c r="P59" i="32"/>
  <c r="K4" i="32"/>
  <c r="B4" i="56"/>
  <c r="G4" i="7" s="1"/>
  <c r="H63" i="56"/>
  <c r="A63" i="32" s="1"/>
  <c r="A63" i="57"/>
  <c r="A63" i="62"/>
  <c r="A63" i="7"/>
  <c r="B16" i="56"/>
  <c r="G16" i="7" s="1"/>
  <c r="K91" i="32"/>
  <c r="P91" i="32"/>
  <c r="B91" i="56"/>
  <c r="K75" i="32"/>
  <c r="P75" i="32"/>
  <c r="P74" i="32"/>
  <c r="P71" i="32"/>
  <c r="K63" i="32"/>
  <c r="P63" i="32"/>
  <c r="K62" i="32"/>
  <c r="P62" i="32"/>
  <c r="K58" i="32"/>
  <c r="B58" i="56"/>
  <c r="K50" i="32"/>
  <c r="P50" i="32"/>
  <c r="B50" i="56"/>
  <c r="P45" i="32"/>
  <c r="K45" i="32"/>
  <c r="B45" i="56"/>
  <c r="P33" i="32"/>
  <c r="K33" i="32"/>
  <c r="K24" i="32"/>
  <c r="B24" i="56"/>
  <c r="G24" i="7" s="1"/>
  <c r="K16" i="32"/>
  <c r="K10" i="32"/>
  <c r="K47" i="32"/>
  <c r="P47" i="32"/>
  <c r="K12" i="32"/>
  <c r="B12" i="56"/>
  <c r="G12" i="7" s="1"/>
  <c r="R63" i="56"/>
  <c r="B85" i="56"/>
  <c r="A85" i="56" s="1"/>
  <c r="B61" i="56"/>
  <c r="B33" i="56"/>
  <c r="B10" i="56"/>
  <c r="G10" i="7" s="1"/>
  <c r="B95" i="56"/>
  <c r="G95" i="7" s="1"/>
  <c r="P94" i="32"/>
  <c r="K78" i="32"/>
  <c r="P78" i="32"/>
  <c r="A73" i="56"/>
  <c r="G73" i="7"/>
  <c r="R73" i="56"/>
  <c r="K66" i="32"/>
  <c r="P66" i="32"/>
  <c r="K55" i="32"/>
  <c r="B55" i="56"/>
  <c r="P53" i="32"/>
  <c r="B53" i="56"/>
  <c r="P12" i="32"/>
  <c r="K7" i="32"/>
  <c r="P7" i="32"/>
  <c r="B7" i="56"/>
  <c r="P5" i="32"/>
  <c r="B5" i="56"/>
  <c r="P4" i="32"/>
  <c r="G63" i="7"/>
  <c r="B44" i="56"/>
  <c r="G44" i="7" s="1"/>
  <c r="B36" i="56"/>
  <c r="G36" i="7" s="1"/>
  <c r="B13" i="56"/>
  <c r="P23" i="32"/>
  <c r="P14" i="32"/>
  <c r="P11" i="32"/>
  <c r="P86" i="32"/>
  <c r="B86" i="56"/>
  <c r="G86" i="7" s="1"/>
  <c r="K83" i="32"/>
  <c r="P83" i="32"/>
  <c r="P73" i="32"/>
  <c r="K73" i="32"/>
  <c r="P70" i="32"/>
  <c r="B70" i="56"/>
  <c r="G70" i="7" s="1"/>
  <c r="K67" i="32"/>
  <c r="P67" i="32"/>
  <c r="B67" i="56"/>
  <c r="G67" i="7" s="1"/>
  <c r="P57" i="32"/>
  <c r="K57" i="32"/>
  <c r="P54" i="32"/>
  <c r="B54" i="56"/>
  <c r="G54" i="7" s="1"/>
  <c r="K51" i="32"/>
  <c r="P51" i="32"/>
  <c r="B51" i="56"/>
  <c r="G51" i="7" s="1"/>
  <c r="P41" i="32"/>
  <c r="K41" i="32"/>
  <c r="P38" i="32"/>
  <c r="B38" i="56"/>
  <c r="K35" i="32"/>
  <c r="P35" i="32"/>
  <c r="B35" i="56"/>
  <c r="G35" i="7" s="1"/>
  <c r="P25" i="32"/>
  <c r="K25" i="32"/>
  <c r="P22" i="32"/>
  <c r="B22" i="56"/>
  <c r="R22" i="56" s="1"/>
  <c r="K19" i="32"/>
  <c r="P19" i="32"/>
  <c r="B19" i="56"/>
  <c r="G19" i="7" s="1"/>
  <c r="P9" i="32"/>
  <c r="K9" i="32"/>
  <c r="P6" i="32"/>
  <c r="B6" i="56"/>
  <c r="G6" i="7" s="1"/>
  <c r="K3" i="32"/>
  <c r="P3" i="32"/>
  <c r="B3" i="56"/>
  <c r="G3" i="7" s="1"/>
  <c r="B92" i="56"/>
  <c r="G92" i="7" s="1"/>
  <c r="B25" i="56"/>
  <c r="G25" i="7" s="1"/>
  <c r="K86" i="32"/>
  <c r="B82" i="56"/>
  <c r="G82" i="7" s="1"/>
  <c r="K82" i="32"/>
  <c r="K70" i="32"/>
  <c r="K54" i="32"/>
  <c r="K38" i="32"/>
  <c r="B34" i="56"/>
  <c r="G34" i="7" s="1"/>
  <c r="K34" i="32"/>
  <c r="K22" i="32"/>
  <c r="B18" i="56"/>
  <c r="A18" i="56" s="1"/>
  <c r="K18" i="32"/>
  <c r="K6" i="32"/>
  <c r="B94" i="56"/>
  <c r="G94" i="7" s="1"/>
  <c r="B66" i="56"/>
  <c r="G66" i="7" s="1"/>
  <c r="B57" i="56"/>
  <c r="G57" i="7" s="1"/>
  <c r="A48" i="56"/>
  <c r="R48" i="56"/>
  <c r="K31" i="32"/>
  <c r="B31" i="56"/>
  <c r="G31" i="7" s="1"/>
  <c r="K15" i="32"/>
  <c r="B15" i="56"/>
  <c r="G15" i="7" s="1"/>
  <c r="B96" i="56"/>
  <c r="G96" i="7" s="1"/>
  <c r="B83" i="56"/>
  <c r="G83" i="7" s="1"/>
  <c r="B47" i="56"/>
  <c r="G47" i="7" s="1"/>
  <c r="B41" i="56"/>
  <c r="G41" i="7" s="1"/>
  <c r="B9" i="56"/>
  <c r="G9" i="7" s="1"/>
  <c r="P92" i="32"/>
  <c r="K90" i="32"/>
  <c r="B90" i="56"/>
  <c r="G90" i="7" s="1"/>
  <c r="B78" i="56"/>
  <c r="G78" i="7" s="1"/>
  <c r="B75" i="56"/>
  <c r="G75" i="7" s="1"/>
  <c r="B62" i="56"/>
  <c r="G62" i="7" s="1"/>
  <c r="B59" i="56"/>
  <c r="G59" i="7" s="1"/>
  <c r="B46" i="56"/>
  <c r="G46" i="7" s="1"/>
  <c r="B43" i="56"/>
  <c r="G43" i="7" s="1"/>
  <c r="B30" i="56"/>
  <c r="R30" i="56" s="1"/>
  <c r="B27" i="56"/>
  <c r="G27" i="7" s="1"/>
  <c r="B14" i="56"/>
  <c r="G14" i="7" s="1"/>
  <c r="B11" i="56"/>
  <c r="G11" i="7" s="1"/>
  <c r="K85" i="32"/>
  <c r="K69" i="32"/>
  <c r="K53" i="32"/>
  <c r="K37" i="32"/>
  <c r="K21" i="32"/>
  <c r="K5" i="32"/>
  <c r="T97" i="58"/>
  <c r="E97" i="56" s="1"/>
  <c r="A56" i="56" l="1"/>
  <c r="A56" i="62" s="1"/>
  <c r="R56" i="56"/>
  <c r="A32" i="56"/>
  <c r="H32" i="56" s="1"/>
  <c r="A32" i="32" s="1"/>
  <c r="A93" i="7"/>
  <c r="R93" i="56"/>
  <c r="G21" i="7"/>
  <c r="A89" i="56"/>
  <c r="A89" i="62" s="1"/>
  <c r="G29" i="7"/>
  <c r="G89" i="7"/>
  <c r="A29" i="56"/>
  <c r="A29" i="7" s="1"/>
  <c r="R79" i="56"/>
  <c r="A93" i="62"/>
  <c r="A93" i="57"/>
  <c r="A76" i="62"/>
  <c r="G93" i="7"/>
  <c r="A6" i="56"/>
  <c r="H6" i="56" s="1"/>
  <c r="A6" i="32" s="1"/>
  <c r="G76" i="7"/>
  <c r="R37" i="56"/>
  <c r="A68" i="7"/>
  <c r="A21" i="56"/>
  <c r="H21" i="56" s="1"/>
  <c r="A21" i="32" s="1"/>
  <c r="H76" i="56"/>
  <c r="A76" i="32" s="1"/>
  <c r="A76" i="57"/>
  <c r="H81" i="56"/>
  <c r="A81" i="32" s="1"/>
  <c r="R76" i="56"/>
  <c r="A68" i="57"/>
  <c r="G68" i="7"/>
  <c r="A68" i="62"/>
  <c r="R68" i="56"/>
  <c r="R42" i="56"/>
  <c r="A42" i="56"/>
  <c r="H42" i="56" s="1"/>
  <c r="A42" i="32" s="1"/>
  <c r="R74" i="56"/>
  <c r="H74" i="56"/>
  <c r="A74" i="32" s="1"/>
  <c r="A107" i="62"/>
  <c r="A80" i="56"/>
  <c r="A80" i="7" s="1"/>
  <c r="A64" i="56"/>
  <c r="A64" i="57" s="1"/>
  <c r="G80" i="7"/>
  <c r="R4" i="56"/>
  <c r="A74" i="7"/>
  <c r="A40" i="56"/>
  <c r="A40" i="62" s="1"/>
  <c r="B111" i="32"/>
  <c r="R32" i="56"/>
  <c r="A74" i="57"/>
  <c r="G65" i="7"/>
  <c r="G74" i="7"/>
  <c r="A65" i="56"/>
  <c r="A65" i="62" s="1"/>
  <c r="A49" i="56"/>
  <c r="A49" i="62" s="1"/>
  <c r="I109" i="56"/>
  <c r="A20" i="56"/>
  <c r="A20" i="62" s="1"/>
  <c r="A37" i="57"/>
  <c r="G37" i="7"/>
  <c r="H37" i="56"/>
  <c r="A37" i="32" s="1"/>
  <c r="R28" i="56"/>
  <c r="R36" i="56"/>
  <c r="A37" i="62"/>
  <c r="A28" i="56"/>
  <c r="A28" i="57" s="1"/>
  <c r="R40" i="56"/>
  <c r="R87" i="56"/>
  <c r="A52" i="62"/>
  <c r="B97" i="32"/>
  <c r="A23" i="62"/>
  <c r="G17" i="7"/>
  <c r="A36" i="56"/>
  <c r="A36" i="62" s="1"/>
  <c r="R52" i="56"/>
  <c r="A84" i="56"/>
  <c r="A84" i="7" s="1"/>
  <c r="G52" i="7"/>
  <c r="R26" i="56"/>
  <c r="A52" i="7"/>
  <c r="R12" i="56"/>
  <c r="H52" i="56"/>
  <c r="A52" i="32" s="1"/>
  <c r="G84" i="7"/>
  <c r="A26" i="56"/>
  <c r="H26" i="56" s="1"/>
  <c r="A26" i="32" s="1"/>
  <c r="R24" i="56"/>
  <c r="A79" i="56"/>
  <c r="H79" i="56" s="1"/>
  <c r="A79" i="32" s="1"/>
  <c r="A88" i="56"/>
  <c r="H88" i="56" s="1"/>
  <c r="A88" i="32" s="1"/>
  <c r="R64" i="56"/>
  <c r="G88" i="7"/>
  <c r="I119" i="56"/>
  <c r="A16" i="56"/>
  <c r="H16" i="56" s="1"/>
  <c r="A16" i="32" s="1"/>
  <c r="R6" i="56"/>
  <c r="A8" i="56"/>
  <c r="A8" i="57" s="1"/>
  <c r="R20" i="56"/>
  <c r="A72" i="56"/>
  <c r="A72" i="7" s="1"/>
  <c r="A87" i="56"/>
  <c r="A87" i="7" s="1"/>
  <c r="B115" i="32"/>
  <c r="A81" i="62"/>
  <c r="G49" i="7"/>
  <c r="A4" i="56"/>
  <c r="H4" i="56" s="1"/>
  <c r="A4" i="32" s="1"/>
  <c r="A12" i="56"/>
  <c r="A12" i="62" s="1"/>
  <c r="I97" i="56"/>
  <c r="R81" i="56"/>
  <c r="R8" i="56"/>
  <c r="A24" i="56"/>
  <c r="A24" i="7" s="1"/>
  <c r="R72" i="56"/>
  <c r="A17" i="56"/>
  <c r="H17" i="56" s="1"/>
  <c r="A17" i="32" s="1"/>
  <c r="B113" i="32"/>
  <c r="G23" i="7"/>
  <c r="H23" i="56"/>
  <c r="A23" i="32" s="1"/>
  <c r="R23" i="56"/>
  <c r="A23" i="7"/>
  <c r="R34" i="56"/>
  <c r="A77" i="56"/>
  <c r="G77" i="7"/>
  <c r="R10" i="56"/>
  <c r="A60" i="56"/>
  <c r="R60" i="56"/>
  <c r="G60" i="7"/>
  <c r="A14" i="56"/>
  <c r="A14" i="62" s="1"/>
  <c r="R16" i="56"/>
  <c r="A81" i="7"/>
  <c r="A39" i="56"/>
  <c r="R39" i="56"/>
  <c r="G81" i="7"/>
  <c r="A69" i="56"/>
  <c r="R69" i="56"/>
  <c r="A71" i="56"/>
  <c r="R71" i="56"/>
  <c r="H18" i="56"/>
  <c r="A18" i="32" s="1"/>
  <c r="A18" i="57"/>
  <c r="A18" i="7"/>
  <c r="A18" i="62"/>
  <c r="R18" i="56"/>
  <c r="G18" i="7"/>
  <c r="A58" i="56"/>
  <c r="R58" i="56"/>
  <c r="G58" i="7"/>
  <c r="A30" i="56"/>
  <c r="G30" i="7"/>
  <c r="H85" i="56"/>
  <c r="A85" i="32" s="1"/>
  <c r="A85" i="57"/>
  <c r="A85" i="62"/>
  <c r="A85" i="7"/>
  <c r="A22" i="56"/>
  <c r="G22" i="7"/>
  <c r="A7" i="56"/>
  <c r="G7" i="7"/>
  <c r="R7" i="56"/>
  <c r="A53" i="56"/>
  <c r="G53" i="7"/>
  <c r="R53" i="56"/>
  <c r="H73" i="56"/>
  <c r="A73" i="32" s="1"/>
  <c r="A73" i="57"/>
  <c r="A73" i="7"/>
  <c r="A73" i="62"/>
  <c r="A95" i="56"/>
  <c r="R95" i="56"/>
  <c r="A33" i="56"/>
  <c r="G33" i="7"/>
  <c r="R33" i="56"/>
  <c r="R85" i="56"/>
  <c r="G85" i="7"/>
  <c r="A50" i="56"/>
  <c r="G50" i="7"/>
  <c r="R50" i="56"/>
  <c r="A38" i="56"/>
  <c r="G38" i="7"/>
  <c r="A10" i="56"/>
  <c r="R14" i="56"/>
  <c r="A34" i="56"/>
  <c r="R44" i="56"/>
  <c r="H48" i="56"/>
  <c r="A48" i="32" s="1"/>
  <c r="A48" i="62"/>
  <c r="A48" i="57"/>
  <c r="A48" i="7"/>
  <c r="A13" i="56"/>
  <c r="R13" i="56"/>
  <c r="G13" i="7"/>
  <c r="A61" i="56"/>
  <c r="R61" i="56"/>
  <c r="G61" i="7"/>
  <c r="A45" i="56"/>
  <c r="R45" i="56"/>
  <c r="G45" i="7"/>
  <c r="A91" i="56"/>
  <c r="G91" i="7"/>
  <c r="R91" i="56"/>
  <c r="I101" i="56"/>
  <c r="A101" i="62"/>
  <c r="B101" i="32"/>
  <c r="A44" i="56"/>
  <c r="A5" i="56"/>
  <c r="R5" i="56"/>
  <c r="G5" i="7"/>
  <c r="A55" i="56"/>
  <c r="R55" i="56"/>
  <c r="G55" i="7"/>
  <c r="A27" i="56"/>
  <c r="R27" i="56"/>
  <c r="A59" i="56"/>
  <c r="R59" i="56"/>
  <c r="R90" i="56"/>
  <c r="A90" i="56"/>
  <c r="A47" i="56"/>
  <c r="R47" i="56"/>
  <c r="R83" i="56"/>
  <c r="A83" i="56"/>
  <c r="A66" i="56"/>
  <c r="R66" i="56"/>
  <c r="R82" i="56"/>
  <c r="A82" i="56"/>
  <c r="A51" i="56"/>
  <c r="R51" i="56"/>
  <c r="R86" i="56"/>
  <c r="A86" i="56"/>
  <c r="R38" i="56"/>
  <c r="A62" i="56"/>
  <c r="R62" i="56"/>
  <c r="A15" i="56"/>
  <c r="R15" i="56"/>
  <c r="A35" i="56"/>
  <c r="R35" i="56"/>
  <c r="A11" i="56"/>
  <c r="R11" i="56"/>
  <c r="A43" i="56"/>
  <c r="R43" i="56"/>
  <c r="A75" i="56"/>
  <c r="R75" i="56"/>
  <c r="A9" i="56"/>
  <c r="R9" i="56"/>
  <c r="R96" i="56"/>
  <c r="A96" i="56"/>
  <c r="A94" i="56"/>
  <c r="R94" i="56"/>
  <c r="A25" i="56"/>
  <c r="R25" i="56"/>
  <c r="A19" i="56"/>
  <c r="R19" i="56"/>
  <c r="A70" i="56"/>
  <c r="R70" i="56"/>
  <c r="A46" i="56"/>
  <c r="R46" i="56"/>
  <c r="R78" i="56"/>
  <c r="A78" i="56"/>
  <c r="A41" i="56"/>
  <c r="R41" i="56"/>
  <c r="A31" i="56"/>
  <c r="R31" i="56"/>
  <c r="A57" i="56"/>
  <c r="R57" i="56"/>
  <c r="A92" i="56"/>
  <c r="R92" i="56"/>
  <c r="A3" i="56"/>
  <c r="R3" i="56"/>
  <c r="A54" i="56"/>
  <c r="R54" i="56"/>
  <c r="A67" i="56"/>
  <c r="R67" i="56"/>
  <c r="C3" i="60"/>
  <c r="D3" i="60"/>
  <c r="E3" i="60"/>
  <c r="C4" i="60"/>
  <c r="D4" i="60"/>
  <c r="C5" i="60"/>
  <c r="D5" i="60"/>
  <c r="C6" i="60"/>
  <c r="D6" i="60"/>
  <c r="C7" i="60"/>
  <c r="D7" i="60"/>
  <c r="C8" i="60"/>
  <c r="D8" i="60"/>
  <c r="C9" i="60"/>
  <c r="D9" i="60"/>
  <c r="C10" i="60"/>
  <c r="D10" i="60"/>
  <c r="C11" i="60"/>
  <c r="D11" i="60"/>
  <c r="C12" i="60"/>
  <c r="D12" i="60"/>
  <c r="C13" i="60"/>
  <c r="D13" i="60"/>
  <c r="C14" i="60"/>
  <c r="D14" i="60"/>
  <c r="C15" i="60"/>
  <c r="D15" i="60"/>
  <c r="C16" i="60"/>
  <c r="D16" i="60"/>
  <c r="C17" i="60"/>
  <c r="D17" i="60"/>
  <c r="C18" i="60"/>
  <c r="D18" i="60"/>
  <c r="C19" i="60"/>
  <c r="D19" i="60"/>
  <c r="C20" i="60"/>
  <c r="D20" i="60"/>
  <c r="C21" i="60"/>
  <c r="D21" i="60"/>
  <c r="C22" i="60"/>
  <c r="D22" i="60"/>
  <c r="C23" i="60"/>
  <c r="D23" i="60"/>
  <c r="C24" i="60"/>
  <c r="D24" i="60"/>
  <c r="C25" i="60"/>
  <c r="D25" i="60"/>
  <c r="C26" i="60"/>
  <c r="D26" i="60"/>
  <c r="C27" i="60"/>
  <c r="D27" i="60"/>
  <c r="C28" i="60"/>
  <c r="D28" i="60"/>
  <c r="C29" i="60"/>
  <c r="D29" i="60"/>
  <c r="C30" i="60"/>
  <c r="D30" i="60"/>
  <c r="C31" i="60"/>
  <c r="D31" i="60"/>
  <c r="C32" i="60"/>
  <c r="D32" i="60"/>
  <c r="C33" i="60"/>
  <c r="D33" i="60"/>
  <c r="C34" i="60"/>
  <c r="D34" i="60"/>
  <c r="C35" i="60"/>
  <c r="D35" i="60"/>
  <c r="C36" i="60"/>
  <c r="D36" i="60"/>
  <c r="C37" i="60"/>
  <c r="D37" i="60"/>
  <c r="C38" i="60"/>
  <c r="D38" i="60"/>
  <c r="C39" i="60"/>
  <c r="D39" i="60"/>
  <c r="C40" i="60"/>
  <c r="D40" i="60"/>
  <c r="C41" i="60"/>
  <c r="D41" i="60"/>
  <c r="E41" i="60"/>
  <c r="C42" i="60"/>
  <c r="D42" i="60"/>
  <c r="C43" i="60"/>
  <c r="D43" i="60"/>
  <c r="C44" i="60"/>
  <c r="D44" i="60"/>
  <c r="C45" i="60"/>
  <c r="D45" i="60"/>
  <c r="C46" i="60"/>
  <c r="D46" i="60"/>
  <c r="C47" i="60"/>
  <c r="D47" i="60"/>
  <c r="C48" i="60"/>
  <c r="D48" i="60"/>
  <c r="C49" i="60"/>
  <c r="D49" i="60"/>
  <c r="C50" i="60"/>
  <c r="D50" i="60"/>
  <c r="C51" i="60"/>
  <c r="D51" i="60"/>
  <c r="C52" i="60"/>
  <c r="D52" i="60"/>
  <c r="C53" i="60"/>
  <c r="D53" i="60"/>
  <c r="C54" i="60"/>
  <c r="D54" i="60"/>
  <c r="C55" i="60"/>
  <c r="D55" i="60"/>
  <c r="C56" i="60"/>
  <c r="D56" i="60"/>
  <c r="C57" i="60"/>
  <c r="D57" i="60"/>
  <c r="C58" i="60"/>
  <c r="D58" i="60"/>
  <c r="C59" i="60"/>
  <c r="D59" i="60"/>
  <c r="C60" i="60"/>
  <c r="D60" i="60"/>
  <c r="C61" i="60"/>
  <c r="D61" i="60"/>
  <c r="C62" i="60"/>
  <c r="D62" i="60"/>
  <c r="C63" i="60"/>
  <c r="D63" i="60"/>
  <c r="C64" i="60"/>
  <c r="D64" i="60"/>
  <c r="C65" i="60"/>
  <c r="D65" i="60"/>
  <c r="C66" i="60"/>
  <c r="D66" i="60"/>
  <c r="C67" i="60"/>
  <c r="D67" i="60"/>
  <c r="C68" i="60"/>
  <c r="D68" i="60"/>
  <c r="C69" i="60"/>
  <c r="D69" i="60"/>
  <c r="C70" i="60"/>
  <c r="D70" i="60"/>
  <c r="C71" i="60"/>
  <c r="D71" i="60"/>
  <c r="C72" i="60"/>
  <c r="D72" i="60"/>
  <c r="C73" i="60"/>
  <c r="D73" i="60"/>
  <c r="C74" i="60"/>
  <c r="D74" i="60"/>
  <c r="C75" i="60"/>
  <c r="D75" i="60"/>
  <c r="C76" i="60"/>
  <c r="D76" i="60"/>
  <c r="C77" i="60"/>
  <c r="D77" i="60"/>
  <c r="C78" i="60"/>
  <c r="D78" i="60"/>
  <c r="C79" i="60"/>
  <c r="D79" i="60"/>
  <c r="C80" i="60"/>
  <c r="D80" i="60"/>
  <c r="C81" i="60"/>
  <c r="D81" i="60"/>
  <c r="C82" i="60"/>
  <c r="D82" i="60"/>
  <c r="C83" i="60"/>
  <c r="D83" i="60"/>
  <c r="C84" i="60"/>
  <c r="D84" i="60"/>
  <c r="C85" i="60"/>
  <c r="D85" i="60"/>
  <c r="C86" i="60"/>
  <c r="D86" i="60"/>
  <c r="C87" i="60"/>
  <c r="D87" i="60"/>
  <c r="C88" i="60"/>
  <c r="D88" i="60"/>
  <c r="C89" i="60"/>
  <c r="D89" i="60"/>
  <c r="C90" i="60"/>
  <c r="D90" i="60"/>
  <c r="C91" i="60"/>
  <c r="D91" i="60"/>
  <c r="C92" i="60"/>
  <c r="D92" i="60"/>
  <c r="C93" i="60"/>
  <c r="D93" i="60"/>
  <c r="C94" i="60"/>
  <c r="D94" i="60"/>
  <c r="C95" i="60"/>
  <c r="D95" i="60"/>
  <c r="C96" i="60"/>
  <c r="D96" i="60"/>
  <c r="C97" i="60"/>
  <c r="D97" i="60"/>
  <c r="E97" i="60"/>
  <c r="C98" i="60"/>
  <c r="D98" i="60"/>
  <c r="E98" i="60"/>
  <c r="C99" i="60"/>
  <c r="D99" i="60"/>
  <c r="E99" i="60"/>
  <c r="C100" i="60"/>
  <c r="D100" i="60"/>
  <c r="E100" i="60"/>
  <c r="C101" i="60"/>
  <c r="D101" i="60"/>
  <c r="E101" i="60"/>
  <c r="C102" i="60"/>
  <c r="D102" i="60"/>
  <c r="E102" i="60"/>
  <c r="C103" i="60"/>
  <c r="D103" i="60"/>
  <c r="E103" i="60"/>
  <c r="C104" i="60"/>
  <c r="D104" i="60"/>
  <c r="E104" i="60"/>
  <c r="C105" i="60"/>
  <c r="D105" i="60"/>
  <c r="E105" i="60"/>
  <c r="C106" i="60"/>
  <c r="D106" i="60"/>
  <c r="E106" i="60"/>
  <c r="C107" i="60"/>
  <c r="D107" i="60"/>
  <c r="E107" i="60"/>
  <c r="C108" i="60"/>
  <c r="D108" i="60"/>
  <c r="E108" i="60"/>
  <c r="C109" i="60"/>
  <c r="D109" i="60"/>
  <c r="E109" i="60"/>
  <c r="C110" i="60"/>
  <c r="D110" i="60"/>
  <c r="E110" i="60"/>
  <c r="C111" i="60"/>
  <c r="D111" i="60"/>
  <c r="E111" i="60"/>
  <c r="C112" i="60"/>
  <c r="D112" i="60"/>
  <c r="E112" i="60"/>
  <c r="C113" i="60"/>
  <c r="D113" i="60"/>
  <c r="E113" i="60"/>
  <c r="C114" i="60"/>
  <c r="D114" i="60"/>
  <c r="E114" i="60"/>
  <c r="C115" i="60"/>
  <c r="D115" i="60"/>
  <c r="E115" i="60"/>
  <c r="C116" i="60"/>
  <c r="D116" i="60"/>
  <c r="E116" i="60"/>
  <c r="C117" i="60"/>
  <c r="D117" i="60"/>
  <c r="E117" i="60"/>
  <c r="C118" i="60"/>
  <c r="D118" i="60"/>
  <c r="E118" i="60"/>
  <c r="C3" i="61"/>
  <c r="D3" i="61"/>
  <c r="E3" i="61"/>
  <c r="C4" i="61"/>
  <c r="D4" i="61"/>
  <c r="C5" i="61"/>
  <c r="D5" i="61"/>
  <c r="C6" i="61"/>
  <c r="D6" i="61"/>
  <c r="C7" i="61"/>
  <c r="D7" i="61"/>
  <c r="C8" i="61"/>
  <c r="D8" i="61"/>
  <c r="C9" i="61"/>
  <c r="D9" i="61"/>
  <c r="C10" i="61"/>
  <c r="D10" i="61"/>
  <c r="C11" i="61"/>
  <c r="D11" i="61"/>
  <c r="C12" i="61"/>
  <c r="D12" i="61"/>
  <c r="C13" i="61"/>
  <c r="D13" i="61"/>
  <c r="C14" i="61"/>
  <c r="D14" i="61"/>
  <c r="C15" i="61"/>
  <c r="D15" i="61"/>
  <c r="C16" i="61"/>
  <c r="D16" i="61"/>
  <c r="C17" i="61"/>
  <c r="D17" i="61"/>
  <c r="C18" i="61"/>
  <c r="D18" i="61"/>
  <c r="C19" i="61"/>
  <c r="D19" i="61"/>
  <c r="C20" i="61"/>
  <c r="D20" i="61"/>
  <c r="C21" i="61"/>
  <c r="D21" i="61"/>
  <c r="C22" i="61"/>
  <c r="D22" i="61"/>
  <c r="C23" i="61"/>
  <c r="D23" i="61"/>
  <c r="C24" i="61"/>
  <c r="D24" i="61"/>
  <c r="C25" i="61"/>
  <c r="D25" i="61"/>
  <c r="C26" i="61"/>
  <c r="D26" i="61"/>
  <c r="C27" i="61"/>
  <c r="D27" i="61"/>
  <c r="C28" i="61"/>
  <c r="D28" i="61"/>
  <c r="C29" i="61"/>
  <c r="D29" i="61"/>
  <c r="C30" i="61"/>
  <c r="D30" i="61"/>
  <c r="C31" i="61"/>
  <c r="D31" i="61"/>
  <c r="C32" i="61"/>
  <c r="D32" i="61"/>
  <c r="C33" i="61"/>
  <c r="D33" i="61"/>
  <c r="C34" i="61"/>
  <c r="D34" i="61"/>
  <c r="C35" i="61"/>
  <c r="D35" i="61"/>
  <c r="C36" i="61"/>
  <c r="D36" i="61"/>
  <c r="C37" i="61"/>
  <c r="D37" i="61"/>
  <c r="C38" i="61"/>
  <c r="D38" i="61"/>
  <c r="C39" i="61"/>
  <c r="D39" i="61"/>
  <c r="C40" i="61"/>
  <c r="D40" i="61"/>
  <c r="C41" i="61"/>
  <c r="D41" i="61"/>
  <c r="E41" i="61"/>
  <c r="C42" i="61"/>
  <c r="D42" i="61"/>
  <c r="C43" i="61"/>
  <c r="D43" i="61"/>
  <c r="C44" i="61"/>
  <c r="D44" i="61"/>
  <c r="C45" i="61"/>
  <c r="D45" i="61"/>
  <c r="C46" i="61"/>
  <c r="D46" i="61"/>
  <c r="C47" i="61"/>
  <c r="D47" i="61"/>
  <c r="C48" i="61"/>
  <c r="D48" i="61"/>
  <c r="C49" i="61"/>
  <c r="D49" i="61"/>
  <c r="C50" i="61"/>
  <c r="D50" i="61"/>
  <c r="C51" i="61"/>
  <c r="D51" i="61"/>
  <c r="C52" i="61"/>
  <c r="D52" i="61"/>
  <c r="C53" i="61"/>
  <c r="D53" i="61"/>
  <c r="C54" i="61"/>
  <c r="D54" i="61"/>
  <c r="C55" i="61"/>
  <c r="D55" i="61"/>
  <c r="C56" i="61"/>
  <c r="D56" i="61"/>
  <c r="C57" i="61"/>
  <c r="D57" i="61"/>
  <c r="C58" i="61"/>
  <c r="D58" i="61"/>
  <c r="C59" i="61"/>
  <c r="D59" i="61"/>
  <c r="C60" i="61"/>
  <c r="D60" i="61"/>
  <c r="C61" i="61"/>
  <c r="D61" i="61"/>
  <c r="C62" i="61"/>
  <c r="D62" i="61"/>
  <c r="C63" i="61"/>
  <c r="D63" i="61"/>
  <c r="C64" i="61"/>
  <c r="D64" i="61"/>
  <c r="C65" i="61"/>
  <c r="D65" i="61"/>
  <c r="C66" i="61"/>
  <c r="D66" i="61"/>
  <c r="C67" i="61"/>
  <c r="D67" i="61"/>
  <c r="C68" i="61"/>
  <c r="D68" i="61"/>
  <c r="C69" i="61"/>
  <c r="D69" i="61"/>
  <c r="C70" i="61"/>
  <c r="D70" i="61"/>
  <c r="C71" i="61"/>
  <c r="D71" i="61"/>
  <c r="C72" i="61"/>
  <c r="D72" i="61"/>
  <c r="C73" i="61"/>
  <c r="D73" i="61"/>
  <c r="C74" i="61"/>
  <c r="D74" i="61"/>
  <c r="C75" i="61"/>
  <c r="D75" i="61"/>
  <c r="C76" i="61"/>
  <c r="D76" i="61"/>
  <c r="C77" i="61"/>
  <c r="D77" i="61"/>
  <c r="C78" i="61"/>
  <c r="D78" i="61"/>
  <c r="C79" i="61"/>
  <c r="D79" i="61"/>
  <c r="C80" i="61"/>
  <c r="D80" i="61"/>
  <c r="C81" i="61"/>
  <c r="D81" i="61"/>
  <c r="C82" i="61"/>
  <c r="D82" i="61"/>
  <c r="C83" i="61"/>
  <c r="D83" i="61"/>
  <c r="C84" i="61"/>
  <c r="D84" i="61"/>
  <c r="C85" i="61"/>
  <c r="D85" i="61"/>
  <c r="C86" i="61"/>
  <c r="D86" i="61"/>
  <c r="C87" i="61"/>
  <c r="D87" i="61"/>
  <c r="C88" i="61"/>
  <c r="D88" i="61"/>
  <c r="C89" i="61"/>
  <c r="D89" i="61"/>
  <c r="C90" i="61"/>
  <c r="D90" i="61"/>
  <c r="C91" i="61"/>
  <c r="D91" i="61"/>
  <c r="C92" i="61"/>
  <c r="D92" i="61"/>
  <c r="C93" i="61"/>
  <c r="D93" i="61"/>
  <c r="C94" i="61"/>
  <c r="D94" i="61"/>
  <c r="C95" i="61"/>
  <c r="D95" i="61"/>
  <c r="C96" i="61"/>
  <c r="D96" i="61"/>
  <c r="C97" i="61"/>
  <c r="D97" i="61"/>
  <c r="E97" i="61"/>
  <c r="C98" i="61"/>
  <c r="D98" i="61"/>
  <c r="E98" i="61"/>
  <c r="C99" i="61"/>
  <c r="D99" i="61"/>
  <c r="E99" i="61"/>
  <c r="C100" i="61"/>
  <c r="D100" i="61"/>
  <c r="E100" i="61"/>
  <c r="C101" i="61"/>
  <c r="D101" i="61"/>
  <c r="E101" i="61"/>
  <c r="C102" i="61"/>
  <c r="D102" i="61"/>
  <c r="E102" i="61"/>
  <c r="C103" i="61"/>
  <c r="D103" i="61"/>
  <c r="E103" i="61"/>
  <c r="C104" i="61"/>
  <c r="D104" i="61"/>
  <c r="E104" i="61"/>
  <c r="C105" i="61"/>
  <c r="D105" i="61"/>
  <c r="E105" i="61"/>
  <c r="C106" i="61"/>
  <c r="D106" i="61"/>
  <c r="E106" i="61"/>
  <c r="C107" i="61"/>
  <c r="D107" i="61"/>
  <c r="E107" i="61"/>
  <c r="C108" i="61"/>
  <c r="D108" i="61"/>
  <c r="E108" i="61"/>
  <c r="C109" i="61"/>
  <c r="D109" i="61"/>
  <c r="E109" i="61"/>
  <c r="C110" i="61"/>
  <c r="D110" i="61"/>
  <c r="E110" i="61"/>
  <c r="C111" i="61"/>
  <c r="D111" i="61"/>
  <c r="E111" i="61"/>
  <c r="C112" i="61"/>
  <c r="D112" i="61"/>
  <c r="E112" i="61"/>
  <c r="C113" i="61"/>
  <c r="D113" i="61"/>
  <c r="E113" i="61"/>
  <c r="C114" i="61"/>
  <c r="D114" i="61"/>
  <c r="E114" i="61"/>
  <c r="C115" i="61"/>
  <c r="D115" i="61"/>
  <c r="E115" i="61"/>
  <c r="C116" i="61"/>
  <c r="D116" i="61"/>
  <c r="E116" i="61"/>
  <c r="C117" i="61"/>
  <c r="D117" i="61"/>
  <c r="E117" i="61"/>
  <c r="C118" i="61"/>
  <c r="D118" i="61"/>
  <c r="E118" i="61"/>
  <c r="B101" i="61"/>
  <c r="R101" i="61" s="1"/>
  <c r="B107" i="60"/>
  <c r="R107" i="60" s="1"/>
  <c r="B108" i="61"/>
  <c r="R108" i="61" s="1"/>
  <c r="B111" i="61"/>
  <c r="R111" i="61" s="1"/>
  <c r="B112" i="61"/>
  <c r="R112" i="61" s="1"/>
  <c r="B114" i="61"/>
  <c r="R114" i="61" s="1"/>
  <c r="B7" i="61"/>
  <c r="R7" i="61" s="1"/>
  <c r="B8" i="61"/>
  <c r="R8" i="61" s="1"/>
  <c r="B11" i="61"/>
  <c r="R11" i="61" s="1"/>
  <c r="B12" i="61"/>
  <c r="R12" i="61" s="1"/>
  <c r="B13" i="61"/>
  <c r="R13" i="61" s="1"/>
  <c r="B18" i="61"/>
  <c r="R18" i="61" s="1"/>
  <c r="B22" i="61"/>
  <c r="R22" i="61" s="1"/>
  <c r="B23" i="61"/>
  <c r="R23" i="61" s="1"/>
  <c r="B24" i="61"/>
  <c r="R24" i="61" s="1"/>
  <c r="B26" i="61"/>
  <c r="R26" i="61" s="1"/>
  <c r="B27" i="61"/>
  <c r="R27" i="61" s="1"/>
  <c r="B29" i="61"/>
  <c r="R29" i="61" s="1"/>
  <c r="B34" i="61"/>
  <c r="R34" i="61" s="1"/>
  <c r="B39" i="61"/>
  <c r="R39" i="61" s="1"/>
  <c r="B40" i="61"/>
  <c r="R40" i="61" s="1"/>
  <c r="B41" i="61"/>
  <c r="R41" i="61" s="1"/>
  <c r="B43" i="61"/>
  <c r="R43" i="61" s="1"/>
  <c r="B44" i="61"/>
  <c r="R44" i="61" s="1"/>
  <c r="B47" i="61"/>
  <c r="R47" i="61" s="1"/>
  <c r="B48" i="61"/>
  <c r="R48" i="61" s="1"/>
  <c r="B49" i="61"/>
  <c r="R49" i="61" s="1"/>
  <c r="B52" i="61"/>
  <c r="R52" i="61" s="1"/>
  <c r="B53" i="61"/>
  <c r="R53" i="61" s="1"/>
  <c r="B55" i="61"/>
  <c r="R55" i="61" s="1"/>
  <c r="B59" i="61"/>
  <c r="R59" i="61" s="1"/>
  <c r="B60" i="61"/>
  <c r="R60" i="61" s="1"/>
  <c r="B66" i="61"/>
  <c r="R66" i="61" s="1"/>
  <c r="B67" i="60"/>
  <c r="R67" i="60" s="1"/>
  <c r="B75" i="60"/>
  <c r="R75" i="60" s="1"/>
  <c r="B76" i="60"/>
  <c r="R76" i="60" s="1"/>
  <c r="B77" i="60"/>
  <c r="R77" i="60" s="1"/>
  <c r="B78" i="61"/>
  <c r="R78" i="61" s="1"/>
  <c r="B86" i="61"/>
  <c r="R86" i="61" s="1"/>
  <c r="B88" i="61"/>
  <c r="R88" i="61" s="1"/>
  <c r="B92" i="61"/>
  <c r="R92" i="61" s="1"/>
  <c r="B97" i="61"/>
  <c r="R97" i="61" s="1"/>
  <c r="B98" i="61"/>
  <c r="R98" i="61" s="1"/>
  <c r="A96" i="57" l="1"/>
  <c r="A96" i="7"/>
  <c r="A95" i="57"/>
  <c r="A95" i="7"/>
  <c r="B95" i="32" s="1"/>
  <c r="A32" i="62"/>
  <c r="A80" i="57"/>
  <c r="H89" i="56"/>
  <c r="A89" i="32" s="1"/>
  <c r="A29" i="57"/>
  <c r="A29" i="62"/>
  <c r="B107" i="32"/>
  <c r="A111" i="62"/>
  <c r="A65" i="7"/>
  <c r="A32" i="7"/>
  <c r="A89" i="7"/>
  <c r="H56" i="56"/>
  <c r="A56" i="32" s="1"/>
  <c r="A32" i="57"/>
  <c r="A56" i="57"/>
  <c r="A56" i="7"/>
  <c r="A6" i="62"/>
  <c r="A21" i="57"/>
  <c r="H29" i="56"/>
  <c r="A29" i="32" s="1"/>
  <c r="A49" i="7"/>
  <c r="A6" i="57"/>
  <c r="A21" i="7"/>
  <c r="A89" i="57"/>
  <c r="I89" i="61" s="1"/>
  <c r="A42" i="7"/>
  <c r="H40" i="56"/>
  <c r="A40" i="32" s="1"/>
  <c r="B117" i="32"/>
  <c r="A6" i="7"/>
  <c r="A21" i="62"/>
  <c r="A4" i="57"/>
  <c r="A65" i="57"/>
  <c r="A42" i="62"/>
  <c r="H80" i="56"/>
  <c r="A80" i="32" s="1"/>
  <c r="A42" i="57"/>
  <c r="A80" i="62"/>
  <c r="I107" i="56"/>
  <c r="A64" i="62"/>
  <c r="H64" i="56"/>
  <c r="A64" i="32" s="1"/>
  <c r="A17" i="62"/>
  <c r="A16" i="57"/>
  <c r="A64" i="7"/>
  <c r="A87" i="57"/>
  <c r="A88" i="7"/>
  <c r="A84" i="62"/>
  <c r="A109" i="62"/>
  <c r="A26" i="7"/>
  <c r="H36" i="56"/>
  <c r="A36" i="32" s="1"/>
  <c r="H87" i="56"/>
  <c r="A87" i="32" s="1"/>
  <c r="A40" i="7"/>
  <c r="A72" i="57"/>
  <c r="I111" i="56"/>
  <c r="A20" i="57"/>
  <c r="A26" i="62"/>
  <c r="A40" i="57"/>
  <c r="B109" i="32"/>
  <c r="A20" i="7"/>
  <c r="I113" i="56"/>
  <c r="A4" i="7"/>
  <c r="H14" i="56"/>
  <c r="A14" i="32" s="1"/>
  <c r="A36" i="7"/>
  <c r="A17" i="57"/>
  <c r="I117" i="56"/>
  <c r="A36" i="57"/>
  <c r="A88" i="62"/>
  <c r="A16" i="62"/>
  <c r="H49" i="56"/>
  <c r="A49" i="32" s="1"/>
  <c r="H65" i="56"/>
  <c r="A65" i="32" s="1"/>
  <c r="B119" i="32"/>
  <c r="H72" i="56"/>
  <c r="A72" i="32" s="1"/>
  <c r="A17" i="7"/>
  <c r="A117" i="62"/>
  <c r="A88" i="57"/>
  <c r="A16" i="7"/>
  <c r="A49" i="57"/>
  <c r="A72" i="62"/>
  <c r="A103" i="62"/>
  <c r="A79" i="7"/>
  <c r="A28" i="7"/>
  <c r="H20" i="56"/>
  <c r="A20" i="32" s="1"/>
  <c r="A28" i="62"/>
  <c r="A113" i="62"/>
  <c r="H28" i="56"/>
  <c r="A28" i="32" s="1"/>
  <c r="A4" i="62"/>
  <c r="A26" i="57"/>
  <c r="A87" i="62"/>
  <c r="B106" i="32"/>
  <c r="A106" i="62"/>
  <c r="H12" i="56"/>
  <c r="A12" i="32" s="1"/>
  <c r="A84" i="57"/>
  <c r="I103" i="56"/>
  <c r="H84" i="56"/>
  <c r="A84" i="32" s="1"/>
  <c r="A119" i="62"/>
  <c r="I115" i="56"/>
  <c r="A79" i="57"/>
  <c r="A8" i="7"/>
  <c r="B103" i="32"/>
  <c r="A79" i="62"/>
  <c r="A12" i="57"/>
  <c r="A24" i="57"/>
  <c r="A8" i="62"/>
  <c r="A24" i="62"/>
  <c r="A12" i="7"/>
  <c r="H24" i="56"/>
  <c r="A24" i="32" s="1"/>
  <c r="A115" i="62"/>
  <c r="H8" i="56"/>
  <c r="A8" i="32" s="1"/>
  <c r="A71" i="57"/>
  <c r="H71" i="56"/>
  <c r="A71" i="32" s="1"/>
  <c r="A71" i="7"/>
  <c r="A71" i="62"/>
  <c r="A39" i="7"/>
  <c r="A39" i="62"/>
  <c r="H39" i="56"/>
  <c r="A39" i="32" s="1"/>
  <c r="A39" i="57"/>
  <c r="A14" i="7"/>
  <c r="A69" i="57"/>
  <c r="A69" i="62"/>
  <c r="A69" i="7"/>
  <c r="H69" i="56"/>
  <c r="A69" i="32" s="1"/>
  <c r="A77" i="62"/>
  <c r="H77" i="56"/>
  <c r="A77" i="32" s="1"/>
  <c r="A77" i="57"/>
  <c r="A77" i="7"/>
  <c r="A14" i="57"/>
  <c r="H60" i="56"/>
  <c r="A60" i="32" s="1"/>
  <c r="A60" i="62"/>
  <c r="A60" i="7"/>
  <c r="A60" i="57"/>
  <c r="H96" i="56"/>
  <c r="A96" i="32" s="1"/>
  <c r="A96" i="62"/>
  <c r="B96" i="32"/>
  <c r="H66" i="56"/>
  <c r="A66" i="32" s="1"/>
  <c r="A66" i="62"/>
  <c r="A66" i="57"/>
  <c r="A66" i="7"/>
  <c r="H5" i="56"/>
  <c r="A5" i="32" s="1"/>
  <c r="A5" i="57"/>
  <c r="A5" i="7"/>
  <c r="A5" i="62"/>
  <c r="H61" i="56"/>
  <c r="A61" i="32" s="1"/>
  <c r="A61" i="57"/>
  <c r="I61" i="61" s="1"/>
  <c r="A61" i="7"/>
  <c r="B61" i="32" s="1"/>
  <c r="A61" i="62"/>
  <c r="H50" i="56"/>
  <c r="A50" i="32" s="1"/>
  <c r="A50" i="62"/>
  <c r="A50" i="7"/>
  <c r="A50" i="57"/>
  <c r="H95" i="56"/>
  <c r="A95" i="32" s="1"/>
  <c r="A95" i="62"/>
  <c r="H67" i="56"/>
  <c r="A67" i="32" s="1"/>
  <c r="A67" i="7"/>
  <c r="A67" i="57"/>
  <c r="A67" i="62"/>
  <c r="H3" i="56"/>
  <c r="A3" i="32" s="1"/>
  <c r="A3" i="7"/>
  <c r="A3" i="57"/>
  <c r="A3" i="62"/>
  <c r="A102" i="62"/>
  <c r="I102" i="56"/>
  <c r="B102" i="32"/>
  <c r="H31" i="56"/>
  <c r="A31" i="32" s="1"/>
  <c r="A31" i="7"/>
  <c r="A31" i="57"/>
  <c r="A31" i="62"/>
  <c r="H41" i="56"/>
  <c r="A41" i="32" s="1"/>
  <c r="A41" i="57"/>
  <c r="A41" i="7"/>
  <c r="A41" i="62"/>
  <c r="H46" i="56"/>
  <c r="A46" i="32" s="1"/>
  <c r="A46" i="57"/>
  <c r="A46" i="7"/>
  <c r="A46" i="62"/>
  <c r="H19" i="56"/>
  <c r="A19" i="32" s="1"/>
  <c r="A19" i="7"/>
  <c r="A19" i="57"/>
  <c r="A19" i="62"/>
  <c r="H25" i="56"/>
  <c r="A25" i="32" s="1"/>
  <c r="A25" i="57"/>
  <c r="A25" i="7"/>
  <c r="A25" i="62"/>
  <c r="H75" i="56"/>
  <c r="A75" i="32" s="1"/>
  <c r="A75" i="7"/>
  <c r="A75" i="57"/>
  <c r="A75" i="62"/>
  <c r="H11" i="56"/>
  <c r="A11" i="32" s="1"/>
  <c r="A11" i="7"/>
  <c r="A11" i="57"/>
  <c r="A11" i="62"/>
  <c r="A108" i="62"/>
  <c r="B108" i="32"/>
  <c r="I108" i="56"/>
  <c r="H15" i="56"/>
  <c r="A15" i="32" s="1"/>
  <c r="A15" i="7"/>
  <c r="A15" i="57"/>
  <c r="A15" i="62"/>
  <c r="H86" i="56"/>
  <c r="A86" i="32" s="1"/>
  <c r="A86" i="62"/>
  <c r="A86" i="7"/>
  <c r="B86" i="32" s="1"/>
  <c r="A86" i="57"/>
  <c r="I86" i="61" s="1"/>
  <c r="A112" i="62"/>
  <c r="I112" i="56"/>
  <c r="B112" i="32"/>
  <c r="H55" i="56"/>
  <c r="A55" i="32" s="1"/>
  <c r="A55" i="7"/>
  <c r="A55" i="57"/>
  <c r="A55" i="62"/>
  <c r="H44" i="56"/>
  <c r="A44" i="32" s="1"/>
  <c r="A44" i="62"/>
  <c r="A44" i="7"/>
  <c r="A44" i="57"/>
  <c r="I98" i="56"/>
  <c r="B98" i="32"/>
  <c r="A98" i="62"/>
  <c r="H34" i="56"/>
  <c r="A34" i="32" s="1"/>
  <c r="A34" i="57"/>
  <c r="A34" i="62"/>
  <c r="A34" i="7"/>
  <c r="H38" i="56"/>
  <c r="A38" i="32" s="1"/>
  <c r="A38" i="62"/>
  <c r="A38" i="57"/>
  <c r="A38" i="7"/>
  <c r="H33" i="56"/>
  <c r="A33" i="32" s="1"/>
  <c r="A33" i="57"/>
  <c r="I33" i="61" s="1"/>
  <c r="A33" i="7"/>
  <c r="B33" i="32" s="1"/>
  <c r="A33" i="62"/>
  <c r="H58" i="56"/>
  <c r="A58" i="32" s="1"/>
  <c r="A58" i="57"/>
  <c r="A58" i="62"/>
  <c r="A58" i="7"/>
  <c r="H51" i="56"/>
  <c r="A51" i="32" s="1"/>
  <c r="A51" i="7"/>
  <c r="A51" i="62"/>
  <c r="A51" i="57"/>
  <c r="H27" i="56"/>
  <c r="A27" i="32" s="1"/>
  <c r="A27" i="7"/>
  <c r="A27" i="57"/>
  <c r="A27" i="62"/>
  <c r="H91" i="56"/>
  <c r="A91" i="32" s="1"/>
  <c r="A91" i="7"/>
  <c r="A91" i="57"/>
  <c r="A91" i="62"/>
  <c r="H22" i="56"/>
  <c r="A22" i="32" s="1"/>
  <c r="A22" i="62"/>
  <c r="A22" i="7"/>
  <c r="A22" i="57"/>
  <c r="A104" i="62"/>
  <c r="I104" i="56"/>
  <c r="B104" i="32"/>
  <c r="H78" i="56"/>
  <c r="A78" i="32" s="1"/>
  <c r="A78" i="62"/>
  <c r="A78" i="7"/>
  <c r="A78" i="57"/>
  <c r="A100" i="62"/>
  <c r="I100" i="56"/>
  <c r="B100" i="32"/>
  <c r="A110" i="62"/>
  <c r="B110" i="32"/>
  <c r="H47" i="56"/>
  <c r="A47" i="32" s="1"/>
  <c r="A47" i="7"/>
  <c r="A47" i="57"/>
  <c r="A47" i="62"/>
  <c r="H59" i="56"/>
  <c r="A59" i="32" s="1"/>
  <c r="A59" i="7"/>
  <c r="A59" i="62"/>
  <c r="A59" i="57"/>
  <c r="A114" i="62"/>
  <c r="I114" i="56"/>
  <c r="B114" i="32"/>
  <c r="A99" i="62"/>
  <c r="B99" i="32"/>
  <c r="I99" i="56"/>
  <c r="I119" i="61"/>
  <c r="I119" i="60"/>
  <c r="A7" i="7"/>
  <c r="A7" i="62"/>
  <c r="A7" i="57"/>
  <c r="H7" i="56"/>
  <c r="A7" i="32" s="1"/>
  <c r="H30" i="56"/>
  <c r="A30" i="32" s="1"/>
  <c r="A30" i="62"/>
  <c r="A30" i="7"/>
  <c r="A30" i="57"/>
  <c r="H54" i="56"/>
  <c r="A54" i="32" s="1"/>
  <c r="A54" i="57"/>
  <c r="A54" i="7"/>
  <c r="A54" i="62"/>
  <c r="H92" i="56"/>
  <c r="A92" i="32" s="1"/>
  <c r="A92" i="62"/>
  <c r="A92" i="7"/>
  <c r="A92" i="57"/>
  <c r="H57" i="56"/>
  <c r="A57" i="32" s="1"/>
  <c r="A57" i="57"/>
  <c r="A57" i="7"/>
  <c r="A57" i="62"/>
  <c r="H70" i="56"/>
  <c r="A70" i="32" s="1"/>
  <c r="A70" i="7"/>
  <c r="A70" i="57"/>
  <c r="A70" i="62"/>
  <c r="A116" i="62"/>
  <c r="I116" i="56"/>
  <c r="B116" i="32"/>
  <c r="H94" i="56"/>
  <c r="A94" i="32" s="1"/>
  <c r="A94" i="7"/>
  <c r="A94" i="62"/>
  <c r="A94" i="57"/>
  <c r="H9" i="56"/>
  <c r="A9" i="32" s="1"/>
  <c r="A9" i="57"/>
  <c r="A9" i="7"/>
  <c r="A9" i="62"/>
  <c r="H43" i="56"/>
  <c r="A43" i="32" s="1"/>
  <c r="A43" i="7"/>
  <c r="A43" i="62"/>
  <c r="A43" i="57"/>
  <c r="I43" i="61" s="1"/>
  <c r="H35" i="56"/>
  <c r="A35" i="32" s="1"/>
  <c r="A35" i="7"/>
  <c r="A35" i="62"/>
  <c r="A35" i="57"/>
  <c r="I118" i="56"/>
  <c r="A118" i="62"/>
  <c r="B118" i="32"/>
  <c r="H62" i="56"/>
  <c r="A62" i="32" s="1"/>
  <c r="A62" i="7"/>
  <c r="A62" i="57"/>
  <c r="A62" i="62"/>
  <c r="H82" i="56"/>
  <c r="A82" i="32" s="1"/>
  <c r="A82" i="57"/>
  <c r="A82" i="62"/>
  <c r="A82" i="7"/>
  <c r="H83" i="56"/>
  <c r="A83" i="32" s="1"/>
  <c r="A83" i="7"/>
  <c r="A83" i="57"/>
  <c r="A83" i="62"/>
  <c r="H90" i="56"/>
  <c r="A90" i="32" s="1"/>
  <c r="A90" i="57"/>
  <c r="A90" i="62"/>
  <c r="A90" i="7"/>
  <c r="I105" i="56"/>
  <c r="B105" i="32"/>
  <c r="A105" i="62"/>
  <c r="H45" i="56"/>
  <c r="A45" i="32" s="1"/>
  <c r="A45" i="57"/>
  <c r="A45" i="7"/>
  <c r="A45" i="62"/>
  <c r="H13" i="56"/>
  <c r="A13" i="32" s="1"/>
  <c r="A13" i="57"/>
  <c r="A13" i="7"/>
  <c r="A13" i="62"/>
  <c r="H10" i="56"/>
  <c r="A10" i="32" s="1"/>
  <c r="A10" i="57"/>
  <c r="A10" i="62"/>
  <c r="A10" i="7"/>
  <c r="H53" i="56"/>
  <c r="A53" i="32" s="1"/>
  <c r="A53" i="57"/>
  <c r="A53" i="7"/>
  <c r="A53" i="62"/>
  <c r="A29" i="61"/>
  <c r="H29" i="61" s="1"/>
  <c r="B85" i="32"/>
  <c r="B81" i="32"/>
  <c r="B118" i="61"/>
  <c r="R118" i="61" s="1"/>
  <c r="B117" i="61"/>
  <c r="R117" i="61" s="1"/>
  <c r="B52" i="60"/>
  <c r="R52" i="60" s="1"/>
  <c r="A78" i="61"/>
  <c r="H78" i="61" s="1"/>
  <c r="A66" i="61"/>
  <c r="H66" i="61" s="1"/>
  <c r="A13" i="61"/>
  <c r="H13" i="61" s="1"/>
  <c r="B62" i="61"/>
  <c r="R62" i="61" s="1"/>
  <c r="B45" i="61"/>
  <c r="R45" i="61" s="1"/>
  <c r="B28" i="61"/>
  <c r="B74" i="61"/>
  <c r="R74" i="61" s="1"/>
  <c r="B110" i="61"/>
  <c r="R110" i="61" s="1"/>
  <c r="B109" i="61"/>
  <c r="R109" i="61" s="1"/>
  <c r="B57" i="61"/>
  <c r="R57" i="61" s="1"/>
  <c r="B9" i="61"/>
  <c r="B113" i="61"/>
  <c r="R113" i="61" s="1"/>
  <c r="B106" i="61"/>
  <c r="R106" i="61" s="1"/>
  <c r="B105" i="61"/>
  <c r="R105" i="61" s="1"/>
  <c r="B89" i="60"/>
  <c r="R89" i="60" s="1"/>
  <c r="A86" i="61"/>
  <c r="H86" i="61" s="1"/>
  <c r="B90" i="60"/>
  <c r="R90" i="60" s="1"/>
  <c r="B90" i="61"/>
  <c r="R90" i="61" s="1"/>
  <c r="B80" i="60"/>
  <c r="R80" i="60" s="1"/>
  <c r="B80" i="61"/>
  <c r="R80" i="61" s="1"/>
  <c r="B79" i="60"/>
  <c r="R79" i="60" s="1"/>
  <c r="B79" i="61"/>
  <c r="B56" i="60"/>
  <c r="R56" i="60" s="1"/>
  <c r="B38" i="60"/>
  <c r="R38" i="60" s="1"/>
  <c r="B38" i="61"/>
  <c r="R38" i="61" s="1"/>
  <c r="B5" i="60"/>
  <c r="R5" i="60" s="1"/>
  <c r="B5" i="61"/>
  <c r="R5" i="61" s="1"/>
  <c r="B4" i="60"/>
  <c r="R4" i="60" s="1"/>
  <c r="B4" i="61"/>
  <c r="R4" i="61" s="1"/>
  <c r="B3" i="60"/>
  <c r="R3" i="60" s="1"/>
  <c r="B3" i="61"/>
  <c r="R3" i="61" s="1"/>
  <c r="A53" i="61"/>
  <c r="H53" i="61" s="1"/>
  <c r="A34" i="61"/>
  <c r="H34" i="61" s="1"/>
  <c r="A107" i="60"/>
  <c r="H107" i="60" s="1"/>
  <c r="B55" i="60"/>
  <c r="R55" i="60" s="1"/>
  <c r="B44" i="60"/>
  <c r="R44" i="60" s="1"/>
  <c r="B17" i="60"/>
  <c r="B17" i="61"/>
  <c r="R17" i="61" s="1"/>
  <c r="B16" i="60"/>
  <c r="R16" i="60" s="1"/>
  <c r="B16" i="61"/>
  <c r="R16" i="61" s="1"/>
  <c r="B15" i="60"/>
  <c r="B15" i="61"/>
  <c r="R15" i="61" s="1"/>
  <c r="B116" i="60"/>
  <c r="R116" i="60" s="1"/>
  <c r="B43" i="60"/>
  <c r="R43" i="60" s="1"/>
  <c r="B42" i="60"/>
  <c r="R42" i="60" s="1"/>
  <c r="B42" i="61"/>
  <c r="R42" i="61" s="1"/>
  <c r="A26" i="61"/>
  <c r="H26" i="61" s="1"/>
  <c r="B25" i="60"/>
  <c r="R25" i="60" s="1"/>
  <c r="B14" i="60"/>
  <c r="R14" i="60" s="1"/>
  <c r="B14" i="61"/>
  <c r="R14" i="61" s="1"/>
  <c r="B115" i="60"/>
  <c r="R115" i="60" s="1"/>
  <c r="B99" i="60"/>
  <c r="R99" i="60" s="1"/>
  <c r="B99" i="61"/>
  <c r="R99" i="61" s="1"/>
  <c r="B116" i="61"/>
  <c r="R116" i="61" s="1"/>
  <c r="B115" i="61"/>
  <c r="R115" i="61" s="1"/>
  <c r="B107" i="61"/>
  <c r="R107" i="61" s="1"/>
  <c r="B25" i="61"/>
  <c r="R25" i="61" s="1"/>
  <c r="A76" i="60"/>
  <c r="H76" i="60" s="1"/>
  <c r="B82" i="60"/>
  <c r="R82" i="60" s="1"/>
  <c r="B70" i="61"/>
  <c r="R70" i="61" s="1"/>
  <c r="B70" i="60"/>
  <c r="R70" i="60" s="1"/>
  <c r="B69" i="60"/>
  <c r="R69" i="60" s="1"/>
  <c r="B69" i="61"/>
  <c r="R69" i="61" s="1"/>
  <c r="B51" i="60"/>
  <c r="R51" i="60" s="1"/>
  <c r="B32" i="60"/>
  <c r="R32" i="60" s="1"/>
  <c r="B32" i="61"/>
  <c r="B31" i="60"/>
  <c r="B31" i="61"/>
  <c r="R31" i="61" s="1"/>
  <c r="B30" i="60"/>
  <c r="B30" i="61"/>
  <c r="R30" i="61" s="1"/>
  <c r="B111" i="60"/>
  <c r="R111" i="60" s="1"/>
  <c r="B103" i="60"/>
  <c r="R103" i="60" s="1"/>
  <c r="B103" i="61"/>
  <c r="R103" i="61" s="1"/>
  <c r="B56" i="61"/>
  <c r="R56" i="61" s="1"/>
  <c r="B51" i="61"/>
  <c r="R51" i="61" s="1"/>
  <c r="A49" i="61"/>
  <c r="H49" i="61" s="1"/>
  <c r="A41" i="61"/>
  <c r="H41" i="61" s="1"/>
  <c r="B96" i="60"/>
  <c r="R96" i="60" s="1"/>
  <c r="B96" i="61"/>
  <c r="R96" i="61" s="1"/>
  <c r="B87" i="60"/>
  <c r="R87" i="60" s="1"/>
  <c r="B87" i="61"/>
  <c r="R87" i="61" s="1"/>
  <c r="B78" i="60"/>
  <c r="R78" i="60" s="1"/>
  <c r="B77" i="61"/>
  <c r="R77" i="61" s="1"/>
  <c r="B60" i="60"/>
  <c r="R60" i="60" s="1"/>
  <c r="B37" i="60"/>
  <c r="B37" i="61"/>
  <c r="R37" i="61" s="1"/>
  <c r="B108" i="60"/>
  <c r="R108" i="60" s="1"/>
  <c r="B100" i="60"/>
  <c r="R100" i="60" s="1"/>
  <c r="B100" i="61"/>
  <c r="R100" i="61" s="1"/>
  <c r="B82" i="61"/>
  <c r="R82" i="61" s="1"/>
  <c r="B95" i="61"/>
  <c r="R95" i="61" s="1"/>
  <c r="B95" i="60"/>
  <c r="R95" i="60" s="1"/>
  <c r="B86" i="60"/>
  <c r="R86" i="60" s="1"/>
  <c r="B64" i="61"/>
  <c r="R64" i="61" s="1"/>
  <c r="B64" i="60"/>
  <c r="R64" i="60" s="1"/>
  <c r="B59" i="60"/>
  <c r="R59" i="60" s="1"/>
  <c r="B48" i="60"/>
  <c r="R48" i="60" s="1"/>
  <c r="B91" i="60"/>
  <c r="R91" i="60" s="1"/>
  <c r="B91" i="61"/>
  <c r="R91" i="61" s="1"/>
  <c r="B83" i="60"/>
  <c r="R83" i="60" s="1"/>
  <c r="B83" i="61"/>
  <c r="R83" i="61" s="1"/>
  <c r="B72" i="60"/>
  <c r="R72" i="60" s="1"/>
  <c r="B72" i="61"/>
  <c r="R72" i="61" s="1"/>
  <c r="B71" i="61"/>
  <c r="R71" i="61" s="1"/>
  <c r="B71" i="60"/>
  <c r="R71" i="60" s="1"/>
  <c r="B63" i="60"/>
  <c r="R63" i="60" s="1"/>
  <c r="B63" i="61"/>
  <c r="R63" i="61" s="1"/>
  <c r="B47" i="60"/>
  <c r="R47" i="60" s="1"/>
  <c r="B33" i="60"/>
  <c r="B33" i="61"/>
  <c r="R33" i="61" s="1"/>
  <c r="B24" i="60"/>
  <c r="B23" i="60"/>
  <c r="B6" i="60"/>
  <c r="R6" i="60" s="1"/>
  <c r="B6" i="61"/>
  <c r="R6" i="61" s="1"/>
  <c r="B112" i="60"/>
  <c r="R112" i="60" s="1"/>
  <c r="B104" i="60"/>
  <c r="R104" i="60" s="1"/>
  <c r="B104" i="61"/>
  <c r="R104" i="61" s="1"/>
  <c r="A18" i="61"/>
  <c r="H18" i="61" s="1"/>
  <c r="B94" i="60"/>
  <c r="R94" i="60" s="1"/>
  <c r="B85" i="60"/>
  <c r="R85" i="60" s="1"/>
  <c r="B81" i="60"/>
  <c r="R81" i="60" s="1"/>
  <c r="B68" i="60"/>
  <c r="R68" i="60" s="1"/>
  <c r="B62" i="60"/>
  <c r="R62" i="60" s="1"/>
  <c r="B58" i="60"/>
  <c r="R58" i="60" s="1"/>
  <c r="B54" i="60"/>
  <c r="R54" i="60" s="1"/>
  <c r="B50" i="60"/>
  <c r="R50" i="60" s="1"/>
  <c r="B46" i="60"/>
  <c r="R46" i="60" s="1"/>
  <c r="B41" i="60"/>
  <c r="R41" i="60" s="1"/>
  <c r="B40" i="60"/>
  <c r="R40" i="60" s="1"/>
  <c r="B36" i="60"/>
  <c r="B35" i="60"/>
  <c r="B29" i="60"/>
  <c r="R29" i="60" s="1"/>
  <c r="B22" i="60"/>
  <c r="B13" i="60"/>
  <c r="B12" i="60"/>
  <c r="B11" i="60"/>
  <c r="B10" i="60"/>
  <c r="B118" i="60"/>
  <c r="R118" i="60" s="1"/>
  <c r="B114" i="60"/>
  <c r="R114" i="60" s="1"/>
  <c r="B110" i="60"/>
  <c r="R110" i="60" s="1"/>
  <c r="B106" i="60"/>
  <c r="R106" i="60" s="1"/>
  <c r="B102" i="60"/>
  <c r="R102" i="60" s="1"/>
  <c r="I85" i="61"/>
  <c r="B102" i="61"/>
  <c r="R102" i="61" s="1"/>
  <c r="B94" i="61"/>
  <c r="R94" i="61" s="1"/>
  <c r="B93" i="61"/>
  <c r="R93" i="61" s="1"/>
  <c r="B89" i="61"/>
  <c r="R89" i="61" s="1"/>
  <c r="B58" i="61"/>
  <c r="R58" i="61" s="1"/>
  <c r="B54" i="61"/>
  <c r="R54" i="61" s="1"/>
  <c r="B50" i="61"/>
  <c r="R50" i="61" s="1"/>
  <c r="B46" i="61"/>
  <c r="R46" i="61" s="1"/>
  <c r="B10" i="61"/>
  <c r="R10" i="61" s="1"/>
  <c r="B65" i="60"/>
  <c r="R65" i="60" s="1"/>
  <c r="A22" i="61"/>
  <c r="H22" i="61" s="1"/>
  <c r="B98" i="60"/>
  <c r="R98" i="60" s="1"/>
  <c r="B97" i="60"/>
  <c r="R97" i="60" s="1"/>
  <c r="B92" i="60"/>
  <c r="R92" i="60" s="1"/>
  <c r="B88" i="60"/>
  <c r="R88" i="60" s="1"/>
  <c r="B84" i="60"/>
  <c r="R84" i="60" s="1"/>
  <c r="B74" i="60"/>
  <c r="R74" i="60" s="1"/>
  <c r="B73" i="60"/>
  <c r="R73" i="60" s="1"/>
  <c r="B66" i="60"/>
  <c r="R66" i="60" s="1"/>
  <c r="B61" i="60"/>
  <c r="R61" i="60" s="1"/>
  <c r="B57" i="60"/>
  <c r="R57" i="60" s="1"/>
  <c r="B53" i="60"/>
  <c r="R53" i="60" s="1"/>
  <c r="B49" i="60"/>
  <c r="R49" i="60" s="1"/>
  <c r="B45" i="60"/>
  <c r="R45" i="60" s="1"/>
  <c r="B39" i="60"/>
  <c r="B34" i="60"/>
  <c r="R34" i="60" s="1"/>
  <c r="B28" i="60"/>
  <c r="R28" i="60" s="1"/>
  <c r="B27" i="60"/>
  <c r="B26" i="60"/>
  <c r="R26" i="60" s="1"/>
  <c r="B21" i="60"/>
  <c r="R21" i="60" s="1"/>
  <c r="B20" i="60"/>
  <c r="B19" i="60"/>
  <c r="B18" i="60"/>
  <c r="B9" i="60"/>
  <c r="B8" i="60"/>
  <c r="R8" i="60" s="1"/>
  <c r="B7" i="60"/>
  <c r="B117" i="60"/>
  <c r="R117" i="60" s="1"/>
  <c r="B113" i="60"/>
  <c r="R113" i="60" s="1"/>
  <c r="B109" i="60"/>
  <c r="R109" i="60" s="1"/>
  <c r="B105" i="60"/>
  <c r="R105" i="60" s="1"/>
  <c r="B101" i="60"/>
  <c r="R101" i="60" s="1"/>
  <c r="B85" i="61"/>
  <c r="R85" i="61" s="1"/>
  <c r="B84" i="61"/>
  <c r="R84" i="61" s="1"/>
  <c r="B81" i="61"/>
  <c r="R81" i="61" s="1"/>
  <c r="B76" i="61"/>
  <c r="R76" i="61" s="1"/>
  <c r="B75" i="61"/>
  <c r="R75" i="61" s="1"/>
  <c r="B73" i="61"/>
  <c r="R73" i="61" s="1"/>
  <c r="B68" i="61"/>
  <c r="B67" i="61"/>
  <c r="R67" i="61" s="1"/>
  <c r="B65" i="61"/>
  <c r="R65" i="61" s="1"/>
  <c r="B61" i="61"/>
  <c r="R61" i="61" s="1"/>
  <c r="B36" i="61"/>
  <c r="B35" i="61"/>
  <c r="R35" i="61" s="1"/>
  <c r="B21" i="61"/>
  <c r="R21" i="61" s="1"/>
  <c r="B20" i="61"/>
  <c r="R20" i="61" s="1"/>
  <c r="B19" i="61"/>
  <c r="B93" i="60"/>
  <c r="R93" i="60" s="1"/>
  <c r="B84" i="32"/>
  <c r="B52" i="32"/>
  <c r="I109" i="61"/>
  <c r="A77" i="60"/>
  <c r="H77" i="60" s="1"/>
  <c r="A75" i="60"/>
  <c r="H75" i="60" s="1"/>
  <c r="A67" i="60"/>
  <c r="H67" i="60" s="1"/>
  <c r="A114" i="61"/>
  <c r="H114" i="61" s="1"/>
  <c r="A112" i="61"/>
  <c r="H112" i="61" s="1"/>
  <c r="A111" i="61"/>
  <c r="H111" i="61" s="1"/>
  <c r="A108" i="61"/>
  <c r="H108" i="61" s="1"/>
  <c r="A101" i="61"/>
  <c r="H101" i="61" s="1"/>
  <c r="A98" i="61"/>
  <c r="H98" i="61" s="1"/>
  <c r="A97" i="61"/>
  <c r="H97" i="61" s="1"/>
  <c r="A92" i="61"/>
  <c r="H92" i="61" s="1"/>
  <c r="A88" i="61"/>
  <c r="H88" i="61" s="1"/>
  <c r="A60" i="61"/>
  <c r="H60" i="61" s="1"/>
  <c r="A52" i="61"/>
  <c r="H52" i="61" s="1"/>
  <c r="A48" i="61"/>
  <c r="H48" i="61" s="1"/>
  <c r="A44" i="61"/>
  <c r="H44" i="61" s="1"/>
  <c r="A40" i="61"/>
  <c r="H40" i="61" s="1"/>
  <c r="A24" i="61"/>
  <c r="H24" i="61" s="1"/>
  <c r="A12" i="61"/>
  <c r="H12" i="61" s="1"/>
  <c r="A8" i="61"/>
  <c r="H8" i="61" s="1"/>
  <c r="A59" i="61"/>
  <c r="H59" i="61" s="1"/>
  <c r="A55" i="61"/>
  <c r="H55" i="61" s="1"/>
  <c r="A47" i="61"/>
  <c r="H47" i="61" s="1"/>
  <c r="A43" i="61"/>
  <c r="H43" i="61" s="1"/>
  <c r="A39" i="61"/>
  <c r="H39" i="61" s="1"/>
  <c r="A27" i="61"/>
  <c r="H27" i="61" s="1"/>
  <c r="A23" i="61"/>
  <c r="H23" i="61" s="1"/>
  <c r="A11" i="61"/>
  <c r="H11" i="61" s="1"/>
  <c r="A7" i="61"/>
  <c r="H7" i="61" s="1"/>
  <c r="I110" i="61" l="1"/>
  <c r="I110" i="56"/>
  <c r="I106" i="61"/>
  <c r="I106" i="56"/>
  <c r="A90" i="61"/>
  <c r="H90" i="61" s="1"/>
  <c r="A15" i="61"/>
  <c r="H15" i="61" s="1"/>
  <c r="A71" i="61"/>
  <c r="H71" i="61" s="1"/>
  <c r="A59" i="60"/>
  <c r="H59" i="60" s="1"/>
  <c r="A79" i="60"/>
  <c r="H79" i="60" s="1"/>
  <c r="A67" i="61"/>
  <c r="H67" i="61" s="1"/>
  <c r="A3" i="61"/>
  <c r="H3" i="61" s="1"/>
  <c r="A71" i="60"/>
  <c r="H71" i="60" s="1"/>
  <c r="A14" i="60"/>
  <c r="H14" i="60" s="1"/>
  <c r="A83" i="61"/>
  <c r="H83" i="61" s="1"/>
  <c r="A21" i="60"/>
  <c r="H21" i="60" s="1"/>
  <c r="A34" i="60"/>
  <c r="H34" i="60" s="1"/>
  <c r="A38" i="60"/>
  <c r="H38" i="60" s="1"/>
  <c r="A113" i="61"/>
  <c r="H113" i="61" s="1"/>
  <c r="A64" i="61"/>
  <c r="H64" i="61" s="1"/>
  <c r="A80" i="61"/>
  <c r="H80" i="61" s="1"/>
  <c r="A8" i="60"/>
  <c r="H8" i="60" s="1"/>
  <c r="A45" i="60"/>
  <c r="H45" i="60" s="1"/>
  <c r="A51" i="61"/>
  <c r="H51" i="61" s="1"/>
  <c r="A75" i="61"/>
  <c r="H75" i="61" s="1"/>
  <c r="A16" i="61"/>
  <c r="H16" i="61" s="1"/>
  <c r="A28" i="60"/>
  <c r="H28" i="60" s="1"/>
  <c r="A52" i="60"/>
  <c r="H52" i="60" s="1"/>
  <c r="A57" i="61"/>
  <c r="H57" i="61" s="1"/>
  <c r="A3" i="60"/>
  <c r="H3" i="60" s="1"/>
  <c r="A9" i="60"/>
  <c r="H9" i="60" s="1"/>
  <c r="R9" i="60"/>
  <c r="A39" i="60"/>
  <c r="H39" i="60" s="1"/>
  <c r="R39" i="60"/>
  <c r="A11" i="60"/>
  <c r="H11" i="60" s="1"/>
  <c r="R11" i="60"/>
  <c r="A37" i="60"/>
  <c r="H37" i="60" s="1"/>
  <c r="R37" i="60"/>
  <c r="A32" i="61"/>
  <c r="H32" i="61" s="1"/>
  <c r="R32" i="61"/>
  <c r="A15" i="60"/>
  <c r="H15" i="60" s="1"/>
  <c r="R15" i="60"/>
  <c r="A17" i="60"/>
  <c r="H17" i="60" s="1"/>
  <c r="R17" i="60"/>
  <c r="A28" i="61"/>
  <c r="H28" i="61" s="1"/>
  <c r="R28" i="61"/>
  <c r="A72" i="61"/>
  <c r="H72" i="61" s="1"/>
  <c r="A115" i="61"/>
  <c r="H115" i="61" s="1"/>
  <c r="A25" i="60"/>
  <c r="H25" i="60" s="1"/>
  <c r="A7" i="60"/>
  <c r="H7" i="60" s="1"/>
  <c r="R7" i="60"/>
  <c r="A20" i="60"/>
  <c r="H20" i="60" s="1"/>
  <c r="R20" i="60"/>
  <c r="A27" i="60"/>
  <c r="H27" i="60" s="1"/>
  <c r="R27" i="60"/>
  <c r="A12" i="60"/>
  <c r="H12" i="60" s="1"/>
  <c r="R12" i="60"/>
  <c r="A30" i="60"/>
  <c r="H30" i="60" s="1"/>
  <c r="R30" i="60"/>
  <c r="A79" i="61"/>
  <c r="H79" i="61" s="1"/>
  <c r="R79" i="61"/>
  <c r="A56" i="61"/>
  <c r="H56" i="61" s="1"/>
  <c r="A95" i="61"/>
  <c r="H95" i="61" s="1"/>
  <c r="A104" i="61"/>
  <c r="H104" i="61" s="1"/>
  <c r="A116" i="61"/>
  <c r="H116" i="61" s="1"/>
  <c r="A43" i="60"/>
  <c r="H43" i="60" s="1"/>
  <c r="A32" i="60"/>
  <c r="H32" i="60" s="1"/>
  <c r="A18" i="60"/>
  <c r="H18" i="60" s="1"/>
  <c r="R18" i="60"/>
  <c r="A13" i="60"/>
  <c r="H13" i="60" s="1"/>
  <c r="R13" i="60"/>
  <c r="A35" i="60"/>
  <c r="H35" i="60" s="1"/>
  <c r="R35" i="60"/>
  <c r="A23" i="60"/>
  <c r="H23" i="60" s="1"/>
  <c r="R23" i="60"/>
  <c r="A33" i="60"/>
  <c r="H33" i="60" s="1"/>
  <c r="R33" i="60"/>
  <c r="A9" i="61"/>
  <c r="H9" i="61" s="1"/>
  <c r="R9" i="61"/>
  <c r="A31" i="61"/>
  <c r="H31" i="61" s="1"/>
  <c r="A106" i="61"/>
  <c r="H106" i="61" s="1"/>
  <c r="A5" i="60"/>
  <c r="H5" i="60" s="1"/>
  <c r="A4" i="60"/>
  <c r="H4" i="60" s="1"/>
  <c r="A40" i="60"/>
  <c r="H40" i="60" s="1"/>
  <c r="A19" i="61"/>
  <c r="H19" i="61" s="1"/>
  <c r="R19" i="61"/>
  <c r="A36" i="61"/>
  <c r="H36" i="61" s="1"/>
  <c r="R36" i="61"/>
  <c r="A68" i="61"/>
  <c r="H68" i="61" s="1"/>
  <c r="R68" i="61"/>
  <c r="A19" i="60"/>
  <c r="H19" i="60" s="1"/>
  <c r="R19" i="60"/>
  <c r="A10" i="60"/>
  <c r="H10" i="60" s="1"/>
  <c r="R10" i="60"/>
  <c r="A22" i="60"/>
  <c r="H22" i="60" s="1"/>
  <c r="R22" i="60"/>
  <c r="A36" i="60"/>
  <c r="H36" i="60" s="1"/>
  <c r="R36" i="60"/>
  <c r="A24" i="60"/>
  <c r="H24" i="60" s="1"/>
  <c r="R24" i="60"/>
  <c r="A31" i="60"/>
  <c r="H31" i="60" s="1"/>
  <c r="R31" i="60"/>
  <c r="A45" i="61"/>
  <c r="H45" i="61" s="1"/>
  <c r="I86" i="56"/>
  <c r="I86" i="60"/>
  <c r="I33" i="56"/>
  <c r="I33" i="60"/>
  <c r="I109" i="60"/>
  <c r="I85" i="56"/>
  <c r="I85" i="60"/>
  <c r="I106" i="60"/>
  <c r="I89" i="56"/>
  <c r="I89" i="60"/>
  <c r="I61" i="56"/>
  <c r="I61" i="60"/>
  <c r="I110" i="60"/>
  <c r="I43" i="56"/>
  <c r="I43" i="60"/>
  <c r="A109" i="61"/>
  <c r="H109" i="61" s="1"/>
  <c r="A117" i="61"/>
  <c r="H117" i="61" s="1"/>
  <c r="B88" i="32"/>
  <c r="A105" i="61"/>
  <c r="H105" i="61" s="1"/>
  <c r="A110" i="61"/>
  <c r="H110" i="61" s="1"/>
  <c r="A118" i="61"/>
  <c r="H118" i="61" s="1"/>
  <c r="A83" i="60"/>
  <c r="H83" i="60" s="1"/>
  <c r="B15" i="32"/>
  <c r="A100" i="61"/>
  <c r="H100" i="61" s="1"/>
  <c r="I81" i="61"/>
  <c r="A16" i="60"/>
  <c r="H16" i="60" s="1"/>
  <c r="A42" i="60"/>
  <c r="H42" i="60" s="1"/>
  <c r="A73" i="60"/>
  <c r="H73" i="60" s="1"/>
  <c r="A93" i="61"/>
  <c r="H93" i="61" s="1"/>
  <c r="A65" i="60"/>
  <c r="H65" i="60" s="1"/>
  <c r="A94" i="61"/>
  <c r="H94" i="61" s="1"/>
  <c r="A35" i="61"/>
  <c r="H35" i="61" s="1"/>
  <c r="A76" i="61"/>
  <c r="H76" i="61" s="1"/>
  <c r="A41" i="60"/>
  <c r="H41" i="60" s="1"/>
  <c r="A63" i="60"/>
  <c r="H63" i="60" s="1"/>
  <c r="A81" i="60"/>
  <c r="H81" i="60" s="1"/>
  <c r="A26" i="60"/>
  <c r="H26" i="60" s="1"/>
  <c r="B29" i="32"/>
  <c r="I45" i="61"/>
  <c r="A102" i="61"/>
  <c r="H102" i="61" s="1"/>
  <c r="I57" i="61"/>
  <c r="A89" i="60"/>
  <c r="H89" i="60" s="1"/>
  <c r="A62" i="61"/>
  <c r="H62" i="61" s="1"/>
  <c r="A74" i="61"/>
  <c r="H74" i="61" s="1"/>
  <c r="A61" i="61"/>
  <c r="H61" i="61" s="1"/>
  <c r="A84" i="61"/>
  <c r="H84" i="61" s="1"/>
  <c r="A88" i="60"/>
  <c r="H88" i="60" s="1"/>
  <c r="A46" i="61"/>
  <c r="H46" i="61" s="1"/>
  <c r="A118" i="60"/>
  <c r="H118" i="60" s="1"/>
  <c r="A29" i="60"/>
  <c r="H29" i="60" s="1"/>
  <c r="A50" i="60"/>
  <c r="H50" i="60" s="1"/>
  <c r="A63" i="61"/>
  <c r="H63" i="61" s="1"/>
  <c r="A37" i="61"/>
  <c r="H37" i="61" s="1"/>
  <c r="A77" i="61"/>
  <c r="H77" i="61" s="1"/>
  <c r="A87" i="61"/>
  <c r="H87" i="61" s="1"/>
  <c r="I88" i="61"/>
  <c r="A103" i="61"/>
  <c r="H103" i="61" s="1"/>
  <c r="A111" i="60"/>
  <c r="H111" i="60" s="1"/>
  <c r="A70" i="61"/>
  <c r="H70" i="61" s="1"/>
  <c r="A115" i="60"/>
  <c r="H115" i="60" s="1"/>
  <c r="A116" i="60"/>
  <c r="H116" i="60" s="1"/>
  <c r="A4" i="61"/>
  <c r="H4" i="61" s="1"/>
  <c r="A5" i="61"/>
  <c r="H5" i="61" s="1"/>
  <c r="A38" i="61"/>
  <c r="H38" i="61" s="1"/>
  <c r="A90" i="60"/>
  <c r="H90" i="60" s="1"/>
  <c r="A96" i="61"/>
  <c r="H96" i="61" s="1"/>
  <c r="I84" i="61"/>
  <c r="A20" i="61"/>
  <c r="H20" i="61" s="1"/>
  <c r="A73" i="61"/>
  <c r="H73" i="61" s="1"/>
  <c r="A53" i="60"/>
  <c r="H53" i="60" s="1"/>
  <c r="B65" i="32"/>
  <c r="I65" i="61"/>
  <c r="A6" i="60"/>
  <c r="H6" i="60" s="1"/>
  <c r="A33" i="61"/>
  <c r="H33" i="61" s="1"/>
  <c r="A64" i="60"/>
  <c r="H64" i="60" s="1"/>
  <c r="A69" i="61"/>
  <c r="H69" i="61" s="1"/>
  <c r="A25" i="61"/>
  <c r="H25" i="61" s="1"/>
  <c r="A44" i="60"/>
  <c r="H44" i="60" s="1"/>
  <c r="I105" i="61"/>
  <c r="I100" i="61"/>
  <c r="A89" i="61"/>
  <c r="H89" i="61" s="1"/>
  <c r="A21" i="61"/>
  <c r="H21" i="61" s="1"/>
  <c r="A101" i="60"/>
  <c r="H101" i="60" s="1"/>
  <c r="A117" i="60"/>
  <c r="H117" i="60" s="1"/>
  <c r="A104" i="60"/>
  <c r="H104" i="60" s="1"/>
  <c r="A6" i="61"/>
  <c r="H6" i="61" s="1"/>
  <c r="A108" i="60"/>
  <c r="H108" i="60" s="1"/>
  <c r="A60" i="60"/>
  <c r="H60" i="60" s="1"/>
  <c r="A87" i="60"/>
  <c r="H87" i="60" s="1"/>
  <c r="A82" i="60"/>
  <c r="H82" i="60" s="1"/>
  <c r="A57" i="60"/>
  <c r="H57" i="60" s="1"/>
  <c r="A66" i="60"/>
  <c r="H66" i="60" s="1"/>
  <c r="A74" i="60"/>
  <c r="H74" i="60" s="1"/>
  <c r="A97" i="60"/>
  <c r="H97" i="60" s="1"/>
  <c r="A54" i="61"/>
  <c r="H54" i="61" s="1"/>
  <c r="A54" i="60"/>
  <c r="H54" i="60" s="1"/>
  <c r="A68" i="60"/>
  <c r="H68" i="60" s="1"/>
  <c r="A112" i="60"/>
  <c r="H112" i="60" s="1"/>
  <c r="A47" i="60"/>
  <c r="H47" i="60" s="1"/>
  <c r="A91" i="60"/>
  <c r="H91" i="60" s="1"/>
  <c r="A48" i="60"/>
  <c r="H48" i="60" s="1"/>
  <c r="A86" i="60"/>
  <c r="H86" i="60" s="1"/>
  <c r="A82" i="61"/>
  <c r="H82" i="61" s="1"/>
  <c r="A78" i="60"/>
  <c r="H78" i="60" s="1"/>
  <c r="A96" i="60"/>
  <c r="H96" i="60" s="1"/>
  <c r="A103" i="60"/>
  <c r="H103" i="60" s="1"/>
  <c r="A99" i="60"/>
  <c r="H99" i="60" s="1"/>
  <c r="A14" i="61"/>
  <c r="H14" i="61" s="1"/>
  <c r="B43" i="32"/>
  <c r="A55" i="60"/>
  <c r="H55" i="60" s="1"/>
  <c r="A65" i="61"/>
  <c r="H65" i="61" s="1"/>
  <c r="A85" i="61"/>
  <c r="H85" i="61" s="1"/>
  <c r="A109" i="60"/>
  <c r="H109" i="60" s="1"/>
  <c r="A49" i="60"/>
  <c r="H49" i="60" s="1"/>
  <c r="A84" i="60"/>
  <c r="H84" i="60" s="1"/>
  <c r="A98" i="60"/>
  <c r="H98" i="60" s="1"/>
  <c r="A50" i="61"/>
  <c r="H50" i="61" s="1"/>
  <c r="A106" i="60"/>
  <c r="H106" i="60" s="1"/>
  <c r="A114" i="60"/>
  <c r="H114" i="60" s="1"/>
  <c r="B11" i="32"/>
  <c r="I11" i="61"/>
  <c r="A46" i="60"/>
  <c r="H46" i="60" s="1"/>
  <c r="A58" i="60"/>
  <c r="H58" i="60" s="1"/>
  <c r="A95" i="60"/>
  <c r="H95" i="60" s="1"/>
  <c r="A100" i="60"/>
  <c r="H100" i="60" s="1"/>
  <c r="A51" i="60"/>
  <c r="H51" i="60" s="1"/>
  <c r="A17" i="61"/>
  <c r="H17" i="61" s="1"/>
  <c r="A91" i="61"/>
  <c r="H91" i="61" s="1"/>
  <c r="A99" i="61"/>
  <c r="H99" i="61" s="1"/>
  <c r="A107" i="61"/>
  <c r="H107" i="61" s="1"/>
  <c r="A61" i="60"/>
  <c r="H61" i="60" s="1"/>
  <c r="A69" i="60"/>
  <c r="H69" i="60" s="1"/>
  <c r="A85" i="60"/>
  <c r="H85" i="60" s="1"/>
  <c r="A81" i="61"/>
  <c r="H81" i="61" s="1"/>
  <c r="A105" i="60"/>
  <c r="H105" i="60" s="1"/>
  <c r="A113" i="60"/>
  <c r="H113" i="60" s="1"/>
  <c r="A92" i="60"/>
  <c r="H92" i="60" s="1"/>
  <c r="A10" i="61"/>
  <c r="H10" i="61" s="1"/>
  <c r="A58" i="61"/>
  <c r="H58" i="61" s="1"/>
  <c r="A102" i="60"/>
  <c r="H102" i="60" s="1"/>
  <c r="A110" i="60"/>
  <c r="H110" i="60" s="1"/>
  <c r="A62" i="60"/>
  <c r="H62" i="60" s="1"/>
  <c r="A94" i="60"/>
  <c r="H94" i="60" s="1"/>
  <c r="A72" i="60"/>
  <c r="H72" i="60" s="1"/>
  <c r="A30" i="61"/>
  <c r="H30" i="61" s="1"/>
  <c r="A70" i="60"/>
  <c r="H70" i="60" s="1"/>
  <c r="A42" i="61"/>
  <c r="H42" i="61" s="1"/>
  <c r="A56" i="60"/>
  <c r="H56" i="60" s="1"/>
  <c r="A80" i="60"/>
  <c r="H80" i="60" s="1"/>
  <c r="A93" i="60"/>
  <c r="H93" i="60" s="1"/>
  <c r="I72" i="61"/>
  <c r="B72" i="32"/>
  <c r="I116" i="61"/>
  <c r="I37" i="61"/>
  <c r="B37" i="32"/>
  <c r="B89" i="32"/>
  <c r="I21" i="61"/>
  <c r="B21" i="32"/>
  <c r="B57" i="32"/>
  <c r="B5" i="32"/>
  <c r="B13" i="32"/>
  <c r="I13" i="61"/>
  <c r="I118" i="61"/>
  <c r="I52" i="61"/>
  <c r="I15" i="61"/>
  <c r="I15" i="56" l="1"/>
  <c r="I15" i="60"/>
  <c r="I52" i="56"/>
  <c r="I52" i="60"/>
  <c r="I116" i="60"/>
  <c r="I65" i="56"/>
  <c r="I65" i="60"/>
  <c r="I21" i="56"/>
  <c r="I21" i="60"/>
  <c r="I37" i="56"/>
  <c r="I37" i="60"/>
  <c r="I11" i="56"/>
  <c r="I11" i="60"/>
  <c r="I100" i="60"/>
  <c r="I88" i="56"/>
  <c r="I88" i="60"/>
  <c r="I81" i="56"/>
  <c r="I81" i="60"/>
  <c r="I13" i="56"/>
  <c r="I13" i="60"/>
  <c r="I57" i="56"/>
  <c r="I57" i="60"/>
  <c r="I45" i="56"/>
  <c r="I45" i="60"/>
  <c r="I118" i="60"/>
  <c r="I72" i="56"/>
  <c r="I72" i="60"/>
  <c r="I105" i="60"/>
  <c r="I84" i="56"/>
  <c r="I84" i="60"/>
  <c r="I5" i="61"/>
  <c r="I29" i="61"/>
  <c r="B45" i="32"/>
  <c r="I98" i="61"/>
  <c r="B49" i="32"/>
  <c r="I49" i="61"/>
  <c r="I113" i="61"/>
  <c r="I97" i="61"/>
  <c r="I101" i="61"/>
  <c r="I104" i="61"/>
  <c r="B7" i="32"/>
  <c r="I7" i="61"/>
  <c r="B32" i="32"/>
  <c r="I32" i="61"/>
  <c r="B63" i="32"/>
  <c r="I63" i="61"/>
  <c r="I9" i="61"/>
  <c r="B9" i="32"/>
  <c r="B91" i="32"/>
  <c r="I91" i="61"/>
  <c r="I68" i="61"/>
  <c r="B68" i="32"/>
  <c r="I12" i="61"/>
  <c r="B12" i="32"/>
  <c r="I39" i="61"/>
  <c r="B39" i="32"/>
  <c r="I18" i="61"/>
  <c r="B18" i="32"/>
  <c r="I92" i="61"/>
  <c r="B92" i="32"/>
  <c r="I78" i="61"/>
  <c r="B78" i="32"/>
  <c r="B26" i="32"/>
  <c r="I26" i="61"/>
  <c r="I79" i="61"/>
  <c r="B79" i="32"/>
  <c r="I51" i="61"/>
  <c r="B51" i="32"/>
  <c r="B35" i="32"/>
  <c r="I35" i="61"/>
  <c r="I28" i="61"/>
  <c r="B28" i="32"/>
  <c r="I34" i="61"/>
  <c r="B34" i="32"/>
  <c r="I107" i="61"/>
  <c r="I96" i="61"/>
  <c r="I76" i="61"/>
  <c r="B76" i="32"/>
  <c r="B58" i="32"/>
  <c r="I58" i="61"/>
  <c r="B54" i="32"/>
  <c r="I54" i="61"/>
  <c r="B24" i="32"/>
  <c r="I24" i="61"/>
  <c r="B73" i="32"/>
  <c r="I73" i="61"/>
  <c r="B25" i="32"/>
  <c r="I25" i="61"/>
  <c r="I83" i="61"/>
  <c r="B83" i="32"/>
  <c r="I117" i="61"/>
  <c r="B67" i="32"/>
  <c r="I67" i="61"/>
  <c r="I30" i="61"/>
  <c r="B30" i="32"/>
  <c r="I27" i="61"/>
  <c r="B27" i="32"/>
  <c r="I55" i="61"/>
  <c r="B55" i="32"/>
  <c r="I99" i="61"/>
  <c r="I108" i="61"/>
  <c r="I48" i="61"/>
  <c r="B48" i="32"/>
  <c r="I6" i="61"/>
  <c r="B6" i="32"/>
  <c r="B53" i="32"/>
  <c r="I53" i="61"/>
  <c r="I38" i="61"/>
  <c r="B38" i="32"/>
  <c r="B70" i="32"/>
  <c r="I70" i="61"/>
  <c r="I8" i="61"/>
  <c r="B8" i="32"/>
  <c r="I102" i="61"/>
  <c r="I3" i="61"/>
  <c r="B3" i="32"/>
  <c r="B71" i="32"/>
  <c r="I71" i="61"/>
  <c r="B23" i="32"/>
  <c r="I23" i="61"/>
  <c r="B40" i="32"/>
  <c r="I40" i="61"/>
  <c r="I103" i="61"/>
  <c r="B59" i="32"/>
  <c r="I59" i="61"/>
  <c r="I60" i="61"/>
  <c r="B60" i="32"/>
  <c r="I112" i="61"/>
  <c r="I42" i="61"/>
  <c r="B42" i="32"/>
  <c r="I22" i="61"/>
  <c r="B22" i="32"/>
  <c r="I44" i="61"/>
  <c r="B44" i="32"/>
  <c r="I64" i="61"/>
  <c r="B64" i="32"/>
  <c r="I19" i="61"/>
  <c r="B19" i="32"/>
  <c r="B46" i="32"/>
  <c r="I46" i="61"/>
  <c r="B17" i="32"/>
  <c r="I17" i="61"/>
  <c r="I90" i="61"/>
  <c r="B90" i="32"/>
  <c r="I115" i="61"/>
  <c r="I31" i="61"/>
  <c r="B31" i="32"/>
  <c r="B77" i="32"/>
  <c r="I77" i="61"/>
  <c r="I50" i="61"/>
  <c r="B50" i="32"/>
  <c r="B10" i="32"/>
  <c r="I10" i="61"/>
  <c r="I20" i="61"/>
  <c r="B20" i="32"/>
  <c r="B36" i="32"/>
  <c r="I36" i="61"/>
  <c r="I14" i="61"/>
  <c r="B14" i="32"/>
  <c r="I111" i="61"/>
  <c r="I47" i="61"/>
  <c r="B47" i="32"/>
  <c r="I41" i="61"/>
  <c r="B41" i="32"/>
  <c r="I56" i="61"/>
  <c r="B56" i="32"/>
  <c r="B16" i="32"/>
  <c r="I16" i="61"/>
  <c r="B69" i="32"/>
  <c r="I69" i="61"/>
  <c r="I87" i="61"/>
  <c r="B87" i="32"/>
  <c r="I114" i="61"/>
  <c r="I75" i="61"/>
  <c r="B75" i="32"/>
  <c r="B74" i="32"/>
  <c r="I74" i="61"/>
  <c r="B4" i="32"/>
  <c r="I4" i="61"/>
  <c r="I66" i="61"/>
  <c r="B66" i="32"/>
  <c r="I80" i="61"/>
  <c r="B80" i="32"/>
  <c r="I82" i="61"/>
  <c r="B82" i="32"/>
  <c r="I95" i="61"/>
  <c r="B62" i="32"/>
  <c r="I62" i="61"/>
  <c r="B94" i="32"/>
  <c r="I94" i="61"/>
  <c r="B93" i="32"/>
  <c r="I93" i="61"/>
  <c r="I20" i="56" l="1"/>
  <c r="I20" i="60"/>
  <c r="I77" i="56"/>
  <c r="I77" i="60"/>
  <c r="I71" i="56"/>
  <c r="I71" i="60"/>
  <c r="I99" i="60"/>
  <c r="I28" i="56"/>
  <c r="I28" i="60"/>
  <c r="I91" i="60"/>
  <c r="I91" i="56"/>
  <c r="I32" i="56"/>
  <c r="I32" i="60"/>
  <c r="I104" i="60"/>
  <c r="I5" i="56"/>
  <c r="I5" i="60"/>
  <c r="I16" i="56"/>
  <c r="I16" i="60"/>
  <c r="I41" i="56"/>
  <c r="I41" i="60"/>
  <c r="I10" i="56"/>
  <c r="I10" i="60"/>
  <c r="I59" i="56"/>
  <c r="I59" i="60"/>
  <c r="I70" i="56"/>
  <c r="I70" i="60"/>
  <c r="I108" i="60"/>
  <c r="I30" i="56"/>
  <c r="I30" i="60"/>
  <c r="I24" i="56"/>
  <c r="I24" i="60"/>
  <c r="I107" i="60"/>
  <c r="I35" i="56"/>
  <c r="I35" i="60"/>
  <c r="I79" i="60"/>
  <c r="I79" i="56"/>
  <c r="I62" i="56"/>
  <c r="I62" i="60"/>
  <c r="I82" i="56"/>
  <c r="I82" i="60"/>
  <c r="I80" i="56"/>
  <c r="I80" i="60"/>
  <c r="I4" i="56"/>
  <c r="I4" i="60"/>
  <c r="I75" i="56"/>
  <c r="I75" i="60"/>
  <c r="I69" i="56"/>
  <c r="I69" i="60"/>
  <c r="I111" i="60"/>
  <c r="I36" i="56"/>
  <c r="I36" i="60"/>
  <c r="I17" i="56"/>
  <c r="I17" i="60"/>
  <c r="I19" i="56"/>
  <c r="I19" i="60"/>
  <c r="I64" i="56"/>
  <c r="I64" i="60"/>
  <c r="I42" i="56"/>
  <c r="I42" i="60"/>
  <c r="I60" i="56"/>
  <c r="I60" i="60"/>
  <c r="I53" i="56"/>
  <c r="I53" i="60"/>
  <c r="I6" i="56"/>
  <c r="I6" i="60"/>
  <c r="I25" i="56"/>
  <c r="I25" i="60"/>
  <c r="I73" i="56"/>
  <c r="I73" i="60"/>
  <c r="I58" i="56"/>
  <c r="I58" i="60"/>
  <c r="I96" i="56"/>
  <c r="I96" i="60"/>
  <c r="I78" i="56"/>
  <c r="I78" i="60"/>
  <c r="I39" i="56"/>
  <c r="I39" i="60"/>
  <c r="I12" i="56"/>
  <c r="I12" i="60"/>
  <c r="I7" i="56"/>
  <c r="I7" i="60"/>
  <c r="I113" i="60"/>
  <c r="I49" i="56"/>
  <c r="I49" i="60"/>
  <c r="I94" i="56"/>
  <c r="I94" i="60"/>
  <c r="I87" i="60"/>
  <c r="I87" i="56"/>
  <c r="I47" i="56"/>
  <c r="I47" i="60"/>
  <c r="I31" i="56"/>
  <c r="I31" i="60"/>
  <c r="I112" i="60"/>
  <c r="I3" i="56"/>
  <c r="I3" i="60"/>
  <c r="I76" i="56"/>
  <c r="I76" i="60"/>
  <c r="I34" i="56"/>
  <c r="I34" i="60"/>
  <c r="I18" i="56"/>
  <c r="I18" i="60"/>
  <c r="I9" i="56"/>
  <c r="I9" i="60"/>
  <c r="I97" i="60"/>
  <c r="I66" i="56"/>
  <c r="I66" i="60"/>
  <c r="I50" i="56"/>
  <c r="I50" i="60"/>
  <c r="I22" i="56"/>
  <c r="I22" i="60"/>
  <c r="I103" i="60"/>
  <c r="I38" i="56"/>
  <c r="I38" i="60"/>
  <c r="I54" i="56"/>
  <c r="I54" i="60"/>
  <c r="I93" i="56"/>
  <c r="I93" i="60"/>
  <c r="I95" i="60"/>
  <c r="I95" i="56"/>
  <c r="I74" i="56"/>
  <c r="I74" i="60"/>
  <c r="I114" i="60"/>
  <c r="I56" i="56"/>
  <c r="I56" i="60"/>
  <c r="I14" i="56"/>
  <c r="I14" i="60"/>
  <c r="I115" i="60"/>
  <c r="I90" i="56"/>
  <c r="I90" i="60"/>
  <c r="I46" i="56"/>
  <c r="I46" i="60"/>
  <c r="I44" i="56"/>
  <c r="I44" i="60"/>
  <c r="I40" i="56"/>
  <c r="I40" i="60"/>
  <c r="I23" i="56"/>
  <c r="I23" i="60"/>
  <c r="I102" i="60"/>
  <c r="I8" i="56"/>
  <c r="I8" i="60"/>
  <c r="I48" i="56"/>
  <c r="I48" i="60"/>
  <c r="I55" i="56"/>
  <c r="I55" i="60"/>
  <c r="I27" i="56"/>
  <c r="I27" i="60"/>
  <c r="I67" i="56"/>
  <c r="I67" i="60"/>
  <c r="I117" i="60"/>
  <c r="I83" i="60"/>
  <c r="I83" i="56"/>
  <c r="I51" i="56"/>
  <c r="I51" i="60"/>
  <c r="I26" i="56"/>
  <c r="I26" i="60"/>
  <c r="I92" i="56"/>
  <c r="I92" i="60"/>
  <c r="I68" i="56"/>
  <c r="I68" i="60"/>
  <c r="I63" i="56"/>
  <c r="I63" i="60"/>
  <c r="I101" i="60"/>
  <c r="I98" i="60"/>
  <c r="I29" i="56"/>
  <c r="I29" i="60"/>
  <c r="T96" i="58"/>
  <c r="T95" i="58"/>
  <c r="E95" i="56" l="1"/>
  <c r="E95" i="61"/>
  <c r="E95" i="60"/>
  <c r="E96" i="56"/>
  <c r="E96" i="60"/>
  <c r="E96" i="61"/>
  <c r="J2" i="32"/>
  <c r="N2" i="56" l="1"/>
  <c r="O2" i="56"/>
  <c r="O2" i="61"/>
  <c r="N2" i="61"/>
  <c r="G2" i="61"/>
  <c r="E2" i="61"/>
  <c r="D2" i="61"/>
  <c r="C2" i="61"/>
  <c r="F2" i="61"/>
  <c r="G2" i="56" l="1"/>
  <c r="E2" i="56"/>
  <c r="D2" i="56"/>
  <c r="C2" i="56"/>
  <c r="O2" i="60"/>
  <c r="N2" i="60"/>
  <c r="G2" i="60"/>
  <c r="E2" i="60"/>
  <c r="D2" i="60"/>
  <c r="C2" i="60"/>
  <c r="F2" i="60"/>
  <c r="F2" i="56"/>
  <c r="B2" i="7" l="1"/>
  <c r="C2" i="7"/>
  <c r="F2" i="7"/>
  <c r="E2" i="7"/>
  <c r="D2" i="32"/>
  <c r="F2" i="32"/>
  <c r="G2" i="32"/>
  <c r="H2" i="32"/>
  <c r="I2" i="32"/>
  <c r="O2" i="32"/>
  <c r="T94" i="58"/>
  <c r="T93" i="58"/>
  <c r="T92" i="58"/>
  <c r="T91" i="58"/>
  <c r="T90" i="58"/>
  <c r="T89" i="58"/>
  <c r="T88" i="58"/>
  <c r="T87" i="58"/>
  <c r="T86" i="58"/>
  <c r="T85" i="58"/>
  <c r="T84" i="58"/>
  <c r="T83" i="58"/>
  <c r="T82" i="58"/>
  <c r="T81" i="58"/>
  <c r="T80" i="58"/>
  <c r="T79" i="58"/>
  <c r="T78" i="58"/>
  <c r="T77" i="58"/>
  <c r="T76" i="58"/>
  <c r="T75" i="58"/>
  <c r="T74" i="58"/>
  <c r="T73" i="58"/>
  <c r="T72" i="58"/>
  <c r="T71" i="58"/>
  <c r="T70" i="58"/>
  <c r="T69" i="58"/>
  <c r="T68" i="58"/>
  <c r="T67" i="58"/>
  <c r="T66" i="58"/>
  <c r="T65" i="58"/>
  <c r="T64" i="58"/>
  <c r="T63" i="58"/>
  <c r="T62" i="58"/>
  <c r="T61" i="58"/>
  <c r="T60" i="58"/>
  <c r="T59" i="58"/>
  <c r="T58" i="58"/>
  <c r="T57" i="58"/>
  <c r="T56" i="58"/>
  <c r="T55" i="58"/>
  <c r="T54" i="58"/>
  <c r="T53" i="58"/>
  <c r="T52" i="58"/>
  <c r="T51" i="58"/>
  <c r="T50" i="58"/>
  <c r="T49" i="58"/>
  <c r="T48" i="58"/>
  <c r="T47" i="58"/>
  <c r="T46" i="58"/>
  <c r="T45" i="58"/>
  <c r="T44" i="58"/>
  <c r="T43" i="58"/>
  <c r="T42" i="58"/>
  <c r="T40" i="58"/>
  <c r="T39" i="58"/>
  <c r="T38" i="58"/>
  <c r="T37" i="58"/>
  <c r="T36" i="58"/>
  <c r="T35" i="58"/>
  <c r="T34" i="58"/>
  <c r="T33" i="58"/>
  <c r="T32" i="58"/>
  <c r="T31" i="58"/>
  <c r="T30" i="58"/>
  <c r="T29" i="58"/>
  <c r="T28" i="58"/>
  <c r="T27" i="58"/>
  <c r="T26" i="58"/>
  <c r="T25" i="58"/>
  <c r="T24" i="58"/>
  <c r="T23" i="58"/>
  <c r="T22" i="58"/>
  <c r="T21" i="58"/>
  <c r="T20" i="58"/>
  <c r="T19" i="58"/>
  <c r="T18" i="58"/>
  <c r="T17" i="58"/>
  <c r="T16" i="58"/>
  <c r="T15" i="58"/>
  <c r="T14" i="58"/>
  <c r="T13" i="58"/>
  <c r="T12" i="58"/>
  <c r="T11" i="58"/>
  <c r="T10" i="58"/>
  <c r="T9" i="58"/>
  <c r="T8" i="58"/>
  <c r="T7" i="58"/>
  <c r="T6" i="58"/>
  <c r="T5" i="58"/>
  <c r="T4" i="58"/>
  <c r="AB3" i="58"/>
  <c r="I3" i="32" s="1"/>
  <c r="C2" i="32"/>
  <c r="E8" i="56" l="1"/>
  <c r="E8" i="60"/>
  <c r="E8" i="61"/>
  <c r="E24" i="56"/>
  <c r="E24" i="60"/>
  <c r="E24" i="61"/>
  <c r="E36" i="56"/>
  <c r="E36" i="60"/>
  <c r="E36" i="61"/>
  <c r="E53" i="56"/>
  <c r="E53" i="60"/>
  <c r="E53" i="61"/>
  <c r="E61" i="56"/>
  <c r="E61" i="60"/>
  <c r="E61" i="61"/>
  <c r="E73" i="56"/>
  <c r="E73" i="60"/>
  <c r="E73" i="61"/>
  <c r="E85" i="56"/>
  <c r="E85" i="60"/>
  <c r="E85" i="61"/>
  <c r="E5" i="56"/>
  <c r="E5" i="60"/>
  <c r="E5" i="61"/>
  <c r="E17" i="56"/>
  <c r="E17" i="60"/>
  <c r="E17" i="61"/>
  <c r="E25" i="56"/>
  <c r="E25" i="60"/>
  <c r="E25" i="61"/>
  <c r="E37" i="56"/>
  <c r="E37" i="60"/>
  <c r="E37" i="61"/>
  <c r="E42" i="56"/>
  <c r="E42" i="61"/>
  <c r="E42" i="60"/>
  <c r="E46" i="56"/>
  <c r="E46" i="60"/>
  <c r="E46" i="61"/>
  <c r="E50" i="56"/>
  <c r="E50" i="61"/>
  <c r="E50" i="60"/>
  <c r="E54" i="56"/>
  <c r="E54" i="60"/>
  <c r="E54" i="61"/>
  <c r="E58" i="56"/>
  <c r="E58" i="61"/>
  <c r="E58" i="60"/>
  <c r="E62" i="56"/>
  <c r="E62" i="61"/>
  <c r="E62" i="60"/>
  <c r="E66" i="56"/>
  <c r="E66" i="60"/>
  <c r="E66" i="61"/>
  <c r="E70" i="56"/>
  <c r="E70" i="61"/>
  <c r="E70" i="60"/>
  <c r="E74" i="56"/>
  <c r="E74" i="60"/>
  <c r="E74" i="61"/>
  <c r="E78" i="56"/>
  <c r="E78" i="60"/>
  <c r="E78" i="61"/>
  <c r="E82" i="56"/>
  <c r="E82" i="60"/>
  <c r="E82" i="61"/>
  <c r="E86" i="56"/>
  <c r="E86" i="60"/>
  <c r="E86" i="61"/>
  <c r="E90" i="56"/>
  <c r="E90" i="60"/>
  <c r="E90" i="61"/>
  <c r="E94" i="56"/>
  <c r="E94" i="60"/>
  <c r="E94" i="61"/>
  <c r="E12" i="56"/>
  <c r="E12" i="60"/>
  <c r="E12" i="61"/>
  <c r="E16" i="56"/>
  <c r="E16" i="60"/>
  <c r="E16" i="61"/>
  <c r="E20" i="56"/>
  <c r="E20" i="60"/>
  <c r="E20" i="61"/>
  <c r="E32" i="56"/>
  <c r="E32" i="60"/>
  <c r="E32" i="61"/>
  <c r="E40" i="56"/>
  <c r="E40" i="60"/>
  <c r="E40" i="61"/>
  <c r="E49" i="56"/>
  <c r="E49" i="60"/>
  <c r="E49" i="61"/>
  <c r="E57" i="56"/>
  <c r="E57" i="60"/>
  <c r="E57" i="61"/>
  <c r="E65" i="56"/>
  <c r="E65" i="60"/>
  <c r="E65" i="61"/>
  <c r="E69" i="56"/>
  <c r="E69" i="60"/>
  <c r="E69" i="61"/>
  <c r="E77" i="56"/>
  <c r="E77" i="60"/>
  <c r="E77" i="61"/>
  <c r="E81" i="56"/>
  <c r="E81" i="60"/>
  <c r="E81" i="61"/>
  <c r="E89" i="56"/>
  <c r="E89" i="60"/>
  <c r="E89" i="61"/>
  <c r="E93" i="56"/>
  <c r="E93" i="60"/>
  <c r="E93" i="61"/>
  <c r="E9" i="56"/>
  <c r="E9" i="60"/>
  <c r="E9" i="61"/>
  <c r="E13" i="56"/>
  <c r="E13" i="60"/>
  <c r="E13" i="61"/>
  <c r="E21" i="56"/>
  <c r="E21" i="60"/>
  <c r="E21" i="61"/>
  <c r="E29" i="56"/>
  <c r="E29" i="60"/>
  <c r="E29" i="61"/>
  <c r="E33" i="56"/>
  <c r="E33" i="60"/>
  <c r="E33" i="61"/>
  <c r="E6" i="56"/>
  <c r="E6" i="60"/>
  <c r="E6" i="61"/>
  <c r="E10" i="56"/>
  <c r="E10" i="60"/>
  <c r="E10" i="61"/>
  <c r="E14" i="56"/>
  <c r="E14" i="60"/>
  <c r="E14" i="61"/>
  <c r="E18" i="56"/>
  <c r="E18" i="60"/>
  <c r="E18" i="61"/>
  <c r="E22" i="56"/>
  <c r="E22" i="60"/>
  <c r="E22" i="61"/>
  <c r="E26" i="56"/>
  <c r="E26" i="61"/>
  <c r="E26" i="60"/>
  <c r="E30" i="56"/>
  <c r="E30" i="60"/>
  <c r="E30" i="61"/>
  <c r="E34" i="56"/>
  <c r="E34" i="60"/>
  <c r="E34" i="61"/>
  <c r="E38" i="56"/>
  <c r="E38" i="60"/>
  <c r="E38" i="61"/>
  <c r="E43" i="56"/>
  <c r="E43" i="61"/>
  <c r="E43" i="60"/>
  <c r="E47" i="56"/>
  <c r="E47" i="60"/>
  <c r="E47" i="61"/>
  <c r="E51" i="56"/>
  <c r="E51" i="61"/>
  <c r="E51" i="60"/>
  <c r="E55" i="56"/>
  <c r="E55" i="61"/>
  <c r="E55" i="60"/>
  <c r="E59" i="56"/>
  <c r="E59" i="61"/>
  <c r="E59" i="60"/>
  <c r="E63" i="56"/>
  <c r="E63" i="61"/>
  <c r="E63" i="60"/>
  <c r="E67" i="56"/>
  <c r="E67" i="60"/>
  <c r="E67" i="61"/>
  <c r="E71" i="56"/>
  <c r="E71" i="61"/>
  <c r="E71" i="60"/>
  <c r="E75" i="56"/>
  <c r="E75" i="61"/>
  <c r="E75" i="60"/>
  <c r="E79" i="56"/>
  <c r="E79" i="61"/>
  <c r="E79" i="60"/>
  <c r="E83" i="56"/>
  <c r="E83" i="60"/>
  <c r="E83" i="61"/>
  <c r="E87" i="56"/>
  <c r="E87" i="61"/>
  <c r="E87" i="60"/>
  <c r="E91" i="56"/>
  <c r="E91" i="61"/>
  <c r="E91" i="60"/>
  <c r="E4" i="56"/>
  <c r="E4" i="60"/>
  <c r="E4" i="61"/>
  <c r="E28" i="56"/>
  <c r="E28" i="60"/>
  <c r="E28" i="61"/>
  <c r="E45" i="56"/>
  <c r="E45" i="60"/>
  <c r="E45" i="61"/>
  <c r="E7" i="56"/>
  <c r="E7" i="60"/>
  <c r="E7" i="61"/>
  <c r="E11" i="56"/>
  <c r="E11" i="60"/>
  <c r="E11" i="61"/>
  <c r="E15" i="56"/>
  <c r="E15" i="60"/>
  <c r="E15" i="61"/>
  <c r="E19" i="56"/>
  <c r="E19" i="60"/>
  <c r="E19" i="61"/>
  <c r="E23" i="56"/>
  <c r="E23" i="60"/>
  <c r="E23" i="61"/>
  <c r="E27" i="56"/>
  <c r="E27" i="61"/>
  <c r="E27" i="60"/>
  <c r="E31" i="56"/>
  <c r="E31" i="61"/>
  <c r="E31" i="60"/>
  <c r="E35" i="56"/>
  <c r="E35" i="60"/>
  <c r="E35" i="61"/>
  <c r="E39" i="56"/>
  <c r="E39" i="61"/>
  <c r="E39" i="60"/>
  <c r="E44" i="56"/>
  <c r="E44" i="60"/>
  <c r="E44" i="61"/>
  <c r="E48" i="56"/>
  <c r="E48" i="60"/>
  <c r="E48" i="61"/>
  <c r="E52" i="56"/>
  <c r="E52" i="60"/>
  <c r="E52" i="61"/>
  <c r="E56" i="56"/>
  <c r="E56" i="60"/>
  <c r="E56" i="61"/>
  <c r="E60" i="56"/>
  <c r="E60" i="60"/>
  <c r="E60" i="61"/>
  <c r="E64" i="56"/>
  <c r="E64" i="60"/>
  <c r="E64" i="61"/>
  <c r="E68" i="56"/>
  <c r="E68" i="60"/>
  <c r="E68" i="61"/>
  <c r="E72" i="56"/>
  <c r="E72" i="60"/>
  <c r="E72" i="61"/>
  <c r="E76" i="56"/>
  <c r="E76" i="60"/>
  <c r="E76" i="61"/>
  <c r="E80" i="56"/>
  <c r="E80" i="60"/>
  <c r="E80" i="61"/>
  <c r="E84" i="56"/>
  <c r="E84" i="60"/>
  <c r="E84" i="61"/>
  <c r="E88" i="56"/>
  <c r="E88" i="60"/>
  <c r="E88" i="61"/>
  <c r="E92" i="56"/>
  <c r="E92" i="60"/>
  <c r="E92" i="61"/>
  <c r="B2" i="56"/>
  <c r="A2" i="56" s="1"/>
  <c r="A2" i="62" s="1"/>
  <c r="B2" i="61"/>
  <c r="B2" i="60"/>
  <c r="P2" i="32"/>
  <c r="H2" i="56" l="1"/>
  <c r="R2" i="56"/>
  <c r="R2" i="61"/>
  <c r="A2" i="61"/>
  <c r="H2" i="61" s="1"/>
  <c r="A2" i="60"/>
  <c r="H2" i="60" s="1"/>
  <c r="R2" i="60"/>
  <c r="K2" i="32" l="1"/>
  <c r="A2" i="57" l="1"/>
  <c r="G2" i="7"/>
  <c r="I2" i="56" l="1"/>
  <c r="I2" i="61"/>
  <c r="I2" i="60"/>
  <c r="A2" i="32"/>
  <c r="A2" i="7"/>
  <c r="B2" i="32" s="1"/>
</calcChain>
</file>

<file path=xl/sharedStrings.xml><?xml version="1.0" encoding="utf-8"?>
<sst xmlns="http://schemas.openxmlformats.org/spreadsheetml/2006/main" count="8524" uniqueCount="1425">
  <si>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</si>
  <si>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</si>
  <si>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</si>
  <si>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</si>
  <si>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</si>
  <si>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</si>
  <si>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</si>
  <si>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</si>
  <si>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</si>
  <si>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</si>
  <si>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</si>
  <si>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</si>
  <si>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</si>
  <si>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</si>
  <si>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</si>
  <si>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</si>
  <si>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</si>
  <si>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</si>
  <si>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</si>
  <si>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</si>
  <si>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</si>
  <si>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</si>
  <si>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</si>
  <si>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</si>
  <si>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</si>
  <si>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</si>
  <si>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</si>
  <si>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</si>
  <si>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</si>
  <si>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</si>
  <si>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</si>
  <si>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</si>
  <si>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</si>
  <si>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</si>
  <si>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</si>
  <si>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</si>
  <si>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</si>
  <si>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</si>
  <si>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</si>
  <si>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</si>
  <si>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</si>
  <si>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</si>
  <si>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</si>
  <si>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</si>
  <si>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</si>
  <si>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</si>
  <si>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</si>
  <si>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</si>
  <si>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</si>
  <si>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</si>
  <si>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</si>
  <si>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</si>
  <si>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</si>
  <si>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</si>
  <si>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</si>
  <si>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</si>
  <si>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</si>
  <si>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</si>
  <si>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</si>
  <si>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</si>
  <si>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</si>
  <si>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</si>
  <si>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</si>
  <si>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</si>
  <si>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</si>
  <si>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</si>
  <si>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</si>
  <si>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</si>
  <si>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</si>
  <si>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</si>
  <si>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</si>
  <si>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</si>
  <si>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</si>
  <si>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</si>
  <si>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</si>
  <si>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</si>
  <si>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</si>
  <si>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</si>
  <si>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</si>
  <si>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</si>
  <si>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</si>
  <si>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</si>
  <si>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</si>
  <si>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</si>
  <si>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</si>
  <si>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</si>
  <si>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</si>
  <si>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</si>
  <si>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</si>
  <si>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</si>
  <si>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</si>
  <si>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</si>
  <si>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</si>
  <si>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</si>
  <si>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</si>
  <si>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</si>
  <si>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</si>
  <si>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</si>
  <si>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</si>
  <si>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</si>
  <si>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</si>
  <si>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</si>
  <si>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</si>
  <si>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</si>
  <si>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</si>
  <si>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</si>
  <si>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</si>
  <si>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</si>
  <si>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</si>
  <si>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GB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</si>
  <si>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</si>
  <si>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</si>
  <si>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</si>
  <si>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</si>
  <si>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</si>
  <si>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</si>
  <si>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</si>
  <si>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</si>
  <si>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</si>
  <si>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</si>
  <si>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</si>
  <si>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</si>
  <si>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</si>
  <si>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</si>
  <si>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</si>
  <si>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</si>
  <si>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</si>
  <si>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</si>
  <si>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</si>
  <si>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</si>
  <si>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</si>
  <si>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</si>
  <si>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</si>
  <si>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</si>
  <si>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</si>
  <si>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</si>
  <si>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</si>
  <si>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</si>
  <si>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</si>
  <si>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</si>
  <si>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</si>
  <si>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</si>
  <si>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</si>
  <si>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</si>
  <si>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</si>
  <si>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</si>
  <si>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</si>
  <si>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</si>
  <si>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</si>
  <si>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</si>
  <si>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</si>
  <si>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</si>
  <si>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</si>
  <si>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</si>
  <si>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</si>
  <si>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</si>
  <si>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</si>
  <si>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</si>
  <si>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</si>
  <si>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</si>
  <si>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</si>
  <si>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</si>
  <si>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</si>
  <si>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</si>
  <si>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</si>
  <si>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</si>
  <si>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</si>
  <si>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</si>
  <si>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</si>
  <si>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</si>
  <si>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</si>
  <si>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</si>
  <si>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</si>
  <si>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</si>
  <si>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</si>
  <si>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</si>
  <si>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</si>
  <si>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</si>
  <si>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</si>
  <si>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</si>
  <si>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</si>
  <si>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Peter</t>
  </si>
  <si>
    <t>Robert</t>
  </si>
  <si>
    <t>Hans</t>
  </si>
  <si>
    <t>Nowak</t>
  </si>
  <si>
    <t>Regional Sales Manager</t>
  </si>
  <si>
    <t>Last name</t>
  </si>
  <si>
    <t>Street and Number</t>
  </si>
  <si>
    <t>City</t>
  </si>
  <si>
    <t>ZIP</t>
  </si>
  <si>
    <t>HQ1</t>
  </si>
  <si>
    <t>ERNT</t>
  </si>
  <si>
    <t>Ern</t>
  </si>
  <si>
    <t>Tanja</t>
  </si>
  <si>
    <t>Tanja Ern</t>
  </si>
  <si>
    <t>Female</t>
  </si>
  <si>
    <t>Germany</t>
  </si>
  <si>
    <t>Test User</t>
  </si>
  <si>
    <t>x</t>
  </si>
  <si>
    <t>EN</t>
  </si>
  <si>
    <t>MEU-PL</t>
  </si>
  <si>
    <t>CompanyMEEPL</t>
  </si>
  <si>
    <t>Sales Desk</t>
  </si>
  <si>
    <t>Tanja.Ern@meg.mee.com</t>
  </si>
  <si>
    <t>492102 48  61680</t>
  </si>
  <si>
    <t>+49 172 534 4063</t>
  </si>
  <si>
    <t>Mitsubishi-Electric-Platz 1</t>
  </si>
  <si>
    <t>Ratingen</t>
  </si>
  <si>
    <t>HQ2</t>
  </si>
  <si>
    <t>STOLLENWERKD</t>
  </si>
  <si>
    <t>Stollenwerk</t>
  </si>
  <si>
    <t>Daniel</t>
  </si>
  <si>
    <t>Daniel Stollenwerk</t>
  </si>
  <si>
    <t>Male</t>
  </si>
  <si>
    <t>Daniel.Stollenwerk@meg.mee.com</t>
  </si>
  <si>
    <t>+49 172 5344063</t>
  </si>
  <si>
    <t>PL1</t>
  </si>
  <si>
    <t>ANDRZEJCZYKG</t>
  </si>
  <si>
    <t>Andrzejczyk</t>
  </si>
  <si>
    <t>Grzegorz</t>
  </si>
  <si>
    <t>Grzegorz Andrzejczyk</t>
  </si>
  <si>
    <t>Poland</t>
  </si>
  <si>
    <t>MGMT</t>
  </si>
  <si>
    <t>ROLE_SALES_MGR</t>
  </si>
  <si>
    <t>Deputy Manager of the Marketing Department, Technical Support and Strategic Planning</t>
  </si>
  <si>
    <t>Sales Manager</t>
  </si>
  <si>
    <t>Grzegorz.Andrzejczyk@mpl.mee.com</t>
  </si>
  <si>
    <t xml:space="preserve">  +48  12 347 65 42</t>
  </si>
  <si>
    <t xml:space="preserve"> +48  697 779 807</t>
  </si>
  <si>
    <t>Krakowska 50</t>
  </si>
  <si>
    <t>Balice</t>
  </si>
  <si>
    <t>32-083</t>
  </si>
  <si>
    <t>PL2</t>
  </si>
  <si>
    <t>BALAMUTM</t>
  </si>
  <si>
    <t>Balamut</t>
  </si>
  <si>
    <t>Mateusz</t>
  </si>
  <si>
    <t>Mateusz Balamut</t>
  </si>
  <si>
    <t>1770000320</t>
  </si>
  <si>
    <t>ROLE_SALES_REP_PL_IS</t>
  </si>
  <si>
    <t>Warehouse / Logistic Specialist</t>
  </si>
  <si>
    <t>Mateusz.Balamut@mpl.mee.com</t>
  </si>
  <si>
    <t xml:space="preserve"> +48   12 347 66 23</t>
  </si>
  <si>
    <t xml:space="preserve"> +48  885 770 457</t>
  </si>
  <si>
    <t>PL3</t>
  </si>
  <si>
    <t>BALANP</t>
  </si>
  <si>
    <t>Balan</t>
  </si>
  <si>
    <t>Peter Balan</t>
  </si>
  <si>
    <t>1770000006</t>
  </si>
  <si>
    <t>Hungary</t>
  </si>
  <si>
    <t>Hungary - Team Leader</t>
  </si>
  <si>
    <t>ROLE_STL_HU</t>
  </si>
  <si>
    <t>MEU-HU</t>
  </si>
  <si>
    <t>Area Sales Manager Hungary</t>
  </si>
  <si>
    <t>Peter.Balan@mpl.mee.com</t>
  </si>
  <si>
    <t xml:space="preserve"> +36 70 3322 372</t>
  </si>
  <si>
    <t>Madarász Viktor u. 47-49</t>
  </si>
  <si>
    <t>Budapest</t>
  </si>
  <si>
    <t>H-1138</t>
  </si>
  <si>
    <t>PL4</t>
  </si>
  <si>
    <t>Technical Support Enginieer</t>
  </si>
  <si>
    <t>Sales Rep</t>
  </si>
  <si>
    <t>PL5</t>
  </si>
  <si>
    <t>BIALKT</t>
  </si>
  <si>
    <t>Bialk</t>
  </si>
  <si>
    <t>Tomasz</t>
  </si>
  <si>
    <t>Tomasz Bialk</t>
  </si>
  <si>
    <t>1770000007</t>
  </si>
  <si>
    <t>PL - Solution Provider Team Leader Deputy</t>
  </si>
  <si>
    <t>ROLE_STL_PL_SP</t>
  </si>
  <si>
    <t>Tomasz.Bialk@mpl.mee.com</t>
  </si>
  <si>
    <t xml:space="preserve"> +48  61 667 21 05</t>
  </si>
  <si>
    <t xml:space="preserve"> +48  691 406 362</t>
  </si>
  <si>
    <t>Krzemowa 1, Złotniki k. Poznania</t>
  </si>
  <si>
    <t>Suchy Las</t>
  </si>
  <si>
    <t>62-002</t>
  </si>
  <si>
    <t>PL6</t>
  </si>
  <si>
    <t>BILICHJ</t>
  </si>
  <si>
    <t>Bilich</t>
  </si>
  <si>
    <t>Jaroslaw</t>
  </si>
  <si>
    <t>Jaroslaw Bilich</t>
  </si>
  <si>
    <t>1770000008</t>
  </si>
  <si>
    <t>PL - Solution Provider Team Leader</t>
  </si>
  <si>
    <t xml:space="preserve">Sales Manager Poland </t>
  </si>
  <si>
    <t>Jaroslaw.Bilich@mpl.mee.com</t>
  </si>
  <si>
    <t xml:space="preserve"> +48  22 468 27 08</t>
  </si>
  <si>
    <t xml:space="preserve"> +48  691 406 016</t>
  </si>
  <si>
    <t>Lopuszanska 38c</t>
  </si>
  <si>
    <t>Warszawa</t>
  </si>
  <si>
    <t>02-232</t>
  </si>
  <si>
    <t>PL7</t>
  </si>
  <si>
    <t>BLAZII</t>
  </si>
  <si>
    <t>Blazi</t>
  </si>
  <si>
    <t>Ivan</t>
  </si>
  <si>
    <t>Ivan Blazi</t>
  </si>
  <si>
    <t>1770000145</t>
  </si>
  <si>
    <t>Slovakia</t>
  </si>
  <si>
    <t>Slovakia - Team Leader</t>
  </si>
  <si>
    <t>ROLE_STL_SK</t>
  </si>
  <si>
    <t>MEU-SK</t>
  </si>
  <si>
    <t>Area Sales Manager Slovakia</t>
  </si>
  <si>
    <t>Ivan.Blazi@mpl.mee.com</t>
  </si>
  <si>
    <t xml:space="preserve"> +42 1 917 624 036</t>
  </si>
  <si>
    <t>Levická 7</t>
  </si>
  <si>
    <t>Nitra</t>
  </si>
  <si>
    <t>949 01</t>
  </si>
  <si>
    <t>PL8</t>
  </si>
  <si>
    <t>Pawel</t>
  </si>
  <si>
    <t>PL- Key Account</t>
  </si>
  <si>
    <t>Technical Support Team Manager/Key account &amp; Process Support Team Leader</t>
  </si>
  <si>
    <t>PL9</t>
  </si>
  <si>
    <t>BRACHAW</t>
  </si>
  <si>
    <t>Bracha</t>
  </si>
  <si>
    <t>Wojciech</t>
  </si>
  <si>
    <t>Wojciech Bracha</t>
  </si>
  <si>
    <t>Czech Republic</t>
  </si>
  <si>
    <t>ROLE_SALES_REP_CZ</t>
  </si>
  <si>
    <t>MEU-CZ</t>
  </si>
  <si>
    <t>Marketing Specialist</t>
  </si>
  <si>
    <t>Wojciech.Bracha@mpl.mee.com</t>
  </si>
  <si>
    <t xml:space="preserve"> +48  12 347 65 03</t>
  </si>
  <si>
    <t xml:space="preserve"> +48  669 523 503</t>
  </si>
  <si>
    <t>PL10</t>
  </si>
  <si>
    <t>BRANDYSL</t>
  </si>
  <si>
    <t>Brandys</t>
  </si>
  <si>
    <t>Lucyna</t>
  </si>
  <si>
    <t>Lucyna Brandys</t>
  </si>
  <si>
    <t>1770000010</t>
  </si>
  <si>
    <t>CEE Customer Service Manager and Main Purchaser for Polish Department</t>
  </si>
  <si>
    <t>Lucyna.Brandys@mpl.mee.com</t>
  </si>
  <si>
    <t xml:space="preserve"> +48  12 347 65 11</t>
  </si>
  <si>
    <t xml:space="preserve"> +48  693 223 303</t>
  </si>
  <si>
    <t>PL11</t>
  </si>
  <si>
    <t>BRYNDAP</t>
  </si>
  <si>
    <t>Brynda</t>
  </si>
  <si>
    <t>Petr</t>
  </si>
  <si>
    <t>Petr Brynda</t>
  </si>
  <si>
    <t>1770000011</t>
  </si>
  <si>
    <t xml:space="preserve">Czech Republic </t>
  </si>
  <si>
    <t>Senior Sales Engineer</t>
  </si>
  <si>
    <t>Petr.Brynda@mpl.mee.com</t>
  </si>
  <si>
    <t xml:space="preserve"> +42 0 255 719 206</t>
  </si>
  <si>
    <t xml:space="preserve"> +42 0 739 300 320</t>
  </si>
  <si>
    <t>Radlicka 751/113e</t>
  </si>
  <si>
    <t>Praha</t>
  </si>
  <si>
    <t>158 00</t>
  </si>
  <si>
    <t>PL12</t>
  </si>
  <si>
    <t>CERVENAKM</t>
  </si>
  <si>
    <t>Cervenak</t>
  </si>
  <si>
    <t>Michal</t>
  </si>
  <si>
    <t>Michal Cervenak</t>
  </si>
  <si>
    <t>1770000245</t>
  </si>
  <si>
    <t>Junior Sales Enginieer CPG, Food &amp; Bevarage</t>
  </si>
  <si>
    <t>Michal.Cervenak@mpl.mee.com</t>
  </si>
  <si>
    <t xml:space="preserve"> +42 0 255 719 207</t>
  </si>
  <si>
    <t xml:space="preserve"> +42 0 739 300 317</t>
  </si>
  <si>
    <t>PL13</t>
  </si>
  <si>
    <t>CHELBAR</t>
  </si>
  <si>
    <t>Chelba</t>
  </si>
  <si>
    <t>Raul</t>
  </si>
  <si>
    <t>Raul Chelba</t>
  </si>
  <si>
    <t>1770000230</t>
  </si>
  <si>
    <t>Romania</t>
  </si>
  <si>
    <t>Romania - Team Leader</t>
  </si>
  <si>
    <t>ROLE_STL_RO</t>
  </si>
  <si>
    <t>Area Sales Manager Romania</t>
  </si>
  <si>
    <t>Raul.Chelba@mpl.mee.com</t>
  </si>
  <si>
    <t xml:space="preserve"> +40 37 1336 904</t>
  </si>
  <si>
    <t xml:space="preserve"> +40 73 296 07 26</t>
  </si>
  <si>
    <t>PL14</t>
  </si>
  <si>
    <t>CZERNICKID</t>
  </si>
  <si>
    <t>Czernicki</t>
  </si>
  <si>
    <t>Damian</t>
  </si>
  <si>
    <t>Damian Czernicki</t>
  </si>
  <si>
    <t>1770000014</t>
  </si>
  <si>
    <t>Key User</t>
  </si>
  <si>
    <t>IT Specialist</t>
  </si>
  <si>
    <t>Damian.Czernicki@mpl.mee.com</t>
  </si>
  <si>
    <t xml:space="preserve"> +48  12 347 65 94</t>
  </si>
  <si>
    <t xml:space="preserve"> +48  885 770 588</t>
  </si>
  <si>
    <t>PL15</t>
  </si>
  <si>
    <t>CZOPEKM</t>
  </si>
  <si>
    <t>Czopek</t>
  </si>
  <si>
    <t>Michal Czopek</t>
  </si>
  <si>
    <t>1770000165</t>
  </si>
  <si>
    <t>Logistics Specialist/SAP MM Key User/Export Control</t>
  </si>
  <si>
    <t>Michal.Czopek@mpl.mee.com</t>
  </si>
  <si>
    <t xml:space="preserve"> +48  12 347 65 37</t>
  </si>
  <si>
    <t xml:space="preserve"> +48  693 203 243</t>
  </si>
  <si>
    <t>PL16</t>
  </si>
  <si>
    <t>DUDEKK</t>
  </si>
  <si>
    <t>Dudek</t>
  </si>
  <si>
    <t>Kamil</t>
  </si>
  <si>
    <t>Kamil Dudek</t>
  </si>
  <si>
    <t>1770000075</t>
  </si>
  <si>
    <t>MTS</t>
  </si>
  <si>
    <t>Senior Marketing Specialist</t>
  </si>
  <si>
    <t>Kamil.Dudek@mpl.mee.com</t>
  </si>
  <si>
    <t xml:space="preserve"> +48  12 347 65 53</t>
  </si>
  <si>
    <t xml:space="preserve"> +48  601 149 914</t>
  </si>
  <si>
    <t>PL17</t>
  </si>
  <si>
    <t>DUDKIEWICZP</t>
  </si>
  <si>
    <t>Dudkiewicz</t>
  </si>
  <si>
    <t>Piotr</t>
  </si>
  <si>
    <t>Piotr Dudkiewicz</t>
  </si>
  <si>
    <t>1770000125</t>
  </si>
  <si>
    <t>Piotr.Dudkiewicz@mpl.mee.com</t>
  </si>
  <si>
    <t xml:space="preserve"> +48  22 468 27 06</t>
  </si>
  <si>
    <t xml:space="preserve"> +48  691 406 032</t>
  </si>
  <si>
    <t>PL18</t>
  </si>
  <si>
    <t>DUSEKF</t>
  </si>
  <si>
    <t>Dusek</t>
  </si>
  <si>
    <t>Filip</t>
  </si>
  <si>
    <t>Filip Dusek</t>
  </si>
  <si>
    <t>1770000210</t>
  </si>
  <si>
    <t>Junior Sales Enginieer</t>
  </si>
  <si>
    <t>Filip.Dusek@mpl.mee.com</t>
  </si>
  <si>
    <t xml:space="preserve"> +42 0 255 719 209</t>
  </si>
  <si>
    <t xml:space="preserve"> +42 0 605 285 828</t>
  </si>
  <si>
    <t>PL19</t>
  </si>
  <si>
    <t>EMILIANJ</t>
  </si>
  <si>
    <t>Piosik</t>
  </si>
  <si>
    <t>Justyna</t>
  </si>
  <si>
    <t>Justyna Piosik</t>
  </si>
  <si>
    <t>PL - Solution Provider</t>
  </si>
  <si>
    <t>ROLE_SALES_REP_PL_SP</t>
  </si>
  <si>
    <t>Sales Department Assistant</t>
  </si>
  <si>
    <t>Sales Assistant</t>
  </si>
  <si>
    <t>Justyna.Emilian@mpl.mee.com</t>
  </si>
  <si>
    <t xml:space="preserve"> +48  61 667 21 11</t>
  </si>
  <si>
    <t xml:space="preserve"> +48  663 013 620</t>
  </si>
  <si>
    <t>PL20</t>
  </si>
  <si>
    <t>FIUCEKM</t>
  </si>
  <si>
    <t>Fiucek</t>
  </si>
  <si>
    <t>Monika</t>
  </si>
  <si>
    <t>Monika Fiucek</t>
  </si>
  <si>
    <t>1770000110</t>
  </si>
  <si>
    <t>Monika.Fiucek@mpl.mee.com</t>
  </si>
  <si>
    <t xml:space="preserve"> +48  22 468 27 24</t>
  </si>
  <si>
    <t xml:space="preserve"> +48  885 770 478</t>
  </si>
  <si>
    <t>PL21</t>
  </si>
  <si>
    <t>GABARAS</t>
  </si>
  <si>
    <t>Gabara</t>
  </si>
  <si>
    <t>Slawomir</t>
  </si>
  <si>
    <t>Slawomir Gabara</t>
  </si>
  <si>
    <t>Sales Engineer</t>
  </si>
  <si>
    <t>Slawomir.Gabara@mpl.mee.com</t>
  </si>
  <si>
    <t xml:space="preserve"> +48  22 468 27 23</t>
  </si>
  <si>
    <t xml:space="preserve"> +48  885 770 467</t>
  </si>
  <si>
    <t>PL22</t>
  </si>
  <si>
    <t>GALDAM</t>
  </si>
  <si>
    <t>Galda</t>
  </si>
  <si>
    <t>Marek</t>
  </si>
  <si>
    <t>Marek Galda</t>
  </si>
  <si>
    <t>PL- Industrial Solution</t>
  </si>
  <si>
    <t>Marek.Galda@mpl.mee.com</t>
  </si>
  <si>
    <t xml:space="preserve"> +48  885 770 475</t>
  </si>
  <si>
    <t>PL23</t>
  </si>
  <si>
    <t>Industrial Solution Team Leader/Project Coordinator</t>
  </si>
  <si>
    <t>PL24</t>
  </si>
  <si>
    <t>GORACZKOM</t>
  </si>
  <si>
    <t>Goraczko</t>
  </si>
  <si>
    <t>Maciej</t>
  </si>
  <si>
    <t>Maciej Goraczko</t>
  </si>
  <si>
    <t>Maciej.Goraczko@mpl.mee.com</t>
  </si>
  <si>
    <t xml:space="preserve"> +48  61 667 21 14</t>
  </si>
  <si>
    <t xml:space="preserve"> +48  885 770 460</t>
  </si>
  <si>
    <t>PL25</t>
  </si>
  <si>
    <t>PL26</t>
  </si>
  <si>
    <t>GRYZAKL</t>
  </si>
  <si>
    <t>Gryzak</t>
  </si>
  <si>
    <t>Lukasz</t>
  </si>
  <si>
    <t>Lukasz Gryzak</t>
  </si>
  <si>
    <t>1770000046</t>
  </si>
  <si>
    <t>OEM Regional Leader</t>
  </si>
  <si>
    <t>Lukasz.Gryzak@mpl.mee.com</t>
  </si>
  <si>
    <t xml:space="preserve"> +48  693 406 308</t>
  </si>
  <si>
    <t>PL27</t>
  </si>
  <si>
    <t>GRZESIAKA</t>
  </si>
  <si>
    <t>Grzesiak</t>
  </si>
  <si>
    <t>Aneta</t>
  </si>
  <si>
    <t>Aneta Grzesiak</t>
  </si>
  <si>
    <t>1770000047</t>
  </si>
  <si>
    <t>Sales Desk/key user</t>
  </si>
  <si>
    <t>CEE Customer Service/SAP SD Key User</t>
  </si>
  <si>
    <t>Aneta.Grzesiak@mpl.mee.com</t>
  </si>
  <si>
    <t xml:space="preserve"> +48  12 347 65 77</t>
  </si>
  <si>
    <t xml:space="preserve"> +48  885 770 447</t>
  </si>
  <si>
    <t>PL28</t>
  </si>
  <si>
    <t>HAJAST</t>
  </si>
  <si>
    <t>Hajas</t>
  </si>
  <si>
    <t>Tamas</t>
  </si>
  <si>
    <t>Tamas Hajas</t>
  </si>
  <si>
    <t>ROLE_SALES_REP_HU</t>
  </si>
  <si>
    <t>Sales Enginieer</t>
  </si>
  <si>
    <t>Tamas.Hajas@mpl.mee.com</t>
  </si>
  <si>
    <t xml:space="preserve"> +36 70 3252 270</t>
  </si>
  <si>
    <t>PL29</t>
  </si>
  <si>
    <t>HARANCZYKM</t>
  </si>
  <si>
    <t>Haranczyk</t>
  </si>
  <si>
    <t>Maciej Haranczyk</t>
  </si>
  <si>
    <t>1770000049</t>
  </si>
  <si>
    <t>FA Service Engineer</t>
  </si>
  <si>
    <t>Maciej.Haranczyk@mpl.mee.com</t>
  </si>
  <si>
    <t xml:space="preserve"> +48  12 347 65 07</t>
  </si>
  <si>
    <t xml:space="preserve"> +48  693 148  814</t>
  </si>
  <si>
    <t>PL30</t>
  </si>
  <si>
    <t>INDREIG</t>
  </si>
  <si>
    <t>Indrei</t>
  </si>
  <si>
    <t>Gheorghe</t>
  </si>
  <si>
    <t>Gheorghe Indrei</t>
  </si>
  <si>
    <t>1770000231</t>
  </si>
  <si>
    <t>ROLE_SALES_REP_RO</t>
  </si>
  <si>
    <t>Sales Coordinator Automotive &amp; Electronics</t>
  </si>
  <si>
    <t>Gheorghe.Indrei@mpl.mee.com</t>
  </si>
  <si>
    <t xml:space="preserve"> +40 73 5317 178</t>
  </si>
  <si>
    <t>PL31</t>
  </si>
  <si>
    <t>JACZEWSKIM</t>
  </si>
  <si>
    <t>Jaczewski</t>
  </si>
  <si>
    <t>Marcin</t>
  </si>
  <si>
    <t>Marcin Jaczewski</t>
  </si>
  <si>
    <t>1770000026</t>
  </si>
  <si>
    <t>Sales Manager Central Eastern Europe</t>
  </si>
  <si>
    <t>Marcin.Jaczewski@mpl.mee.com</t>
  </si>
  <si>
    <t xml:space="preserve"> +48  22 468 27 02</t>
  </si>
  <si>
    <t xml:space="preserve"> +48  605 574 159</t>
  </si>
  <si>
    <t>PL32</t>
  </si>
  <si>
    <t>JANIKR</t>
  </si>
  <si>
    <t>Janik</t>
  </si>
  <si>
    <t>Roman</t>
  </si>
  <si>
    <t>Roman Janik</t>
  </si>
  <si>
    <t>1770000025</t>
  </si>
  <si>
    <t>Life&amp;Science Vertical Industry Coordinator</t>
  </si>
  <si>
    <t>Roman.Janik@mpl.mee.com</t>
  </si>
  <si>
    <t xml:space="preserve"> +48  61 667 21 07</t>
  </si>
  <si>
    <t xml:space="preserve"> +48  693 406 364</t>
  </si>
  <si>
    <t>PL33</t>
  </si>
  <si>
    <t>JEDYNAKB</t>
  </si>
  <si>
    <t>Jedynak</t>
  </si>
  <si>
    <t>Bartosz</t>
  </si>
  <si>
    <t>Bartosz Jedynak</t>
  </si>
  <si>
    <t>1770000115</t>
  </si>
  <si>
    <t>Sales Service Support</t>
  </si>
  <si>
    <t>Senior CNC&amp;FA Service Engineer</t>
  </si>
  <si>
    <t>Bartosz.Jedynak@mpl.mee.com</t>
  </si>
  <si>
    <t xml:space="preserve"> +48  12 347 65 72</t>
  </si>
  <si>
    <t xml:space="preserve"> +48  661 907 107</t>
  </si>
  <si>
    <t>PL34</t>
  </si>
  <si>
    <t>JEDYNAKW</t>
  </si>
  <si>
    <t>Wojciech Jedynak</t>
  </si>
  <si>
    <t>1770000116</t>
  </si>
  <si>
    <t>CNC&amp;FA Service Engineer</t>
  </si>
  <si>
    <t>Wojciech.Jedynak@mpl.mee.com</t>
  </si>
  <si>
    <t xml:space="preserve"> +48  12 347 65 89</t>
  </si>
  <si>
    <t xml:space="preserve"> +48  693 433 403</t>
  </si>
  <si>
    <t>PL35</t>
  </si>
  <si>
    <t>KAMINSKAK</t>
  </si>
  <si>
    <t>Kaminska</t>
  </si>
  <si>
    <t>Katarzyna</t>
  </si>
  <si>
    <t>Katarzyna Kaminska</t>
  </si>
  <si>
    <t>CEE Customer Service</t>
  </si>
  <si>
    <t>Katarzyna.Kaminska@mpl.mee.com</t>
  </si>
  <si>
    <t xml:space="preserve"> +48  12 347 65 35</t>
  </si>
  <si>
    <t xml:space="preserve"> +48  885 770 535</t>
  </si>
  <si>
    <t>PL36</t>
  </si>
  <si>
    <t>KASPERCZYKM</t>
  </si>
  <si>
    <t>Kasperczyk</t>
  </si>
  <si>
    <t>Marcin Kasperczyk</t>
  </si>
  <si>
    <t>1770000052</t>
  </si>
  <si>
    <t>Robot Technical Support&amp;Senior Service Engineer</t>
  </si>
  <si>
    <t>Marcin.Kasperczyk@mpl.mee.com</t>
  </si>
  <si>
    <t xml:space="preserve"> +48  12 347 65 36</t>
  </si>
  <si>
    <t xml:space="preserve"> +48  693 338 541</t>
  </si>
  <si>
    <t>PL37</t>
  </si>
  <si>
    <t>KEREKC</t>
  </si>
  <si>
    <t>Kerek</t>
  </si>
  <si>
    <t>Cintia</t>
  </si>
  <si>
    <t>Cintia Kerek</t>
  </si>
  <si>
    <t>Sales Desk Support - Sales Assistant</t>
  </si>
  <si>
    <t>Cintia.Kerek@mpl.mee.com</t>
  </si>
  <si>
    <t xml:space="preserve"> +36 70 4328 274</t>
  </si>
  <si>
    <t>PL38</t>
  </si>
  <si>
    <t>KOCJANK</t>
  </si>
  <si>
    <t>Kocjan</t>
  </si>
  <si>
    <t>Karolina</t>
  </si>
  <si>
    <t>Karolina Kocjan</t>
  </si>
  <si>
    <t>1770000225</t>
  </si>
  <si>
    <t>CEE Customer Service Junior Specialist</t>
  </si>
  <si>
    <t>Karolina.Kocjan@mpl.mee.com</t>
  </si>
  <si>
    <t xml:space="preserve"> +48  12 347 66 07</t>
  </si>
  <si>
    <t>PL39</t>
  </si>
  <si>
    <t>KOPACZJ</t>
  </si>
  <si>
    <t>Kopacz</t>
  </si>
  <si>
    <t>Jakub</t>
  </si>
  <si>
    <t>Jakub Kopacz</t>
  </si>
  <si>
    <t>IT Team Leader &amp; Polish Branch SAP Coordinator</t>
  </si>
  <si>
    <t>Jakub.Kopacz@mpl.mee.com</t>
  </si>
  <si>
    <t xml:space="preserve"> +48  12 347 65 38</t>
  </si>
  <si>
    <t xml:space="preserve"> +48  669 303 703</t>
  </si>
  <si>
    <t>PL40</t>
  </si>
  <si>
    <t>KOZIOLG</t>
  </si>
  <si>
    <t>Koziol</t>
  </si>
  <si>
    <t>Grzegorz Koziol</t>
  </si>
  <si>
    <t>1770000045</t>
  </si>
  <si>
    <t>PM</t>
  </si>
  <si>
    <t>ROLE_PRODUCT_MGR</t>
  </si>
  <si>
    <t>Inverter Product Manager</t>
  </si>
  <si>
    <t>Grzegorz.Koziol@mpl.mee.com</t>
  </si>
  <si>
    <t xml:space="preserve"> +48  12 347 65 24</t>
  </si>
  <si>
    <t xml:space="preserve"> +48  697 637 607</t>
  </si>
  <si>
    <t>PL41</t>
  </si>
  <si>
    <t>KRAWCZYKZ</t>
  </si>
  <si>
    <t>Krawczyk</t>
  </si>
  <si>
    <t>Zenon</t>
  </si>
  <si>
    <t>Zenon Krawczyk</t>
  </si>
  <si>
    <t>1770000053</t>
  </si>
  <si>
    <t>CNC Technical Support&amp;Senior Service Engineer</t>
  </si>
  <si>
    <t>Zenon.Krawczyk@mpl.mee.com</t>
  </si>
  <si>
    <t xml:space="preserve"> +48  12 347 65 31</t>
  </si>
  <si>
    <t xml:space="preserve"> +48  607 169 916</t>
  </si>
  <si>
    <t>PL42</t>
  </si>
  <si>
    <t>Martin</t>
  </si>
  <si>
    <t>Škrobárenská 507/12</t>
  </si>
  <si>
    <t>Brno</t>
  </si>
  <si>
    <t>617 00</t>
  </si>
  <si>
    <t>PL43</t>
  </si>
  <si>
    <t>KROLM</t>
  </si>
  <si>
    <t>Krol</t>
  </si>
  <si>
    <t>Michal Krol</t>
  </si>
  <si>
    <t>1770000027</t>
  </si>
  <si>
    <t>PL- Industrial Solution Team Leader</t>
  </si>
  <si>
    <t>ROLE_STL_PL_IS</t>
  </si>
  <si>
    <t>PL</t>
  </si>
  <si>
    <t>Indirect Sales Team Leader</t>
  </si>
  <si>
    <t>Michal.Krol@mpl.mee.com</t>
  </si>
  <si>
    <t xml:space="preserve"> +48  12 347 65 52</t>
  </si>
  <si>
    <t xml:space="preserve"> +48  661 955 801</t>
  </si>
  <si>
    <t>PL44</t>
  </si>
  <si>
    <t>KROWIAKK</t>
  </si>
  <si>
    <t>Krowiak</t>
  </si>
  <si>
    <t>Karol</t>
  </si>
  <si>
    <t>Karol Krowiak</t>
  </si>
  <si>
    <t>1770000054</t>
  </si>
  <si>
    <t>Compact PLC &amp; HMI Product Manager</t>
  </si>
  <si>
    <t>Karol.Krowiak@mpl.mee.com</t>
  </si>
  <si>
    <t xml:space="preserve"> +48  12 347 65 49</t>
  </si>
  <si>
    <t xml:space="preserve"> +48  667 366 636</t>
  </si>
  <si>
    <t>PL45</t>
  </si>
  <si>
    <t>KUCHTAM</t>
  </si>
  <si>
    <t>Kuchta</t>
  </si>
  <si>
    <t>Marek Kuchta</t>
  </si>
  <si>
    <t>1770000028</t>
  </si>
  <si>
    <t>Marek.Kuchta@meg.mee.com</t>
  </si>
  <si>
    <t xml:space="preserve"> +48  61 667 21 09</t>
  </si>
  <si>
    <t xml:space="preserve"> +48  661 163 103</t>
  </si>
  <si>
    <t>PL46</t>
  </si>
  <si>
    <t>KULAK</t>
  </si>
  <si>
    <t>Kula</t>
  </si>
  <si>
    <t>Krzysztof</t>
  </si>
  <si>
    <t>Krzysztof Kula</t>
  </si>
  <si>
    <t>1770000029</t>
  </si>
  <si>
    <t>Krzysztof.Kula@mpl.mee.com</t>
  </si>
  <si>
    <t xml:space="preserve"> +48  22 468 27 10</t>
  </si>
  <si>
    <t xml:space="preserve"> +48  693 535 001</t>
  </si>
  <si>
    <t>PL47</t>
  </si>
  <si>
    <t>PL48</t>
  </si>
  <si>
    <t>KWIATKOWSKIJ</t>
  </si>
  <si>
    <t>Kwiatkowski</t>
  </si>
  <si>
    <t>Jakub Kwiatkowski</t>
  </si>
  <si>
    <t>1770000031</t>
  </si>
  <si>
    <t>Servo Product Manager</t>
  </si>
  <si>
    <t>Jakub.Kwiatkowski@mpl.mee.com</t>
  </si>
  <si>
    <t xml:space="preserve"> +48  22 468 27 04</t>
  </si>
  <si>
    <t xml:space="preserve"> +48  601 310 816</t>
  </si>
  <si>
    <t>PL49</t>
  </si>
  <si>
    <t>LUKASIEWICZS</t>
  </si>
  <si>
    <t>Lukasiewicz</t>
  </si>
  <si>
    <t>Szymon</t>
  </si>
  <si>
    <t>Szymon Lukasiewicz</t>
  </si>
  <si>
    <t xml:space="preserve"> Sales Engineer  OEM Section</t>
  </si>
  <si>
    <t>Szymon.Lukasiewicz@mpl.mee.com</t>
  </si>
  <si>
    <t xml:space="preserve"> +48  12 347 65 51</t>
  </si>
  <si>
    <t xml:space="preserve"> +48  885 770 462</t>
  </si>
  <si>
    <t>PL50</t>
  </si>
  <si>
    <t>Robot&amp;FA Service Engineer</t>
  </si>
  <si>
    <t>PL51</t>
  </si>
  <si>
    <t>MICHNAB</t>
  </si>
  <si>
    <t>Michna</t>
  </si>
  <si>
    <t>Bartlomiej</t>
  </si>
  <si>
    <t>Bartlomiej Michna</t>
  </si>
  <si>
    <t>ROLE_SALES_REP_PL_KA</t>
  </si>
  <si>
    <t>Project Manager Industrial Contracting</t>
  </si>
  <si>
    <t>Bartlomiej.Michna@mpl.mee.com</t>
  </si>
  <si>
    <t xml:space="preserve"> +48  22 468 27 21</t>
  </si>
  <si>
    <t xml:space="preserve"> +48  885 770 482</t>
  </si>
  <si>
    <t>PL52</t>
  </si>
  <si>
    <t>MIESZANIECP</t>
  </si>
  <si>
    <t>Mieszaniec</t>
  </si>
  <si>
    <t>Pawel Mieszaniec</t>
  </si>
  <si>
    <t>1770000032</t>
  </si>
  <si>
    <t>Pawel.Mieszaniec@mpl.mee.com</t>
  </si>
  <si>
    <t xml:space="preserve"> +48  12 347 65 33</t>
  </si>
  <si>
    <t xml:space="preserve"> +48  691 406 041</t>
  </si>
  <si>
    <t>PL53</t>
  </si>
  <si>
    <t>MISTERSKAP</t>
  </si>
  <si>
    <t>Misterska</t>
  </si>
  <si>
    <t>Paulina</t>
  </si>
  <si>
    <t>Paulina Misterska</t>
  </si>
  <si>
    <t>1770000240</t>
  </si>
  <si>
    <t>Paulina.Misterska@mpl.mee.com</t>
  </si>
  <si>
    <t xml:space="preserve"> +48  61 667 21 15</t>
  </si>
  <si>
    <t xml:space="preserve"> +48  724 250 892</t>
  </si>
  <si>
    <t>PL54</t>
  </si>
  <si>
    <t>MOISIDISJ</t>
  </si>
  <si>
    <t>Moisidis</t>
  </si>
  <si>
    <t>Jiri</t>
  </si>
  <si>
    <t>Jiri Moisidis</t>
  </si>
  <si>
    <t>Key Account Coordinator OEM</t>
  </si>
  <si>
    <t>Jiri.Moisidis@mpl.mee.com</t>
  </si>
  <si>
    <t xml:space="preserve"> +42 0 733 116 174</t>
  </si>
  <si>
    <t>PL55</t>
  </si>
  <si>
    <t>Application Team Manager</t>
  </si>
  <si>
    <t>PL56</t>
  </si>
  <si>
    <t>NOWAKP</t>
  </si>
  <si>
    <t>Piotr Nowak</t>
  </si>
  <si>
    <t>1770000034</t>
  </si>
  <si>
    <t>Piotr.Nowak@mpl.mee.com</t>
  </si>
  <si>
    <t xml:space="preserve"> +48  12 347 65 92</t>
  </si>
  <si>
    <t xml:space="preserve"> +48  693 803 303</t>
  </si>
  <si>
    <t>PL57</t>
  </si>
  <si>
    <t>PL58</t>
  </si>
  <si>
    <t>OLTEANUA</t>
  </si>
  <si>
    <t>Olteanu</t>
  </si>
  <si>
    <t>Antoniu</t>
  </si>
  <si>
    <t>Antoniu Olteanu</t>
  </si>
  <si>
    <t>1770000232</t>
  </si>
  <si>
    <t>Sales Coordinator CPG, Food&amp;Beverage, LifeScience</t>
  </si>
  <si>
    <t>Antoniu.Olteanu@mpl.mee.com</t>
  </si>
  <si>
    <t xml:space="preserve"> +40 73 5317 156</t>
  </si>
  <si>
    <t>PL59</t>
  </si>
  <si>
    <t>PL60</t>
  </si>
  <si>
    <t>PACZYNSKIZ</t>
  </si>
  <si>
    <t>Paczynski</t>
  </si>
  <si>
    <t>Zbigniew</t>
  </si>
  <si>
    <t>Zbigniew Paczynski</t>
  </si>
  <si>
    <t>1770000033</t>
  </si>
  <si>
    <t>Zbigniew.Paczynski@mpl.mee.com</t>
  </si>
  <si>
    <t xml:space="preserve"> +48  12 347 65 45</t>
  </si>
  <si>
    <t xml:space="preserve"> +48  605 672 703</t>
  </si>
  <si>
    <t>PL61</t>
  </si>
  <si>
    <t>PILARSKIK</t>
  </si>
  <si>
    <t>Pilarski</t>
  </si>
  <si>
    <t>Konrad</t>
  </si>
  <si>
    <t>Konrad Pilarski</t>
  </si>
  <si>
    <t>1770000195</t>
  </si>
  <si>
    <t>Food Vertical Industry Coordinator</t>
  </si>
  <si>
    <t>Konrad.Pilarski@mpl.mee.com</t>
  </si>
  <si>
    <t xml:space="preserve"> +48  22 468 27 17</t>
  </si>
  <si>
    <t xml:space="preserve"> +48  885 770 446</t>
  </si>
  <si>
    <t>PL62</t>
  </si>
  <si>
    <t>Software Development Engineer</t>
  </si>
  <si>
    <t>PL63</t>
  </si>
  <si>
    <t>Technical Support Engineer</t>
  </si>
  <si>
    <t>PL64</t>
  </si>
  <si>
    <t>POLAKR</t>
  </si>
  <si>
    <t>Polak</t>
  </si>
  <si>
    <t>Roman Polak</t>
  </si>
  <si>
    <t>1770000201</t>
  </si>
  <si>
    <t>Czech Republic - Team Leader</t>
  </si>
  <si>
    <t>ROLE_STL_CZ</t>
  </si>
  <si>
    <t>Sales Team Leader CZ</t>
  </si>
  <si>
    <t>Roman.Polak@mpl.mee.com</t>
  </si>
  <si>
    <t xml:space="preserve"> +42 0 255 719 205</t>
  </si>
  <si>
    <t xml:space="preserve"> +42 0 739 427 018</t>
  </si>
  <si>
    <t>Radlická 751/113e</t>
  </si>
  <si>
    <t>Praha 5</t>
  </si>
  <si>
    <t>PL65</t>
  </si>
  <si>
    <t>PYKAS</t>
  </si>
  <si>
    <t>Pyka</t>
  </si>
  <si>
    <t>Slawomir Pyka</t>
  </si>
  <si>
    <t>1770000061</t>
  </si>
  <si>
    <t>CNC Product Leader</t>
  </si>
  <si>
    <t>slawomir.pyka@mpl.mee.com</t>
  </si>
  <si>
    <t xml:space="preserve"> +48  12 347 65 93</t>
  </si>
  <si>
    <t xml:space="preserve"> +48  601 597 697</t>
  </si>
  <si>
    <t>PL66</t>
  </si>
  <si>
    <t>Tomas</t>
  </si>
  <si>
    <t>PL67</t>
  </si>
  <si>
    <t>SCHOLZT</t>
  </si>
  <si>
    <t>Scholz</t>
  </si>
  <si>
    <t>Tomasz Scholz</t>
  </si>
  <si>
    <t>1770000260</t>
  </si>
  <si>
    <t>Tomasz.Scholz@mpl.mee.com</t>
  </si>
  <si>
    <t xml:space="preserve"> +48  885 770 474</t>
  </si>
  <si>
    <t>PL68</t>
  </si>
  <si>
    <t>SENDECKIL</t>
  </si>
  <si>
    <t>Sendecki</t>
  </si>
  <si>
    <t>Lukasz Sendecki</t>
  </si>
  <si>
    <t>Marketing Manager</t>
  </si>
  <si>
    <t>Lukasz.Sendecki@mpl.mee.com</t>
  </si>
  <si>
    <t xml:space="preserve"> +48  12 347 65 48  </t>
  </si>
  <si>
    <t xml:space="preserve"> +48  693 406 622</t>
  </si>
  <si>
    <t>PL69</t>
  </si>
  <si>
    <t>PL70</t>
  </si>
  <si>
    <t>SIWEKP</t>
  </si>
  <si>
    <t>Siwek</t>
  </si>
  <si>
    <t>Piotr Siwek</t>
  </si>
  <si>
    <t>1770000203</t>
  </si>
  <si>
    <t>Solution Development Engineer</t>
  </si>
  <si>
    <t>Piotr.Siwek@mpl.mee.com</t>
  </si>
  <si>
    <t xml:space="preserve"> +48  885 770 455</t>
  </si>
  <si>
    <t>PL71</t>
  </si>
  <si>
    <t>SKWAREKM</t>
  </si>
  <si>
    <t>Skwarek</t>
  </si>
  <si>
    <t>Marcin Skwarek</t>
  </si>
  <si>
    <t>1770000215</t>
  </si>
  <si>
    <t>MAPS&amp;RTU Product Manager</t>
  </si>
  <si>
    <t>Marcin.Skwarek@mpl.mee.com</t>
  </si>
  <si>
    <t xml:space="preserve"> +48  12 347 65 69</t>
  </si>
  <si>
    <t xml:space="preserve"> +48  693 406 354</t>
  </si>
  <si>
    <t>PL72</t>
  </si>
  <si>
    <t>ROLE_SALES_REP_SK</t>
  </si>
  <si>
    <t xml:space="preserve"> +42 1 919 261 099</t>
  </si>
  <si>
    <t>PL73</t>
  </si>
  <si>
    <t>SROCZYNSKIM</t>
  </si>
  <si>
    <t>Sroczynski</t>
  </si>
  <si>
    <t>Marcin Sroczynski</t>
  </si>
  <si>
    <t>Marcin.Sroczynski@mpl.mee.com</t>
  </si>
  <si>
    <t xml:space="preserve"> +48  12 347 65 29</t>
  </si>
  <si>
    <t xml:space="preserve"> +48  885 770 453</t>
  </si>
  <si>
    <t>PL74</t>
  </si>
  <si>
    <t>STANKOVICA</t>
  </si>
  <si>
    <t>Stankovic</t>
  </si>
  <si>
    <t>Aleksandar</t>
  </si>
  <si>
    <t>Aleksandar Stankovic</t>
  </si>
  <si>
    <t>Serbia</t>
  </si>
  <si>
    <t>Serbia Team Leader</t>
  </si>
  <si>
    <t>ROLE_STL_SRB</t>
  </si>
  <si>
    <t>Sales Coordinator Serbia</t>
  </si>
  <si>
    <t>Aleksandar.Stankovic@mpl.mee.com</t>
  </si>
  <si>
    <t xml:space="preserve"> +38 16 3687 500</t>
  </si>
  <si>
    <t>PL75</t>
  </si>
  <si>
    <t>STAWIERAJA</t>
  </si>
  <si>
    <t>Stawieraj</t>
  </si>
  <si>
    <t>Adam</t>
  </si>
  <si>
    <t>Adam Stawieraj</t>
  </si>
  <si>
    <t>North PL Distributors Co-ordinator</t>
  </si>
  <si>
    <t>Adam.Stawieraj@mpl.mee.com</t>
  </si>
  <si>
    <t xml:space="preserve"> +48  61 667 21 06</t>
  </si>
  <si>
    <t xml:space="preserve"> +48  693 773 703</t>
  </si>
  <si>
    <t>PL76</t>
  </si>
  <si>
    <t>CZ Office Manager</t>
  </si>
  <si>
    <t>PL77</t>
  </si>
  <si>
    <t>SVOCAKOVAS</t>
  </si>
  <si>
    <t>Svocakova</t>
  </si>
  <si>
    <t>Slavka</t>
  </si>
  <si>
    <t>Slavka Svocakova</t>
  </si>
  <si>
    <t>Slavka.Svocakova@mpl.mee.com</t>
  </si>
  <si>
    <t xml:space="preserve"> +42 1 905 763 961</t>
  </si>
  <si>
    <t>PL78</t>
  </si>
  <si>
    <t>Technical Support Department Team Leader</t>
  </si>
  <si>
    <t>PL79</t>
  </si>
  <si>
    <t>SZKULTINS</t>
  </si>
  <si>
    <t>Szkultin</t>
  </si>
  <si>
    <t>Szymon Szkultin</t>
  </si>
  <si>
    <t>1770000036</t>
  </si>
  <si>
    <t>Szymon.Szkultin@mpl.mee.com</t>
  </si>
  <si>
    <t xml:space="preserve"> +48  71 339 40 26</t>
  </si>
  <si>
    <t xml:space="preserve"> +48  693 406 304</t>
  </si>
  <si>
    <t>Muchoborska 18</t>
  </si>
  <si>
    <t>Wroclaw</t>
  </si>
  <si>
    <t>54-424</t>
  </si>
  <si>
    <t>PL80</t>
  </si>
  <si>
    <t>TACZALAJ</t>
  </si>
  <si>
    <t>Taczala</t>
  </si>
  <si>
    <t>Jacek</t>
  </si>
  <si>
    <t>Jacek Taczala</t>
  </si>
  <si>
    <t>1770000038</t>
  </si>
  <si>
    <t>Automotive Sales Coordinator</t>
  </si>
  <si>
    <t>Jacek.Taczala@mpl.mee.com</t>
  </si>
  <si>
    <t xml:space="preserve"> +48  12 347 65 21</t>
  </si>
  <si>
    <t xml:space="preserve"> +48  691 406 034</t>
  </si>
  <si>
    <t>PL81</t>
  </si>
  <si>
    <t>TKACZYKK</t>
  </si>
  <si>
    <t>Tkaczyk</t>
  </si>
  <si>
    <t>Krzysztof Tkaczyk</t>
  </si>
  <si>
    <t>1770000235</t>
  </si>
  <si>
    <t>PL- Key Account Team Leader</t>
  </si>
  <si>
    <t>ROLE_STL_PL_KA</t>
  </si>
  <si>
    <t>Business Development Manager Process</t>
  </si>
  <si>
    <t>Krzysztof.Tkaczyk@mpl.mee.com</t>
  </si>
  <si>
    <t xml:space="preserve"> +48  22 468 27 22</t>
  </si>
  <si>
    <t xml:space="preserve"> +48  885 770 464</t>
  </si>
  <si>
    <t>PL82</t>
  </si>
  <si>
    <t>TOKARSKIP</t>
  </si>
  <si>
    <t>Tokarski</t>
  </si>
  <si>
    <t>Piotr Tokarski</t>
  </si>
  <si>
    <t>1770000140</t>
  </si>
  <si>
    <t>Piotr.Tokarski@mpl.mee.com</t>
  </si>
  <si>
    <t xml:space="preserve"> +48  22 468 27 05</t>
  </si>
  <si>
    <t xml:space="preserve"> +48  667 005 105</t>
  </si>
  <si>
    <t>PL83</t>
  </si>
  <si>
    <t>Manager Robot Business Developer</t>
  </si>
  <si>
    <t>PL84</t>
  </si>
  <si>
    <t>TYNORP</t>
  </si>
  <si>
    <t>Tynor</t>
  </si>
  <si>
    <t>Piotr Tynor</t>
  </si>
  <si>
    <t>1770000044</t>
  </si>
  <si>
    <t>Sales Department Deputy Manager</t>
  </si>
  <si>
    <t>Piotr.Tynor@mpl.mee.com</t>
  </si>
  <si>
    <t xml:space="preserve"> +48  691 169 916</t>
  </si>
  <si>
    <t>PL85</t>
  </si>
  <si>
    <t>VOJTECHOVSKA</t>
  </si>
  <si>
    <t>Vojtechovska</t>
  </si>
  <si>
    <t>Adriana</t>
  </si>
  <si>
    <t>Adriana Vojtechovska</t>
  </si>
  <si>
    <t>1770000250</t>
  </si>
  <si>
    <t>Adriana.Vojtechovska@mpl.mee.com</t>
  </si>
  <si>
    <t xml:space="preserve"> +42 0 255 719 208</t>
  </si>
  <si>
    <t xml:space="preserve"> +42 0 734 402 475</t>
  </si>
  <si>
    <t>PL86</t>
  </si>
  <si>
    <t>WASIKW</t>
  </si>
  <si>
    <t>Wasik</t>
  </si>
  <si>
    <t>Wojciech Wasik</t>
  </si>
  <si>
    <t>1770000043</t>
  </si>
  <si>
    <t>Marketing &amp; Strategic Planning Manager</t>
  </si>
  <si>
    <t>Wojciech.Wasik@mpl.mee.com</t>
  </si>
  <si>
    <t xml:space="preserve"> +48  12 347 65 04</t>
  </si>
  <si>
    <t xml:space="preserve"> +48  605 574 160</t>
  </si>
  <si>
    <t>PL87</t>
  </si>
  <si>
    <t>PL88</t>
  </si>
  <si>
    <t>WITKOWSKIR</t>
  </si>
  <si>
    <t>Witkowski</t>
  </si>
  <si>
    <t>Rafal</t>
  </si>
  <si>
    <t>Rafal Witkowski</t>
  </si>
  <si>
    <t>1770000185</t>
  </si>
  <si>
    <t>LVS Product Leader</t>
  </si>
  <si>
    <t>Rafal.Witkowski@mpl.mee.com</t>
  </si>
  <si>
    <t xml:space="preserve"> +48  12 347 65 63</t>
  </si>
  <si>
    <t xml:space="preserve"> +48  663 010 089</t>
  </si>
  <si>
    <t>PL89</t>
  </si>
  <si>
    <t>WLUDARAZ</t>
  </si>
  <si>
    <t>Wludara</t>
  </si>
  <si>
    <t>Zbigniew Wludara</t>
  </si>
  <si>
    <t>Zbigniew.Wludara@mpl.mee.com</t>
  </si>
  <si>
    <t xml:space="preserve"> +48  693 803 903</t>
  </si>
  <si>
    <t>PL90</t>
  </si>
  <si>
    <t>WOLAKA</t>
  </si>
  <si>
    <t>Wolak</t>
  </si>
  <si>
    <t>Angelika</t>
  </si>
  <si>
    <t>Angelika Wolak</t>
  </si>
  <si>
    <t>1770000170</t>
  </si>
  <si>
    <t>CEE Customer Service Specialist</t>
  </si>
  <si>
    <t>Angelika.Wolak@mpl.mee.com</t>
  </si>
  <si>
    <t xml:space="preserve"> +48  12 347 65 15</t>
  </si>
  <si>
    <t xml:space="preserve"> +48  601 143 414</t>
  </si>
  <si>
    <t>PL91</t>
  </si>
  <si>
    <t>WOLSKID</t>
  </si>
  <si>
    <t>Wolski</t>
  </si>
  <si>
    <t>Daniel Wolski</t>
  </si>
  <si>
    <t>1770000039</t>
  </si>
  <si>
    <t>Poland Deputy Sales Manager</t>
  </si>
  <si>
    <t>Daniel.Wolski@mpl.mee.com</t>
  </si>
  <si>
    <t xml:space="preserve"> +48  22 468 27 09</t>
  </si>
  <si>
    <t xml:space="preserve"> +48  695 406 388</t>
  </si>
  <si>
    <t>PL92</t>
  </si>
  <si>
    <t>WOSZCZEKK</t>
  </si>
  <si>
    <t>Woszczek</t>
  </si>
  <si>
    <t>Krystian</t>
  </si>
  <si>
    <t>Krystian Woszczek</t>
  </si>
  <si>
    <t>1770000040</t>
  </si>
  <si>
    <t>Key Account Coordinator</t>
  </si>
  <si>
    <t>Krystian.Woszczek@mpl.mee.com</t>
  </si>
  <si>
    <t xml:space="preserve"> +48  12 347 65 17</t>
  </si>
  <si>
    <t xml:space="preserve"> +48  691 146 614</t>
  </si>
  <si>
    <t>PL93</t>
  </si>
  <si>
    <t>WSOLEKJ</t>
  </si>
  <si>
    <t>Wsolek</t>
  </si>
  <si>
    <t>Justyna Wsolek</t>
  </si>
  <si>
    <t>1770000066</t>
  </si>
  <si>
    <t>Justyna.Wsolek@meg.mee.com</t>
  </si>
  <si>
    <t xml:space="preserve"> +48  12 347 65 43</t>
  </si>
  <si>
    <t xml:space="preserve"> +48  885 770 443</t>
  </si>
  <si>
    <t>PL94</t>
  </si>
  <si>
    <t>ZABAWAA</t>
  </si>
  <si>
    <t>Zabawa</t>
  </si>
  <si>
    <t>Artur</t>
  </si>
  <si>
    <t>Artur Zabawa</t>
  </si>
  <si>
    <t>1770000041</t>
  </si>
  <si>
    <t>Artur.Zabawa@mpl.mee.com</t>
  </si>
  <si>
    <t xml:space="preserve"> +48  123476520</t>
  </si>
  <si>
    <t xml:space="preserve"> +48  661 193 103</t>
  </si>
  <si>
    <t>PL95</t>
  </si>
  <si>
    <t>ZADYKOWICZG</t>
  </si>
  <si>
    <t>Zadykowicz</t>
  </si>
  <si>
    <t>Grzegorz Zadykowicz</t>
  </si>
  <si>
    <t>1770000042</t>
  </si>
  <si>
    <t>Key Account Manager at MTS section Strategic Business Development</t>
  </si>
  <si>
    <t>Grzegorz.Zadykowicz@mpl.mee.com</t>
  </si>
  <si>
    <t xml:space="preserve"> +48  22 468 27 07</t>
  </si>
  <si>
    <t xml:space="preserve"> +48  603 910 454</t>
  </si>
  <si>
    <t>PL96</t>
  </si>
  <si>
    <t>ZARSKIL</t>
  </si>
  <si>
    <t>Zarski</t>
  </si>
  <si>
    <t>Lukasz Zarski</t>
  </si>
  <si>
    <t>Lukasz.Zarski@mpl.mee.com</t>
  </si>
  <si>
    <t xml:space="preserve"> +48  663 443 403</t>
  </si>
  <si>
    <t>PL97</t>
  </si>
  <si>
    <t>GACZOLR</t>
  </si>
  <si>
    <t>Gaczol</t>
  </si>
  <si>
    <t xml:space="preserve">Lukasz Gaczol </t>
  </si>
  <si>
    <t>8000000099</t>
  </si>
  <si>
    <t>1770000076</t>
  </si>
  <si>
    <t>FDI Vertical Coordinator</t>
  </si>
  <si>
    <t>rafal.gaczol@mpl.mee.com</t>
  </si>
  <si>
    <t xml:space="preserve"> +48  12 347 65 41</t>
  </si>
  <si>
    <t xml:space="preserve"> +48  697 779 707</t>
  </si>
  <si>
    <t>PL98</t>
  </si>
  <si>
    <t>SWIATEKP</t>
  </si>
  <si>
    <t>Swiatek</t>
  </si>
  <si>
    <t>Piotr Swiatek</t>
  </si>
  <si>
    <t>8000000103</t>
  </si>
  <si>
    <t>1770000081</t>
  </si>
  <si>
    <t>piotr.swiatek@mpl.mee.com</t>
  </si>
  <si>
    <t xml:space="preserve"> +48  22 468 27 12</t>
  </si>
  <si>
    <t xml:space="preserve"> +48  661 955 803</t>
  </si>
  <si>
    <t>PL99</t>
  </si>
  <si>
    <t>CERVENP</t>
  </si>
  <si>
    <t>Cerven</t>
  </si>
  <si>
    <t>Peter Cerven</t>
  </si>
  <si>
    <t>8000000694</t>
  </si>
  <si>
    <t>peter.cerven@mpl.mee.com</t>
  </si>
  <si>
    <t>PL100</t>
  </si>
  <si>
    <t>CUPROVAL</t>
  </si>
  <si>
    <t>Cuprova</t>
  </si>
  <si>
    <t>Lucie</t>
  </si>
  <si>
    <t>Lucie Cuprova</t>
  </si>
  <si>
    <t>8000000697</t>
  </si>
  <si>
    <t>Lucie.Cuprova@mpl.mee.com</t>
  </si>
  <si>
    <t xml:space="preserve"> +42 0 255 719 222</t>
  </si>
  <si>
    <t>PL101</t>
  </si>
  <si>
    <t>GRALM</t>
  </si>
  <si>
    <t>Gral</t>
  </si>
  <si>
    <t>Michal Gral</t>
  </si>
  <si>
    <t>8000000703</t>
  </si>
  <si>
    <t>Michal.Gral@mpl.mee.com</t>
  </si>
  <si>
    <t xml:space="preserve"> +48 22 468 27 28</t>
  </si>
  <si>
    <t xml:space="preserve"> +48  885 770 456</t>
  </si>
  <si>
    <t>PL102</t>
  </si>
  <si>
    <t>KORONDIB</t>
  </si>
  <si>
    <t>Korondi</t>
  </si>
  <si>
    <t>Bruno</t>
  </si>
  <si>
    <t>Bruno Korondi</t>
  </si>
  <si>
    <t>8000000710</t>
  </si>
  <si>
    <t>Robot Product Manager</t>
  </si>
  <si>
    <t>Bruno.Korondi@mpl.mee.com</t>
  </si>
  <si>
    <t>+36 703 851 300</t>
  </si>
  <si>
    <t>PL103</t>
  </si>
  <si>
    <t>KOTWICAP</t>
  </si>
  <si>
    <t>Kotwica</t>
  </si>
  <si>
    <t>Piotr Kotwica</t>
  </si>
  <si>
    <t>8000000711</t>
  </si>
  <si>
    <t>Piotr.Kotwica@mpl.mee.com</t>
  </si>
  <si>
    <t xml:space="preserve"> +48  61 667 21 08</t>
  </si>
  <si>
    <t>+48 661 143 103</t>
  </si>
  <si>
    <t>PL104</t>
  </si>
  <si>
    <t>KRAWCZYKT</t>
  </si>
  <si>
    <t>Tomasz Krawczyk</t>
  </si>
  <si>
    <t>8000000712</t>
  </si>
  <si>
    <t>Junior Sales Engineer</t>
  </si>
  <si>
    <t>Tomasz.Krawczyk@mpl.mee.com</t>
  </si>
  <si>
    <t xml:space="preserve"> +48  22 468 27 29</t>
  </si>
  <si>
    <t>+48 885 770 498</t>
  </si>
  <si>
    <t>PL105</t>
  </si>
  <si>
    <t>YUTAKAO</t>
  </si>
  <si>
    <t>Yutaka</t>
  </si>
  <si>
    <t>Oyaizuy</t>
  </si>
  <si>
    <t>Oyaizuy Yutaka</t>
  </si>
  <si>
    <t>8000000723</t>
  </si>
  <si>
    <t>Branch President</t>
  </si>
  <si>
    <t>Yutaka.Oyaizu@mpl.mee.com</t>
  </si>
  <si>
    <t xml:space="preserve"> +48 12 347 65 66</t>
  </si>
  <si>
    <t>+48 609 947 007</t>
  </si>
  <si>
    <t>PL106</t>
  </si>
  <si>
    <t>SIMKOVAJ</t>
  </si>
  <si>
    <t>Simkova</t>
  </si>
  <si>
    <t>Jana</t>
  </si>
  <si>
    <t>Jana Simkova</t>
  </si>
  <si>
    <t>8000000732</t>
  </si>
  <si>
    <t>Key Account Engineer</t>
  </si>
  <si>
    <t>Jana.Simkova@mpl.mee.com</t>
  </si>
  <si>
    <t xml:space="preserve"> +42 0 255 719 211</t>
  </si>
  <si>
    <t xml:space="preserve"> +42 0 734 319 917</t>
  </si>
  <si>
    <t>PL107</t>
  </si>
  <si>
    <t>SLOWINSKIM</t>
  </si>
  <si>
    <t>Slowinski</t>
  </si>
  <si>
    <t>Maciej Slowinski</t>
  </si>
  <si>
    <t>8000000735</t>
  </si>
  <si>
    <t>Maciej.Slowinski@mpl.mee.com</t>
  </si>
  <si>
    <t xml:space="preserve"> +48 885 770 493</t>
  </si>
  <si>
    <t>PL108</t>
  </si>
  <si>
    <t>WALUSIAKM</t>
  </si>
  <si>
    <t>Walusiak</t>
  </si>
  <si>
    <t>Michal Walusiak</t>
  </si>
  <si>
    <t>8000000744</t>
  </si>
  <si>
    <t>FA Service Manager</t>
  </si>
  <si>
    <t>Michal.Walusiak@mpl.mee.com</t>
  </si>
  <si>
    <t xml:space="preserve"> +48 12 347 66 30</t>
  </si>
  <si>
    <t xml:space="preserve"> +48 885 770 488</t>
  </si>
  <si>
    <t>PL109</t>
  </si>
  <si>
    <t>Wroblewski</t>
  </si>
  <si>
    <t>Konrad Wroblewski</t>
  </si>
  <si>
    <t>8000000748</t>
  </si>
  <si>
    <t>Konrad.Wroblewski@mpl.mee.com</t>
  </si>
  <si>
    <t xml:space="preserve"> +48 885 770 489</t>
  </si>
  <si>
    <t>PL110</t>
  </si>
  <si>
    <t>GORCZAKA</t>
  </si>
  <si>
    <t>Andrzej</t>
  </si>
  <si>
    <t>Gorczak</t>
  </si>
  <si>
    <t>Andrzej Gorczak</t>
  </si>
  <si>
    <t>Modular PLC Product Manager</t>
  </si>
  <si>
    <t>andrzej.gorczak@mpl.mee.com</t>
  </si>
  <si>
    <t xml:space="preserve">+48 691 103 083  </t>
  </si>
  <si>
    <t>SE1</t>
  </si>
  <si>
    <t>PIA.IWAR</t>
  </si>
  <si>
    <t>Iwar</t>
  </si>
  <si>
    <t>Pia</t>
  </si>
  <si>
    <t>Iwar, Pia</t>
  </si>
  <si>
    <t>FEMALE</t>
  </si>
  <si>
    <t>8000000610</t>
  </si>
  <si>
    <t>8000000561</t>
  </si>
  <si>
    <t>SE</t>
  </si>
  <si>
    <t>Sales Office (4121) IAS SCAN</t>
  </si>
  <si>
    <t>ROLE_SALES_REP_NORDIC_SE</t>
  </si>
  <si>
    <t>QuoteScan-PDF</t>
  </si>
  <si>
    <t>Mitsubishi Electric Europe B.V. Scandinavia</t>
  </si>
  <si>
    <t>CompanyMEE</t>
  </si>
  <si>
    <t>pia.iwar@se.mee.com</t>
  </si>
  <si>
    <t>+46 8 6251202</t>
  </si>
  <si>
    <t>+46 705 690186</t>
  </si>
  <si>
    <t>Fjelievägen 8</t>
  </si>
  <si>
    <t>Lund</t>
  </si>
  <si>
    <t>S-227 36</t>
  </si>
  <si>
    <t>Sweden</t>
  </si>
  <si>
    <t>SE2</t>
  </si>
  <si>
    <t>Christine.Thornqvist</t>
  </si>
  <si>
    <t>Thornqvist</t>
  </si>
  <si>
    <t>Christine</t>
  </si>
  <si>
    <t>Thornqvist, Christine</t>
  </si>
  <si>
    <t>8000000511</t>
  </si>
  <si>
    <t>nicht vorhanden</t>
  </si>
  <si>
    <t>Christine.Thornqvist@se.mee.com</t>
  </si>
  <si>
    <t>+46 (0)705 69 04 47</t>
  </si>
  <si>
    <t>SE3</t>
  </si>
  <si>
    <t>Hans.Forsberg</t>
  </si>
  <si>
    <t>Forsberg</t>
  </si>
  <si>
    <t>Forsberg, Hans</t>
  </si>
  <si>
    <t>MALE</t>
  </si>
  <si>
    <t>8000000082</t>
  </si>
  <si>
    <t>8000000115</t>
  </si>
  <si>
    <t>470001209</t>
  </si>
  <si>
    <t>hans.forsberg@se.mee.com</t>
  </si>
  <si>
    <t>+46 (0)705 69 02 25</t>
  </si>
  <si>
    <t>SE4</t>
  </si>
  <si>
    <t>den Hartog</t>
  </si>
  <si>
    <t>den Hartog, Martin</t>
  </si>
  <si>
    <t>8000000084</t>
  </si>
  <si>
    <t>8000000117</t>
  </si>
  <si>
    <t>470001211</t>
  </si>
  <si>
    <t>martin.denhartog@se.mee.com</t>
  </si>
  <si>
    <t>+46 (0)706 33 34 83</t>
  </si>
  <si>
    <t>SE5</t>
  </si>
  <si>
    <t>Niklas.Rippe</t>
  </si>
  <si>
    <t>Rippe</t>
  </si>
  <si>
    <t>Niklas</t>
  </si>
  <si>
    <t>Rippe, Niklas</t>
  </si>
  <si>
    <t>8000000085</t>
  </si>
  <si>
    <t>8000000118</t>
  </si>
  <si>
    <t>470001212</t>
  </si>
  <si>
    <t>niklas.rippe@se.mee.com</t>
  </si>
  <si>
    <t>+46 (0)705 69 33 13</t>
  </si>
  <si>
    <t>SE6</t>
  </si>
  <si>
    <t>Håkan.Svensson</t>
  </si>
  <si>
    <t>Svensson</t>
  </si>
  <si>
    <t>Håkan</t>
  </si>
  <si>
    <t>Svensson, Håkan</t>
  </si>
  <si>
    <t>8000000091</t>
  </si>
  <si>
    <t>8000000124</t>
  </si>
  <si>
    <t>470001234</t>
  </si>
  <si>
    <t>hakan.svensson@se.mee.com</t>
  </si>
  <si>
    <t>+46 705698914</t>
  </si>
  <si>
    <t>SE7</t>
  </si>
  <si>
    <t>Maria.Wendt</t>
  </si>
  <si>
    <t>Wendt</t>
  </si>
  <si>
    <t>Maria</t>
  </si>
  <si>
    <t>Wendt, Maria</t>
  </si>
  <si>
    <t>8000000100</t>
  </si>
  <si>
    <t>8000000132</t>
  </si>
  <si>
    <t>470001242</t>
  </si>
  <si>
    <t>maria.wendt@se.mee.com</t>
  </si>
  <si>
    <t>+46 (0)705 69 60 46</t>
  </si>
  <si>
    <t>SE8</t>
  </si>
  <si>
    <t>Magnus.Edblom</t>
  </si>
  <si>
    <t>Edblom</t>
  </si>
  <si>
    <t>Magnus</t>
  </si>
  <si>
    <t>Edblom, Magnus</t>
  </si>
  <si>
    <t>8000000101</t>
  </si>
  <si>
    <t>8000000133</t>
  </si>
  <si>
    <t>470001244</t>
  </si>
  <si>
    <t>magnus.edblom@se.mee.com</t>
  </si>
  <si>
    <t>+46 (0)705 69 21 55</t>
  </si>
  <si>
    <t>SE9</t>
  </si>
  <si>
    <t>Daniel.Dahlberg</t>
  </si>
  <si>
    <t>Dahlberg</t>
  </si>
  <si>
    <t>Dahlberg, Daniel</t>
  </si>
  <si>
    <t>8000000102</t>
  </si>
  <si>
    <t>8000000134</t>
  </si>
  <si>
    <t>470001245</t>
  </si>
  <si>
    <t>daniel.dahlberg@se.mee.com</t>
  </si>
  <si>
    <t>+46 (0)705 69 21 33</t>
  </si>
  <si>
    <t>SE10</t>
  </si>
  <si>
    <t>Ronny.Annerqvist</t>
  </si>
  <si>
    <t>Annerqvist</t>
  </si>
  <si>
    <t>Ronny</t>
  </si>
  <si>
    <t>Annerqvist, Ronny</t>
  </si>
  <si>
    <t>8000000164</t>
  </si>
  <si>
    <t>8000000189</t>
  </si>
  <si>
    <t>470001309</t>
  </si>
  <si>
    <t>ronny.annerqvist@se.mee.com</t>
  </si>
  <si>
    <t>+46 (0)705 69 19 19</t>
  </si>
  <si>
    <t>SE11</t>
  </si>
  <si>
    <t>Lars.Celano</t>
  </si>
  <si>
    <t>Celano</t>
  </si>
  <si>
    <t>Lars</t>
  </si>
  <si>
    <t>Celano, Lars</t>
  </si>
  <si>
    <t>8000000170</t>
  </si>
  <si>
    <t>8000000195</t>
  </si>
  <si>
    <t>470001434</t>
  </si>
  <si>
    <t>lars.celano@se.mee.com</t>
  </si>
  <si>
    <t>+46 693 803 903</t>
  </si>
  <si>
    <t>SE12</t>
  </si>
  <si>
    <t>Sigvard.Vågerdal</t>
  </si>
  <si>
    <t>Vågerdal</t>
  </si>
  <si>
    <t>Sigvard</t>
  </si>
  <si>
    <t>Vågerdal, Sigvard</t>
  </si>
  <si>
    <t>8000000224</t>
  </si>
  <si>
    <t>8000000244</t>
  </si>
  <si>
    <t>470001544</t>
  </si>
  <si>
    <t>Sigvard.Vagerdal@se.mee.com</t>
  </si>
  <si>
    <t>+46 (0)705 69 01 16</t>
  </si>
  <si>
    <t>SE13</t>
  </si>
  <si>
    <t>Grimsgaardi</t>
  </si>
  <si>
    <t>Grimsgaard</t>
  </si>
  <si>
    <t>Inger</t>
  </si>
  <si>
    <t>Grimsgaard, Inger</t>
  </si>
  <si>
    <t>8000000356</t>
  </si>
  <si>
    <t>8000000477</t>
  </si>
  <si>
    <t>470001619</t>
  </si>
  <si>
    <t>NO</t>
  </si>
  <si>
    <t>Sales Group Norway (113)</t>
  </si>
  <si>
    <t>ROLE_SALES_REP_NORDIC_NO</t>
  </si>
  <si>
    <t>inger.grimsgard@no.mee.com</t>
  </si>
  <si>
    <t>+47 91 89 68 99</t>
  </si>
  <si>
    <t>Dronninggata 15</t>
  </si>
  <si>
    <t>Drammen</t>
  </si>
  <si>
    <t>Norway</t>
  </si>
  <si>
    <t>SE14</t>
  </si>
  <si>
    <t>Aase</t>
  </si>
  <si>
    <t>Aas</t>
  </si>
  <si>
    <t xml:space="preserve"> Erling R.</t>
  </si>
  <si>
    <t>Aas, Erling R.</t>
  </si>
  <si>
    <t>8000000358</t>
  </si>
  <si>
    <t>8000000479</t>
  </si>
  <si>
    <t>470001629</t>
  </si>
  <si>
    <t>erling.r.aas@meg.mee.com</t>
  </si>
  <si>
    <t>+47 48 14 40 40</t>
  </si>
  <si>
    <t>SE15</t>
  </si>
  <si>
    <t>Bergfloedtj</t>
  </si>
  <si>
    <t>Bergfloedt</t>
  </si>
  <si>
    <t>Jon Anders</t>
  </si>
  <si>
    <t>Bergfloedt, Jon Anders</t>
  </si>
  <si>
    <t>8000000361</t>
  </si>
  <si>
    <t>8000000482</t>
  </si>
  <si>
    <t>470001632</t>
  </si>
  <si>
    <t>jon-anders.bergfloedt@meg.mee.com</t>
  </si>
  <si>
    <t>+47 91 13 45 62</t>
  </si>
  <si>
    <t>SE16</t>
  </si>
  <si>
    <t>Maelandap</t>
  </si>
  <si>
    <t>Maeland</t>
  </si>
  <si>
    <t>Arne-Petter</t>
  </si>
  <si>
    <t>Maeland, Arne-Petter</t>
  </si>
  <si>
    <t>8000000563</t>
  </si>
  <si>
    <t>470001694</t>
  </si>
  <si>
    <t>arne.maeland@no.mee.com</t>
  </si>
  <si>
    <t>+47 90 40 85 76</t>
  </si>
  <si>
    <t>SE17</t>
  </si>
  <si>
    <t>Markussenb</t>
  </si>
  <si>
    <t>Markussen</t>
  </si>
  <si>
    <t>Borge</t>
  </si>
  <si>
    <t>Markussen, Borge</t>
  </si>
  <si>
    <t>8000000564</t>
  </si>
  <si>
    <t>470001695</t>
  </si>
  <si>
    <t>Borge.Markussen@meg.mee.com</t>
  </si>
  <si>
    <t>+47 90 74 18 86</t>
  </si>
  <si>
    <t>SE18</t>
  </si>
  <si>
    <t>Ella-Magda.Axenram</t>
  </si>
  <si>
    <t>Axenram</t>
  </si>
  <si>
    <t>Ella-Magda</t>
  </si>
  <si>
    <t>Axenram, Ella-Magda</t>
  </si>
  <si>
    <t>8000000600</t>
  </si>
  <si>
    <t>470001749</t>
  </si>
  <si>
    <t>Ella-magda.axenram@se.mee.com</t>
  </si>
  <si>
    <t>+46 (0)705 69 01 22</t>
  </si>
  <si>
    <t>SE19</t>
  </si>
  <si>
    <t>Robert.Nicander</t>
  </si>
  <si>
    <t>Nicander</t>
  </si>
  <si>
    <t>Nicander, Robert</t>
  </si>
  <si>
    <t>8000000601</t>
  </si>
  <si>
    <t>470001750</t>
  </si>
  <si>
    <t>Robert.nicander@se.mee.com</t>
  </si>
  <si>
    <t>+46 (0)705 69 01 32</t>
  </si>
  <si>
    <t>SE20</t>
  </si>
  <si>
    <t>Lars.Ekelund</t>
  </si>
  <si>
    <t>Ekelund</t>
  </si>
  <si>
    <t>Ekelund, Lars</t>
  </si>
  <si>
    <t>8000000083</t>
  </si>
  <si>
    <t>8000000116</t>
  </si>
  <si>
    <t>470001210</t>
  </si>
  <si>
    <t>ROLE_SALES_MGMT_NORDIC_SE</t>
  </si>
  <si>
    <t>Lars.Ekelund@se.mee.com</t>
  </si>
  <si>
    <t>+46 (0)705 69 19 91</t>
  </si>
  <si>
    <t>SE21</t>
  </si>
  <si>
    <t>Skarw</t>
  </si>
  <si>
    <t>Skar</t>
  </si>
  <si>
    <t>Per-Willy</t>
  </si>
  <si>
    <t>Skar, Per Willy</t>
  </si>
  <si>
    <t>8000000362</t>
  </si>
  <si>
    <t>470001633</t>
  </si>
  <si>
    <t>ROLE_SALES_MGMT_NORDIC_NO</t>
  </si>
  <si>
    <t>perwilly.skar@no.mee.com</t>
  </si>
  <si>
    <t>+47 91 13 45 58</t>
  </si>
  <si>
    <t>SE22</t>
  </si>
  <si>
    <t>Tomas.Nilsson</t>
  </si>
  <si>
    <t>Nilsson</t>
  </si>
  <si>
    <t>Nilsson, Tomas</t>
  </si>
  <si>
    <t>8000000357</t>
  </si>
  <si>
    <t>470001624</t>
  </si>
  <si>
    <t>Tomas.Nilsson@se.mee.com</t>
  </si>
  <si>
    <t>+46 (0)705 69 82 69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</si>
  <si>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</si>
  <si>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</si>
  <si>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</si>
  <si>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</si>
  <si>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</si>
  <si>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</si>
  <si>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</si>
  <si>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</si>
  <si>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</si>
  <si>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</si>
  <si>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</si>
  <si>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</si>
  <si>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</si>
  <si>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</si>
  <si>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</si>
  <si>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</si>
  <si>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</si>
  <si>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</si>
  <si>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</si>
  <si>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</si>
  <si>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</si>
  <si>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</si>
  <si>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&amp;ai;PL</t>
  </si>
  <si>
    <t>&amp;ai;HU</t>
  </si>
  <si>
    <t>&amp;ai;CZ</t>
  </si>
  <si>
    <t>&amp;ai;SE</t>
  </si>
  <si>
    <t>&amp;ai;NO</t>
  </si>
  <si>
    <t>&amp;ai;SK</t>
  </si>
  <si>
    <t>&amp;ai;DE</t>
  </si>
  <si>
    <t>State</t>
  </si>
  <si>
    <t>&amp;ai;English</t>
  </si>
  <si>
    <t>https://my319964.crm.ondemand.com/Language#Language_34PL</t>
  </si>
  <si>
    <t>for testystem</t>
  </si>
  <si>
    <t>&amp;ai;CompanyMEE</t>
  </si>
  <si>
    <t>&amp;ai;CompanyMEEPL</t>
  </si>
  <si>
    <t>&amp;ai;QuoteScan-PDF</t>
  </si>
  <si>
    <t>QuotePoland</t>
  </si>
  <si>
    <t>ISS Key</t>
  </si>
  <si>
    <t>Martin.denHartog</t>
  </si>
  <si>
    <t>1ce860391eae4030431d31b3057bf9c959428ec68560803f368ec6842849950b</t>
  </si>
  <si>
    <t>SP2</t>
  </si>
  <si>
    <t>ROLE_ADMIN</t>
  </si>
  <si>
    <t>PL111</t>
  </si>
  <si>
    <t>PL112</t>
  </si>
  <si>
    <t>PALMAKAM</t>
  </si>
  <si>
    <t>Palmala</t>
  </si>
  <si>
    <t>Mateusz Palmala</t>
  </si>
  <si>
    <t>Glowacka</t>
  </si>
  <si>
    <t>GlowackaP</t>
  </si>
  <si>
    <t>Paulina Glowacka</t>
  </si>
  <si>
    <t>Paulina.glowacka@mpl.mee.com</t>
  </si>
  <si>
    <t>Mateusz.Palmaka@mpl.mee.com</t>
  </si>
  <si>
    <t>WroblewskiK</t>
  </si>
  <si>
    <t>BorbiroL</t>
  </si>
  <si>
    <t>Levente</t>
  </si>
  <si>
    <t>Borbiro</t>
  </si>
  <si>
    <t xml:space="preserve">Levente Borbiro </t>
  </si>
  <si>
    <t>Sales - Hungary</t>
  </si>
  <si>
    <t>Levente.Borbiro@mpl.mee.com</t>
  </si>
  <si>
    <t>PL113</t>
  </si>
  <si>
    <r>
      <t>Woszczek</t>
    </r>
    <r>
      <rPr>
        <sz val="11"/>
        <color rgb="FFFF0000"/>
        <rFont val="Calibri"/>
        <family val="2"/>
        <scheme val="minor"/>
      </rPr>
      <t>W</t>
    </r>
  </si>
  <si>
    <t>KOTZM</t>
  </si>
  <si>
    <t>Mariusz</t>
  </si>
  <si>
    <t>Kotz</t>
  </si>
  <si>
    <t>Mariusz Kotz</t>
  </si>
  <si>
    <t xml:space="preserve">Sales - PL - Solutions Provider </t>
  </si>
  <si>
    <t>Mariusz.Kotz@mpl.mee.com&gt;</t>
  </si>
  <si>
    <t>+48 885 770 442</t>
  </si>
  <si>
    <t>LIBICHERR</t>
  </si>
  <si>
    <t>Radek</t>
  </si>
  <si>
    <t>Libicher</t>
  </si>
  <si>
    <t>Radek Libicher</t>
  </si>
  <si>
    <t>President MEU-CZ</t>
  </si>
  <si>
    <t>Radek.Libicher@mpl.mee.com</t>
  </si>
  <si>
    <t>+420 734 446 484</t>
  </si>
  <si>
    <t>PL114</t>
  </si>
  <si>
    <t>PL115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</si>
</sst>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color rgb="FF1F497D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Arial"/>
      <family val="2"/>
      <charset val="238"/>
    </font>
    <font>
      <sz val="9"/>
      <color rgb="FF00000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49" fontId="10" fillId="0" borderId="11">
      <alignment horizontal="left" vertical="center" wrapText="1"/>
    </xf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3" borderId="0" xfId="0" applyFill="1"/>
    <xf numFmtId="0" fontId="0" fillId="4" borderId="0" xfId="0" applyFill="1"/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0" xfId="0" applyFont="1"/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6" xfId="0" applyFill="1" applyBorder="1"/>
    <xf numFmtId="0" fontId="0" fillId="0" borderId="7" xfId="0" applyFont="1" applyFill="1" applyBorder="1"/>
    <xf numFmtId="0" fontId="4" fillId="0" borderId="5" xfId="2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/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wrapText="1"/>
    </xf>
    <xf numFmtId="1" fontId="5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9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0" fillId="0" borderId="11" xfId="3">
      <alignment horizontal="left" vertical="center" wrapText="1"/>
    </xf>
    <xf numFmtId="0" fontId="0" fillId="8" borderId="0" xfId="0" applyFill="1"/>
    <xf numFmtId="0" fontId="9" fillId="0" borderId="7" xfId="0" applyFont="1" applyBorder="1" applyAlignment="1">
      <alignment vertical="center"/>
    </xf>
    <xf numFmtId="0" fontId="0" fillId="4" borderId="7" xfId="0" applyFill="1" applyBorder="1"/>
    <xf numFmtId="0" fontId="5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1" fontId="0" fillId="4" borderId="7" xfId="0" applyNumberFormat="1" applyFill="1" applyBorder="1"/>
    <xf numFmtId="0" fontId="5" fillId="4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4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0" fillId="0" borderId="7" xfId="3" applyBorder="1">
      <alignment horizontal="left" vertical="center" wrapText="1"/>
    </xf>
    <xf numFmtId="0" fontId="4" fillId="0" borderId="7" xfId="2" applyFill="1" applyBorder="1"/>
    <xf numFmtId="0" fontId="11" fillId="4" borderId="7" xfId="0" applyFont="1" applyFill="1" applyBorder="1"/>
    <xf numFmtId="0" fontId="12" fillId="4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1" fontId="11" fillId="4" borderId="7" xfId="0" applyNumberFormat="1" applyFont="1" applyFill="1" applyBorder="1"/>
    <xf numFmtId="0" fontId="11" fillId="4" borderId="7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center" vertical="center"/>
    </xf>
    <xf numFmtId="0" fontId="11" fillId="4" borderId="0" xfId="0" applyFont="1" applyFill="1"/>
    <xf numFmtId="0" fontId="0" fillId="4" borderId="7" xfId="0" applyNumberFormat="1" applyFill="1" applyBorder="1"/>
    <xf numFmtId="0" fontId="11" fillId="4" borderId="7" xfId="0" applyNumberFormat="1" applyFont="1" applyFill="1" applyBorder="1"/>
    <xf numFmtId="0" fontId="5" fillId="0" borderId="12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7" fillId="0" borderId="7" xfId="1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49" fontId="13" fillId="0" borderId="7" xfId="3" applyFont="1" applyBorder="1" applyAlignment="1">
      <alignment horizontal="center" vertical="center" wrapText="1"/>
    </xf>
    <xf numFmtId="49" fontId="10" fillId="0" borderId="14" xfId="3" applyBorder="1">
      <alignment horizontal="left" vertical="center" wrapText="1"/>
    </xf>
    <xf numFmtId="0" fontId="7" fillId="0" borderId="0" xfId="1" applyFont="1" applyFill="1"/>
    <xf numFmtId="49" fontId="0" fillId="0" borderId="7" xfId="0" applyNumberFormat="1" applyFill="1" applyBorder="1"/>
    <xf numFmtId="49" fontId="7" fillId="0" borderId="2" xfId="1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13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49" fontId="10" fillId="0" borderId="2" xfId="3" applyBorder="1">
      <alignment horizontal="left" vertical="center" wrapText="1"/>
    </xf>
    <xf numFmtId="49" fontId="10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0" fillId="0" borderId="7" xfId="3" applyFill="1" applyBorder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7" xfId="0" applyFont="1" applyBorder="1"/>
    <xf numFmtId="0" fontId="16" fillId="0" borderId="7" xfId="0" applyFont="1" applyBorder="1"/>
    <xf numFmtId="0" fontId="5" fillId="6" borderId="16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5" fillId="5" borderId="18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 wrapText="1"/>
    </xf>
    <xf numFmtId="0" fontId="5" fillId="5" borderId="18" xfId="0" applyFont="1" applyFill="1" applyBorder="1" applyAlignment="1">
      <alignment wrapText="1"/>
    </xf>
    <xf numFmtId="0" fontId="5" fillId="5" borderId="19" xfId="0" applyFont="1" applyFill="1" applyBorder="1" applyAlignment="1">
      <alignment horizontal="center" wrapText="1"/>
    </xf>
    <xf numFmtId="0" fontId="5" fillId="5" borderId="20" xfId="0" applyFont="1" applyFill="1" applyBorder="1" applyAlignment="1">
      <alignment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vertical="center"/>
    </xf>
    <xf numFmtId="0" fontId="5" fillId="5" borderId="22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vertical="center"/>
    </xf>
    <xf numFmtId="1" fontId="5" fillId="5" borderId="18" xfId="0" applyNumberFormat="1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6" fillId="5" borderId="23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4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0" fillId="0" borderId="0" xfId="3" applyFill="1" applyBorder="1">
      <alignment horizontal="left" vertical="center" wrapText="1"/>
    </xf>
    <xf numFmtId="49" fontId="10" fillId="0" borderId="2" xfId="3" applyFill="1" applyBorder="1">
      <alignment horizontal="left" vertical="center" wrapText="1"/>
    </xf>
    <xf numFmtId="0" fontId="0" fillId="0" borderId="2" xfId="0" applyBorder="1"/>
    <xf numFmtId="0" fontId="0" fillId="8" borderId="7" xfId="0" applyFill="1" applyBorder="1"/>
    <xf numFmtId="0" fontId="0" fillId="0" borderId="7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Border="1"/>
    <xf numFmtId="0" fontId="0" fillId="0" borderId="0" xfId="0" applyFill="1" applyBorder="1"/>
    <xf numFmtId="0" fontId="11" fillId="4" borderId="0" xfId="0" applyFont="1" applyFill="1" applyBorder="1"/>
    <xf numFmtId="0" fontId="7" fillId="0" borderId="7" xfId="1" applyFont="1" applyFill="1" applyBorder="1"/>
    <xf numFmtId="0" fontId="0" fillId="0" borderId="14" xfId="0" applyBorder="1"/>
    <xf numFmtId="49" fontId="10" fillId="0" borderId="13" xfId="3" applyBorder="1">
      <alignment horizontal="left" vertical="center" wrapText="1"/>
    </xf>
    <xf numFmtId="0" fontId="0" fillId="4" borderId="0" xfId="0" applyNumberFormat="1" applyFill="1" applyBorder="1"/>
    <xf numFmtId="0" fontId="14" fillId="0" borderId="7" xfId="0" applyFont="1" applyBorder="1" applyAlignment="1">
      <alignment vertical="center"/>
    </xf>
    <xf numFmtId="49" fontId="10" fillId="0" borderId="0" xfId="3" applyBorder="1">
      <alignment horizontal="left" vertical="center" wrapText="1"/>
    </xf>
    <xf numFmtId="0" fontId="0" fillId="0" borderId="24" xfId="0" applyBorder="1"/>
    <xf numFmtId="0" fontId="0" fillId="0" borderId="23" xfId="0" applyBorder="1"/>
    <xf numFmtId="0" fontId="0" fillId="0" borderId="3" xfId="0" applyBorder="1"/>
    <xf numFmtId="0" fontId="4" fillId="0" borderId="0" xfId="2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7" xfId="0" applyFont="1" applyBorder="1"/>
    <xf numFmtId="0" fontId="18" fillId="0" borderId="0" xfId="0" applyFont="1"/>
    <xf numFmtId="0" fontId="4" fillId="0" borderId="7" xfId="2" applyBorder="1"/>
    <xf numFmtId="0" fontId="0" fillId="0" borderId="25" xfId="0" applyFill="1" applyBorder="1"/>
    <xf numFmtId="0" fontId="19" fillId="0" borderId="0" xfId="0" applyFont="1"/>
    <xf numFmtId="0" fontId="0" fillId="9" borderId="0" xfId="0" applyFill="1"/>
    <xf numFmtId="0" fontId="0" fillId="9" borderId="7" xfId="0" applyFill="1" applyBorder="1"/>
    <xf numFmtId="49" fontId="7" fillId="0" borderId="7" xfId="0" applyNumberFormat="1" applyFont="1" applyFill="1" applyBorder="1"/>
    <xf numFmtId="0" fontId="21" fillId="0" borderId="7" xfId="0" applyFont="1" applyBorder="1" applyAlignment="1">
      <alignment horizontal="center"/>
    </xf>
    <xf numFmtId="49" fontId="22" fillId="0" borderId="7" xfId="0" applyNumberFormat="1" applyFont="1" applyBorder="1"/>
    <xf numFmtId="0" fontId="4" fillId="0" borderId="7" xfId="2" applyBorder="1" applyAlignment="1">
      <alignment horizontal="left"/>
    </xf>
  </cellXfs>
  <cellStyles count="4">
    <cellStyle name="_SAP_BYD_TABLE_CELL_TEXT" xfId="3"/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iotr.Kotwica@mpl.mee.com" TargetMode="External"/><Relationship Id="rId13" Type="http://schemas.openxmlformats.org/officeDocument/2006/relationships/hyperlink" Target="mailto:Konrad.Wroblewski@mpl.mee.com" TargetMode="External"/><Relationship Id="rId18" Type="http://schemas.openxmlformats.org/officeDocument/2006/relationships/hyperlink" Target="mailto:Mariusz.Kotz@mpl.mee.com" TargetMode="External"/><Relationship Id="rId3" Type="http://schemas.openxmlformats.org/officeDocument/2006/relationships/hyperlink" Target="mailto:Katarzyna.Kaminska@mpl.mee.com" TargetMode="External"/><Relationship Id="rId7" Type="http://schemas.openxmlformats.org/officeDocument/2006/relationships/hyperlink" Target="mailto:Bruno.Korondi@mpl.mee.com" TargetMode="External"/><Relationship Id="rId12" Type="http://schemas.openxmlformats.org/officeDocument/2006/relationships/hyperlink" Target="mailto:Michal.Walusiak@mpl.mee.com" TargetMode="External"/><Relationship Id="rId17" Type="http://schemas.openxmlformats.org/officeDocument/2006/relationships/hyperlink" Target="mailto:Levente.Borbiro@mpl.mee.com" TargetMode="External"/><Relationship Id="rId2" Type="http://schemas.openxmlformats.org/officeDocument/2006/relationships/hyperlink" Target="mailto:Maciej.Goraczko@mpl.mee.com" TargetMode="External"/><Relationship Id="rId16" Type="http://schemas.openxmlformats.org/officeDocument/2006/relationships/hyperlink" Target="mailto:Paulina.glowacka@mpl.mee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Adriana.Vojtechovska@mpl.mee.com" TargetMode="External"/><Relationship Id="rId6" Type="http://schemas.openxmlformats.org/officeDocument/2006/relationships/hyperlink" Target="mailto:Michal.Gral@mpl.mee.com" TargetMode="External"/><Relationship Id="rId11" Type="http://schemas.openxmlformats.org/officeDocument/2006/relationships/hyperlink" Target="mailto:Maciej.Slowinski@mpl.mee.com" TargetMode="External"/><Relationship Id="rId5" Type="http://schemas.openxmlformats.org/officeDocument/2006/relationships/hyperlink" Target="mailto:Lucie.Cuprova@mpl.mee.com" TargetMode="External"/><Relationship Id="rId15" Type="http://schemas.openxmlformats.org/officeDocument/2006/relationships/hyperlink" Target="mailto:andrzej.gorczak@mpl.mee.com" TargetMode="External"/><Relationship Id="rId10" Type="http://schemas.openxmlformats.org/officeDocument/2006/relationships/hyperlink" Target="mailto:Jana.Simkova@mpl.mee.com" TargetMode="External"/><Relationship Id="rId19" Type="http://schemas.openxmlformats.org/officeDocument/2006/relationships/hyperlink" Target="mailto:Radek.Libicher@mpl.mee.com" TargetMode="External"/><Relationship Id="rId4" Type="http://schemas.openxmlformats.org/officeDocument/2006/relationships/hyperlink" Target="mailto:Tanja.Ern@meg.mee.com" TargetMode="External"/><Relationship Id="rId9" Type="http://schemas.openxmlformats.org/officeDocument/2006/relationships/hyperlink" Target="mailto:Tomasz.Krawczyk@mpl.mee.com" TargetMode="External"/><Relationship Id="rId14" Type="http://schemas.openxmlformats.org/officeDocument/2006/relationships/hyperlink" Target="mailto:peter.cerven@mpl.mee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110</v>
      </c>
    </row>
    <row r="9" spans="1:1" x14ac:dyDescent="0.25">
      <c r="A9" s="1" t="s">
        <v>112</v>
      </c>
    </row>
    <row r="10" spans="1:1" x14ac:dyDescent="0.25">
      <c r="A10" s="1" t="s">
        <v>113</v>
      </c>
    </row>
    <row r="11" spans="1:1" x14ac:dyDescent="0.25">
      <c r="A11" s="1" t="s">
        <v>114</v>
      </c>
    </row>
    <row r="12" spans="1:1" x14ac:dyDescent="0.25">
      <c r="A12" s="1" t="s">
        <v>115</v>
      </c>
    </row>
    <row r="13" spans="1:1" x14ac:dyDescent="0.25">
      <c r="A13" s="1" t="s">
        <v>117</v>
      </c>
    </row>
    <row r="14" spans="1:1" x14ac:dyDescent="0.25">
      <c r="A14" s="1" t="s">
        <v>118</v>
      </c>
    </row>
    <row r="15" spans="1:1" x14ac:dyDescent="0.25">
      <c r="A15" s="1" t="s">
        <v>119</v>
      </c>
    </row>
    <row r="16" spans="1:1" x14ac:dyDescent="0.25">
      <c r="A16" s="1" t="s">
        <v>120</v>
      </c>
    </row>
    <row r="17" spans="1:1" x14ac:dyDescent="0.25">
      <c r="A17" s="1" t="s">
        <v>121</v>
      </c>
    </row>
    <row r="18" spans="1:1" x14ac:dyDescent="0.25">
      <c r="A18" s="1" t="s">
        <v>122</v>
      </c>
    </row>
    <row r="19" spans="1:1" x14ac:dyDescent="0.25">
      <c r="A19" s="1" t="s">
        <v>123</v>
      </c>
    </row>
    <row r="20" spans="1:1" x14ac:dyDescent="0.25">
      <c r="A20" s="1" t="s">
        <v>124</v>
      </c>
    </row>
    <row r="21" spans="1:1" x14ac:dyDescent="0.25">
      <c r="A21" s="1" t="s">
        <v>125</v>
      </c>
    </row>
    <row r="22" spans="1:1" x14ac:dyDescent="0.25">
      <c r="A22" s="1" t="s">
        <v>126</v>
      </c>
    </row>
    <row r="23" spans="1:1" x14ac:dyDescent="0.25">
      <c r="A23" s="1" t="s">
        <v>127</v>
      </c>
    </row>
    <row r="24" spans="1:1" x14ac:dyDescent="0.25">
      <c r="A24" s="1" t="s">
        <v>128</v>
      </c>
    </row>
    <row r="25" spans="1:1" x14ac:dyDescent="0.25">
      <c r="A25" s="1" t="s">
        <v>129</v>
      </c>
    </row>
    <row r="26" spans="1:1" x14ac:dyDescent="0.25">
      <c r="A26" s="1" t="s">
        <v>130</v>
      </c>
    </row>
    <row r="27" spans="1:1" x14ac:dyDescent="0.25">
      <c r="A27" s="1" t="s">
        <v>131</v>
      </c>
    </row>
    <row r="28" spans="1:1" x14ac:dyDescent="0.25">
      <c r="A28" s="1" t="s">
        <v>132</v>
      </c>
    </row>
    <row r="29" spans="1:1" x14ac:dyDescent="0.25">
      <c r="A29" s="1" t="s">
        <v>133</v>
      </c>
    </row>
    <row r="30" spans="1:1" x14ac:dyDescent="0.25">
      <c r="A30" s="1" t="s">
        <v>134</v>
      </c>
    </row>
    <row r="31" spans="1:1" x14ac:dyDescent="0.25">
      <c r="A31" s="1" t="s">
        <v>135</v>
      </c>
    </row>
    <row r="32" spans="1:1" x14ac:dyDescent="0.25">
      <c r="A32" s="1" t="s">
        <v>136</v>
      </c>
    </row>
    <row r="33" spans="1:1" x14ac:dyDescent="0.25">
      <c r="A33" s="1" t="s">
        <v>139</v>
      </c>
    </row>
    <row r="34" spans="1:1" x14ac:dyDescent="0.25">
      <c r="A34" s="1" t="s">
        <v>140</v>
      </c>
    </row>
    <row r="35" spans="1:1" x14ac:dyDescent="0.25">
      <c r="A35" s="1" t="s">
        <v>141</v>
      </c>
    </row>
    <row r="36" spans="1:1" x14ac:dyDescent="0.25">
      <c r="A36" s="1" t="s">
        <v>142</v>
      </c>
    </row>
    <row r="37" spans="1:1" x14ac:dyDescent="0.25">
      <c r="A37" s="1" t="s">
        <v>143</v>
      </c>
    </row>
    <row r="38" spans="1:1" x14ac:dyDescent="0.25">
      <c r="A38" s="1" t="s">
        <v>145</v>
      </c>
    </row>
    <row r="39" spans="1:1" x14ac:dyDescent="0.25">
      <c r="A39" s="1" t="s">
        <v>146</v>
      </c>
    </row>
    <row r="40" spans="1:1" x14ac:dyDescent="0.25">
      <c r="A40" s="1" t="s">
        <v>147</v>
      </c>
    </row>
    <row r="41" spans="1:1" x14ac:dyDescent="0.25">
      <c r="A41" s="1" t="s">
        <v>148</v>
      </c>
    </row>
    <row r="42" spans="1:1" x14ac:dyDescent="0.25">
      <c r="A42" s="1" t="s">
        <v>150</v>
      </c>
    </row>
    <row r="43" spans="1:1" x14ac:dyDescent="0.25">
      <c r="A43" s="1" t="s">
        <v>151</v>
      </c>
    </row>
    <row r="44" spans="1:1" x14ac:dyDescent="0.25">
      <c r="A44" s="1" t="s">
        <v>152</v>
      </c>
    </row>
    <row r="45" spans="1:1" x14ac:dyDescent="0.25">
      <c r="A45" s="1" t="s">
        <v>153</v>
      </c>
    </row>
    <row r="46" spans="1:1" x14ac:dyDescent="0.25">
      <c r="A46" s="1" t="s">
        <v>154</v>
      </c>
    </row>
    <row r="47" spans="1:1" x14ac:dyDescent="0.25">
      <c r="A47" s="1" t="s">
        <v>155</v>
      </c>
    </row>
    <row r="48" spans="1:1" x14ac:dyDescent="0.25">
      <c r="A48" s="1" t="s">
        <v>156</v>
      </c>
    </row>
    <row r="49" spans="1:1" x14ac:dyDescent="0.25">
      <c r="A49" s="1" t="s">
        <v>157</v>
      </c>
    </row>
    <row r="50" spans="1:1" x14ac:dyDescent="0.25">
      <c r="A50" s="1" t="s">
        <v>158</v>
      </c>
    </row>
    <row r="51" spans="1:1" x14ac:dyDescent="0.25">
      <c r="A51" s="1" t="s">
        <v>159</v>
      </c>
    </row>
    <row r="52" spans="1:1" x14ac:dyDescent="0.25">
      <c r="A52" s="1" t="s">
        <v>160</v>
      </c>
    </row>
    <row r="53" spans="1:1" x14ac:dyDescent="0.25">
      <c r="A53" s="1" t="s">
        <v>161</v>
      </c>
    </row>
    <row r="54" spans="1:1" x14ac:dyDescent="0.25">
      <c r="A54" s="1" t="s">
        <v>162</v>
      </c>
    </row>
    <row r="55" spans="1:1" x14ac:dyDescent="0.25">
      <c r="A55" s="1" t="s">
        <v>163</v>
      </c>
    </row>
    <row r="56" spans="1:1" x14ac:dyDescent="0.25">
      <c r="A56" s="1" t="s">
        <v>164</v>
      </c>
    </row>
    <row r="57" spans="1:1" x14ac:dyDescent="0.25">
      <c r="A57" s="1" t="s">
        <v>173</v>
      </c>
    </row>
    <row r="58" spans="1:1" x14ac:dyDescent="0.25">
      <c r="A58" s="1" t="s">
        <v>177</v>
      </c>
    </row>
    <row r="59" spans="1:1" x14ac:dyDescent="0.25">
      <c r="A59" s="1" t="s">
        <v>178</v>
      </c>
    </row>
    <row r="60" spans="1:1" x14ac:dyDescent="0.25">
      <c r="A60" s="1" t="s">
        <v>179</v>
      </c>
    </row>
    <row r="61" spans="1:1" x14ac:dyDescent="0.25">
      <c r="A61" s="1" t="s">
        <v>180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60" zoomScale="80" zoomScaleNormal="80" workbookViewId="0">
      <selection activeCell="D120" sqref="D120"/>
    </sheetView>
  </sheetViews>
  <sheetFormatPr defaultColWidth="8.85546875" defaultRowHeight="15" x14ac:dyDescent="0.25"/>
  <cols>
    <col min="1" max="1" width="43.7109375" bestFit="1" customWidth="1"/>
    <col min="2" max="2" width="11.5703125" bestFit="1" customWidth="1"/>
    <col min="3" max="3" width="14.5703125" bestFit="1" customWidth="1"/>
    <col min="4" max="4" width="14" bestFit="1" customWidth="1"/>
    <col min="5" max="5" width="10.7109375" bestFit="1" customWidth="1"/>
    <col min="6" max="6" width="58.5703125" bestFit="1" customWidth="1"/>
    <col min="7" max="7" width="31.42578125" bestFit="1" customWidth="1"/>
    <col min="8" max="8" width="12" bestFit="1" customWidth="1"/>
    <col min="9" max="9" width="20.85546875" bestFit="1" customWidth="1"/>
    <col min="10" max="10" width="9.28515625" bestFit="1" customWidth="1"/>
  </cols>
  <sheetData>
    <row r="1" spans="1:11" x14ac:dyDescent="0.25">
      <c r="A1" t="s">
        <v>98</v>
      </c>
      <c r="B1" t="s">
        <v>62</v>
      </c>
      <c r="C1" t="s">
        <v>89</v>
      </c>
      <c r="D1" t="s">
        <v>78</v>
      </c>
      <c r="E1" t="s">
        <v>71</v>
      </c>
      <c r="F1" t="s">
        <v>104</v>
      </c>
      <c r="G1" t="s">
        <v>87</v>
      </c>
      <c r="H1" t="s">
        <v>99</v>
      </c>
      <c r="I1" t="s">
        <v>99</v>
      </c>
      <c r="J1" t="s">
        <v>68</v>
      </c>
    </row>
    <row r="2" spans="1:11" x14ac:dyDescent="0.25">
      <c r="A2" t="str">
        <f>CONCATENATE(User!A2,"_Address")</f>
        <v>&amp;ai;ERNT_Address</v>
      </c>
      <c r="B2" t="str">
        <f>_Input!AG2</f>
        <v>Ratingen</v>
      </c>
      <c r="C2" t="str">
        <f>_Input!AF2</f>
        <v>Mitsubishi-Electric-Platz 1</v>
      </c>
      <c r="D2" t="s">
        <v>0</v>
      </c>
      <c r="E2">
        <f>_Input!AH2</f>
        <v>40882</v>
      </c>
      <c r="F2" s="2" t="str">
        <f>VLOOKUP(_Input!AJ2,_MasterData!$AK$2:$AL$21,2,FALSE)</f>
        <v>&amp;ai;DE</v>
      </c>
      <c r="G2" t="str">
        <f>_xlfn.CONCAT("Address_",User!B2)</f>
        <v>Address_ERNT</v>
      </c>
      <c r="H2" t="s">
        <v>105</v>
      </c>
      <c r="I2" t="s">
        <v>100</v>
      </c>
      <c r="J2" t="s">
        <v>109</v>
      </c>
    </row>
    <row r="3" spans="1:11" x14ac:dyDescent="0.25">
      <c r="A3" s="3" t="str">
        <f>CONCATENATE(User!A3,"_Address")</f>
        <v>&amp;ai;STOLLENWERKD_Address</v>
      </c>
      <c r="B3" s="3" t="str">
        <f>_Input!AG3</f>
        <v>Ratingen</v>
      </c>
      <c r="C3" s="3" t="str">
        <f>_Input!AF3</f>
        <v>Mitsubishi-Electric-Platz 1</v>
      </c>
      <c r="D3" s="3" t="s">
        <v>0</v>
      </c>
      <c r="E3" s="3">
        <f>_Input!AH3</f>
        <v>40882</v>
      </c>
      <c r="F3" s="2" t="str">
        <f>VLOOKUP(_Input!AJ3,_MasterData!$AK$2:$AL$21,2,FALSE)</f>
        <v>&amp;ai;DE</v>
      </c>
      <c r="G3" s="3" t="str">
        <f>_xlfn.CONCAT("Address_",User!B3)</f>
        <v>Address_STOLLENWERKD</v>
      </c>
      <c r="H3" s="3" t="s">
        <v>105</v>
      </c>
      <c r="I3" s="3" t="s">
        <v>100</v>
      </c>
      <c r="J3" s="3" t="s">
        <v>109</v>
      </c>
      <c r="K3" s="3"/>
    </row>
    <row r="4" spans="1:11" x14ac:dyDescent="0.25">
      <c r="A4" s="3" t="str">
        <f>CONCATENATE(User!A4,"_Address")</f>
        <v>&amp;ai;ANDRZEJCZYKG_Address</v>
      </c>
      <c r="B4" s="3" t="str">
        <f>_Input!AG4</f>
        <v>Balice</v>
      </c>
      <c r="C4" s="3" t="str">
        <f>_Input!AF4</f>
        <v>Krakowska 50</v>
      </c>
      <c r="D4" s="3" t="s">
        <v>0</v>
      </c>
      <c r="E4" s="3" t="str">
        <f>_Input!AH4</f>
        <v>32-083</v>
      </c>
      <c r="F4" s="2" t="str">
        <f>VLOOKUP(_Input!AJ4,_MasterData!$AK$2:$AL$21,2,FALSE)</f>
        <v>&amp;ai;PL</v>
      </c>
      <c r="G4" s="3" t="str">
        <f>_xlfn.CONCAT("Address_",User!B4)</f>
        <v>Address_ANDRZEJCZYKG</v>
      </c>
      <c r="H4" s="3" t="s">
        <v>105</v>
      </c>
      <c r="I4" s="3" t="s">
        <v>100</v>
      </c>
      <c r="J4" s="3" t="s">
        <v>109</v>
      </c>
      <c r="K4" s="3"/>
    </row>
    <row r="5" spans="1:11" x14ac:dyDescent="0.25">
      <c r="A5" s="3" t="str">
        <f>CONCATENATE(User!A5,"_Address")</f>
        <v>&amp;ai;BALAMUTM_Address</v>
      </c>
      <c r="B5" s="3" t="str">
        <f>_Input!AG5</f>
        <v>Balice</v>
      </c>
      <c r="C5" s="3" t="str">
        <f>_Input!AF5</f>
        <v>Krakowska 50</v>
      </c>
      <c r="D5" s="3" t="s">
        <v>0</v>
      </c>
      <c r="E5" s="3" t="str">
        <f>_Input!AH5</f>
        <v>32-083</v>
      </c>
      <c r="F5" s="2" t="str">
        <f>VLOOKUP(_Input!AJ5,_MasterData!$AK$2:$AL$21,2,FALSE)</f>
        <v>&amp;ai;PL</v>
      </c>
      <c r="G5" s="3" t="str">
        <f>_xlfn.CONCAT("Address_",User!B5)</f>
        <v>Address_BALAMUTM</v>
      </c>
      <c r="H5" s="3" t="s">
        <v>105</v>
      </c>
      <c r="I5" s="3" t="s">
        <v>100</v>
      </c>
      <c r="J5" s="3" t="s">
        <v>109</v>
      </c>
      <c r="K5" s="3"/>
    </row>
    <row r="6" spans="1:11" x14ac:dyDescent="0.25">
      <c r="A6" s="3" t="str">
        <f>CONCATENATE(User!A6,"_Address")</f>
        <v>&amp;ai;BALANP_Address</v>
      </c>
      <c r="B6" s="3" t="str">
        <f>_Input!AG6</f>
        <v>Budapest</v>
      </c>
      <c r="C6" s="3" t="str">
        <f>_Input!AF6</f>
        <v>Madarász Viktor u. 47-49</v>
      </c>
      <c r="D6" s="3" t="s">
        <v>0</v>
      </c>
      <c r="E6" s="3" t="str">
        <f>_Input!AH6</f>
        <v>H-1138</v>
      </c>
      <c r="F6" s="2" t="str">
        <f>VLOOKUP(_Input!AJ6,_MasterData!$AK$2:$AL$21,2,FALSE)</f>
        <v>&amp;ai;HU</v>
      </c>
      <c r="G6" s="3" t="str">
        <f>_xlfn.CONCAT("Address_",User!B6)</f>
        <v>Address_BALANP</v>
      </c>
      <c r="H6" s="3" t="s">
        <v>105</v>
      </c>
      <c r="I6" s="3" t="s">
        <v>100</v>
      </c>
      <c r="J6" s="3" t="s">
        <v>109</v>
      </c>
      <c r="K6" s="3"/>
    </row>
    <row r="7" spans="1:11" x14ac:dyDescent="0.25">
      <c r="A7" s="3" t="str">
        <f>CONCATENATE(User!A7,"_Address")</f>
        <v>&amp;ai;BIALKT_Address</v>
      </c>
      <c r="B7" s="3" t="str">
        <f>_Input!AG7</f>
        <v>Suchy Las</v>
      </c>
      <c r="C7" s="3" t="str">
        <f>_Input!AF7</f>
        <v>Krzemowa 1, Złotniki k. Poznania</v>
      </c>
      <c r="D7" s="3" t="s">
        <v>0</v>
      </c>
      <c r="E7" s="3" t="str">
        <f>_Input!AH7</f>
        <v>62-002</v>
      </c>
      <c r="F7" s="2" t="str">
        <f>VLOOKUP(_Input!AJ7,_MasterData!$AK$2:$AL$21,2,FALSE)</f>
        <v>&amp;ai;PL</v>
      </c>
      <c r="G7" s="3" t="str">
        <f>_xlfn.CONCAT("Address_",User!B7)</f>
        <v>Address_BIALKT</v>
      </c>
      <c r="H7" s="3" t="s">
        <v>105</v>
      </c>
      <c r="I7" s="3" t="s">
        <v>100</v>
      </c>
      <c r="J7" s="3" t="s">
        <v>109</v>
      </c>
      <c r="K7" s="3"/>
    </row>
    <row r="8" spans="1:11" x14ac:dyDescent="0.25">
      <c r="A8" s="3" t="str">
        <f>CONCATENATE(User!A8,"_Address")</f>
        <v>&amp;ai;BILICHJ_Address</v>
      </c>
      <c r="B8" s="3" t="str">
        <f>_Input!AG8</f>
        <v>Warszawa</v>
      </c>
      <c r="C8" s="3" t="str">
        <f>_Input!AF8</f>
        <v>Lopuszanska 38c</v>
      </c>
      <c r="D8" s="3" t="s">
        <v>0</v>
      </c>
      <c r="E8" s="3" t="str">
        <f>_Input!AH8</f>
        <v>02-232</v>
      </c>
      <c r="F8" s="2" t="str">
        <f>VLOOKUP(_Input!AJ8,_MasterData!$AK$2:$AL$21,2,FALSE)</f>
        <v>&amp;ai;PL</v>
      </c>
      <c r="G8" s="3" t="str">
        <f>_xlfn.CONCAT("Address_",User!B8)</f>
        <v>Address_BILICHJ</v>
      </c>
      <c r="H8" s="3" t="s">
        <v>105</v>
      </c>
      <c r="I8" s="3" t="s">
        <v>100</v>
      </c>
      <c r="J8" s="3" t="s">
        <v>109</v>
      </c>
      <c r="K8" s="3"/>
    </row>
    <row r="9" spans="1:11" x14ac:dyDescent="0.25">
      <c r="A9" s="3" t="str">
        <f>CONCATENATE(User!A9,"_Address")</f>
        <v>&amp;ai;BLAZII_Address</v>
      </c>
      <c r="B9" s="3" t="str">
        <f>_Input!AG9</f>
        <v>Nitra</v>
      </c>
      <c r="C9" s="3" t="str">
        <f>_Input!AF9</f>
        <v>Levická 7</v>
      </c>
      <c r="D9" s="3" t="s">
        <v>0</v>
      </c>
      <c r="E9" s="3" t="str">
        <f>_Input!AH9</f>
        <v>949 01</v>
      </c>
      <c r="F9" s="2" t="str">
        <f>VLOOKUP(_Input!AJ9,_MasterData!$AK$2:$AL$21,2,FALSE)</f>
        <v>&amp;ai;SK</v>
      </c>
      <c r="G9" s="3" t="str">
        <f>_xlfn.CONCAT("Address_",User!B9)</f>
        <v>Address_BLAZII</v>
      </c>
      <c r="H9" s="3" t="s">
        <v>105</v>
      </c>
      <c r="I9" s="3" t="s">
        <v>100</v>
      </c>
      <c r="J9" s="3" t="s">
        <v>109</v>
      </c>
      <c r="K9" s="3"/>
    </row>
    <row r="10" spans="1:11" x14ac:dyDescent="0.25">
      <c r="A10" s="3" t="str">
        <f>CONCATENATE(User!A10,"_Address")</f>
        <v>&amp;ai;BRACHAW_Address</v>
      </c>
      <c r="B10" s="3" t="str">
        <f>_Input!AG10</f>
        <v>Balice</v>
      </c>
      <c r="C10" s="3" t="str">
        <f>_Input!AF10</f>
        <v>Krakowska 50</v>
      </c>
      <c r="D10" s="3" t="s">
        <v>0</v>
      </c>
      <c r="E10" s="3" t="str">
        <f>_Input!AH10</f>
        <v>32-083</v>
      </c>
      <c r="F10" s="2" t="str">
        <f>VLOOKUP(_Input!AJ10,_MasterData!$AK$2:$AL$21,2,FALSE)</f>
        <v>&amp;ai;PL</v>
      </c>
      <c r="G10" s="3" t="str">
        <f>_xlfn.CONCAT("Address_",User!B10)</f>
        <v>Address_BRACHAW</v>
      </c>
      <c r="H10" s="3" t="s">
        <v>105</v>
      </c>
      <c r="I10" s="3" t="s">
        <v>100</v>
      </c>
      <c r="J10" s="3" t="s">
        <v>109</v>
      </c>
      <c r="K10" s="3"/>
    </row>
    <row r="11" spans="1:11" x14ac:dyDescent="0.25">
      <c r="A11" s="3" t="str">
        <f>CONCATENATE(User!A11,"_Address")</f>
        <v>&amp;ai;BRANDYSL_Address</v>
      </c>
      <c r="B11" s="3" t="str">
        <f>_Input!AG11</f>
        <v>Balice</v>
      </c>
      <c r="C11" s="3" t="str">
        <f>_Input!AF11</f>
        <v>Krakowska 50</v>
      </c>
      <c r="D11" s="3" t="s">
        <v>0</v>
      </c>
      <c r="E11" s="3" t="str">
        <f>_Input!AH11</f>
        <v>32-083</v>
      </c>
      <c r="F11" s="2" t="str">
        <f>VLOOKUP(_Input!AJ11,_MasterData!$AK$2:$AL$21,2,FALSE)</f>
        <v>&amp;ai;PL</v>
      </c>
      <c r="G11" s="3" t="str">
        <f>_xlfn.CONCAT("Address_",User!B11)</f>
        <v>Address_BRANDYSL</v>
      </c>
      <c r="H11" s="3" t="s">
        <v>105</v>
      </c>
      <c r="I11" s="3" t="s">
        <v>100</v>
      </c>
      <c r="J11" s="3" t="s">
        <v>109</v>
      </c>
      <c r="K11" s="3"/>
    </row>
    <row r="12" spans="1:11" x14ac:dyDescent="0.25">
      <c r="A12" s="3" t="str">
        <f>CONCATENATE(User!A12,"_Address")</f>
        <v>&amp;ai;BRYNDAP_Address</v>
      </c>
      <c r="B12" s="3" t="str">
        <f>_Input!AG12</f>
        <v>Praha</v>
      </c>
      <c r="C12" s="3" t="str">
        <f>_Input!AF12</f>
        <v>Radlicka 751/113e</v>
      </c>
      <c r="D12" s="3" t="s">
        <v>0</v>
      </c>
      <c r="E12" s="3" t="str">
        <f>_Input!AH12</f>
        <v>158 00</v>
      </c>
      <c r="F12" s="2" t="str">
        <f>VLOOKUP(_Input!AJ12,_MasterData!$AK$2:$AL$21,2,FALSE)</f>
        <v>&amp;ai;CZ</v>
      </c>
      <c r="G12" s="3" t="str">
        <f>_xlfn.CONCAT("Address_",User!B12)</f>
        <v>Address_BRYNDAP</v>
      </c>
      <c r="H12" s="3" t="s">
        <v>105</v>
      </c>
      <c r="I12" s="3" t="s">
        <v>100</v>
      </c>
      <c r="J12" s="3" t="s">
        <v>109</v>
      </c>
      <c r="K12" s="3"/>
    </row>
    <row r="13" spans="1:11" x14ac:dyDescent="0.25">
      <c r="A13" s="3" t="str">
        <f>CONCATENATE(User!A13,"_Address")</f>
        <v>&amp;ai;CERVENAKM_Address</v>
      </c>
      <c r="B13" s="3" t="str">
        <f>_Input!AG13</f>
        <v>Praha</v>
      </c>
      <c r="C13" s="3" t="str">
        <f>_Input!AF13</f>
        <v>Radlicka 751/113e</v>
      </c>
      <c r="D13" s="3" t="s">
        <v>0</v>
      </c>
      <c r="E13" s="3" t="str">
        <f>_Input!AH13</f>
        <v>158 00</v>
      </c>
      <c r="F13" s="2" t="str">
        <f>VLOOKUP(_Input!AJ13,_MasterData!$AK$2:$AL$21,2,FALSE)</f>
        <v>&amp;ai;CZ</v>
      </c>
      <c r="G13" s="3" t="str">
        <f>_xlfn.CONCAT("Address_",User!B13)</f>
        <v>Address_CERVENAKM</v>
      </c>
      <c r="H13" s="3" t="s">
        <v>105</v>
      </c>
      <c r="I13" s="3" t="s">
        <v>100</v>
      </c>
      <c r="J13" s="3" t="s">
        <v>109</v>
      </c>
      <c r="K13" s="3"/>
    </row>
    <row r="14" spans="1:11" x14ac:dyDescent="0.25">
      <c r="A14" s="3" t="str">
        <f>CONCATENATE(User!A14,"_Address")</f>
        <v>&amp;ai;CHELBAR_Address</v>
      </c>
      <c r="B14" s="3" t="str">
        <f>_Input!AG14</f>
        <v>Balice</v>
      </c>
      <c r="C14" s="3" t="str">
        <f>_Input!AF14</f>
        <v>Krakowska 50</v>
      </c>
      <c r="D14" s="3" t="s">
        <v>0</v>
      </c>
      <c r="E14" s="3" t="str">
        <f>_Input!AH14</f>
        <v>32-083</v>
      </c>
      <c r="F14" s="2" t="str">
        <f>VLOOKUP(_Input!AJ14,_MasterData!$AK$2:$AL$21,2,FALSE)</f>
        <v>&amp;ai;PL</v>
      </c>
      <c r="G14" s="3" t="str">
        <f>_xlfn.CONCAT("Address_",User!B14)</f>
        <v>Address_CHELBAR</v>
      </c>
      <c r="H14" s="3" t="s">
        <v>105</v>
      </c>
      <c r="I14" s="3" t="s">
        <v>100</v>
      </c>
      <c r="J14" s="3" t="s">
        <v>109</v>
      </c>
      <c r="K14" s="3"/>
    </row>
    <row r="15" spans="1:11" x14ac:dyDescent="0.25">
      <c r="A15" s="3" t="str">
        <f>CONCATENATE(User!A15,"_Address")</f>
        <v>&amp;ai;CZERNICKID_Address</v>
      </c>
      <c r="B15" s="3" t="str">
        <f>_Input!AG15</f>
        <v>Balice</v>
      </c>
      <c r="C15" s="3" t="str">
        <f>_Input!AF15</f>
        <v>Krakowska 50</v>
      </c>
      <c r="D15" s="3" t="s">
        <v>0</v>
      </c>
      <c r="E15" s="3" t="str">
        <f>_Input!AH15</f>
        <v>32-083</v>
      </c>
      <c r="F15" s="2" t="str">
        <f>VLOOKUP(_Input!AJ15,_MasterData!$AK$2:$AL$21,2,FALSE)</f>
        <v>&amp;ai;PL</v>
      </c>
      <c r="G15" s="3" t="str">
        <f>_xlfn.CONCAT("Address_",User!B15)</f>
        <v>Address_CZERNICKID</v>
      </c>
      <c r="H15" s="3" t="s">
        <v>105</v>
      </c>
      <c r="I15" s="3" t="s">
        <v>100</v>
      </c>
      <c r="J15" s="3" t="s">
        <v>109</v>
      </c>
      <c r="K15" s="3"/>
    </row>
    <row r="16" spans="1:11" x14ac:dyDescent="0.25">
      <c r="A16" s="3" t="str">
        <f>CONCATENATE(User!A16,"_Address")</f>
        <v>&amp;ai;CZOPEKM_Address</v>
      </c>
      <c r="B16" s="3" t="str">
        <f>_Input!AG16</f>
        <v>Balice</v>
      </c>
      <c r="C16" s="3" t="str">
        <f>_Input!AF16</f>
        <v>Krakowska 50</v>
      </c>
      <c r="D16" s="3" t="s">
        <v>0</v>
      </c>
      <c r="E16" s="3" t="str">
        <f>_Input!AH16</f>
        <v>32-083</v>
      </c>
      <c r="F16" s="2" t="str">
        <f>VLOOKUP(_Input!AJ16,_MasterData!$AK$2:$AL$21,2,FALSE)</f>
        <v>&amp;ai;PL</v>
      </c>
      <c r="G16" s="3" t="str">
        <f>_xlfn.CONCAT("Address_",User!B16)</f>
        <v>Address_CZOPEKM</v>
      </c>
      <c r="H16" s="3" t="s">
        <v>105</v>
      </c>
      <c r="I16" s="3" t="s">
        <v>100</v>
      </c>
      <c r="J16" s="3" t="s">
        <v>109</v>
      </c>
      <c r="K16" s="3"/>
    </row>
    <row r="17" spans="1:11" x14ac:dyDescent="0.25">
      <c r="A17" s="3" t="str">
        <f>CONCATENATE(User!A17,"_Address")</f>
        <v>&amp;ai;DUDEKK_Address</v>
      </c>
      <c r="B17" s="3" t="str">
        <f>_Input!AG17</f>
        <v>Balice</v>
      </c>
      <c r="C17" s="3" t="str">
        <f>_Input!AF17</f>
        <v>Krakowska 50</v>
      </c>
      <c r="D17" s="3" t="s">
        <v>0</v>
      </c>
      <c r="E17" s="3" t="str">
        <f>_Input!AH17</f>
        <v>32-083</v>
      </c>
      <c r="F17" s="2" t="str">
        <f>VLOOKUP(_Input!AJ17,_MasterData!$AK$2:$AL$21,2,FALSE)</f>
        <v>&amp;ai;PL</v>
      </c>
      <c r="G17" s="3" t="str">
        <f>_xlfn.CONCAT("Address_",User!B17)</f>
        <v>Address_DUDEKK</v>
      </c>
      <c r="H17" s="3" t="s">
        <v>105</v>
      </c>
      <c r="I17" s="3" t="s">
        <v>100</v>
      </c>
      <c r="J17" s="3" t="s">
        <v>109</v>
      </c>
      <c r="K17" s="3"/>
    </row>
    <row r="18" spans="1:11" x14ac:dyDescent="0.25">
      <c r="A18" s="3" t="str">
        <f>CONCATENATE(User!A18,"_Address")</f>
        <v>&amp;ai;DUDKIEWICZP_Address</v>
      </c>
      <c r="B18" s="3" t="str">
        <f>_Input!AG18</f>
        <v>Warszawa</v>
      </c>
      <c r="C18" s="3" t="str">
        <f>_Input!AF18</f>
        <v>Lopuszanska 38c</v>
      </c>
      <c r="D18" s="3" t="s">
        <v>0</v>
      </c>
      <c r="E18" s="3" t="str">
        <f>_Input!AH18</f>
        <v>02-232</v>
      </c>
      <c r="F18" s="2" t="str">
        <f>VLOOKUP(_Input!AJ18,_MasterData!$AK$2:$AL$21,2,FALSE)</f>
        <v>&amp;ai;PL</v>
      </c>
      <c r="G18" s="3" t="str">
        <f>_xlfn.CONCAT("Address_",User!B18)</f>
        <v>Address_DUDKIEWICZP</v>
      </c>
      <c r="H18" s="3" t="s">
        <v>105</v>
      </c>
      <c r="I18" s="3" t="s">
        <v>100</v>
      </c>
      <c r="J18" s="3" t="s">
        <v>109</v>
      </c>
      <c r="K18" s="3"/>
    </row>
    <row r="19" spans="1:11" x14ac:dyDescent="0.25">
      <c r="A19" s="3" t="str">
        <f>CONCATENATE(User!A19,"_Address")</f>
        <v>&amp;ai;DUSEKF_Address</v>
      </c>
      <c r="B19" s="3" t="str">
        <f>_Input!AG19</f>
        <v>Praha</v>
      </c>
      <c r="C19" s="3" t="str">
        <f>_Input!AF19</f>
        <v>Radlicka 751/113e</v>
      </c>
      <c r="D19" s="3" t="s">
        <v>0</v>
      </c>
      <c r="E19" s="3" t="str">
        <f>_Input!AH19</f>
        <v>158 00</v>
      </c>
      <c r="F19" s="2" t="str">
        <f>VLOOKUP(_Input!AJ19,_MasterData!$AK$2:$AL$21,2,FALSE)</f>
        <v>&amp;ai;CZ</v>
      </c>
      <c r="G19" s="3" t="str">
        <f>_xlfn.CONCAT("Address_",User!B19)</f>
        <v>Address_DUSEKF</v>
      </c>
      <c r="H19" s="3" t="s">
        <v>105</v>
      </c>
      <c r="I19" s="3" t="s">
        <v>100</v>
      </c>
      <c r="J19" s="3" t="s">
        <v>109</v>
      </c>
      <c r="K19" s="3"/>
    </row>
    <row r="20" spans="1:11" x14ac:dyDescent="0.25">
      <c r="A20" s="3" t="str">
        <f>CONCATENATE(User!A20,"_Address")</f>
        <v>&amp;ai;EMILIANJ_Address</v>
      </c>
      <c r="B20" s="3" t="str">
        <f>_Input!AG20</f>
        <v>Suchy Las</v>
      </c>
      <c r="C20" s="3" t="str">
        <f>_Input!AF20</f>
        <v>Krzemowa 1, Złotniki k. Poznania</v>
      </c>
      <c r="D20" s="3" t="s">
        <v>0</v>
      </c>
      <c r="E20" s="3" t="str">
        <f>_Input!AH20</f>
        <v>62-002</v>
      </c>
      <c r="F20" s="2" t="str">
        <f>VLOOKUP(_Input!AJ20,_MasterData!$AK$2:$AL$21,2,FALSE)</f>
        <v>&amp;ai;PL</v>
      </c>
      <c r="G20" s="3" t="str">
        <f>_xlfn.CONCAT("Address_",User!B20)</f>
        <v>Address_EMILIANJ</v>
      </c>
      <c r="H20" s="3" t="s">
        <v>105</v>
      </c>
      <c r="I20" s="3" t="s">
        <v>100</v>
      </c>
      <c r="J20" s="3" t="s">
        <v>109</v>
      </c>
      <c r="K20" s="3"/>
    </row>
    <row r="21" spans="1:11" x14ac:dyDescent="0.25">
      <c r="A21" s="3" t="str">
        <f>CONCATENATE(User!A21,"_Address")</f>
        <v>&amp;ai;FIUCEKM_Address</v>
      </c>
      <c r="B21" s="3" t="str">
        <f>_Input!AG21</f>
        <v>Warszawa</v>
      </c>
      <c r="C21" s="3" t="str">
        <f>_Input!AF21</f>
        <v>Lopuszanska 38c</v>
      </c>
      <c r="D21" s="3" t="s">
        <v>0</v>
      </c>
      <c r="E21" s="3" t="str">
        <f>_Input!AH21</f>
        <v>02-232</v>
      </c>
      <c r="F21" s="2" t="str">
        <f>VLOOKUP(_Input!AJ21,_MasterData!$AK$2:$AL$21,2,FALSE)</f>
        <v>&amp;ai;PL</v>
      </c>
      <c r="G21" s="3" t="str">
        <f>_xlfn.CONCAT("Address_",User!B21)</f>
        <v>Address_FIUCEKM</v>
      </c>
      <c r="H21" s="3" t="s">
        <v>105</v>
      </c>
      <c r="I21" s="3" t="s">
        <v>100</v>
      </c>
      <c r="J21" s="3" t="s">
        <v>109</v>
      </c>
      <c r="K21" s="3"/>
    </row>
    <row r="22" spans="1:11" x14ac:dyDescent="0.25">
      <c r="A22" s="3" t="str">
        <f>CONCATENATE(User!A22,"_Address")</f>
        <v>&amp;ai;GABARAS_Address</v>
      </c>
      <c r="B22" s="3" t="str">
        <f>_Input!AG22</f>
        <v>Warszawa</v>
      </c>
      <c r="C22" s="3" t="str">
        <f>_Input!AF22</f>
        <v>Lopuszanska 38c</v>
      </c>
      <c r="D22" s="3" t="s">
        <v>0</v>
      </c>
      <c r="E22" s="3" t="str">
        <f>_Input!AH22</f>
        <v>02-232</v>
      </c>
      <c r="F22" s="2" t="str">
        <f>VLOOKUP(_Input!AJ22,_MasterData!$AK$2:$AL$21,2,FALSE)</f>
        <v>&amp;ai;PL</v>
      </c>
      <c r="G22" s="3" t="str">
        <f>_xlfn.CONCAT("Address_",User!B22)</f>
        <v>Address_GABARAS</v>
      </c>
      <c r="H22" s="3" t="s">
        <v>105</v>
      </c>
      <c r="I22" s="3" t="s">
        <v>100</v>
      </c>
      <c r="J22" s="3" t="s">
        <v>109</v>
      </c>
      <c r="K22" s="3"/>
    </row>
    <row r="23" spans="1:11" x14ac:dyDescent="0.25">
      <c r="A23" s="3" t="str">
        <f>CONCATENATE(User!A23,"_Address")</f>
        <v>&amp;ai;GALDAM_Address</v>
      </c>
      <c r="B23" s="3" t="str">
        <f>_Input!AG23</f>
        <v>Warszawa</v>
      </c>
      <c r="C23" s="3" t="str">
        <f>_Input!AF23</f>
        <v>Lopuszanska 38c</v>
      </c>
      <c r="D23" s="3" t="s">
        <v>0</v>
      </c>
      <c r="E23" s="3" t="str">
        <f>_Input!AH23</f>
        <v>02-232</v>
      </c>
      <c r="F23" s="2" t="str">
        <f>VLOOKUP(_Input!AJ23,_MasterData!$AK$2:$AL$21,2,FALSE)</f>
        <v>&amp;ai;PL</v>
      </c>
      <c r="G23" s="3" t="str">
        <f>_xlfn.CONCAT("Address_",User!B23)</f>
        <v>Address_GALDAM</v>
      </c>
      <c r="H23" s="3" t="s">
        <v>105</v>
      </c>
      <c r="I23" s="3" t="s">
        <v>100</v>
      </c>
      <c r="J23" s="3" t="s">
        <v>109</v>
      </c>
      <c r="K23" s="3"/>
    </row>
    <row r="24" spans="1:11" x14ac:dyDescent="0.25">
      <c r="A24" s="3" t="str">
        <f>CONCATENATE(User!A24,"_Address")</f>
        <v>&amp;ai;GORACZKOM_Address</v>
      </c>
      <c r="B24" s="3" t="str">
        <f>_Input!AG24</f>
        <v>Suchy Las</v>
      </c>
      <c r="C24" s="3" t="str">
        <f>_Input!AF24</f>
        <v>Krzemowa 1, Złotniki k. Poznania</v>
      </c>
      <c r="D24" s="3" t="s">
        <v>0</v>
      </c>
      <c r="E24" s="3" t="str">
        <f>_Input!AH24</f>
        <v>62-002</v>
      </c>
      <c r="F24" s="2" t="str">
        <f>VLOOKUP(_Input!AJ24,_MasterData!$AK$2:$AL$21,2,FALSE)</f>
        <v>&amp;ai;PL</v>
      </c>
      <c r="G24" s="3" t="str">
        <f>_xlfn.CONCAT("Address_",User!B24)</f>
        <v>Address_GORACZKOM</v>
      </c>
      <c r="H24" s="3" t="s">
        <v>105</v>
      </c>
      <c r="I24" s="3" t="s">
        <v>100</v>
      </c>
      <c r="J24" s="3" t="s">
        <v>109</v>
      </c>
      <c r="K24" s="3"/>
    </row>
    <row r="25" spans="1:11" x14ac:dyDescent="0.25">
      <c r="A25" s="3" t="str">
        <f>CONCATENATE(User!A25,"_Address")</f>
        <v>&amp;ai;GRYZAKL_Address</v>
      </c>
      <c r="B25" s="3" t="str">
        <f>_Input!AG25</f>
        <v>Balice</v>
      </c>
      <c r="C25" s="3" t="str">
        <f>_Input!AF25</f>
        <v>Krakowska 50</v>
      </c>
      <c r="D25" s="3" t="s">
        <v>0</v>
      </c>
      <c r="E25" s="3" t="str">
        <f>_Input!AH25</f>
        <v>32-083</v>
      </c>
      <c r="F25" s="2" t="str">
        <f>VLOOKUP(_Input!AJ25,_MasterData!$AK$2:$AL$21,2,FALSE)</f>
        <v>&amp;ai;PL</v>
      </c>
      <c r="G25" s="3" t="str">
        <f>_xlfn.CONCAT("Address_",User!B25)</f>
        <v>Address_GRYZAKL</v>
      </c>
      <c r="H25" s="3" t="s">
        <v>105</v>
      </c>
      <c r="I25" s="3" t="s">
        <v>100</v>
      </c>
      <c r="J25" s="3" t="s">
        <v>109</v>
      </c>
      <c r="K25" s="3"/>
    </row>
    <row r="26" spans="1:11" x14ac:dyDescent="0.25">
      <c r="A26" s="3" t="str">
        <f>CONCATENATE(User!A26,"_Address")</f>
        <v>&amp;ai;GRZESIAKA_Address</v>
      </c>
      <c r="B26" s="3" t="str">
        <f>_Input!AG26</f>
        <v>Balice</v>
      </c>
      <c r="C26" s="3" t="str">
        <f>_Input!AF26</f>
        <v>Krakowska 50</v>
      </c>
      <c r="D26" s="3" t="s">
        <v>0</v>
      </c>
      <c r="E26" s="3" t="str">
        <f>_Input!AH26</f>
        <v>32-083</v>
      </c>
      <c r="F26" s="2" t="str">
        <f>VLOOKUP(_Input!AJ26,_MasterData!$AK$2:$AL$21,2,FALSE)</f>
        <v>&amp;ai;PL</v>
      </c>
      <c r="G26" s="3" t="str">
        <f>_xlfn.CONCAT("Address_",User!B26)</f>
        <v>Address_GRZESIAKA</v>
      </c>
      <c r="H26" s="3" t="s">
        <v>105</v>
      </c>
      <c r="I26" s="3" t="s">
        <v>100</v>
      </c>
      <c r="J26" s="3" t="s">
        <v>109</v>
      </c>
      <c r="K26" s="3"/>
    </row>
    <row r="27" spans="1:11" x14ac:dyDescent="0.25">
      <c r="A27" s="3" t="str">
        <f>CONCATENATE(User!A27,"_Address")</f>
        <v>&amp;ai;HAJAST_Address</v>
      </c>
      <c r="B27" s="3" t="str">
        <f>_Input!AG27</f>
        <v>Budapest</v>
      </c>
      <c r="C27" s="3" t="str">
        <f>_Input!AF27</f>
        <v>Madarász Viktor u. 47-49</v>
      </c>
      <c r="D27" s="3" t="s">
        <v>0</v>
      </c>
      <c r="E27" s="3" t="str">
        <f>_Input!AH27</f>
        <v>H-1138</v>
      </c>
      <c r="F27" s="2" t="str">
        <f>VLOOKUP(_Input!AJ27,_MasterData!$AK$2:$AL$21,2,FALSE)</f>
        <v>&amp;ai;HU</v>
      </c>
      <c r="G27" s="3" t="str">
        <f>_xlfn.CONCAT("Address_",User!B27)</f>
        <v>Address_HAJAST</v>
      </c>
      <c r="H27" s="3" t="s">
        <v>105</v>
      </c>
      <c r="I27" s="3" t="s">
        <v>100</v>
      </c>
      <c r="J27" s="3" t="s">
        <v>109</v>
      </c>
      <c r="K27" s="3"/>
    </row>
    <row r="28" spans="1:11" x14ac:dyDescent="0.25">
      <c r="A28" s="3" t="str">
        <f>CONCATENATE(User!A28,"_Address")</f>
        <v>&amp;ai;HARANCZYKM_Address</v>
      </c>
      <c r="B28" s="3" t="str">
        <f>_Input!AG28</f>
        <v>Balice</v>
      </c>
      <c r="C28" s="3" t="str">
        <f>_Input!AF28</f>
        <v>Krakowska 50</v>
      </c>
      <c r="D28" s="3" t="s">
        <v>0</v>
      </c>
      <c r="E28" s="3" t="str">
        <f>_Input!AH28</f>
        <v>32-083</v>
      </c>
      <c r="F28" s="2" t="str">
        <f>VLOOKUP(_Input!AJ28,_MasterData!$AK$2:$AL$21,2,FALSE)</f>
        <v>&amp;ai;PL</v>
      </c>
      <c r="G28" s="3" t="str">
        <f>_xlfn.CONCAT("Address_",User!B28)</f>
        <v>Address_HARANCZYKM</v>
      </c>
      <c r="H28" s="3" t="s">
        <v>105</v>
      </c>
      <c r="I28" s="3" t="s">
        <v>100</v>
      </c>
      <c r="J28" s="3" t="s">
        <v>109</v>
      </c>
      <c r="K28" s="3"/>
    </row>
    <row r="29" spans="1:11" x14ac:dyDescent="0.25">
      <c r="A29" s="3" t="str">
        <f>CONCATENATE(User!A29,"_Address")</f>
        <v>&amp;ai;INDREIG_Address</v>
      </c>
      <c r="B29" s="3" t="str">
        <f>_Input!AG29</f>
        <v>Balice</v>
      </c>
      <c r="C29" s="3" t="str">
        <f>_Input!AF29</f>
        <v>Krakowska 50</v>
      </c>
      <c r="D29" s="3" t="s">
        <v>0</v>
      </c>
      <c r="E29" s="3" t="str">
        <f>_Input!AH29</f>
        <v>32-083</v>
      </c>
      <c r="F29" s="2" t="str">
        <f>VLOOKUP(_Input!AJ29,_MasterData!$AK$2:$AL$21,2,FALSE)</f>
        <v>&amp;ai;PL</v>
      </c>
      <c r="G29" s="3" t="str">
        <f>_xlfn.CONCAT("Address_",User!B29)</f>
        <v>Address_INDREIG</v>
      </c>
      <c r="H29" s="3" t="s">
        <v>105</v>
      </c>
      <c r="I29" s="3" t="s">
        <v>100</v>
      </c>
      <c r="J29" s="3" t="s">
        <v>109</v>
      </c>
      <c r="K29" s="3"/>
    </row>
    <row r="30" spans="1:11" x14ac:dyDescent="0.25">
      <c r="A30" s="3" t="str">
        <f>CONCATENATE(User!A30,"_Address")</f>
        <v>&amp;ai;JACZEWSKIM_Address</v>
      </c>
      <c r="B30" s="3" t="str">
        <f>_Input!AG30</f>
        <v>Warszawa</v>
      </c>
      <c r="C30" s="3" t="str">
        <f>_Input!AF30</f>
        <v>Lopuszanska 38c</v>
      </c>
      <c r="D30" s="3" t="s">
        <v>0</v>
      </c>
      <c r="E30" s="3" t="str">
        <f>_Input!AH30</f>
        <v>02-232</v>
      </c>
      <c r="F30" s="2" t="str">
        <f>VLOOKUP(_Input!AJ30,_MasterData!$AK$2:$AL$21,2,FALSE)</f>
        <v>&amp;ai;PL</v>
      </c>
      <c r="G30" s="3" t="str">
        <f>_xlfn.CONCAT("Address_",User!B30)</f>
        <v>Address_JACZEWSKIM</v>
      </c>
      <c r="H30" s="3" t="s">
        <v>105</v>
      </c>
      <c r="I30" s="3" t="s">
        <v>100</v>
      </c>
      <c r="J30" s="3" t="s">
        <v>109</v>
      </c>
      <c r="K30" s="3"/>
    </row>
    <row r="31" spans="1:11" x14ac:dyDescent="0.25">
      <c r="A31" s="3" t="str">
        <f>CONCATENATE(User!A31,"_Address")</f>
        <v>&amp;ai;JANIKR_Address</v>
      </c>
      <c r="B31" s="3" t="str">
        <f>_Input!AG31</f>
        <v>Suchy Las</v>
      </c>
      <c r="C31" s="3" t="str">
        <f>_Input!AF31</f>
        <v>Krzemowa 1, Złotniki k. Poznania</v>
      </c>
      <c r="D31" s="3" t="s">
        <v>0</v>
      </c>
      <c r="E31" s="3" t="str">
        <f>_Input!AH31</f>
        <v>62-002</v>
      </c>
      <c r="F31" s="2" t="str">
        <f>VLOOKUP(_Input!AJ31,_MasterData!$AK$2:$AL$21,2,FALSE)</f>
        <v>&amp;ai;PL</v>
      </c>
      <c r="G31" s="3" t="str">
        <f>_xlfn.CONCAT("Address_",User!B31)</f>
        <v>Address_JANIKR</v>
      </c>
      <c r="H31" s="3" t="s">
        <v>105</v>
      </c>
      <c r="I31" s="3" t="s">
        <v>100</v>
      </c>
      <c r="J31" s="3" t="s">
        <v>109</v>
      </c>
      <c r="K31" s="3"/>
    </row>
    <row r="32" spans="1:11" x14ac:dyDescent="0.25">
      <c r="A32" s="3" t="str">
        <f>CONCATENATE(User!A32,"_Address")</f>
        <v>&amp;ai;JEDYNAKB_Address</v>
      </c>
      <c r="B32" s="3" t="str">
        <f>_Input!AG32</f>
        <v>Balice</v>
      </c>
      <c r="C32" s="3" t="str">
        <f>_Input!AF32</f>
        <v>Krakowska 50</v>
      </c>
      <c r="D32" s="3" t="s">
        <v>0</v>
      </c>
      <c r="E32" s="3" t="str">
        <f>_Input!AH32</f>
        <v>32-083</v>
      </c>
      <c r="F32" s="2" t="str">
        <f>VLOOKUP(_Input!AJ32,_MasterData!$AK$2:$AL$21,2,FALSE)</f>
        <v>&amp;ai;PL</v>
      </c>
      <c r="G32" s="3" t="str">
        <f>_xlfn.CONCAT("Address_",User!B32)</f>
        <v>Address_JEDYNAKB</v>
      </c>
      <c r="H32" s="3" t="s">
        <v>105</v>
      </c>
      <c r="I32" s="3" t="s">
        <v>100</v>
      </c>
      <c r="J32" s="3" t="s">
        <v>109</v>
      </c>
      <c r="K32" s="3"/>
    </row>
    <row r="33" spans="1:11" x14ac:dyDescent="0.25">
      <c r="A33" s="3" t="str">
        <f>CONCATENATE(User!A33,"_Address")</f>
        <v>&amp;ai;JEDYNAKW_Address</v>
      </c>
      <c r="B33" s="3" t="str">
        <f>_Input!AG33</f>
        <v>Balice</v>
      </c>
      <c r="C33" s="3" t="str">
        <f>_Input!AF33</f>
        <v>Krakowska 50</v>
      </c>
      <c r="D33" s="3" t="s">
        <v>0</v>
      </c>
      <c r="E33" s="3" t="str">
        <f>_Input!AH33</f>
        <v>32-083</v>
      </c>
      <c r="F33" s="2" t="str">
        <f>VLOOKUP(_Input!AJ33,_MasterData!$AK$2:$AL$21,2,FALSE)</f>
        <v>&amp;ai;PL</v>
      </c>
      <c r="G33" s="3" t="str">
        <f>_xlfn.CONCAT("Address_",User!B33)</f>
        <v>Address_JEDYNAKW</v>
      </c>
      <c r="H33" s="3" t="s">
        <v>105</v>
      </c>
      <c r="I33" s="3" t="s">
        <v>100</v>
      </c>
      <c r="J33" s="3" t="s">
        <v>109</v>
      </c>
      <c r="K33" s="3"/>
    </row>
    <row r="34" spans="1:11" x14ac:dyDescent="0.25">
      <c r="A34" s="3" t="str">
        <f>CONCATENATE(User!A34,"_Address")</f>
        <v>&amp;ai;KAMINSKAK_Address</v>
      </c>
      <c r="B34" s="3" t="str">
        <f>_Input!AG34</f>
        <v>Balice</v>
      </c>
      <c r="C34" s="3" t="str">
        <f>_Input!AF34</f>
        <v>Krakowska 50</v>
      </c>
      <c r="D34" s="3" t="s">
        <v>0</v>
      </c>
      <c r="E34" s="3" t="str">
        <f>_Input!AH34</f>
        <v>32-083</v>
      </c>
      <c r="F34" s="2" t="str">
        <f>VLOOKUP(_Input!AJ34,_MasterData!$AK$2:$AL$21,2,FALSE)</f>
        <v>&amp;ai;PL</v>
      </c>
      <c r="G34" s="3" t="str">
        <f>_xlfn.CONCAT("Address_",User!B34)</f>
        <v>Address_KAMINSKAK</v>
      </c>
      <c r="H34" s="3" t="s">
        <v>105</v>
      </c>
      <c r="I34" s="3" t="s">
        <v>100</v>
      </c>
      <c r="J34" s="3" t="s">
        <v>109</v>
      </c>
      <c r="K34" s="3"/>
    </row>
    <row r="35" spans="1:11" x14ac:dyDescent="0.25">
      <c r="A35" s="3" t="str">
        <f>CONCATENATE(User!A35,"_Address")</f>
        <v>&amp;ai;KASPERCZYKM_Address</v>
      </c>
      <c r="B35" s="3" t="str">
        <f>_Input!AG35</f>
        <v>Balice</v>
      </c>
      <c r="C35" s="3" t="str">
        <f>_Input!AF35</f>
        <v>Krakowska 50</v>
      </c>
      <c r="D35" s="3" t="s">
        <v>0</v>
      </c>
      <c r="E35" s="3" t="str">
        <f>_Input!AH35</f>
        <v>32-083</v>
      </c>
      <c r="F35" s="2" t="str">
        <f>VLOOKUP(_Input!AJ35,_MasterData!$AK$2:$AL$21,2,FALSE)</f>
        <v>&amp;ai;PL</v>
      </c>
      <c r="G35" s="3" t="str">
        <f>_xlfn.CONCAT("Address_",User!B35)</f>
        <v>Address_KASPERCZYKM</v>
      </c>
      <c r="H35" s="3" t="s">
        <v>105</v>
      </c>
      <c r="I35" s="3" t="s">
        <v>100</v>
      </c>
      <c r="J35" s="3" t="s">
        <v>109</v>
      </c>
      <c r="K35" s="3"/>
    </row>
    <row r="36" spans="1:11" x14ac:dyDescent="0.25">
      <c r="A36" s="3" t="str">
        <f>CONCATENATE(User!A36,"_Address")</f>
        <v>&amp;ai;KEREKC_Address</v>
      </c>
      <c r="B36" s="3" t="str">
        <f>_Input!AG36</f>
        <v>Budapest</v>
      </c>
      <c r="C36" s="3" t="str">
        <f>_Input!AF36</f>
        <v>Madarász Viktor u. 47-49</v>
      </c>
      <c r="D36" s="3" t="s">
        <v>0</v>
      </c>
      <c r="E36" s="3" t="str">
        <f>_Input!AH36</f>
        <v>H-1138</v>
      </c>
      <c r="F36" s="2" t="str">
        <f>VLOOKUP(_Input!AJ36,_MasterData!$AK$2:$AL$21,2,FALSE)</f>
        <v>&amp;ai;HU</v>
      </c>
      <c r="G36" s="3" t="str">
        <f>_xlfn.CONCAT("Address_",User!B36)</f>
        <v>Address_KEREKC</v>
      </c>
      <c r="H36" s="3" t="s">
        <v>105</v>
      </c>
      <c r="I36" s="3" t="s">
        <v>100</v>
      </c>
      <c r="J36" s="3" t="s">
        <v>109</v>
      </c>
      <c r="K36" s="3"/>
    </row>
    <row r="37" spans="1:11" x14ac:dyDescent="0.25">
      <c r="A37" s="3" t="str">
        <f>CONCATENATE(User!A37,"_Address")</f>
        <v>&amp;ai;KOCJANK_Address</v>
      </c>
      <c r="B37" s="3" t="str">
        <f>_Input!AG37</f>
        <v>Balice</v>
      </c>
      <c r="C37" s="3" t="str">
        <f>_Input!AF37</f>
        <v>Krakowska 50</v>
      </c>
      <c r="D37" s="3" t="s">
        <v>0</v>
      </c>
      <c r="E37" s="3" t="str">
        <f>_Input!AH37</f>
        <v>32-083</v>
      </c>
      <c r="F37" s="2" t="str">
        <f>VLOOKUP(_Input!AJ37,_MasterData!$AK$2:$AL$21,2,FALSE)</f>
        <v>&amp;ai;PL</v>
      </c>
      <c r="G37" s="3" t="str">
        <f>_xlfn.CONCAT("Address_",User!B37)</f>
        <v>Address_KOCJANK</v>
      </c>
      <c r="H37" s="3" t="s">
        <v>105</v>
      </c>
      <c r="I37" s="3" t="s">
        <v>100</v>
      </c>
      <c r="J37" s="3" t="s">
        <v>109</v>
      </c>
      <c r="K37" s="3"/>
    </row>
    <row r="38" spans="1:11" x14ac:dyDescent="0.25">
      <c r="A38" s="3" t="str">
        <f>CONCATENATE(User!A38,"_Address")</f>
        <v>&amp;ai;KOPACZJ_Address</v>
      </c>
      <c r="B38" s="3" t="str">
        <f>_Input!AG38</f>
        <v>Balice</v>
      </c>
      <c r="C38" s="3" t="str">
        <f>_Input!AF38</f>
        <v>Krakowska 50</v>
      </c>
      <c r="D38" s="3" t="s">
        <v>0</v>
      </c>
      <c r="E38" s="3" t="str">
        <f>_Input!AH38</f>
        <v>32-083</v>
      </c>
      <c r="F38" s="2" t="str">
        <f>VLOOKUP(_Input!AJ38,_MasterData!$AK$2:$AL$21,2,FALSE)</f>
        <v>&amp;ai;PL</v>
      </c>
      <c r="G38" s="3" t="str">
        <f>_xlfn.CONCAT("Address_",User!B38)</f>
        <v>Address_KOPACZJ</v>
      </c>
      <c r="H38" s="3" t="s">
        <v>105</v>
      </c>
      <c r="I38" s="3" t="s">
        <v>100</v>
      </c>
      <c r="J38" s="3" t="s">
        <v>109</v>
      </c>
      <c r="K38" s="3"/>
    </row>
    <row r="39" spans="1:11" x14ac:dyDescent="0.25">
      <c r="A39" s="3" t="str">
        <f>CONCATENATE(User!A39,"_Address")</f>
        <v>&amp;ai;KOZIOLG_Address</v>
      </c>
      <c r="B39" s="3" t="str">
        <f>_Input!AG39</f>
        <v>Balice</v>
      </c>
      <c r="C39" s="3" t="str">
        <f>_Input!AF39</f>
        <v>Krakowska 50</v>
      </c>
      <c r="D39" s="3" t="s">
        <v>0</v>
      </c>
      <c r="E39" s="3" t="str">
        <f>_Input!AH39</f>
        <v>32-083</v>
      </c>
      <c r="F39" s="2" t="str">
        <f>VLOOKUP(_Input!AJ39,_MasterData!$AK$2:$AL$21,2,FALSE)</f>
        <v>&amp;ai;PL</v>
      </c>
      <c r="G39" s="3" t="str">
        <f>_xlfn.CONCAT("Address_",User!B39)</f>
        <v>Address_KOZIOLG</v>
      </c>
      <c r="H39" s="3" t="s">
        <v>105</v>
      </c>
      <c r="I39" s="3" t="s">
        <v>100</v>
      </c>
      <c r="J39" s="3" t="s">
        <v>109</v>
      </c>
      <c r="K39" s="3"/>
    </row>
    <row r="40" spans="1:11" x14ac:dyDescent="0.25">
      <c r="A40" s="3" t="str">
        <f>CONCATENATE(User!A40,"_Address")</f>
        <v>&amp;ai;KRAWCZYKZ_Address</v>
      </c>
      <c r="B40" s="3" t="str">
        <f>_Input!AG40</f>
        <v>Balice</v>
      </c>
      <c r="C40" s="3" t="str">
        <f>_Input!AF40</f>
        <v>Krakowska 50</v>
      </c>
      <c r="D40" s="3" t="s">
        <v>0</v>
      </c>
      <c r="E40" s="3" t="str">
        <f>_Input!AH40</f>
        <v>32-083</v>
      </c>
      <c r="F40" s="2" t="str">
        <f>VLOOKUP(_Input!AJ40,_MasterData!$AK$2:$AL$21,2,FALSE)</f>
        <v>&amp;ai;PL</v>
      </c>
      <c r="G40" s="3" t="str">
        <f>_xlfn.CONCAT("Address_",User!B40)</f>
        <v>Address_KRAWCZYKZ</v>
      </c>
      <c r="H40" s="3" t="s">
        <v>105</v>
      </c>
      <c r="I40" s="3" t="s">
        <v>100</v>
      </c>
      <c r="J40" s="3" t="s">
        <v>109</v>
      </c>
      <c r="K40" s="3"/>
    </row>
    <row r="41" spans="1:11" x14ac:dyDescent="0.25">
      <c r="A41" s="3" t="str">
        <f>CONCATENATE(User!A41,"_Address")</f>
        <v>&amp;ai;KROLM_Address</v>
      </c>
      <c r="B41" s="3" t="str">
        <f>_Input!AG41</f>
        <v>Balice</v>
      </c>
      <c r="C41" s="3" t="str">
        <f>_Input!AF41</f>
        <v>Krakowska 50</v>
      </c>
      <c r="D41" s="3" t="s">
        <v>0</v>
      </c>
      <c r="E41" s="3" t="str">
        <f>_Input!AH41</f>
        <v>32-083</v>
      </c>
      <c r="F41" s="2" t="str">
        <f>VLOOKUP(_Input!AJ41,_MasterData!$AK$2:$AL$21,2,FALSE)</f>
        <v>&amp;ai;PL</v>
      </c>
      <c r="G41" s="3" t="str">
        <f>_xlfn.CONCAT("Address_",User!B41)</f>
        <v>Address_KROLM</v>
      </c>
      <c r="H41" s="3" t="s">
        <v>105</v>
      </c>
      <c r="I41" s="3" t="s">
        <v>100</v>
      </c>
      <c r="J41" s="3" t="s">
        <v>109</v>
      </c>
      <c r="K41" s="3"/>
    </row>
    <row r="42" spans="1:11" x14ac:dyDescent="0.25">
      <c r="A42" s="3" t="str">
        <f>CONCATENATE(User!A42,"_Address")</f>
        <v>&amp;ai;KROWIAKK_Address</v>
      </c>
      <c r="B42" s="3" t="str">
        <f>_Input!AG42</f>
        <v>Balice</v>
      </c>
      <c r="C42" s="3" t="str">
        <f>_Input!AF42</f>
        <v>Krakowska 50</v>
      </c>
      <c r="D42" s="3" t="s">
        <v>0</v>
      </c>
      <c r="E42" s="3" t="str">
        <f>_Input!AH42</f>
        <v>32-083</v>
      </c>
      <c r="F42" s="2" t="str">
        <f>VLOOKUP(_Input!AJ42,_MasterData!$AK$2:$AL$21,2,FALSE)</f>
        <v>&amp;ai;PL</v>
      </c>
      <c r="G42" s="3" t="str">
        <f>_xlfn.CONCAT("Address_",User!B42)</f>
        <v>Address_KROWIAKK</v>
      </c>
      <c r="H42" s="3" t="s">
        <v>105</v>
      </c>
      <c r="I42" s="3" t="s">
        <v>100</v>
      </c>
      <c r="J42" s="3" t="s">
        <v>109</v>
      </c>
      <c r="K42" s="3"/>
    </row>
    <row r="43" spans="1:11" x14ac:dyDescent="0.25">
      <c r="A43" s="3" t="str">
        <f>CONCATENATE(User!A43,"_Address")</f>
        <v>&amp;ai;KUCHTAM_Address</v>
      </c>
      <c r="B43" s="3" t="str">
        <f>_Input!AG43</f>
        <v>Suchy Las</v>
      </c>
      <c r="C43" s="3" t="str">
        <f>_Input!AF43</f>
        <v>Krzemowa 1, Złotniki k. Poznania</v>
      </c>
      <c r="D43" s="3" t="s">
        <v>0</v>
      </c>
      <c r="E43" s="3" t="str">
        <f>_Input!AH43</f>
        <v>62-002</v>
      </c>
      <c r="F43" s="2" t="str">
        <f>VLOOKUP(_Input!AJ43,_MasterData!$AK$2:$AL$21,2,FALSE)</f>
        <v>&amp;ai;PL</v>
      </c>
      <c r="G43" s="3" t="str">
        <f>_xlfn.CONCAT("Address_",User!B43)</f>
        <v>Address_KUCHTAM</v>
      </c>
      <c r="H43" s="3" t="s">
        <v>105</v>
      </c>
      <c r="I43" s="3" t="s">
        <v>100</v>
      </c>
      <c r="J43" s="3" t="s">
        <v>109</v>
      </c>
      <c r="K43" s="3"/>
    </row>
    <row r="44" spans="1:11" x14ac:dyDescent="0.25">
      <c r="A44" s="3" t="str">
        <f>CONCATENATE(User!A44,"_Address")</f>
        <v>&amp;ai;KULAK_Address</v>
      </c>
      <c r="B44" s="3" t="str">
        <f>_Input!AG44</f>
        <v>Warszawa</v>
      </c>
      <c r="C44" s="3" t="str">
        <f>_Input!AF44</f>
        <v>Lopuszanska 38c</v>
      </c>
      <c r="D44" s="3" t="s">
        <v>0</v>
      </c>
      <c r="E44" s="3" t="str">
        <f>_Input!AH44</f>
        <v>02-232</v>
      </c>
      <c r="F44" s="2" t="str">
        <f>VLOOKUP(_Input!AJ44,_MasterData!$AK$2:$AL$21,2,FALSE)</f>
        <v>&amp;ai;PL</v>
      </c>
      <c r="G44" s="3" t="str">
        <f>_xlfn.CONCAT("Address_",User!B44)</f>
        <v>Address_KULAK</v>
      </c>
      <c r="H44" s="3" t="s">
        <v>105</v>
      </c>
      <c r="I44" s="3" t="s">
        <v>100</v>
      </c>
      <c r="J44" s="3" t="s">
        <v>109</v>
      </c>
      <c r="K44" s="3"/>
    </row>
    <row r="45" spans="1:11" x14ac:dyDescent="0.25">
      <c r="A45" s="3" t="str">
        <f>CONCATENATE(User!A45,"_Address")</f>
        <v>&amp;ai;KWIATKOWSKIJ_Address</v>
      </c>
      <c r="B45" s="3" t="str">
        <f>_Input!AG45</f>
        <v>Warszawa</v>
      </c>
      <c r="C45" s="3" t="str">
        <f>_Input!AF45</f>
        <v>Lopuszanska 38c</v>
      </c>
      <c r="D45" s="3" t="s">
        <v>0</v>
      </c>
      <c r="E45" s="3" t="str">
        <f>_Input!AH45</f>
        <v>02-232</v>
      </c>
      <c r="F45" s="2" t="str">
        <f>VLOOKUP(_Input!AJ45,_MasterData!$AK$2:$AL$21,2,FALSE)</f>
        <v>&amp;ai;PL</v>
      </c>
      <c r="G45" s="3" t="str">
        <f>_xlfn.CONCAT("Address_",User!B45)</f>
        <v>Address_KWIATKOWSKIJ</v>
      </c>
      <c r="H45" s="3" t="s">
        <v>105</v>
      </c>
      <c r="I45" s="3" t="s">
        <v>100</v>
      </c>
      <c r="J45" s="3" t="s">
        <v>109</v>
      </c>
      <c r="K45" s="3"/>
    </row>
    <row r="46" spans="1:11" x14ac:dyDescent="0.25">
      <c r="A46" s="3" t="str">
        <f>CONCATENATE(User!A46,"_Address")</f>
        <v>&amp;ai;LUKASIEWICZS_Address</v>
      </c>
      <c r="B46" s="3" t="str">
        <f>_Input!AG46</f>
        <v>Balice</v>
      </c>
      <c r="C46" s="3" t="str">
        <f>_Input!AF46</f>
        <v>Krakowska 50</v>
      </c>
      <c r="D46" s="3" t="s">
        <v>0</v>
      </c>
      <c r="E46" s="3" t="str">
        <f>_Input!AH46</f>
        <v>32-083</v>
      </c>
      <c r="F46" s="2" t="str">
        <f>VLOOKUP(_Input!AJ46,_MasterData!$AK$2:$AL$21,2,FALSE)</f>
        <v>&amp;ai;PL</v>
      </c>
      <c r="G46" s="3" t="str">
        <f>_xlfn.CONCAT("Address_",User!B46)</f>
        <v>Address_LUKASIEWICZS</v>
      </c>
      <c r="H46" s="3" t="s">
        <v>105</v>
      </c>
      <c r="I46" s="3" t="s">
        <v>100</v>
      </c>
      <c r="J46" s="3" t="s">
        <v>109</v>
      </c>
      <c r="K46" s="3"/>
    </row>
    <row r="47" spans="1:11" x14ac:dyDescent="0.25">
      <c r="A47" s="3" t="str">
        <f>CONCATENATE(User!A47,"_Address")</f>
        <v>&amp;ai;MICHNAB_Address</v>
      </c>
      <c r="B47" s="3" t="str">
        <f>_Input!AG47</f>
        <v>Warszawa</v>
      </c>
      <c r="C47" s="3" t="str">
        <f>_Input!AF47</f>
        <v>Lopuszanska 38c</v>
      </c>
      <c r="D47" s="3" t="s">
        <v>0</v>
      </c>
      <c r="E47" s="3" t="str">
        <f>_Input!AH47</f>
        <v>02-232</v>
      </c>
      <c r="F47" s="2" t="str">
        <f>VLOOKUP(_Input!AJ47,_MasterData!$AK$2:$AL$21,2,FALSE)</f>
        <v>&amp;ai;PL</v>
      </c>
      <c r="G47" s="3" t="str">
        <f>_xlfn.CONCAT("Address_",User!B47)</f>
        <v>Address_MICHNAB</v>
      </c>
      <c r="H47" s="3" t="s">
        <v>105</v>
      </c>
      <c r="I47" s="3" t="s">
        <v>100</v>
      </c>
      <c r="J47" s="3" t="s">
        <v>109</v>
      </c>
      <c r="K47" s="3"/>
    </row>
    <row r="48" spans="1:11" x14ac:dyDescent="0.25">
      <c r="A48" s="3" t="str">
        <f>CONCATENATE(User!A48,"_Address")</f>
        <v>&amp;ai;MIESZANIECP_Address</v>
      </c>
      <c r="B48" s="3" t="str">
        <f>_Input!AG48</f>
        <v>Balice</v>
      </c>
      <c r="C48" s="3" t="str">
        <f>_Input!AF48</f>
        <v>Krakowska 50</v>
      </c>
      <c r="D48" s="3" t="s">
        <v>0</v>
      </c>
      <c r="E48" s="3" t="str">
        <f>_Input!AH48</f>
        <v>32-083</v>
      </c>
      <c r="F48" s="2" t="str">
        <f>VLOOKUP(_Input!AJ48,_MasterData!$AK$2:$AL$21,2,FALSE)</f>
        <v>&amp;ai;PL</v>
      </c>
      <c r="G48" s="3" t="str">
        <f>_xlfn.CONCAT("Address_",User!B48)</f>
        <v>Address_MIESZANIECP</v>
      </c>
      <c r="H48" s="3" t="s">
        <v>105</v>
      </c>
      <c r="I48" s="3" t="s">
        <v>100</v>
      </c>
      <c r="J48" s="3" t="s">
        <v>109</v>
      </c>
      <c r="K48" s="3"/>
    </row>
    <row r="49" spans="1:11" x14ac:dyDescent="0.25">
      <c r="A49" s="3" t="str">
        <f>CONCATENATE(User!A49,"_Address")</f>
        <v>&amp;ai;MISTERSKAP_Address</v>
      </c>
      <c r="B49" s="3" t="str">
        <f>_Input!AG49</f>
        <v>Suchy Las</v>
      </c>
      <c r="C49" s="3" t="str">
        <f>_Input!AF49</f>
        <v>Krzemowa 1, Złotniki k. Poznania</v>
      </c>
      <c r="D49" s="3" t="s">
        <v>0</v>
      </c>
      <c r="E49" s="3" t="str">
        <f>_Input!AH49</f>
        <v>62-002</v>
      </c>
      <c r="F49" s="2" t="str">
        <f>VLOOKUP(_Input!AJ49,_MasterData!$AK$2:$AL$21,2,FALSE)</f>
        <v>&amp;ai;PL</v>
      </c>
      <c r="G49" s="3" t="str">
        <f>_xlfn.CONCAT("Address_",User!B49)</f>
        <v>Address_MISTERSKAP</v>
      </c>
      <c r="H49" s="3" t="s">
        <v>105</v>
      </c>
      <c r="I49" s="3" t="s">
        <v>100</v>
      </c>
      <c r="J49" s="3" t="s">
        <v>109</v>
      </c>
      <c r="K49" s="3"/>
    </row>
    <row r="50" spans="1:11" x14ac:dyDescent="0.25">
      <c r="A50" s="3" t="str">
        <f>CONCATENATE(User!A50,"_Address")</f>
        <v>&amp;ai;MOISIDISJ_Address</v>
      </c>
      <c r="B50" s="3" t="str">
        <f>_Input!AG50</f>
        <v>Brno</v>
      </c>
      <c r="C50" s="3" t="str">
        <f>_Input!AF50</f>
        <v>Škrobárenská 507/12</v>
      </c>
      <c r="D50" s="3" t="s">
        <v>0</v>
      </c>
      <c r="E50" s="3" t="str">
        <f>_Input!AH50</f>
        <v>617 00</v>
      </c>
      <c r="F50" s="2" t="str">
        <f>VLOOKUP(_Input!AJ50,_MasterData!$AK$2:$AL$21,2,FALSE)</f>
        <v>&amp;ai;CZ</v>
      </c>
      <c r="G50" s="3" t="str">
        <f>_xlfn.CONCAT("Address_",User!B50)</f>
        <v>Address_MOISIDISJ</v>
      </c>
      <c r="H50" s="3" t="s">
        <v>105</v>
      </c>
      <c r="I50" s="3" t="s">
        <v>100</v>
      </c>
      <c r="J50" s="3" t="s">
        <v>109</v>
      </c>
      <c r="K50" s="3"/>
    </row>
    <row r="51" spans="1:11" x14ac:dyDescent="0.25">
      <c r="A51" s="3" t="str">
        <f>CONCATENATE(User!A51,"_Address")</f>
        <v>&amp;ai;NOWAKP_Address</v>
      </c>
      <c r="B51" s="3" t="str">
        <f>_Input!AG51</f>
        <v>Balice</v>
      </c>
      <c r="C51" s="3" t="str">
        <f>_Input!AF51</f>
        <v>Krakowska 50</v>
      </c>
      <c r="D51" s="3" t="s">
        <v>0</v>
      </c>
      <c r="E51" s="3" t="str">
        <f>_Input!AH51</f>
        <v>32-083</v>
      </c>
      <c r="F51" s="2" t="str">
        <f>VLOOKUP(_Input!AJ51,_MasterData!$AK$2:$AL$21,2,FALSE)</f>
        <v>&amp;ai;PL</v>
      </c>
      <c r="G51" s="3" t="str">
        <f>_xlfn.CONCAT("Address_",User!B51)</f>
        <v>Address_NOWAKP</v>
      </c>
      <c r="H51" s="3" t="s">
        <v>105</v>
      </c>
      <c r="I51" s="3" t="s">
        <v>100</v>
      </c>
      <c r="J51" s="3" t="s">
        <v>109</v>
      </c>
      <c r="K51" s="3"/>
    </row>
    <row r="52" spans="1:11" x14ac:dyDescent="0.25">
      <c r="A52" s="3" t="str">
        <f>CONCATENATE(User!A52,"_Address")</f>
        <v>&amp;ai;OLTEANUA_Address</v>
      </c>
      <c r="B52" s="3" t="str">
        <f>_Input!AG52</f>
        <v>Balice</v>
      </c>
      <c r="C52" s="3" t="str">
        <f>_Input!AF52</f>
        <v>Krakowska 50</v>
      </c>
      <c r="D52" s="3" t="s">
        <v>0</v>
      </c>
      <c r="E52" s="3" t="str">
        <f>_Input!AH52</f>
        <v>32-083</v>
      </c>
      <c r="F52" s="2" t="str">
        <f>VLOOKUP(_Input!AJ52,_MasterData!$AK$2:$AL$21,2,FALSE)</f>
        <v>&amp;ai;PL</v>
      </c>
      <c r="G52" s="3" t="str">
        <f>_xlfn.CONCAT("Address_",User!B52)</f>
        <v>Address_OLTEANUA</v>
      </c>
      <c r="H52" s="3" t="s">
        <v>105</v>
      </c>
      <c r="I52" s="3" t="s">
        <v>100</v>
      </c>
      <c r="J52" s="3" t="s">
        <v>109</v>
      </c>
      <c r="K52" s="3"/>
    </row>
    <row r="53" spans="1:11" x14ac:dyDescent="0.25">
      <c r="A53" s="3" t="str">
        <f>CONCATENATE(User!A53,"_Address")</f>
        <v>&amp;ai;PACZYNSKIZ_Address</v>
      </c>
      <c r="B53" s="3" t="str">
        <f>_Input!AG53</f>
        <v>Balice</v>
      </c>
      <c r="C53" s="3" t="str">
        <f>_Input!AF53</f>
        <v>Krakowska 50</v>
      </c>
      <c r="D53" s="3" t="s">
        <v>0</v>
      </c>
      <c r="E53" s="3" t="str">
        <f>_Input!AH53</f>
        <v>32-083</v>
      </c>
      <c r="F53" s="2" t="str">
        <f>VLOOKUP(_Input!AJ53,_MasterData!$AK$2:$AL$21,2,FALSE)</f>
        <v>&amp;ai;PL</v>
      </c>
      <c r="G53" s="3" t="str">
        <f>_xlfn.CONCAT("Address_",User!B53)</f>
        <v>Address_PACZYNSKIZ</v>
      </c>
      <c r="H53" s="3" t="s">
        <v>105</v>
      </c>
      <c r="I53" s="3" t="s">
        <v>100</v>
      </c>
      <c r="J53" s="3" t="s">
        <v>109</v>
      </c>
      <c r="K53" s="3"/>
    </row>
    <row r="54" spans="1:11" x14ac:dyDescent="0.25">
      <c r="A54" s="3" t="str">
        <f>CONCATENATE(User!A54,"_Address")</f>
        <v>&amp;ai;PILARSKIK_Address</v>
      </c>
      <c r="B54" s="3" t="str">
        <f>_Input!AG54</f>
        <v>Warszawa</v>
      </c>
      <c r="C54" s="3" t="str">
        <f>_Input!AF54</f>
        <v>Lopuszanska 38c</v>
      </c>
      <c r="D54" s="3" t="s">
        <v>0</v>
      </c>
      <c r="E54" s="3" t="str">
        <f>_Input!AH54</f>
        <v>02-232</v>
      </c>
      <c r="F54" s="2" t="str">
        <f>VLOOKUP(_Input!AJ54,_MasterData!$AK$2:$AL$21,2,FALSE)</f>
        <v>&amp;ai;PL</v>
      </c>
      <c r="G54" s="3" t="str">
        <f>_xlfn.CONCAT("Address_",User!B54)</f>
        <v>Address_PILARSKIK</v>
      </c>
      <c r="H54" s="3" t="s">
        <v>105</v>
      </c>
      <c r="I54" s="3" t="s">
        <v>100</v>
      </c>
      <c r="J54" s="3" t="s">
        <v>109</v>
      </c>
      <c r="K54" s="3"/>
    </row>
    <row r="55" spans="1:11" x14ac:dyDescent="0.25">
      <c r="A55" s="3" t="str">
        <f>CONCATENATE(User!A55,"_Address")</f>
        <v>&amp;ai;POLAKR_Address</v>
      </c>
      <c r="B55" s="3" t="str">
        <f>_Input!AG55</f>
        <v>Praha 5</v>
      </c>
      <c r="C55" s="3" t="str">
        <f>_Input!AF55</f>
        <v>Radlická 751/113e</v>
      </c>
      <c r="D55" s="3" t="s">
        <v>0</v>
      </c>
      <c r="E55" s="3" t="str">
        <f>_Input!AH55</f>
        <v>158 00</v>
      </c>
      <c r="F55" s="2" t="str">
        <f>VLOOKUP(_Input!AJ55,_MasterData!$AK$2:$AL$21,2,FALSE)</f>
        <v>&amp;ai;CZ</v>
      </c>
      <c r="G55" s="3" t="str">
        <f>_xlfn.CONCAT("Address_",User!B55)</f>
        <v>Address_POLAKR</v>
      </c>
      <c r="H55" s="3" t="s">
        <v>105</v>
      </c>
      <c r="I55" s="3" t="s">
        <v>100</v>
      </c>
      <c r="J55" s="3" t="s">
        <v>109</v>
      </c>
      <c r="K55" s="3"/>
    </row>
    <row r="56" spans="1:11" x14ac:dyDescent="0.25">
      <c r="A56" s="3" t="str">
        <f>CONCATENATE(User!A56,"_Address")</f>
        <v>&amp;ai;PYKAS_Address</v>
      </c>
      <c r="B56" s="3" t="str">
        <f>_Input!AG56</f>
        <v>Balice</v>
      </c>
      <c r="C56" s="3" t="str">
        <f>_Input!AF56</f>
        <v>Krakowska 50</v>
      </c>
      <c r="D56" s="3" t="s">
        <v>0</v>
      </c>
      <c r="E56" s="3" t="str">
        <f>_Input!AH56</f>
        <v>32-083</v>
      </c>
      <c r="F56" s="2" t="str">
        <f>VLOOKUP(_Input!AJ56,_MasterData!$AK$2:$AL$21,2,FALSE)</f>
        <v>&amp;ai;PL</v>
      </c>
      <c r="G56" s="3" t="str">
        <f>_xlfn.CONCAT("Address_",User!B56)</f>
        <v>Address_PYKAS</v>
      </c>
      <c r="H56" s="3" t="s">
        <v>105</v>
      </c>
      <c r="I56" s="3" t="s">
        <v>100</v>
      </c>
      <c r="J56" s="3" t="s">
        <v>109</v>
      </c>
      <c r="K56" s="3"/>
    </row>
    <row r="57" spans="1:11" x14ac:dyDescent="0.25">
      <c r="A57" s="3" t="str">
        <f>CONCATENATE(User!A57,"_Address")</f>
        <v>&amp;ai;SCHOLZT_Address</v>
      </c>
      <c r="B57" s="3" t="str">
        <f>_Input!AG57</f>
        <v>Balice</v>
      </c>
      <c r="C57" s="3" t="str">
        <f>_Input!AF57</f>
        <v>Krakowska 50</v>
      </c>
      <c r="D57" s="3" t="s">
        <v>0</v>
      </c>
      <c r="E57" s="3" t="str">
        <f>_Input!AH57</f>
        <v>32-083</v>
      </c>
      <c r="F57" s="2" t="str">
        <f>VLOOKUP(_Input!AJ57,_MasterData!$AK$2:$AL$21,2,FALSE)</f>
        <v>&amp;ai;PL</v>
      </c>
      <c r="G57" s="3" t="str">
        <f>_xlfn.CONCAT("Address_",User!B57)</f>
        <v>Address_SCHOLZT</v>
      </c>
      <c r="H57" s="3" t="s">
        <v>105</v>
      </c>
      <c r="I57" s="3" t="s">
        <v>100</v>
      </c>
      <c r="J57" s="3" t="s">
        <v>109</v>
      </c>
      <c r="K57" s="3"/>
    </row>
    <row r="58" spans="1:11" x14ac:dyDescent="0.25">
      <c r="A58" s="3" t="str">
        <f>CONCATENATE(User!A58,"_Address")</f>
        <v>&amp;ai;SENDECKIL_Address</v>
      </c>
      <c r="B58" s="3" t="str">
        <f>_Input!AG58</f>
        <v>Balice</v>
      </c>
      <c r="C58" s="3" t="str">
        <f>_Input!AF58</f>
        <v>Krakowska 50</v>
      </c>
      <c r="D58" s="3" t="s">
        <v>0</v>
      </c>
      <c r="E58" s="3" t="str">
        <f>_Input!AH58</f>
        <v>32-083</v>
      </c>
      <c r="F58" s="2" t="str">
        <f>VLOOKUP(_Input!AJ58,_MasterData!$AK$2:$AL$21,2,FALSE)</f>
        <v>&amp;ai;PL</v>
      </c>
      <c r="G58" s="3" t="str">
        <f>_xlfn.CONCAT("Address_",User!B58)</f>
        <v>Address_SENDECKIL</v>
      </c>
      <c r="H58" s="3" t="s">
        <v>105</v>
      </c>
      <c r="I58" s="3" t="s">
        <v>100</v>
      </c>
      <c r="J58" s="3" t="s">
        <v>109</v>
      </c>
      <c r="K58" s="3"/>
    </row>
    <row r="59" spans="1:11" x14ac:dyDescent="0.25">
      <c r="A59" s="3" t="str">
        <f>CONCATENATE(User!A59,"_Address")</f>
        <v>&amp;ai;SIWEKP_Address</v>
      </c>
      <c r="B59" s="3" t="str">
        <f>_Input!AG59</f>
        <v>Balice</v>
      </c>
      <c r="C59" s="3" t="str">
        <f>_Input!AF59</f>
        <v>Krakowska 50</v>
      </c>
      <c r="D59" s="3" t="s">
        <v>0</v>
      </c>
      <c r="E59" s="3" t="str">
        <f>_Input!AH59</f>
        <v>32-083</v>
      </c>
      <c r="F59" s="2" t="str">
        <f>VLOOKUP(_Input!AJ59,_MasterData!$AK$2:$AL$21,2,FALSE)</f>
        <v>&amp;ai;PL</v>
      </c>
      <c r="G59" s="3" t="str">
        <f>_xlfn.CONCAT("Address_",User!B59)</f>
        <v>Address_SIWEKP</v>
      </c>
      <c r="H59" s="3" t="s">
        <v>105</v>
      </c>
      <c r="I59" s="3" t="s">
        <v>100</v>
      </c>
      <c r="J59" s="3" t="s">
        <v>109</v>
      </c>
      <c r="K59" s="3"/>
    </row>
    <row r="60" spans="1:11" x14ac:dyDescent="0.25">
      <c r="A60" s="3" t="str">
        <f>CONCATENATE(User!A60,"_Address")</f>
        <v>&amp;ai;SKWAREKM_Address</v>
      </c>
      <c r="B60" s="3" t="str">
        <f>_Input!AG60</f>
        <v>Balice</v>
      </c>
      <c r="C60" s="3" t="str">
        <f>_Input!AF60</f>
        <v>Krakowska 50</v>
      </c>
      <c r="D60" s="3" t="s">
        <v>0</v>
      </c>
      <c r="E60" s="3" t="str">
        <f>_Input!AH60</f>
        <v>32-083</v>
      </c>
      <c r="F60" s="2" t="str">
        <f>VLOOKUP(_Input!AJ60,_MasterData!$AK$2:$AL$21,2,FALSE)</f>
        <v>&amp;ai;PL</v>
      </c>
      <c r="G60" s="3" t="str">
        <f>_xlfn.CONCAT("Address_",User!B60)</f>
        <v>Address_SKWAREKM</v>
      </c>
      <c r="H60" s="3" t="s">
        <v>105</v>
      </c>
      <c r="I60" s="3" t="s">
        <v>100</v>
      </c>
      <c r="J60" s="3" t="s">
        <v>109</v>
      </c>
      <c r="K60" s="3"/>
    </row>
    <row r="61" spans="1:11" x14ac:dyDescent="0.25">
      <c r="A61" s="3" t="str">
        <f>CONCATENATE(User!A61,"_Address")</f>
        <v>&amp;ai;SROCZYNSKIM_Address</v>
      </c>
      <c r="B61" s="3" t="str">
        <f>_Input!AG61</f>
        <v>Balice</v>
      </c>
      <c r="C61" s="3" t="str">
        <f>_Input!AF61</f>
        <v>Krakowska 50</v>
      </c>
      <c r="D61" s="3" t="s">
        <v>0</v>
      </c>
      <c r="E61" s="3" t="str">
        <f>_Input!AH61</f>
        <v>32-083</v>
      </c>
      <c r="F61" s="2" t="str">
        <f>VLOOKUP(_Input!AJ61,_MasterData!$AK$2:$AL$21,2,FALSE)</f>
        <v>&amp;ai;PL</v>
      </c>
      <c r="G61" s="3" t="str">
        <f>_xlfn.CONCAT("Address_",User!B61)</f>
        <v>Address_SROCZYNSKIM</v>
      </c>
      <c r="H61" s="3" t="s">
        <v>105</v>
      </c>
      <c r="I61" s="3" t="s">
        <v>100</v>
      </c>
      <c r="J61" s="3" t="s">
        <v>109</v>
      </c>
      <c r="K61" s="3"/>
    </row>
    <row r="62" spans="1:11" x14ac:dyDescent="0.25">
      <c r="A62" s="3" t="str">
        <f>CONCATENATE(User!A62,"_Address")</f>
        <v>&amp;ai;STANKOVICA_Address</v>
      </c>
      <c r="B62" s="3" t="str">
        <f>_Input!AG62</f>
        <v>Balice</v>
      </c>
      <c r="C62" s="3" t="str">
        <f>_Input!AF62</f>
        <v>Krakowska 50</v>
      </c>
      <c r="D62" s="3" t="s">
        <v>0</v>
      </c>
      <c r="E62" s="3" t="str">
        <f>_Input!AH62</f>
        <v>32-083</v>
      </c>
      <c r="F62" s="2" t="str">
        <f>VLOOKUP(_Input!AJ62,_MasterData!$AK$2:$AL$21,2,FALSE)</f>
        <v>&amp;ai;PL</v>
      </c>
      <c r="G62" s="3" t="str">
        <f>_xlfn.CONCAT("Address_",User!B62)</f>
        <v>Address_STANKOVICA</v>
      </c>
      <c r="H62" s="3" t="s">
        <v>105</v>
      </c>
      <c r="I62" s="3" t="s">
        <v>100</v>
      </c>
      <c r="J62" s="3" t="s">
        <v>109</v>
      </c>
      <c r="K62" s="3"/>
    </row>
    <row r="63" spans="1:11" x14ac:dyDescent="0.25">
      <c r="A63" s="3" t="str">
        <f>CONCATENATE(User!A63,"_Address")</f>
        <v>&amp;ai;STAWIERAJA_Address</v>
      </c>
      <c r="B63" s="3" t="str">
        <f>_Input!AG63</f>
        <v>Suchy Las</v>
      </c>
      <c r="C63" s="3" t="str">
        <f>_Input!AF63</f>
        <v>Krzemowa 1, Złotniki k. Poznania</v>
      </c>
      <c r="D63" s="3" t="s">
        <v>0</v>
      </c>
      <c r="E63" s="3" t="str">
        <f>_Input!AH63</f>
        <v>62-002</v>
      </c>
      <c r="F63" s="2" t="str">
        <f>VLOOKUP(_Input!AJ63,_MasterData!$AK$2:$AL$21,2,FALSE)</f>
        <v>&amp;ai;PL</v>
      </c>
      <c r="G63" s="3" t="str">
        <f>_xlfn.CONCAT("Address_",User!B63)</f>
        <v>Address_STAWIERAJA</v>
      </c>
      <c r="H63" s="3" t="s">
        <v>105</v>
      </c>
      <c r="I63" s="3" t="s">
        <v>100</v>
      </c>
      <c r="J63" s="3" t="s">
        <v>109</v>
      </c>
      <c r="K63" s="3"/>
    </row>
    <row r="64" spans="1:11" x14ac:dyDescent="0.25">
      <c r="A64" s="3" t="str">
        <f>CONCATENATE(User!A64,"_Address")</f>
        <v>&amp;ai;SVOCAKOVAS_Address</v>
      </c>
      <c r="B64" s="3" t="str">
        <f>_Input!AG64</f>
        <v>Nitra</v>
      </c>
      <c r="C64" s="3" t="str">
        <f>_Input!AF64</f>
        <v>Levická 7</v>
      </c>
      <c r="D64" s="3" t="s">
        <v>0</v>
      </c>
      <c r="E64" s="3" t="str">
        <f>_Input!AH64</f>
        <v>949 01</v>
      </c>
      <c r="F64" s="2" t="str">
        <f>VLOOKUP(_Input!AJ64,_MasterData!$AK$2:$AL$21,2,FALSE)</f>
        <v>&amp;ai;SK</v>
      </c>
      <c r="G64" s="3" t="str">
        <f>_xlfn.CONCAT("Address_",User!B64)</f>
        <v>Address_SVOCAKOVAS</v>
      </c>
      <c r="H64" s="3" t="s">
        <v>105</v>
      </c>
      <c r="I64" s="3" t="s">
        <v>100</v>
      </c>
      <c r="J64" s="3" t="s">
        <v>109</v>
      </c>
      <c r="K64" s="3"/>
    </row>
    <row r="65" spans="1:11" x14ac:dyDescent="0.25">
      <c r="A65" s="3" t="str">
        <f>CONCATENATE(User!A65,"_Address")</f>
        <v>&amp;ai;SZKULTINS_Address</v>
      </c>
      <c r="B65" s="3" t="str">
        <f>_Input!AG65</f>
        <v>Wroclaw</v>
      </c>
      <c r="C65" s="3" t="str">
        <f>_Input!AF65</f>
        <v>Muchoborska 18</v>
      </c>
      <c r="D65" s="3" t="s">
        <v>0</v>
      </c>
      <c r="E65" s="3" t="str">
        <f>_Input!AH65</f>
        <v>54-424</v>
      </c>
      <c r="F65" s="2" t="str">
        <f>VLOOKUP(_Input!AJ65,_MasterData!$AK$2:$AL$21,2,FALSE)</f>
        <v>&amp;ai;PL</v>
      </c>
      <c r="G65" s="3" t="str">
        <f>_xlfn.CONCAT("Address_",User!B65)</f>
        <v>Address_SZKULTINS</v>
      </c>
      <c r="H65" s="3" t="s">
        <v>105</v>
      </c>
      <c r="I65" s="3" t="s">
        <v>100</v>
      </c>
      <c r="J65" s="3" t="s">
        <v>109</v>
      </c>
      <c r="K65" s="3"/>
    </row>
    <row r="66" spans="1:11" x14ac:dyDescent="0.25">
      <c r="A66" s="3" t="str">
        <f>CONCATENATE(User!A66,"_Address")</f>
        <v>&amp;ai;TACZALAJ_Address</v>
      </c>
      <c r="B66" s="3" t="str">
        <f>_Input!AG66</f>
        <v>Balice</v>
      </c>
      <c r="C66" s="3" t="str">
        <f>_Input!AF66</f>
        <v>Krakowska 50</v>
      </c>
      <c r="D66" s="3" t="s">
        <v>0</v>
      </c>
      <c r="E66" s="3" t="str">
        <f>_Input!AH66</f>
        <v>32-083</v>
      </c>
      <c r="F66" s="2" t="str">
        <f>VLOOKUP(_Input!AJ66,_MasterData!$AK$2:$AL$21,2,FALSE)</f>
        <v>&amp;ai;PL</v>
      </c>
      <c r="G66" s="3" t="str">
        <f>_xlfn.CONCAT("Address_",User!B66)</f>
        <v>Address_TACZALAJ</v>
      </c>
      <c r="H66" s="3" t="s">
        <v>105</v>
      </c>
      <c r="I66" s="3" t="s">
        <v>100</v>
      </c>
      <c r="J66" s="3" t="s">
        <v>109</v>
      </c>
      <c r="K66" s="3"/>
    </row>
    <row r="67" spans="1:11" x14ac:dyDescent="0.25">
      <c r="A67" s="3" t="str">
        <f>CONCATENATE(User!A67,"_Address")</f>
        <v>&amp;ai;TKACZYKK_Address</v>
      </c>
      <c r="B67" s="3" t="str">
        <f>_Input!AG67</f>
        <v>Warszawa</v>
      </c>
      <c r="C67" s="3" t="str">
        <f>_Input!AF67</f>
        <v>Lopuszanska 38c</v>
      </c>
      <c r="D67" s="3" t="s">
        <v>0</v>
      </c>
      <c r="E67" s="3" t="str">
        <f>_Input!AH67</f>
        <v>02-232</v>
      </c>
      <c r="F67" s="2" t="str">
        <f>VLOOKUP(_Input!AJ67,_MasterData!$AK$2:$AL$21,2,FALSE)</f>
        <v>&amp;ai;PL</v>
      </c>
      <c r="G67" s="3" t="str">
        <f>_xlfn.CONCAT("Address_",User!B67)</f>
        <v>Address_TKACZYKK</v>
      </c>
      <c r="H67" s="3" t="s">
        <v>105</v>
      </c>
      <c r="I67" s="3" t="s">
        <v>100</v>
      </c>
      <c r="J67" s="3" t="s">
        <v>109</v>
      </c>
      <c r="K67" s="3"/>
    </row>
    <row r="68" spans="1:11" x14ac:dyDescent="0.25">
      <c r="A68" s="3" t="str">
        <f>CONCATENATE(User!A68,"_Address")</f>
        <v>&amp;ai;TOKARSKIP_Address</v>
      </c>
      <c r="B68" s="3" t="str">
        <f>_Input!AG68</f>
        <v>Warszawa</v>
      </c>
      <c r="C68" s="3" t="str">
        <f>_Input!AF68</f>
        <v>Lopuszanska 38c</v>
      </c>
      <c r="D68" s="3" t="s">
        <v>0</v>
      </c>
      <c r="E68" s="3" t="str">
        <f>_Input!AH68</f>
        <v>02-232</v>
      </c>
      <c r="F68" s="2" t="str">
        <f>VLOOKUP(_Input!AJ68,_MasterData!$AK$2:$AL$21,2,FALSE)</f>
        <v>&amp;ai;PL</v>
      </c>
      <c r="G68" s="3" t="str">
        <f>_xlfn.CONCAT("Address_",User!B68)</f>
        <v>Address_TOKARSKIP</v>
      </c>
      <c r="H68" s="3" t="s">
        <v>105</v>
      </c>
      <c r="I68" s="3" t="s">
        <v>100</v>
      </c>
      <c r="J68" s="3" t="s">
        <v>109</v>
      </c>
      <c r="K68" s="3"/>
    </row>
    <row r="69" spans="1:11" x14ac:dyDescent="0.25">
      <c r="A69" s="3" t="str">
        <f>CONCATENATE(User!A69,"_Address")</f>
        <v>&amp;ai;TYNORP_Address</v>
      </c>
      <c r="B69" s="3" t="str">
        <f>_Input!AG69</f>
        <v>Balice</v>
      </c>
      <c r="C69" s="3" t="str">
        <f>_Input!AF69</f>
        <v>Krakowska 50</v>
      </c>
      <c r="D69" s="3" t="s">
        <v>0</v>
      </c>
      <c r="E69" s="3" t="str">
        <f>_Input!AH69</f>
        <v>32-083</v>
      </c>
      <c r="F69" s="2" t="str">
        <f>VLOOKUP(_Input!AJ69,_MasterData!$AK$2:$AL$21,2,FALSE)</f>
        <v>&amp;ai;PL</v>
      </c>
      <c r="G69" s="3" t="str">
        <f>_xlfn.CONCAT("Address_",User!B69)</f>
        <v>Address_TYNORP</v>
      </c>
      <c r="H69" s="3" t="s">
        <v>105</v>
      </c>
      <c r="I69" s="3" t="s">
        <v>100</v>
      </c>
      <c r="J69" s="3" t="s">
        <v>109</v>
      </c>
      <c r="K69" s="3"/>
    </row>
    <row r="70" spans="1:11" x14ac:dyDescent="0.25">
      <c r="A70" s="3" t="str">
        <f>CONCATENATE(User!A70,"_Address")</f>
        <v>&amp;ai;VOJTECHOVSKA_Address</v>
      </c>
      <c r="B70" s="3" t="str">
        <f>_Input!AG70</f>
        <v>Praha</v>
      </c>
      <c r="C70" s="3" t="str">
        <f>_Input!AF70</f>
        <v>Radlicka 751/113e</v>
      </c>
      <c r="D70" s="3" t="s">
        <v>0</v>
      </c>
      <c r="E70" s="3" t="str">
        <f>_Input!AH70</f>
        <v>158 00</v>
      </c>
      <c r="F70" s="2" t="str">
        <f>VLOOKUP(_Input!AJ70,_MasterData!$AK$2:$AL$21,2,FALSE)</f>
        <v>&amp;ai;CZ</v>
      </c>
      <c r="G70" s="3" t="str">
        <f>_xlfn.CONCAT("Address_",User!B70)</f>
        <v>Address_VOJTECHOVSKA</v>
      </c>
      <c r="H70" s="3" t="s">
        <v>105</v>
      </c>
      <c r="I70" s="3" t="s">
        <v>100</v>
      </c>
      <c r="J70" s="3" t="s">
        <v>109</v>
      </c>
      <c r="K70" s="3"/>
    </row>
    <row r="71" spans="1:11" x14ac:dyDescent="0.25">
      <c r="A71" s="3" t="str">
        <f>CONCATENATE(User!A71,"_Address")</f>
        <v>&amp;ai;WASIKW_Address</v>
      </c>
      <c r="B71" s="3" t="str">
        <f>_Input!AG71</f>
        <v>Balice</v>
      </c>
      <c r="C71" s="3" t="str">
        <f>_Input!AF71</f>
        <v>Krakowska 50</v>
      </c>
      <c r="D71" s="3" t="s">
        <v>0</v>
      </c>
      <c r="E71" s="3" t="str">
        <f>_Input!AH71</f>
        <v>32-083</v>
      </c>
      <c r="F71" s="2" t="str">
        <f>VLOOKUP(_Input!AJ71,_MasterData!$AK$2:$AL$21,2,FALSE)</f>
        <v>&amp;ai;PL</v>
      </c>
      <c r="G71" s="3" t="str">
        <f>_xlfn.CONCAT("Address_",User!B71)</f>
        <v>Address_WASIKW</v>
      </c>
      <c r="H71" s="3" t="s">
        <v>105</v>
      </c>
      <c r="I71" s="3" t="s">
        <v>100</v>
      </c>
      <c r="J71" s="3" t="s">
        <v>109</v>
      </c>
      <c r="K71" s="3"/>
    </row>
    <row r="72" spans="1:11" x14ac:dyDescent="0.25">
      <c r="A72" s="3" t="str">
        <f>CONCATENATE(User!A72,"_Address")</f>
        <v>&amp;ai;WITKOWSKIR_Address</v>
      </c>
      <c r="B72" s="3" t="str">
        <f>_Input!AG72</f>
        <v>Balice</v>
      </c>
      <c r="C72" s="3" t="str">
        <f>_Input!AF72</f>
        <v>Krakowska 50</v>
      </c>
      <c r="D72" s="3" t="s">
        <v>0</v>
      </c>
      <c r="E72" s="3" t="str">
        <f>_Input!AH72</f>
        <v>32-083</v>
      </c>
      <c r="F72" s="2" t="str">
        <f>VLOOKUP(_Input!AJ72,_MasterData!$AK$2:$AL$21,2,FALSE)</f>
        <v>&amp;ai;PL</v>
      </c>
      <c r="G72" s="3" t="str">
        <f>_xlfn.CONCAT("Address_",User!B72)</f>
        <v>Address_WITKOWSKIR</v>
      </c>
      <c r="H72" s="3" t="s">
        <v>105</v>
      </c>
      <c r="I72" s="3" t="s">
        <v>100</v>
      </c>
      <c r="J72" s="3" t="s">
        <v>109</v>
      </c>
      <c r="K72" s="3"/>
    </row>
    <row r="73" spans="1:11" x14ac:dyDescent="0.25">
      <c r="A73" s="3" t="str">
        <f>CONCATENATE(User!A73,"_Address")</f>
        <v>&amp;ai;WLUDARAZ_Address</v>
      </c>
      <c r="B73" s="3" t="str">
        <f>_Input!AG73</f>
        <v>Balice</v>
      </c>
      <c r="C73" s="3" t="str">
        <f>_Input!AF73</f>
        <v>Krakowska 50</v>
      </c>
      <c r="D73" s="3" t="s">
        <v>0</v>
      </c>
      <c r="E73" s="3" t="str">
        <f>_Input!AH73</f>
        <v>32-083</v>
      </c>
      <c r="F73" s="2" t="str">
        <f>VLOOKUP(_Input!AJ73,_MasterData!$AK$2:$AL$21,2,FALSE)</f>
        <v>&amp;ai;PL</v>
      </c>
      <c r="G73" s="3" t="str">
        <f>_xlfn.CONCAT("Address_",User!B73)</f>
        <v>Address_WLUDARAZ</v>
      </c>
      <c r="H73" s="3" t="s">
        <v>105</v>
      </c>
      <c r="I73" s="3" t="s">
        <v>100</v>
      </c>
      <c r="J73" s="3" t="s">
        <v>109</v>
      </c>
      <c r="K73" s="3"/>
    </row>
    <row r="74" spans="1:11" x14ac:dyDescent="0.25">
      <c r="A74" s="3" t="str">
        <f>CONCATENATE(User!A74,"_Address")</f>
        <v>&amp;ai;WOLAKA_Address</v>
      </c>
      <c r="B74" s="3" t="str">
        <f>_Input!AG74</f>
        <v>Balice</v>
      </c>
      <c r="C74" s="3" t="str">
        <f>_Input!AF74</f>
        <v>Krakowska 50</v>
      </c>
      <c r="D74" s="3" t="s">
        <v>0</v>
      </c>
      <c r="E74" s="3" t="str">
        <f>_Input!AH74</f>
        <v>32-083</v>
      </c>
      <c r="F74" s="2" t="str">
        <f>VLOOKUP(_Input!AJ74,_MasterData!$AK$2:$AL$21,2,FALSE)</f>
        <v>&amp;ai;PL</v>
      </c>
      <c r="G74" s="3" t="str">
        <f>_xlfn.CONCAT("Address_",User!B74)</f>
        <v>Address_WOLAKA</v>
      </c>
      <c r="H74" s="3" t="s">
        <v>105</v>
      </c>
      <c r="I74" s="3" t="s">
        <v>100</v>
      </c>
      <c r="J74" s="3" t="s">
        <v>109</v>
      </c>
      <c r="K74" s="3"/>
    </row>
    <row r="75" spans="1:11" x14ac:dyDescent="0.25">
      <c r="A75" s="3" t="str">
        <f>CONCATENATE(User!A75,"_Address")</f>
        <v>&amp;ai;WOLSKID_Address</v>
      </c>
      <c r="B75" s="3" t="str">
        <f>_Input!AG75</f>
        <v>Warszawa</v>
      </c>
      <c r="C75" s="3" t="str">
        <f>_Input!AF75</f>
        <v>Lopuszanska 38c</v>
      </c>
      <c r="D75" s="3" t="s">
        <v>0</v>
      </c>
      <c r="E75" s="3" t="str">
        <f>_Input!AH75</f>
        <v>02-232</v>
      </c>
      <c r="F75" s="2" t="str">
        <f>VLOOKUP(_Input!AJ75,_MasterData!$AK$2:$AL$21,2,FALSE)</f>
        <v>&amp;ai;PL</v>
      </c>
      <c r="G75" s="3" t="str">
        <f>_xlfn.CONCAT("Address_",User!B75)</f>
        <v>Address_WOLSKID</v>
      </c>
      <c r="H75" s="3" t="s">
        <v>105</v>
      </c>
      <c r="I75" s="3" t="s">
        <v>100</v>
      </c>
      <c r="J75" s="3" t="s">
        <v>109</v>
      </c>
      <c r="K75" s="3"/>
    </row>
    <row r="76" spans="1:11" x14ac:dyDescent="0.25">
      <c r="A76" s="3" t="str">
        <f>CONCATENATE(User!A76,"_Address")</f>
        <v>&amp;ai;WoszczekW_Address</v>
      </c>
      <c r="B76" s="3" t="str">
        <f>_Input!AG76</f>
        <v>Balice</v>
      </c>
      <c r="C76" s="3" t="str">
        <f>_Input!AF76</f>
        <v>Krakowska 50</v>
      </c>
      <c r="D76" s="3" t="s">
        <v>0</v>
      </c>
      <c r="E76" s="3" t="str">
        <f>_Input!AH76</f>
        <v>32-083</v>
      </c>
      <c r="F76" s="2" t="str">
        <f>VLOOKUP(_Input!AJ76,_MasterData!$AK$2:$AL$21,2,FALSE)</f>
        <v>&amp;ai;PL</v>
      </c>
      <c r="G76" s="3" t="str">
        <f>_xlfn.CONCAT("Address_",User!B76)</f>
        <v>Address_WoszczekW</v>
      </c>
      <c r="H76" s="3" t="s">
        <v>105</v>
      </c>
      <c r="I76" s="3" t="s">
        <v>100</v>
      </c>
      <c r="J76" s="3" t="s">
        <v>109</v>
      </c>
      <c r="K76" s="3"/>
    </row>
    <row r="77" spans="1:11" x14ac:dyDescent="0.25">
      <c r="A77" s="3" t="str">
        <f>CONCATENATE(User!A77,"_Address")</f>
        <v>&amp;ai;WSOLEKJ_Address</v>
      </c>
      <c r="B77" s="3" t="str">
        <f>_Input!AG77</f>
        <v>Balice</v>
      </c>
      <c r="C77" s="3" t="str">
        <f>_Input!AF77</f>
        <v>Krakowska 50</v>
      </c>
      <c r="D77" s="3" t="s">
        <v>0</v>
      </c>
      <c r="E77" s="3" t="str">
        <f>_Input!AH77</f>
        <v>32-083</v>
      </c>
      <c r="F77" s="2" t="str">
        <f>VLOOKUP(_Input!AJ77,_MasterData!$AK$2:$AL$21,2,FALSE)</f>
        <v>&amp;ai;PL</v>
      </c>
      <c r="G77" s="3" t="str">
        <f>_xlfn.CONCAT("Address_",User!B77)</f>
        <v>Address_WSOLEKJ</v>
      </c>
      <c r="H77" s="3" t="s">
        <v>105</v>
      </c>
      <c r="I77" s="3" t="s">
        <v>100</v>
      </c>
      <c r="J77" s="3" t="s">
        <v>109</v>
      </c>
      <c r="K77" s="3"/>
    </row>
    <row r="78" spans="1:11" x14ac:dyDescent="0.25">
      <c r="A78" s="3" t="str">
        <f>CONCATENATE(User!A78,"_Address")</f>
        <v>&amp;ai;ZABAWAA_Address</v>
      </c>
      <c r="B78" s="3" t="str">
        <f>_Input!AG78</f>
        <v>Balice</v>
      </c>
      <c r="C78" s="3" t="str">
        <f>_Input!AF78</f>
        <v>Krakowska 50</v>
      </c>
      <c r="D78" s="3" t="s">
        <v>0</v>
      </c>
      <c r="E78" s="3" t="str">
        <f>_Input!AH78</f>
        <v>32-083</v>
      </c>
      <c r="F78" s="2" t="str">
        <f>VLOOKUP(_Input!AJ78,_MasterData!$AK$2:$AL$21,2,FALSE)</f>
        <v>&amp;ai;PL</v>
      </c>
      <c r="G78" s="3" t="str">
        <f>_xlfn.CONCAT("Address_",User!B78)</f>
        <v>Address_ZABAWAA</v>
      </c>
      <c r="H78" s="3" t="s">
        <v>105</v>
      </c>
      <c r="I78" s="3" t="s">
        <v>100</v>
      </c>
      <c r="J78" s="3" t="s">
        <v>109</v>
      </c>
      <c r="K78" s="3"/>
    </row>
    <row r="79" spans="1:11" x14ac:dyDescent="0.25">
      <c r="A79" s="3" t="str">
        <f>CONCATENATE(User!A79,"_Address")</f>
        <v>&amp;ai;ZADYKOWICZG_Address</v>
      </c>
      <c r="B79" s="3" t="str">
        <f>_Input!AG79</f>
        <v>Warszawa</v>
      </c>
      <c r="C79" s="3" t="str">
        <f>_Input!AF79</f>
        <v>Lopuszanska 38c</v>
      </c>
      <c r="D79" s="3" t="s">
        <v>0</v>
      </c>
      <c r="E79" s="3" t="str">
        <f>_Input!AH79</f>
        <v>02-232</v>
      </c>
      <c r="F79" s="2" t="str">
        <f>VLOOKUP(_Input!AJ79,_MasterData!$AK$2:$AL$21,2,FALSE)</f>
        <v>&amp;ai;PL</v>
      </c>
      <c r="G79" s="3" t="str">
        <f>_xlfn.CONCAT("Address_",User!B79)</f>
        <v>Address_ZADYKOWICZG</v>
      </c>
      <c r="H79" s="3" t="s">
        <v>105</v>
      </c>
      <c r="I79" s="3" t="s">
        <v>100</v>
      </c>
      <c r="J79" s="3" t="s">
        <v>109</v>
      </c>
      <c r="K79" s="3"/>
    </row>
    <row r="80" spans="1:11" x14ac:dyDescent="0.25">
      <c r="A80" s="3" t="str">
        <f>CONCATENATE(User!A80,"_Address")</f>
        <v>&amp;ai;ZARSKIL_Address</v>
      </c>
      <c r="B80" s="3" t="str">
        <f>_Input!AG80</f>
        <v>Suchy Las</v>
      </c>
      <c r="C80" s="3" t="str">
        <f>_Input!AF80</f>
        <v>Krzemowa 1, Złotniki k. Poznania</v>
      </c>
      <c r="D80" s="3" t="s">
        <v>0</v>
      </c>
      <c r="E80" s="3" t="str">
        <f>_Input!AH80</f>
        <v>62-002</v>
      </c>
      <c r="F80" s="2" t="str">
        <f>VLOOKUP(_Input!AJ80,_MasterData!$AK$2:$AL$21,2,FALSE)</f>
        <v>&amp;ai;PL</v>
      </c>
      <c r="G80" s="3" t="str">
        <f>_xlfn.CONCAT("Address_",User!B80)</f>
        <v>Address_ZARSKIL</v>
      </c>
      <c r="H80" s="3" t="s">
        <v>105</v>
      </c>
      <c r="I80" s="3" t="s">
        <v>100</v>
      </c>
      <c r="J80" s="3" t="s">
        <v>109</v>
      </c>
      <c r="K80" s="3"/>
    </row>
    <row r="81" spans="1:11" x14ac:dyDescent="0.25">
      <c r="A81" s="3" t="str">
        <f>CONCATENATE(User!A81,"_Address")</f>
        <v>&amp;ai;GACZOLR_Address</v>
      </c>
      <c r="B81" s="3" t="str">
        <f>_Input!AG81</f>
        <v>Balice</v>
      </c>
      <c r="C81" s="3" t="str">
        <f>_Input!AF81</f>
        <v>Krakowska 50</v>
      </c>
      <c r="D81" s="3" t="s">
        <v>0</v>
      </c>
      <c r="E81" s="3" t="str">
        <f>_Input!AH81</f>
        <v>32-083</v>
      </c>
      <c r="F81" s="2" t="str">
        <f>VLOOKUP(_Input!AJ81,_MasterData!$AK$2:$AL$21,2,FALSE)</f>
        <v>&amp;ai;PL</v>
      </c>
      <c r="G81" s="3" t="str">
        <f>_xlfn.CONCAT("Address_",User!B81)</f>
        <v>Address_GACZOLR</v>
      </c>
      <c r="H81" s="3" t="s">
        <v>105</v>
      </c>
      <c r="I81" s="3" t="s">
        <v>100</v>
      </c>
      <c r="J81" s="3" t="s">
        <v>109</v>
      </c>
      <c r="K81" s="3"/>
    </row>
    <row r="82" spans="1:11" x14ac:dyDescent="0.25">
      <c r="A82" s="3" t="str">
        <f>CONCATENATE(User!A82,"_Address")</f>
        <v>&amp;ai;SWIATEKP_Address</v>
      </c>
      <c r="B82" s="3" t="str">
        <f>_Input!AG82</f>
        <v>Warszawa</v>
      </c>
      <c r="C82" s="3" t="str">
        <f>_Input!AF82</f>
        <v>Lopuszanska 38c</v>
      </c>
      <c r="D82" s="3" t="s">
        <v>0</v>
      </c>
      <c r="E82" s="3" t="str">
        <f>_Input!AH82</f>
        <v>02-232</v>
      </c>
      <c r="F82" s="2" t="str">
        <f>VLOOKUP(_Input!AJ82,_MasterData!$AK$2:$AL$21,2,FALSE)</f>
        <v>&amp;ai;PL</v>
      </c>
      <c r="G82" s="3" t="str">
        <f>_xlfn.CONCAT("Address_",User!B82)</f>
        <v>Address_SWIATEKP</v>
      </c>
      <c r="H82" s="3" t="s">
        <v>105</v>
      </c>
      <c r="I82" s="3" t="s">
        <v>100</v>
      </c>
      <c r="J82" s="3" t="s">
        <v>109</v>
      </c>
      <c r="K82" s="3"/>
    </row>
    <row r="83" spans="1:11" x14ac:dyDescent="0.25">
      <c r="A83" s="3" t="str">
        <f>CONCATENATE(User!A83,"_Address")</f>
        <v>&amp;ai;CERVENP_Address</v>
      </c>
      <c r="B83" s="3" t="str">
        <f>_Input!AG83</f>
        <v>Nitra</v>
      </c>
      <c r="C83" s="3" t="str">
        <f>_Input!AF83</f>
        <v>Levická 7</v>
      </c>
      <c r="D83" s="3" t="s">
        <v>0</v>
      </c>
      <c r="E83" s="3" t="str">
        <f>_Input!AH83</f>
        <v>949 01</v>
      </c>
      <c r="F83" s="2" t="str">
        <f>VLOOKUP(_Input!AJ83,_MasterData!$AK$2:$AL$21,2,FALSE)</f>
        <v>&amp;ai;SK</v>
      </c>
      <c r="G83" s="3" t="str">
        <f>_xlfn.CONCAT("Address_",User!B83)</f>
        <v>Address_CERVENP</v>
      </c>
      <c r="H83" s="3" t="s">
        <v>105</v>
      </c>
      <c r="I83" s="3" t="s">
        <v>100</v>
      </c>
      <c r="J83" s="3" t="s">
        <v>109</v>
      </c>
      <c r="K83" s="3"/>
    </row>
    <row r="84" spans="1:11" x14ac:dyDescent="0.25">
      <c r="A84" s="3" t="str">
        <f>CONCATENATE(User!A84,"_Address")</f>
        <v>&amp;ai;CUPROVAL_Address</v>
      </c>
      <c r="B84" s="3" t="str">
        <f>_Input!AG84</f>
        <v>Praha</v>
      </c>
      <c r="C84" s="3" t="str">
        <f>_Input!AF84</f>
        <v>Radlicka 751/113e</v>
      </c>
      <c r="D84" s="3" t="s">
        <v>0</v>
      </c>
      <c r="E84" s="3" t="str">
        <f>_Input!AH84</f>
        <v>158 00</v>
      </c>
      <c r="F84" s="2" t="str">
        <f>VLOOKUP(_Input!AJ84,_MasterData!$AK$2:$AL$21,2,FALSE)</f>
        <v>&amp;ai;CZ</v>
      </c>
      <c r="G84" s="3" t="str">
        <f>_xlfn.CONCAT("Address_",User!B84)</f>
        <v>Address_CUPROVAL</v>
      </c>
      <c r="H84" s="3" t="s">
        <v>105</v>
      </c>
      <c r="I84" s="3" t="s">
        <v>100</v>
      </c>
      <c r="J84" s="3" t="s">
        <v>109</v>
      </c>
      <c r="K84" s="3"/>
    </row>
    <row r="85" spans="1:11" x14ac:dyDescent="0.25">
      <c r="A85" s="3" t="str">
        <f>CONCATENATE(User!A85,"_Address")</f>
        <v>&amp;ai;GRALM_Address</v>
      </c>
      <c r="B85" s="3" t="str">
        <f>_Input!AG85</f>
        <v>Warszawa</v>
      </c>
      <c r="C85" s="3" t="str">
        <f>_Input!AF85</f>
        <v>Lopuszanska 38c</v>
      </c>
      <c r="D85" s="3" t="s">
        <v>0</v>
      </c>
      <c r="E85" s="3" t="str">
        <f>_Input!AH85</f>
        <v>02-232</v>
      </c>
      <c r="F85" s="2" t="str">
        <f>VLOOKUP(_Input!AJ85,_MasterData!$AK$2:$AL$21,2,FALSE)</f>
        <v>&amp;ai;PL</v>
      </c>
      <c r="G85" s="3" t="str">
        <f>_xlfn.CONCAT("Address_",User!B85)</f>
        <v>Address_GRALM</v>
      </c>
      <c r="H85" s="3" t="s">
        <v>105</v>
      </c>
      <c r="I85" s="3" t="s">
        <v>100</v>
      </c>
      <c r="J85" s="3" t="s">
        <v>109</v>
      </c>
      <c r="K85" s="3"/>
    </row>
    <row r="86" spans="1:11" x14ac:dyDescent="0.25">
      <c r="A86" s="3" t="str">
        <f>CONCATENATE(User!A86,"_Address")</f>
        <v>&amp;ai;KORONDIB_Address</v>
      </c>
      <c r="B86" s="3" t="str">
        <f>_Input!AG86</f>
        <v>Budapest</v>
      </c>
      <c r="C86" s="3" t="str">
        <f>_Input!AF86</f>
        <v>Madarász Viktor u. 47-49</v>
      </c>
      <c r="D86" s="3" t="s">
        <v>0</v>
      </c>
      <c r="E86" s="3" t="str">
        <f>_Input!AH86</f>
        <v>H-1138</v>
      </c>
      <c r="F86" s="2" t="str">
        <f>VLOOKUP(_Input!AJ86,_MasterData!$AK$2:$AL$21,2,FALSE)</f>
        <v>&amp;ai;HU</v>
      </c>
      <c r="G86" s="3" t="str">
        <f>_xlfn.CONCAT("Address_",User!B86)</f>
        <v>Address_KORONDIB</v>
      </c>
      <c r="H86" s="3" t="s">
        <v>105</v>
      </c>
      <c r="I86" s="3" t="s">
        <v>100</v>
      </c>
      <c r="J86" s="3" t="s">
        <v>109</v>
      </c>
      <c r="K86" s="3"/>
    </row>
    <row r="87" spans="1:11" x14ac:dyDescent="0.25">
      <c r="A87" s="3" t="str">
        <f>CONCATENATE(User!A87,"_Address")</f>
        <v>&amp;ai;KOTWICAP_Address</v>
      </c>
      <c r="B87" s="3" t="str">
        <f>_Input!AG87</f>
        <v>Suchy Las</v>
      </c>
      <c r="C87" s="3" t="str">
        <f>_Input!AF87</f>
        <v>Krzemowa 1, Złotniki k. Poznania</v>
      </c>
      <c r="D87" s="3" t="s">
        <v>0</v>
      </c>
      <c r="E87" s="3" t="str">
        <f>_Input!AH87</f>
        <v>62-002</v>
      </c>
      <c r="F87" s="2" t="str">
        <f>VLOOKUP(_Input!AJ87,_MasterData!$AK$2:$AL$21,2,FALSE)</f>
        <v>&amp;ai;PL</v>
      </c>
      <c r="G87" s="3" t="str">
        <f>_xlfn.CONCAT("Address_",User!B87)</f>
        <v>Address_KOTWICAP</v>
      </c>
      <c r="H87" s="3" t="s">
        <v>105</v>
      </c>
      <c r="I87" s="3" t="s">
        <v>100</v>
      </c>
      <c r="J87" s="3" t="s">
        <v>109</v>
      </c>
      <c r="K87" s="3"/>
    </row>
    <row r="88" spans="1:11" x14ac:dyDescent="0.25">
      <c r="A88" s="3" t="str">
        <f>CONCATENATE(User!A88,"_Address")</f>
        <v>&amp;ai;KRAWCZYKT_Address</v>
      </c>
      <c r="B88" s="3" t="str">
        <f>_Input!AG88</f>
        <v>Warszawa</v>
      </c>
      <c r="C88" s="3" t="str">
        <f>_Input!AF88</f>
        <v>Lopuszanska 38c</v>
      </c>
      <c r="D88" s="3" t="s">
        <v>0</v>
      </c>
      <c r="E88" s="3" t="str">
        <f>_Input!AH88</f>
        <v>02-232</v>
      </c>
      <c r="F88" s="2" t="str">
        <f>VLOOKUP(_Input!AJ88,_MasterData!$AK$2:$AL$21,2,FALSE)</f>
        <v>&amp;ai;PL</v>
      </c>
      <c r="G88" s="3" t="str">
        <f>_xlfn.CONCAT("Address_",User!B88)</f>
        <v>Address_KRAWCZYKT</v>
      </c>
      <c r="H88" s="3" t="s">
        <v>105</v>
      </c>
      <c r="I88" s="3" t="s">
        <v>100</v>
      </c>
      <c r="J88" s="3" t="s">
        <v>109</v>
      </c>
      <c r="K88" s="3"/>
    </row>
    <row r="89" spans="1:11" x14ac:dyDescent="0.25">
      <c r="A89" s="3" t="str">
        <f>CONCATENATE(User!A89,"_Address")</f>
        <v>&amp;ai;YUTAKAO_Address</v>
      </c>
      <c r="B89" s="3" t="str">
        <f>_Input!AG89</f>
        <v>Balice</v>
      </c>
      <c r="C89" s="3" t="str">
        <f>_Input!AF89</f>
        <v>Krakowska 50</v>
      </c>
      <c r="D89" s="3" t="s">
        <v>0</v>
      </c>
      <c r="E89" s="3" t="str">
        <f>_Input!AH89</f>
        <v>32-083</v>
      </c>
      <c r="F89" s="2" t="str">
        <f>VLOOKUP(_Input!AJ89,_MasterData!$AK$2:$AL$21,2,FALSE)</f>
        <v>&amp;ai;PL</v>
      </c>
      <c r="G89" s="3" t="str">
        <f>_xlfn.CONCAT("Address_",User!B89)</f>
        <v>Address_YUTAKAO</v>
      </c>
      <c r="H89" s="3" t="s">
        <v>105</v>
      </c>
      <c r="I89" s="3" t="s">
        <v>100</v>
      </c>
      <c r="J89" s="3" t="s">
        <v>109</v>
      </c>
      <c r="K89" s="3"/>
    </row>
    <row r="90" spans="1:11" x14ac:dyDescent="0.25">
      <c r="A90" s="3" t="str">
        <f>CONCATENATE(User!A90,"_Address")</f>
        <v>&amp;ai;SIMKOVAJ_Address</v>
      </c>
      <c r="B90" s="3" t="str">
        <f>_Input!AG90</f>
        <v>Praha</v>
      </c>
      <c r="C90" s="3" t="str">
        <f>_Input!AF90</f>
        <v>Radlicka 751/113e</v>
      </c>
      <c r="D90" s="3" t="s">
        <v>0</v>
      </c>
      <c r="E90" s="3" t="str">
        <f>_Input!AH90</f>
        <v>158 00</v>
      </c>
      <c r="F90" s="2" t="str">
        <f>VLOOKUP(_Input!AJ90,_MasterData!$AK$2:$AL$21,2,FALSE)</f>
        <v>&amp;ai;CZ</v>
      </c>
      <c r="G90" s="3" t="str">
        <f>_xlfn.CONCAT("Address_",User!B90)</f>
        <v>Address_SIMKOVAJ</v>
      </c>
      <c r="H90" s="3" t="s">
        <v>105</v>
      </c>
      <c r="I90" s="3" t="s">
        <v>100</v>
      </c>
      <c r="J90" s="3" t="s">
        <v>109</v>
      </c>
      <c r="K90" s="3"/>
    </row>
    <row r="91" spans="1:11" x14ac:dyDescent="0.25">
      <c r="A91" s="3" t="str">
        <f>CONCATENATE(User!A91,"_Address")</f>
        <v>&amp;ai;SLOWINSKIM_Address</v>
      </c>
      <c r="B91" s="3" t="str">
        <f>_Input!AG91</f>
        <v>Wroclaw</v>
      </c>
      <c r="C91" s="3" t="str">
        <f>_Input!AF91</f>
        <v>Muchoborska 18</v>
      </c>
      <c r="D91" s="3" t="s">
        <v>0</v>
      </c>
      <c r="E91" s="3" t="str">
        <f>_Input!AH91</f>
        <v>54-424</v>
      </c>
      <c r="F91" s="2" t="str">
        <f>VLOOKUP(_Input!AJ91,_MasterData!$AK$2:$AL$21,2,FALSE)</f>
        <v>&amp;ai;PL</v>
      </c>
      <c r="G91" s="3" t="str">
        <f>_xlfn.CONCAT("Address_",User!B91)</f>
        <v>Address_SLOWINSKIM</v>
      </c>
      <c r="H91" s="3" t="s">
        <v>105</v>
      </c>
      <c r="I91" s="3" t="s">
        <v>100</v>
      </c>
      <c r="J91" s="3" t="s">
        <v>109</v>
      </c>
      <c r="K91" s="3"/>
    </row>
    <row r="92" spans="1:11" x14ac:dyDescent="0.25">
      <c r="A92" s="3" t="str">
        <f>CONCATENATE(User!A92,"_Address")</f>
        <v>&amp;ai;WALUSIAKM_Address</v>
      </c>
      <c r="B92" s="3" t="str">
        <f>_Input!AG92</f>
        <v>Balice</v>
      </c>
      <c r="C92" s="3" t="str">
        <f>_Input!AF92</f>
        <v>Krakowska 50</v>
      </c>
      <c r="D92" s="3" t="s">
        <v>0</v>
      </c>
      <c r="E92" s="3" t="str">
        <f>_Input!AH92</f>
        <v>32-083</v>
      </c>
      <c r="F92" s="2" t="str">
        <f>VLOOKUP(_Input!AJ92,_MasterData!$AK$2:$AL$21,2,FALSE)</f>
        <v>&amp;ai;PL</v>
      </c>
      <c r="G92" s="3" t="str">
        <f>_xlfn.CONCAT("Address_",User!B92)</f>
        <v>Address_WALUSIAKM</v>
      </c>
      <c r="H92" s="3" t="s">
        <v>105</v>
      </c>
      <c r="I92" s="3" t="s">
        <v>100</v>
      </c>
      <c r="J92" s="3" t="s">
        <v>109</v>
      </c>
      <c r="K92" s="3"/>
    </row>
    <row r="93" spans="1:11" x14ac:dyDescent="0.25">
      <c r="A93" s="3" t="str">
        <f>CONCATENATE(User!A93,"_Address")</f>
        <v>&amp;ai;WroblewskiK_Address</v>
      </c>
      <c r="B93" s="3" t="str">
        <f>_Input!AG93</f>
        <v>Wroclaw</v>
      </c>
      <c r="C93" s="3" t="str">
        <f>_Input!AF93</f>
        <v>Muchoborska 18</v>
      </c>
      <c r="D93" s="3" t="s">
        <v>0</v>
      </c>
      <c r="E93" s="3" t="str">
        <f>_Input!AH93</f>
        <v>54-424</v>
      </c>
      <c r="F93" s="2" t="str">
        <f>VLOOKUP(_Input!AJ93,_MasterData!$AK$2:$AL$21,2,FALSE)</f>
        <v>&amp;ai;PL</v>
      </c>
      <c r="G93" s="3" t="str">
        <f>_xlfn.CONCAT("Address_",User!B93)</f>
        <v>Address_WroblewskiK</v>
      </c>
      <c r="H93" s="3" t="s">
        <v>105</v>
      </c>
      <c r="I93" s="3" t="s">
        <v>100</v>
      </c>
      <c r="J93" s="3" t="s">
        <v>109</v>
      </c>
      <c r="K93" s="3"/>
    </row>
    <row r="94" spans="1:11" x14ac:dyDescent="0.25">
      <c r="A94" s="3" t="str">
        <f>CONCATENATE(User!A94,"_Address")</f>
        <v>&amp;ai;GORCZAKA_Address</v>
      </c>
      <c r="B94" s="3" t="str">
        <f>_Input!AG94</f>
        <v>Wroclaw</v>
      </c>
      <c r="C94" s="3" t="str">
        <f>_Input!AF94</f>
        <v>Muchoborska 18</v>
      </c>
      <c r="D94" s="3" t="s">
        <v>0</v>
      </c>
      <c r="E94" s="3" t="str">
        <f>_Input!AH94</f>
        <v>54-424</v>
      </c>
      <c r="F94" s="2" t="str">
        <f>VLOOKUP(_Input!AJ94,_MasterData!$AK$2:$AL$21,2,FALSE)</f>
        <v>&amp;ai;PL</v>
      </c>
      <c r="G94" s="3" t="str">
        <f>_xlfn.CONCAT("Address_",User!B94)</f>
        <v>Address_GORCZAKA</v>
      </c>
      <c r="H94" s="3" t="s">
        <v>105</v>
      </c>
      <c r="I94" s="3" t="s">
        <v>100</v>
      </c>
      <c r="J94" s="3" t="s">
        <v>109</v>
      </c>
      <c r="K94" s="3"/>
    </row>
    <row r="95" spans="1:11" s="3" customFormat="1" x14ac:dyDescent="0.25">
      <c r="A95" s="3" t="str">
        <f>CONCATENATE(User!A95,"_Address")</f>
        <v>&amp;ai;PALMAKAM_Address</v>
      </c>
      <c r="B95" s="3" t="str">
        <f>_Input!AG95</f>
        <v>Balice</v>
      </c>
      <c r="C95" s="3" t="str">
        <f>_Input!AF95</f>
        <v>Krakowska 50</v>
      </c>
      <c r="D95" s="3" t="s">
        <v>0</v>
      </c>
      <c r="E95" s="3" t="str">
        <f>_Input!AH95</f>
        <v>32-083</v>
      </c>
      <c r="F95" s="2" t="str">
        <f>VLOOKUP(_Input!AJ95,_MasterData!$AK$2:$AL$21,2,FALSE)</f>
        <v>&amp;ai;PL</v>
      </c>
      <c r="G95" s="3" t="str">
        <f>_xlfn.CONCAT("Address_",User!B95)</f>
        <v>Address_PALMAKAM</v>
      </c>
      <c r="H95" s="3" t="s">
        <v>105</v>
      </c>
      <c r="I95" s="3" t="s">
        <v>100</v>
      </c>
      <c r="J95" s="3" t="s">
        <v>109</v>
      </c>
    </row>
    <row r="96" spans="1:11" s="3" customFormat="1" x14ac:dyDescent="0.25">
      <c r="A96" s="3" t="str">
        <f>CONCATENATE(User!A96,"_Address")</f>
        <v>&amp;ai;GlowackaP_Address</v>
      </c>
      <c r="B96" s="3" t="str">
        <f>_Input!AG96</f>
        <v>Balice</v>
      </c>
      <c r="C96" s="3" t="str">
        <f>_Input!AF96</f>
        <v>Krakowska 50</v>
      </c>
      <c r="D96" s="3" t="s">
        <v>0</v>
      </c>
      <c r="E96" s="3" t="str">
        <f>_Input!AH96</f>
        <v>32-083</v>
      </c>
      <c r="F96" s="2" t="str">
        <f>VLOOKUP(_Input!AJ96,_MasterData!$AK$2:$AL$21,2,FALSE)</f>
        <v>&amp;ai;PL</v>
      </c>
      <c r="G96" s="3" t="str">
        <f>_xlfn.CONCAT("Address_",User!B96)</f>
        <v>Address_GlowackaP</v>
      </c>
      <c r="H96" s="3" t="s">
        <v>105</v>
      </c>
      <c r="I96" s="3" t="s">
        <v>100</v>
      </c>
      <c r="J96" s="3" t="s">
        <v>109</v>
      </c>
    </row>
    <row r="97" spans="1:10" s="3" customFormat="1" x14ac:dyDescent="0.25">
      <c r="A97" s="3" t="str">
        <f>CONCATENATE(User!A97,"_Address")</f>
        <v>&amp;ai;BorbiroL_Address</v>
      </c>
      <c r="B97" s="3" t="str">
        <f>_Input!AG97</f>
        <v>Budapest</v>
      </c>
      <c r="C97" s="3" t="str">
        <f>_Input!AF97</f>
        <v>Madarász Viktor u. 47-49</v>
      </c>
      <c r="D97" s="3" t="s">
        <v>0</v>
      </c>
      <c r="E97" s="3" t="str">
        <f>_Input!AH97</f>
        <v>H-1138</v>
      </c>
      <c r="F97" s="2" t="str">
        <f>VLOOKUP(_Input!AJ97,_MasterData!$AK$2:$AL$21,2,FALSE)</f>
        <v>&amp;ai;HU</v>
      </c>
      <c r="G97" s="3" t="str">
        <f>_xlfn.CONCAT("Address_",User!B97)</f>
        <v>Address_BorbiroL</v>
      </c>
      <c r="H97" s="3" t="s">
        <v>105</v>
      </c>
      <c r="I97" s="3" t="s">
        <v>100</v>
      </c>
      <c r="J97" s="3" t="s">
        <v>109</v>
      </c>
    </row>
    <row r="98" spans="1:10" s="3" customFormat="1" x14ac:dyDescent="0.25">
      <c r="A98" s="3" t="str">
        <f>CONCATENATE(User!A98,"_Address")</f>
        <v>&amp;ai;KOTZM_Address</v>
      </c>
      <c r="B98" s="3" t="str">
        <f>_Input!AG98</f>
        <v>Warszawa</v>
      </c>
      <c r="C98" s="3" t="str">
        <f>_Input!AF98</f>
        <v>Lopuszanska 38c</v>
      </c>
      <c r="D98" s="3" t="s">
        <v>0</v>
      </c>
      <c r="E98" s="3" t="str">
        <f>_Input!AH98</f>
        <v>02-232</v>
      </c>
      <c r="F98" s="2" t="str">
        <f>VLOOKUP(_Input!AJ98,_MasterData!$AK$2:$AL$21,2,FALSE)</f>
        <v>&amp;ai;PL</v>
      </c>
      <c r="G98" s="3" t="str">
        <f>_xlfn.CONCAT("Address_",User!B98)</f>
        <v>Address_KOTZM</v>
      </c>
      <c r="H98" s="3" t="s">
        <v>105</v>
      </c>
      <c r="I98" s="3" t="s">
        <v>100</v>
      </c>
      <c r="J98" s="3" t="s">
        <v>109</v>
      </c>
    </row>
    <row r="99" spans="1:10" s="3" customFormat="1" x14ac:dyDescent="0.25">
      <c r="A99" s="3" t="str">
        <f>CONCATENATE(User!A99,"_Address")</f>
        <v>&amp;ai;LIBICHERR_Address</v>
      </c>
      <c r="B99" s="3" t="str">
        <f>_Input!AG99</f>
        <v>Brno</v>
      </c>
      <c r="C99" s="3" t="str">
        <f>_Input!AF99</f>
        <v>Škrobárenská 507/12</v>
      </c>
      <c r="D99" s="3" t="s">
        <v>0</v>
      </c>
      <c r="E99" s="3" t="str">
        <f>_Input!AH99</f>
        <v>617 00</v>
      </c>
      <c r="F99" s="2" t="str">
        <f>VLOOKUP(_Input!AJ99,_MasterData!$AK$2:$AL$21,2,FALSE)</f>
        <v>&amp;ai;CZ</v>
      </c>
      <c r="G99" s="3" t="str">
        <f>_xlfn.CONCAT("Address_",User!B99)</f>
        <v>Address_LIBICHERR</v>
      </c>
      <c r="H99" s="3" t="s">
        <v>105</v>
      </c>
      <c r="I99" s="3" t="s">
        <v>100</v>
      </c>
      <c r="J99" s="3" t="s">
        <v>109</v>
      </c>
    </row>
    <row r="100" spans="1:10" s="3" customFormat="1" x14ac:dyDescent="0.25">
      <c r="A100" s="3" t="str">
        <f>CONCATENATE(User!A100,"_Address")</f>
        <v>&amp;ai;PIA.IWAR_Address</v>
      </c>
      <c r="B100" s="3" t="str">
        <f>_Input!AG100</f>
        <v>Lund</v>
      </c>
      <c r="C100" s="3" t="str">
        <f>_Input!AF100</f>
        <v>Fjelievägen 8</v>
      </c>
      <c r="D100" s="3" t="s">
        <v>0</v>
      </c>
      <c r="E100" s="3" t="str">
        <f>_Input!AH100</f>
        <v>S-227 36</v>
      </c>
      <c r="F100" s="2" t="str">
        <f>VLOOKUP(_Input!AJ100,_MasterData!$AK$2:$AL$21,2,FALSE)</f>
        <v>&amp;ai;SE</v>
      </c>
      <c r="G100" s="3" t="str">
        <f>_xlfn.CONCAT("Address_",User!B100)</f>
        <v>Address_PIA.IWAR</v>
      </c>
      <c r="H100" s="3" t="s">
        <v>105</v>
      </c>
      <c r="I100" s="3" t="s">
        <v>100</v>
      </c>
      <c r="J100" s="3" t="s">
        <v>109</v>
      </c>
    </row>
    <row r="101" spans="1:10" s="3" customFormat="1" x14ac:dyDescent="0.25">
      <c r="A101" s="3" t="str">
        <f>CONCATENATE(User!A101,"_Address")</f>
        <v>&amp;ai;Christine.Thornqvist_Address</v>
      </c>
      <c r="B101" s="3" t="str">
        <f>_Input!AG101</f>
        <v>Lund</v>
      </c>
      <c r="C101" s="3" t="str">
        <f>_Input!AF101</f>
        <v>Fjelievägen 8</v>
      </c>
      <c r="D101" s="3" t="s">
        <v>0</v>
      </c>
      <c r="E101" s="3" t="str">
        <f>_Input!AH101</f>
        <v>S-227 36</v>
      </c>
      <c r="F101" s="2" t="str">
        <f>VLOOKUP(_Input!AJ101,_MasterData!$AK$2:$AL$21,2,FALSE)</f>
        <v>&amp;ai;SE</v>
      </c>
      <c r="G101" s="3" t="str">
        <f>_xlfn.CONCAT("Address_",User!B101)</f>
        <v>Address_Christine.Thornqvist</v>
      </c>
      <c r="H101" s="3" t="s">
        <v>105</v>
      </c>
      <c r="I101" s="3" t="s">
        <v>100</v>
      </c>
      <c r="J101" s="3" t="s">
        <v>109</v>
      </c>
    </row>
    <row r="102" spans="1:10" s="3" customFormat="1" x14ac:dyDescent="0.25">
      <c r="A102" s="3" t="str">
        <f>CONCATENATE(User!A102,"_Address")</f>
        <v>&amp;ai;Hans.Forsberg_Address</v>
      </c>
      <c r="B102" s="3" t="str">
        <f>_Input!AG102</f>
        <v>Lund</v>
      </c>
      <c r="C102" s="3" t="str">
        <f>_Input!AF102</f>
        <v>Fjelievägen 8</v>
      </c>
      <c r="D102" s="3" t="s">
        <v>0</v>
      </c>
      <c r="E102" s="3" t="str">
        <f>_Input!AH102</f>
        <v>S-227 36</v>
      </c>
      <c r="F102" s="2" t="str">
        <f>VLOOKUP(_Input!AJ102,_MasterData!$AK$2:$AL$21,2,FALSE)</f>
        <v>&amp;ai;SE</v>
      </c>
      <c r="G102" s="3" t="str">
        <f>_xlfn.CONCAT("Address_",User!B102)</f>
        <v>Address_Hans.Forsberg</v>
      </c>
      <c r="H102" s="3" t="s">
        <v>105</v>
      </c>
      <c r="I102" s="3" t="s">
        <v>100</v>
      </c>
      <c r="J102" s="3" t="s">
        <v>109</v>
      </c>
    </row>
    <row r="103" spans="1:10" s="3" customFormat="1" x14ac:dyDescent="0.25">
      <c r="A103" s="3" t="str">
        <f>CONCATENATE(User!A103,"_Address")</f>
        <v>&amp;ai;Martin.denHartog_Address</v>
      </c>
      <c r="B103" s="3" t="str">
        <f>_Input!AG103</f>
        <v>Lund</v>
      </c>
      <c r="C103" s="3" t="str">
        <f>_Input!AF103</f>
        <v>Fjelievägen 8</v>
      </c>
      <c r="D103" s="3" t="s">
        <v>0</v>
      </c>
      <c r="E103" s="3" t="str">
        <f>_Input!AH103</f>
        <v>S-227 36</v>
      </c>
      <c r="F103" s="2" t="str">
        <f>VLOOKUP(_Input!AJ103,_MasterData!$AK$2:$AL$21,2,FALSE)</f>
        <v>&amp;ai;SE</v>
      </c>
      <c r="G103" s="3" t="str">
        <f>_xlfn.CONCAT("Address_",User!B103)</f>
        <v>Address_Martin.denHartog</v>
      </c>
      <c r="H103" s="3" t="s">
        <v>105</v>
      </c>
      <c r="I103" s="3" t="s">
        <v>100</v>
      </c>
      <c r="J103" s="3" t="s">
        <v>109</v>
      </c>
    </row>
    <row r="104" spans="1:10" s="3" customFormat="1" x14ac:dyDescent="0.25">
      <c r="A104" s="3" t="str">
        <f>CONCATENATE(User!A104,"_Address")</f>
        <v>&amp;ai;Niklas.Rippe_Address</v>
      </c>
      <c r="B104" s="3" t="str">
        <f>_Input!AG104</f>
        <v>Lund</v>
      </c>
      <c r="C104" s="3" t="str">
        <f>_Input!AF104</f>
        <v>Fjelievägen 8</v>
      </c>
      <c r="D104" s="3" t="s">
        <v>0</v>
      </c>
      <c r="E104" s="3" t="str">
        <f>_Input!AH104</f>
        <v>S-227 36</v>
      </c>
      <c r="F104" s="2" t="str">
        <f>VLOOKUP(_Input!AJ104,_MasterData!$AK$2:$AL$21,2,FALSE)</f>
        <v>&amp;ai;SE</v>
      </c>
      <c r="G104" s="3" t="str">
        <f>_xlfn.CONCAT("Address_",User!B104)</f>
        <v>Address_Niklas.Rippe</v>
      </c>
      <c r="H104" s="3" t="s">
        <v>105</v>
      </c>
      <c r="I104" s="3" t="s">
        <v>100</v>
      </c>
      <c r="J104" s="3" t="s">
        <v>109</v>
      </c>
    </row>
    <row r="105" spans="1:10" s="3" customFormat="1" x14ac:dyDescent="0.25">
      <c r="A105" s="3" t="str">
        <f>CONCATENATE(User!A105,"_Address")</f>
        <v>&amp;ai;Håkan.Svensson_Address</v>
      </c>
      <c r="B105" s="3" t="str">
        <f>_Input!AG105</f>
        <v>Lund</v>
      </c>
      <c r="C105" s="3" t="str">
        <f>_Input!AF105</f>
        <v>Fjelievägen 8</v>
      </c>
      <c r="D105" s="3" t="s">
        <v>0</v>
      </c>
      <c r="E105" s="3" t="str">
        <f>_Input!AH105</f>
        <v>S-227 36</v>
      </c>
      <c r="F105" s="2" t="str">
        <f>VLOOKUP(_Input!AJ105,_MasterData!$AK$2:$AL$21,2,FALSE)</f>
        <v>&amp;ai;SE</v>
      </c>
      <c r="G105" s="3" t="str">
        <f>_xlfn.CONCAT("Address_",User!B105)</f>
        <v>Address_Håkan.Svensson</v>
      </c>
      <c r="H105" s="3" t="s">
        <v>105</v>
      </c>
      <c r="I105" s="3" t="s">
        <v>100</v>
      </c>
      <c r="J105" s="3" t="s">
        <v>109</v>
      </c>
    </row>
    <row r="106" spans="1:10" s="3" customFormat="1" x14ac:dyDescent="0.25">
      <c r="A106" s="3" t="str">
        <f>CONCATENATE(User!A106,"_Address")</f>
        <v>&amp;ai;Maria.Wendt_Address</v>
      </c>
      <c r="B106" s="3" t="str">
        <f>_Input!AG106</f>
        <v>Lund</v>
      </c>
      <c r="C106" s="3" t="str">
        <f>_Input!AF106</f>
        <v>Fjelievägen 8</v>
      </c>
      <c r="D106" s="3" t="s">
        <v>0</v>
      </c>
      <c r="E106" s="3" t="str">
        <f>_Input!AH106</f>
        <v>S-227 36</v>
      </c>
      <c r="F106" s="2" t="str">
        <f>VLOOKUP(_Input!AJ106,_MasterData!$AK$2:$AL$21,2,FALSE)</f>
        <v>&amp;ai;SE</v>
      </c>
      <c r="G106" s="3" t="str">
        <f>_xlfn.CONCAT("Address_",User!B106)</f>
        <v>Address_Maria.Wendt</v>
      </c>
      <c r="H106" s="3" t="s">
        <v>105</v>
      </c>
      <c r="I106" s="3" t="s">
        <v>100</v>
      </c>
      <c r="J106" s="3" t="s">
        <v>109</v>
      </c>
    </row>
    <row r="107" spans="1:10" s="3" customFormat="1" x14ac:dyDescent="0.25">
      <c r="A107" s="3" t="str">
        <f>CONCATENATE(User!A107,"_Address")</f>
        <v>&amp;ai;Magnus.Edblom_Address</v>
      </c>
      <c r="B107" s="3" t="str">
        <f>_Input!AG107</f>
        <v>Lund</v>
      </c>
      <c r="C107" s="3" t="str">
        <f>_Input!AF107</f>
        <v>Fjelievägen 8</v>
      </c>
      <c r="D107" s="3" t="s">
        <v>0</v>
      </c>
      <c r="E107" s="3" t="str">
        <f>_Input!AH107</f>
        <v>S-227 36</v>
      </c>
      <c r="F107" s="2" t="str">
        <f>VLOOKUP(_Input!AJ107,_MasterData!$AK$2:$AL$21,2,FALSE)</f>
        <v>&amp;ai;SE</v>
      </c>
      <c r="G107" s="3" t="str">
        <f>_xlfn.CONCAT("Address_",User!B107)</f>
        <v>Address_Magnus.Edblom</v>
      </c>
      <c r="H107" s="3" t="s">
        <v>105</v>
      </c>
      <c r="I107" s="3" t="s">
        <v>100</v>
      </c>
      <c r="J107" s="3" t="s">
        <v>109</v>
      </c>
    </row>
    <row r="108" spans="1:10" s="3" customFormat="1" x14ac:dyDescent="0.25">
      <c r="A108" s="3" t="str">
        <f>CONCATENATE(User!A108,"_Address")</f>
        <v>&amp;ai;Daniel.Dahlberg_Address</v>
      </c>
      <c r="B108" s="3" t="str">
        <f>_Input!AG108</f>
        <v>Lund</v>
      </c>
      <c r="C108" s="3" t="str">
        <f>_Input!AF108</f>
        <v>Fjelievägen 8</v>
      </c>
      <c r="D108" s="3" t="s">
        <v>0</v>
      </c>
      <c r="E108" s="3" t="str">
        <f>_Input!AH108</f>
        <v>S-227 36</v>
      </c>
      <c r="F108" s="2" t="str">
        <f>VLOOKUP(_Input!AJ108,_MasterData!$AK$2:$AL$21,2,FALSE)</f>
        <v>&amp;ai;SE</v>
      </c>
      <c r="G108" s="3" t="str">
        <f>_xlfn.CONCAT("Address_",User!B108)</f>
        <v>Address_Daniel.Dahlberg</v>
      </c>
      <c r="H108" s="3" t="s">
        <v>105</v>
      </c>
      <c r="I108" s="3" t="s">
        <v>100</v>
      </c>
      <c r="J108" s="3" t="s">
        <v>109</v>
      </c>
    </row>
    <row r="109" spans="1:10" s="3" customFormat="1" x14ac:dyDescent="0.25">
      <c r="A109" s="3" t="str">
        <f>CONCATENATE(User!A109,"_Address")</f>
        <v>&amp;ai;Ronny.Annerqvist_Address</v>
      </c>
      <c r="B109" s="3" t="str">
        <f>_Input!AG109</f>
        <v>Lund</v>
      </c>
      <c r="C109" s="3" t="str">
        <f>_Input!AF109</f>
        <v>Fjelievägen 8</v>
      </c>
      <c r="D109" s="3" t="s">
        <v>0</v>
      </c>
      <c r="E109" s="3" t="str">
        <f>_Input!AH109</f>
        <v>S-227 36</v>
      </c>
      <c r="F109" s="2" t="str">
        <f>VLOOKUP(_Input!AJ109,_MasterData!$AK$2:$AL$21,2,FALSE)</f>
        <v>&amp;ai;SE</v>
      </c>
      <c r="G109" s="3" t="str">
        <f>_xlfn.CONCAT("Address_",User!B109)</f>
        <v>Address_Ronny.Annerqvist</v>
      </c>
      <c r="H109" s="3" t="s">
        <v>105</v>
      </c>
      <c r="I109" s="3" t="s">
        <v>100</v>
      </c>
      <c r="J109" s="3" t="s">
        <v>109</v>
      </c>
    </row>
    <row r="110" spans="1:10" s="3" customFormat="1" x14ac:dyDescent="0.25">
      <c r="A110" s="3" t="str">
        <f>CONCATENATE(User!A110,"_Address")</f>
        <v>&amp;ai;Lars.Celano_Address</v>
      </c>
      <c r="B110" s="3" t="str">
        <f>_Input!AG110</f>
        <v>Lund</v>
      </c>
      <c r="C110" s="3" t="str">
        <f>_Input!AF110</f>
        <v>Fjelievägen 8</v>
      </c>
      <c r="D110" s="3" t="s">
        <v>0</v>
      </c>
      <c r="E110" s="3" t="str">
        <f>_Input!AH110</f>
        <v>S-227 36</v>
      </c>
      <c r="F110" s="2" t="str">
        <f>VLOOKUP(_Input!AJ110,_MasterData!$AK$2:$AL$21,2,FALSE)</f>
        <v>&amp;ai;SE</v>
      </c>
      <c r="G110" s="3" t="str">
        <f>_xlfn.CONCAT("Address_",User!B110)</f>
        <v>Address_Lars.Celano</v>
      </c>
      <c r="H110" s="3" t="s">
        <v>105</v>
      </c>
      <c r="I110" s="3" t="s">
        <v>100</v>
      </c>
      <c r="J110" s="3" t="s">
        <v>109</v>
      </c>
    </row>
    <row r="111" spans="1:10" s="3" customFormat="1" x14ac:dyDescent="0.25">
      <c r="A111" s="3" t="str">
        <f>CONCATENATE(User!A111,"_Address")</f>
        <v>&amp;ai;Sigvard.Vågerdal_Address</v>
      </c>
      <c r="B111" s="3" t="str">
        <f>_Input!AG111</f>
        <v>Lund</v>
      </c>
      <c r="C111" s="3" t="str">
        <f>_Input!AF111</f>
        <v>Fjelievägen 8</v>
      </c>
      <c r="D111" s="3" t="s">
        <v>0</v>
      </c>
      <c r="E111" s="3" t="str">
        <f>_Input!AH111</f>
        <v>S-227 36</v>
      </c>
      <c r="F111" s="2" t="str">
        <f>VLOOKUP(_Input!AJ111,_MasterData!$AK$2:$AL$21,2,FALSE)</f>
        <v>&amp;ai;SE</v>
      </c>
      <c r="G111" s="3" t="str">
        <f>_xlfn.CONCAT("Address_",User!B111)</f>
        <v>Address_Sigvard.Vågerdal</v>
      </c>
      <c r="H111" s="3" t="s">
        <v>105</v>
      </c>
      <c r="I111" s="3" t="s">
        <v>100</v>
      </c>
      <c r="J111" s="3" t="s">
        <v>109</v>
      </c>
    </row>
    <row r="112" spans="1:10" s="3" customFormat="1" x14ac:dyDescent="0.25">
      <c r="A112" s="3" t="str">
        <f>CONCATENATE(User!A112,"_Address")</f>
        <v>&amp;ai;Grimsgaardi_Address</v>
      </c>
      <c r="B112" s="3" t="str">
        <f>_Input!AG112</f>
        <v>Drammen</v>
      </c>
      <c r="C112" s="3" t="str">
        <f>_Input!AF112</f>
        <v>Dronninggata 15</v>
      </c>
      <c r="D112" s="3" t="s">
        <v>0</v>
      </c>
      <c r="E112" s="3">
        <f>_Input!AH112</f>
        <v>3019</v>
      </c>
      <c r="F112" s="2" t="str">
        <f>VLOOKUP(_Input!AJ112,_MasterData!$AK$2:$AL$21,2,FALSE)</f>
        <v>&amp;ai;NO</v>
      </c>
      <c r="G112" s="3" t="str">
        <f>_xlfn.CONCAT("Address_",User!B112)</f>
        <v>Address_Grimsgaardi</v>
      </c>
      <c r="H112" s="3" t="s">
        <v>105</v>
      </c>
      <c r="I112" s="3" t="s">
        <v>100</v>
      </c>
      <c r="J112" s="3" t="s">
        <v>109</v>
      </c>
    </row>
    <row r="113" spans="1:10" s="3" customFormat="1" x14ac:dyDescent="0.25">
      <c r="A113" s="3" t="str">
        <f>CONCATENATE(User!A113,"_Address")</f>
        <v>&amp;ai;Aase_Address</v>
      </c>
      <c r="B113" s="3" t="str">
        <f>_Input!AG113</f>
        <v>Drammen</v>
      </c>
      <c r="C113" s="3" t="str">
        <f>_Input!AF113</f>
        <v>Dronninggata 15</v>
      </c>
      <c r="D113" s="3" t="s">
        <v>0</v>
      </c>
      <c r="E113" s="3">
        <f>_Input!AH113</f>
        <v>3019</v>
      </c>
      <c r="F113" s="2" t="str">
        <f>VLOOKUP(_Input!AJ113,_MasterData!$AK$2:$AL$21,2,FALSE)</f>
        <v>&amp;ai;NO</v>
      </c>
      <c r="G113" s="3" t="str">
        <f>_xlfn.CONCAT("Address_",User!B113)</f>
        <v>Address_Aase</v>
      </c>
      <c r="H113" s="3" t="s">
        <v>105</v>
      </c>
      <c r="I113" s="3" t="s">
        <v>100</v>
      </c>
      <c r="J113" s="3" t="s">
        <v>109</v>
      </c>
    </row>
    <row r="114" spans="1:10" s="3" customFormat="1" x14ac:dyDescent="0.25">
      <c r="A114" s="3" t="str">
        <f>CONCATENATE(User!A114,"_Address")</f>
        <v>&amp;ai;Bergfloedtj_Address</v>
      </c>
      <c r="B114" s="3" t="str">
        <f>_Input!AG114</f>
        <v>Drammen</v>
      </c>
      <c r="C114" s="3" t="str">
        <f>_Input!AF114</f>
        <v>Dronninggata 15</v>
      </c>
      <c r="D114" s="3" t="s">
        <v>0</v>
      </c>
      <c r="E114" s="3">
        <f>_Input!AH114</f>
        <v>3019</v>
      </c>
      <c r="F114" s="2" t="str">
        <f>VLOOKUP(_Input!AJ114,_MasterData!$AK$2:$AL$21,2,FALSE)</f>
        <v>&amp;ai;NO</v>
      </c>
      <c r="G114" s="3" t="str">
        <f>_xlfn.CONCAT("Address_",User!B114)</f>
        <v>Address_Bergfloedtj</v>
      </c>
      <c r="H114" s="3" t="s">
        <v>105</v>
      </c>
      <c r="I114" s="3" t="s">
        <v>100</v>
      </c>
      <c r="J114" s="3" t="s">
        <v>109</v>
      </c>
    </row>
    <row r="115" spans="1:10" s="3" customFormat="1" x14ac:dyDescent="0.25">
      <c r="A115" s="3" t="str">
        <f>CONCATENATE(User!A115,"_Address")</f>
        <v>&amp;ai;Maelandap_Address</v>
      </c>
      <c r="B115" s="3" t="str">
        <f>_Input!AG115</f>
        <v>Drammen</v>
      </c>
      <c r="C115" s="3" t="str">
        <f>_Input!AF115</f>
        <v>Dronninggata 15</v>
      </c>
      <c r="D115" s="3" t="s">
        <v>0</v>
      </c>
      <c r="E115" s="3">
        <f>_Input!AH115</f>
        <v>3019</v>
      </c>
      <c r="F115" s="2" t="str">
        <f>VLOOKUP(_Input!AJ115,_MasterData!$AK$2:$AL$21,2,FALSE)</f>
        <v>&amp;ai;NO</v>
      </c>
      <c r="G115" s="3" t="str">
        <f>_xlfn.CONCAT("Address_",User!B115)</f>
        <v>Address_Maelandap</v>
      </c>
      <c r="H115" s="3" t="s">
        <v>105</v>
      </c>
      <c r="I115" s="3" t="s">
        <v>100</v>
      </c>
      <c r="J115" s="3" t="s">
        <v>109</v>
      </c>
    </row>
    <row r="116" spans="1:10" s="3" customFormat="1" x14ac:dyDescent="0.25">
      <c r="A116" s="3" t="str">
        <f>CONCATENATE(User!A116,"_Address")</f>
        <v>&amp;ai;Markussenb_Address</v>
      </c>
      <c r="B116" s="3" t="str">
        <f>_Input!AG116</f>
        <v>Drammen</v>
      </c>
      <c r="C116" s="3" t="str">
        <f>_Input!AF116</f>
        <v>Dronninggata 15</v>
      </c>
      <c r="D116" s="3" t="s">
        <v>0</v>
      </c>
      <c r="E116" s="3">
        <f>_Input!AH116</f>
        <v>3019</v>
      </c>
      <c r="F116" s="2" t="str">
        <f>VLOOKUP(_Input!AJ116,_MasterData!$AK$2:$AL$21,2,FALSE)</f>
        <v>&amp;ai;NO</v>
      </c>
      <c r="G116" s="3" t="str">
        <f>_xlfn.CONCAT("Address_",User!B116)</f>
        <v>Address_Markussenb</v>
      </c>
      <c r="H116" s="3" t="s">
        <v>105</v>
      </c>
      <c r="I116" s="3" t="s">
        <v>100</v>
      </c>
      <c r="J116" s="3" t="s">
        <v>109</v>
      </c>
    </row>
    <row r="117" spans="1:10" s="3" customFormat="1" x14ac:dyDescent="0.25">
      <c r="A117" s="3" t="str">
        <f>CONCATENATE(User!A117,"_Address")</f>
        <v>&amp;ai;Ella-Magda.Axenram_Address</v>
      </c>
      <c r="B117" s="3" t="str">
        <f>_Input!AG117</f>
        <v>Lund</v>
      </c>
      <c r="C117" s="3" t="str">
        <f>_Input!AF117</f>
        <v>Fjelievägen 8</v>
      </c>
      <c r="D117" s="3" t="s">
        <v>0</v>
      </c>
      <c r="E117" s="3" t="str">
        <f>_Input!AH117</f>
        <v>S-227 36</v>
      </c>
      <c r="F117" s="2" t="str">
        <f>VLOOKUP(_Input!AJ117,_MasterData!$AK$2:$AL$21,2,FALSE)</f>
        <v>&amp;ai;SE</v>
      </c>
      <c r="G117" s="3" t="str">
        <f>_xlfn.CONCAT("Address_",User!B117)</f>
        <v>Address_Ella-Magda.Axenram</v>
      </c>
      <c r="H117" s="3" t="s">
        <v>105</v>
      </c>
      <c r="I117" s="3" t="s">
        <v>100</v>
      </c>
      <c r="J117" s="3" t="s">
        <v>109</v>
      </c>
    </row>
    <row r="118" spans="1:10" s="3" customFormat="1" x14ac:dyDescent="0.25">
      <c r="A118" s="3" t="str">
        <f>CONCATENATE(User!A118,"_Address")</f>
        <v>&amp;ai;Robert.Nicander_Address</v>
      </c>
      <c r="B118" s="3" t="str">
        <f>_Input!AG118</f>
        <v>Lund</v>
      </c>
      <c r="C118" s="3" t="str">
        <f>_Input!AF118</f>
        <v>Fjelievägen 8</v>
      </c>
      <c r="D118" s="3" t="s">
        <v>0</v>
      </c>
      <c r="E118" s="3" t="str">
        <f>_Input!AH118</f>
        <v>S-227 36</v>
      </c>
      <c r="F118" s="2" t="str">
        <f>VLOOKUP(_Input!AJ118,_MasterData!$AK$2:$AL$21,2,FALSE)</f>
        <v>&amp;ai;SE</v>
      </c>
      <c r="G118" s="3" t="str">
        <f>_xlfn.CONCAT("Address_",User!B118)</f>
        <v>Address_Robert.Nicander</v>
      </c>
      <c r="H118" s="3" t="s">
        <v>105</v>
      </c>
      <c r="I118" s="3" t="s">
        <v>100</v>
      </c>
      <c r="J118" s="3" t="s">
        <v>109</v>
      </c>
    </row>
    <row r="119" spans="1:10" s="3" customFormat="1" x14ac:dyDescent="0.25">
      <c r="A119" s="3" t="str">
        <f>CONCATENATE(User!A119,"_Address")</f>
        <v>&amp;ai;Lars.Ekelund_Address</v>
      </c>
      <c r="B119" s="3" t="str">
        <f>_Input!AG119</f>
        <v>Lund</v>
      </c>
      <c r="C119" s="3" t="str">
        <f>_Input!AF119</f>
        <v>Fjelievägen 8</v>
      </c>
      <c r="D119" s="3" t="s">
        <v>0</v>
      </c>
      <c r="E119" s="3" t="str">
        <f>_Input!AH119</f>
        <v>S-227 36</v>
      </c>
      <c r="F119" s="2" t="str">
        <f>VLOOKUP(_Input!AJ119,_MasterData!$AK$2:$AL$21,2,FALSE)</f>
        <v>&amp;ai;SE</v>
      </c>
      <c r="G119" s="3" t="str">
        <f>_xlfn.CONCAT("Address_",User!B119)</f>
        <v>Address_Lars.Ekelund</v>
      </c>
      <c r="H119" s="3" t="s">
        <v>105</v>
      </c>
      <c r="I119" s="3" t="s">
        <v>100</v>
      </c>
      <c r="J119" s="3" t="s">
        <v>109</v>
      </c>
    </row>
    <row r="120" spans="1:10" s="3" customFormat="1" x14ac:dyDescent="0.25">
      <c r="A120" s="3" t="str">
        <f>CONCATENATE(User!A120,"_Address")</f>
        <v>&amp;ai;Skarw_Address</v>
      </c>
      <c r="B120" s="3" t="str">
        <f>_Input!AG120</f>
        <v>Drammen</v>
      </c>
      <c r="C120" s="3" t="str">
        <f>_Input!AF120</f>
        <v>Dronninggata 15</v>
      </c>
      <c r="D120" s="3" t="s">
        <v>0</v>
      </c>
      <c r="E120" s="3">
        <f>_Input!AH120</f>
        <v>3019</v>
      </c>
      <c r="F120" s="2" t="str">
        <f>VLOOKUP(_Input!AJ120,_MasterData!$AK$2:$AL$21,2,FALSE)</f>
        <v>&amp;ai;NO</v>
      </c>
      <c r="G120" s="3" t="str">
        <f>_xlfn.CONCAT("Address_",User!B120)</f>
        <v>Address_Skarw</v>
      </c>
      <c r="H120" s="3" t="s">
        <v>105</v>
      </c>
      <c r="I120" s="3" t="s">
        <v>100</v>
      </c>
      <c r="J120" s="3" t="s">
        <v>109</v>
      </c>
    </row>
    <row r="121" spans="1:10" s="3" customFormat="1" x14ac:dyDescent="0.25">
      <c r="A121" s="3" t="str">
        <f>CONCATENATE(User!A121,"_Address")</f>
        <v>&amp;ai;Tomas.Nilsson_Address</v>
      </c>
      <c r="B121" s="3" t="str">
        <f>_Input!AG121</f>
        <v>Lund</v>
      </c>
      <c r="C121" s="3" t="str">
        <f>_Input!AF121</f>
        <v>Fjelievägen 8</v>
      </c>
      <c r="D121" s="3" t="s">
        <v>0</v>
      </c>
      <c r="E121" s="3" t="str">
        <f>_Input!AH121</f>
        <v>S-227 36</v>
      </c>
      <c r="F121" s="2" t="str">
        <f>VLOOKUP(_Input!AJ121,_MasterData!$AK$2:$AL$21,2,FALSE)</f>
        <v>&amp;ai;SE</v>
      </c>
      <c r="G121" s="3" t="str">
        <f>_xlfn.CONCAT("Address_",User!B121)</f>
        <v>Address_Tomas.Nilsson</v>
      </c>
      <c r="H121" s="3" t="s">
        <v>105</v>
      </c>
      <c r="I121" s="3" t="s">
        <v>100</v>
      </c>
      <c r="J121" s="3" t="s">
        <v>109</v>
      </c>
    </row>
  </sheetData>
  <hyperlinks>
    <hyperlink ref="F2" location="'Country'!A107" display="https://my327496.crm.ondemand.com/Country#Country_34GB"/>
    <hyperlink ref="F3" location="'Country'!A107" display="https://my327496.crm.ondemand.com/Country#Country_34GB"/>
    <hyperlink ref="F4" location="'Country'!A107" display="https://my327496.crm.ondemand.com/Country#Country_34GB"/>
    <hyperlink ref="F5" location="'Country'!A107" display="https://my327496.crm.ondemand.com/Country#Country_34GB"/>
    <hyperlink ref="F6" location="'Country'!A107" display="https://my327496.crm.ondemand.com/Country#Country_34GB"/>
    <hyperlink ref="F7" location="'Country'!A107" display="https://my327496.crm.ondemand.com/Country#Country_34GB"/>
    <hyperlink ref="F8" location="'Country'!A107" display="https://my327496.crm.ondemand.com/Country#Country_34GB"/>
    <hyperlink ref="F9" location="'Country'!A107" display="https://my327496.crm.ondemand.com/Country#Country_34GB"/>
    <hyperlink ref="F10" location="'Country'!A107" display="https://my327496.crm.ondemand.com/Country#Country_34GB"/>
    <hyperlink ref="F11" location="'Country'!A107" display="https://my327496.crm.ondemand.com/Country#Country_34GB"/>
    <hyperlink ref="F12" location="'Country'!A107" display="https://my327496.crm.ondemand.com/Country#Country_34GB"/>
    <hyperlink ref="F13" location="'Country'!A107" display="https://my327496.crm.ondemand.com/Country#Country_34GB"/>
    <hyperlink ref="F14" location="'Country'!A107" display="https://my327496.crm.ondemand.com/Country#Country_34GB"/>
    <hyperlink ref="F15" location="'Country'!A107" display="https://my327496.crm.ondemand.com/Country#Country_34GB"/>
    <hyperlink ref="F16" location="'Country'!A107" display="https://my327496.crm.ondemand.com/Country#Country_34GB"/>
    <hyperlink ref="F17" location="'Country'!A107" display="https://my327496.crm.ondemand.com/Country#Country_34GB"/>
    <hyperlink ref="F18" location="'Country'!A107" display="https://my327496.crm.ondemand.com/Country#Country_34GB"/>
    <hyperlink ref="F19" location="'Country'!A107" display="https://my327496.crm.ondemand.com/Country#Country_34GB"/>
    <hyperlink ref="F20" location="'Country'!A107" display="https://my327496.crm.ondemand.com/Country#Country_34GB"/>
    <hyperlink ref="F21" location="'Country'!A107" display="https://my327496.crm.ondemand.com/Country#Country_34GB"/>
    <hyperlink ref="F22" location="'Country'!A107" display="https://my327496.crm.ondemand.com/Country#Country_34GB"/>
    <hyperlink ref="F23" location="'Country'!A107" display="https://my327496.crm.ondemand.com/Country#Country_34GB"/>
    <hyperlink ref="F24" location="'Country'!A107" display="https://my327496.crm.ondemand.com/Country#Country_34GB"/>
    <hyperlink ref="F25" location="'Country'!A107" display="https://my327496.crm.ondemand.com/Country#Country_34GB"/>
    <hyperlink ref="F26" location="'Country'!A107" display="https://my327496.crm.ondemand.com/Country#Country_34GB"/>
    <hyperlink ref="F27" location="'Country'!A107" display="https://my327496.crm.ondemand.com/Country#Country_34GB"/>
    <hyperlink ref="F28" location="'Country'!A107" display="https://my327496.crm.ondemand.com/Country#Country_34GB"/>
    <hyperlink ref="F29" location="'Country'!A107" display="https://my327496.crm.ondemand.com/Country#Country_34GB"/>
    <hyperlink ref="F30" location="'Country'!A107" display="https://my327496.crm.ondemand.com/Country#Country_34GB"/>
    <hyperlink ref="F31" location="'Country'!A107" display="https://my327496.crm.ondemand.com/Country#Country_34GB"/>
    <hyperlink ref="F32" location="'Country'!A107" display="https://my327496.crm.ondemand.com/Country#Country_34GB"/>
    <hyperlink ref="F33" location="'Country'!A107" display="https://my327496.crm.ondemand.com/Country#Country_34GB"/>
    <hyperlink ref="F34" location="'Country'!A107" display="https://my327496.crm.ondemand.com/Country#Country_34GB"/>
    <hyperlink ref="F35" location="'Country'!A107" display="https://my327496.crm.ondemand.com/Country#Country_34GB"/>
    <hyperlink ref="F36" location="'Country'!A107" display="https://my327496.crm.ondemand.com/Country#Country_34GB"/>
    <hyperlink ref="F37" location="'Country'!A107" display="https://my327496.crm.ondemand.com/Country#Country_34GB"/>
    <hyperlink ref="F38" location="'Country'!A107" display="https://my327496.crm.ondemand.com/Country#Country_34GB"/>
    <hyperlink ref="F39" location="'Country'!A107" display="https://my327496.crm.ondemand.com/Country#Country_34GB"/>
    <hyperlink ref="F40" location="'Country'!A107" display="https://my327496.crm.ondemand.com/Country#Country_34GB"/>
    <hyperlink ref="F41" location="'Country'!A107" display="https://my327496.crm.ondemand.com/Country#Country_34GB"/>
    <hyperlink ref="F42" location="'Country'!A107" display="https://my327496.crm.ondemand.com/Country#Country_34GB"/>
    <hyperlink ref="F43" location="'Country'!A107" display="https://my327496.crm.ondemand.com/Country#Country_34GB"/>
    <hyperlink ref="F44" location="'Country'!A107" display="https://my327496.crm.ondemand.com/Country#Country_34GB"/>
    <hyperlink ref="F45" location="'Country'!A107" display="https://my327496.crm.ondemand.com/Country#Country_34GB"/>
    <hyperlink ref="F46" location="'Country'!A107" display="https://my327496.crm.ondemand.com/Country#Country_34GB"/>
    <hyperlink ref="F47" location="'Country'!A107" display="https://my327496.crm.ondemand.com/Country#Country_34GB"/>
    <hyperlink ref="F48" location="'Country'!A107" display="https://my327496.crm.ondemand.com/Country#Country_34GB"/>
    <hyperlink ref="F49" location="'Country'!A107" display="https://my327496.crm.ondemand.com/Country#Country_34GB"/>
    <hyperlink ref="F50" location="'Country'!A107" display="https://my327496.crm.ondemand.com/Country#Country_34GB"/>
    <hyperlink ref="F51" location="'Country'!A107" display="https://my327496.crm.ondemand.com/Country#Country_34GB"/>
    <hyperlink ref="F52" location="'Country'!A107" display="https://my327496.crm.ondemand.com/Country#Country_34GB"/>
    <hyperlink ref="F53" location="'Country'!A107" display="https://my327496.crm.ondemand.com/Country#Country_34GB"/>
    <hyperlink ref="F54" location="'Country'!A107" display="https://my327496.crm.ondemand.com/Country#Country_34GB"/>
    <hyperlink ref="F55" location="'Country'!A107" display="https://my327496.crm.ondemand.com/Country#Country_34GB"/>
    <hyperlink ref="F56" location="'Country'!A107" display="https://my327496.crm.ondemand.com/Country#Country_34GB"/>
    <hyperlink ref="F57" location="'Country'!A107" display="https://my327496.crm.ondemand.com/Country#Country_34GB"/>
    <hyperlink ref="F58" location="'Country'!A107" display="https://my327496.crm.ondemand.com/Country#Country_34GB"/>
    <hyperlink ref="F59" location="'Country'!A107" display="https://my327496.crm.ondemand.com/Country#Country_34GB"/>
    <hyperlink ref="F60" location="'Country'!A107" display="https://my327496.crm.ondemand.com/Country#Country_34GB"/>
    <hyperlink ref="F61" location="'Country'!A107" display="https://my327496.crm.ondemand.com/Country#Country_34GB"/>
    <hyperlink ref="F62" location="'Country'!A107" display="https://my327496.crm.ondemand.com/Country#Country_34GB"/>
    <hyperlink ref="F63" location="'Country'!A107" display="https://my327496.crm.ondemand.com/Country#Country_34GB"/>
    <hyperlink ref="F64" location="'Country'!A107" display="https://my327496.crm.ondemand.com/Country#Country_34GB"/>
    <hyperlink ref="F65" location="'Country'!A107" display="https://my327496.crm.ondemand.com/Country#Country_34GB"/>
    <hyperlink ref="F66" location="'Country'!A107" display="https://my327496.crm.ondemand.com/Country#Country_34GB"/>
    <hyperlink ref="F67" location="'Country'!A107" display="https://my327496.crm.ondemand.com/Country#Country_34GB"/>
    <hyperlink ref="F68" location="'Country'!A107" display="https://my327496.crm.ondemand.com/Country#Country_34GB"/>
    <hyperlink ref="F69" location="'Country'!A107" display="https://my327496.crm.ondemand.com/Country#Country_34GB"/>
    <hyperlink ref="F70" location="'Country'!A107" display="https://my327496.crm.ondemand.com/Country#Country_34GB"/>
    <hyperlink ref="F71" location="'Country'!A107" display="https://my327496.crm.ondemand.com/Country#Country_34GB"/>
    <hyperlink ref="F72" location="'Country'!A107" display="https://my327496.crm.ondemand.com/Country#Country_34GB"/>
    <hyperlink ref="F73" location="'Country'!A107" display="https://my327496.crm.ondemand.com/Country#Country_34GB"/>
    <hyperlink ref="F74" location="'Country'!A107" display="https://my327496.crm.ondemand.com/Country#Country_34GB"/>
    <hyperlink ref="F75" location="'Country'!A107" display="https://my327496.crm.ondemand.com/Country#Country_34GB"/>
    <hyperlink ref="F76" location="'Country'!A107" display="https://my327496.crm.ondemand.com/Country#Country_34GB"/>
    <hyperlink ref="F77" location="'Country'!A107" display="https://my327496.crm.ondemand.com/Country#Country_34GB"/>
    <hyperlink ref="F78" location="'Country'!A107" display="https://my327496.crm.ondemand.com/Country#Country_34GB"/>
    <hyperlink ref="F79" location="'Country'!A107" display="https://my327496.crm.ondemand.com/Country#Country_34GB"/>
    <hyperlink ref="F80" location="'Country'!A107" display="https://my327496.crm.ondemand.com/Country#Country_34GB"/>
    <hyperlink ref="F81" location="'Country'!A107" display="https://my327496.crm.ondemand.com/Country#Country_34GB"/>
    <hyperlink ref="F82" location="'Country'!A107" display="https://my327496.crm.ondemand.com/Country#Country_34GB"/>
    <hyperlink ref="F83" location="'Country'!A107" display="https://my327496.crm.ondemand.com/Country#Country_34GB"/>
    <hyperlink ref="F84" location="'Country'!A107" display="https://my327496.crm.ondemand.com/Country#Country_34GB"/>
    <hyperlink ref="F85" location="'Country'!A107" display="https://my327496.crm.ondemand.com/Country#Country_34GB"/>
    <hyperlink ref="F86" location="'Country'!A107" display="https://my327496.crm.ondemand.com/Country#Country_34GB"/>
    <hyperlink ref="F87" location="'Country'!A107" display="https://my327496.crm.ondemand.com/Country#Country_34GB"/>
    <hyperlink ref="F88" location="'Country'!A107" display="https://my327496.crm.ondemand.com/Country#Country_34GB"/>
    <hyperlink ref="F89" location="'Country'!A107" display="https://my327496.crm.ondemand.com/Country#Country_34GB"/>
    <hyperlink ref="F90" location="'Country'!A107" display="https://my327496.crm.ondemand.com/Country#Country_34GB"/>
    <hyperlink ref="F91" location="'Country'!A107" display="https://my327496.crm.ondemand.com/Country#Country_34GB"/>
    <hyperlink ref="F92" location="'Country'!A107" display="https://my327496.crm.ondemand.com/Country#Country_34GB"/>
    <hyperlink ref="F93" location="'Country'!A107" display="https://my327496.crm.ondemand.com/Country#Country_34GB"/>
    <hyperlink ref="F94" location="'Country'!A107" display="https://my327496.crm.ondemand.com/Country#Country_34GB"/>
    <hyperlink ref="F95" location="'Country'!A107" display="https://my327496.crm.ondemand.com/Country#Country_34GB"/>
    <hyperlink ref="F96" location="'Country'!A107" display="https://my327496.crm.ondemand.com/Country#Country_34GB"/>
    <hyperlink ref="F97" location="'Country'!A107" display="https://my327496.crm.ondemand.com/Country#Country_34GB"/>
    <hyperlink ref="F98" location="'Country'!A107" display="https://my327496.crm.ondemand.com/Country#Country_34GB"/>
    <hyperlink ref="F99" location="'Country'!A107" display="https://my327496.crm.ondemand.com/Country#Country_34GB"/>
    <hyperlink ref="F100" location="'Country'!A107" display="https://my327496.crm.ondemand.com/Country#Country_34GB"/>
    <hyperlink ref="F101" location="'Country'!A107" display="https://my327496.crm.ondemand.com/Country#Country_34GB"/>
    <hyperlink ref="F102" location="'Country'!A107" display="https://my327496.crm.ondemand.com/Country#Country_34GB"/>
    <hyperlink ref="F103" location="'Country'!A107" display="https://my327496.crm.ondemand.com/Country#Country_34GB"/>
    <hyperlink ref="F104" location="'Country'!A107" display="https://my327496.crm.ondemand.com/Country#Country_34GB"/>
    <hyperlink ref="F105" location="'Country'!A107" display="https://my327496.crm.ondemand.com/Country#Country_34GB"/>
    <hyperlink ref="F106" location="'Country'!A107" display="https://my327496.crm.ondemand.com/Country#Country_34GB"/>
    <hyperlink ref="F107" location="'Country'!A107" display="https://my327496.crm.ondemand.com/Country#Country_34GB"/>
    <hyperlink ref="F108" location="'Country'!A107" display="https://my327496.crm.ondemand.com/Country#Country_34GB"/>
    <hyperlink ref="F109" location="'Country'!A107" display="https://my327496.crm.ondemand.com/Country#Country_34GB"/>
    <hyperlink ref="F110" location="'Country'!A107" display="https://my327496.crm.ondemand.com/Country#Country_34GB"/>
    <hyperlink ref="F111" location="'Country'!A107" display="https://my327496.crm.ondemand.com/Country#Country_34GB"/>
    <hyperlink ref="F112" location="'Country'!A107" display="https://my327496.crm.ondemand.com/Country#Country_34GB"/>
    <hyperlink ref="F113" location="'Country'!A107" display="https://my327496.crm.ondemand.com/Country#Country_34GB"/>
    <hyperlink ref="F114" location="'Country'!A107" display="https://my327496.crm.ondemand.com/Country#Country_34GB"/>
    <hyperlink ref="F115" location="'Country'!A107" display="https://my327496.crm.ondemand.com/Country#Country_34GB"/>
    <hyperlink ref="F116" location="'Country'!A107" display="https://my327496.crm.ondemand.com/Country#Country_34GB"/>
    <hyperlink ref="F117" location="'Country'!A107" display="https://my327496.crm.ondemand.com/Country#Country_34GB"/>
    <hyperlink ref="F118" location="'Country'!A107" display="https://my327496.crm.ondemand.com/Country#Country_34GB"/>
    <hyperlink ref="F119" location="'Country'!A107" display="https://my327496.crm.ondemand.com/Country#Country_34GB"/>
    <hyperlink ref="F120" location="'Country'!A107" display="https://my327496.crm.ondemand.com/Country#Country_34GB"/>
    <hyperlink ref="F121" location="'Country'!A107" display="https://my327496.crm.ondemand.com/Country#Country_34GB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74" zoomScale="70" zoomScaleNormal="70" workbookViewId="0">
      <selection activeCell="A119" sqref="A119"/>
    </sheetView>
  </sheetViews>
  <sheetFormatPr defaultColWidth="8.85546875" defaultRowHeight="15" x14ac:dyDescent="0.25"/>
  <cols>
    <col min="1" max="1" width="31" style="3" customWidth="1"/>
    <col min="2" max="2" width="21.7109375" style="3" customWidth="1"/>
    <col min="3" max="3" width="72.42578125" style="3" customWidth="1"/>
    <col min="4" max="4" width="17.5703125" style="3" customWidth="1"/>
    <col min="5" max="5" width="22" style="3" customWidth="1"/>
    <col min="6" max="16384" width="8.85546875" style="3"/>
  </cols>
  <sheetData>
    <row r="1" spans="1:5" x14ac:dyDescent="0.25">
      <c r="A1" s="3" t="s">
        <v>98</v>
      </c>
      <c r="B1" s="3" t="s">
        <v>174</v>
      </c>
      <c r="C1" s="3" t="s">
        <v>87</v>
      </c>
      <c r="D1" s="3" t="s">
        <v>99</v>
      </c>
      <c r="E1" s="3" t="s">
        <v>99</v>
      </c>
    </row>
    <row r="2" spans="1:5" x14ac:dyDescent="0.25">
      <c r="A2" s="3" t="str">
        <f>CONCATENATE(User!A2,"_Password")</f>
        <v>&amp;ai;ERNT_Password</v>
      </c>
      <c r="B2" s="2" t="s">
        <v>175</v>
      </c>
      <c r="C2" s="3" t="s">
        <v>1387</v>
      </c>
      <c r="D2" s="3" t="s">
        <v>176</v>
      </c>
      <c r="E2" s="3" t="s">
        <v>100</v>
      </c>
    </row>
    <row r="3" spans="1:5" x14ac:dyDescent="0.25">
      <c r="A3" s="3" t="str">
        <f>CONCATENATE(User!A3,"_Password")</f>
        <v>&amp;ai;STOLLENWERKD_Password</v>
      </c>
      <c r="B3" s="2" t="s">
        <v>175</v>
      </c>
      <c r="C3" s="3" t="s">
        <v>1387</v>
      </c>
      <c r="D3" s="3" t="s">
        <v>176</v>
      </c>
      <c r="E3" s="3" t="s">
        <v>100</v>
      </c>
    </row>
    <row r="4" spans="1:5" x14ac:dyDescent="0.25">
      <c r="A4" s="3" t="str">
        <f>CONCATENATE(User!A4,"_Password")</f>
        <v>&amp;ai;ANDRZEJCZYKG_Password</v>
      </c>
      <c r="B4" s="2" t="s">
        <v>175</v>
      </c>
      <c r="C4" s="3" t="s">
        <v>1387</v>
      </c>
      <c r="D4" s="3" t="s">
        <v>176</v>
      </c>
      <c r="E4" s="3" t="s">
        <v>100</v>
      </c>
    </row>
    <row r="5" spans="1:5" x14ac:dyDescent="0.25">
      <c r="A5" s="3" t="str">
        <f>CONCATENATE(User!A5,"_Password")</f>
        <v>&amp;ai;BALAMUTM_Password</v>
      </c>
      <c r="B5" s="2" t="s">
        <v>175</v>
      </c>
      <c r="C5" s="3" t="s">
        <v>1387</v>
      </c>
      <c r="D5" s="3" t="s">
        <v>176</v>
      </c>
      <c r="E5" s="3" t="s">
        <v>100</v>
      </c>
    </row>
    <row r="6" spans="1:5" x14ac:dyDescent="0.25">
      <c r="A6" s="3" t="str">
        <f>CONCATENATE(User!A6,"_Password")</f>
        <v>&amp;ai;BALANP_Password</v>
      </c>
      <c r="B6" s="2" t="s">
        <v>175</v>
      </c>
      <c r="C6" s="3" t="s">
        <v>1387</v>
      </c>
      <c r="D6" s="3" t="s">
        <v>176</v>
      </c>
      <c r="E6" s="3" t="s">
        <v>100</v>
      </c>
    </row>
    <row r="7" spans="1:5" x14ac:dyDescent="0.25">
      <c r="A7" s="3" t="str">
        <f>CONCATENATE(User!A7,"_Password")</f>
        <v>&amp;ai;BIALKT_Password</v>
      </c>
      <c r="B7" s="2" t="s">
        <v>175</v>
      </c>
      <c r="C7" s="3" t="s">
        <v>1387</v>
      </c>
      <c r="D7" s="3" t="s">
        <v>176</v>
      </c>
      <c r="E7" s="3" t="s">
        <v>100</v>
      </c>
    </row>
    <row r="8" spans="1:5" x14ac:dyDescent="0.25">
      <c r="A8" s="3" t="str">
        <f>CONCATENATE(User!A8,"_Password")</f>
        <v>&amp;ai;BILICHJ_Password</v>
      </c>
      <c r="B8" s="2" t="s">
        <v>175</v>
      </c>
      <c r="C8" s="3" t="s">
        <v>1387</v>
      </c>
      <c r="D8" s="3" t="s">
        <v>176</v>
      </c>
      <c r="E8" s="3" t="s">
        <v>100</v>
      </c>
    </row>
    <row r="9" spans="1:5" x14ac:dyDescent="0.25">
      <c r="A9" s="3" t="str">
        <f>CONCATENATE(User!A9,"_Password")</f>
        <v>&amp;ai;BLAZII_Password</v>
      </c>
      <c r="B9" s="2" t="s">
        <v>175</v>
      </c>
      <c r="C9" s="3" t="s">
        <v>1387</v>
      </c>
      <c r="D9" s="3" t="s">
        <v>176</v>
      </c>
      <c r="E9" s="3" t="s">
        <v>100</v>
      </c>
    </row>
    <row r="10" spans="1:5" x14ac:dyDescent="0.25">
      <c r="A10" s="3" t="str">
        <f>CONCATENATE(User!A10,"_Password")</f>
        <v>&amp;ai;BRACHAW_Password</v>
      </c>
      <c r="B10" s="2" t="s">
        <v>175</v>
      </c>
      <c r="C10" s="3" t="s">
        <v>1387</v>
      </c>
      <c r="D10" s="3" t="s">
        <v>176</v>
      </c>
      <c r="E10" s="3" t="s">
        <v>100</v>
      </c>
    </row>
    <row r="11" spans="1:5" x14ac:dyDescent="0.25">
      <c r="A11" s="3" t="str">
        <f>CONCATENATE(User!A11,"_Password")</f>
        <v>&amp;ai;BRANDYSL_Password</v>
      </c>
      <c r="B11" s="2" t="s">
        <v>175</v>
      </c>
      <c r="C11" s="3" t="s">
        <v>1387</v>
      </c>
      <c r="D11" s="3" t="s">
        <v>176</v>
      </c>
      <c r="E11" s="3" t="s">
        <v>100</v>
      </c>
    </row>
    <row r="12" spans="1:5" x14ac:dyDescent="0.25">
      <c r="A12" s="3" t="str">
        <f>CONCATENATE(User!A12,"_Password")</f>
        <v>&amp;ai;BRYNDAP_Password</v>
      </c>
      <c r="B12" s="2" t="s">
        <v>175</v>
      </c>
      <c r="C12" s="3" t="s">
        <v>1387</v>
      </c>
      <c r="D12" s="3" t="s">
        <v>176</v>
      </c>
      <c r="E12" s="3" t="s">
        <v>100</v>
      </c>
    </row>
    <row r="13" spans="1:5" x14ac:dyDescent="0.25">
      <c r="A13" s="3" t="str">
        <f>CONCATENATE(User!A13,"_Password")</f>
        <v>&amp;ai;CERVENAKM_Password</v>
      </c>
      <c r="B13" s="2" t="s">
        <v>175</v>
      </c>
      <c r="C13" s="3" t="s">
        <v>1387</v>
      </c>
      <c r="D13" s="3" t="s">
        <v>176</v>
      </c>
      <c r="E13" s="3" t="s">
        <v>100</v>
      </c>
    </row>
    <row r="14" spans="1:5" x14ac:dyDescent="0.25">
      <c r="A14" s="3" t="str">
        <f>CONCATENATE(User!A14,"_Password")</f>
        <v>&amp;ai;CHELBAR_Password</v>
      </c>
      <c r="B14" s="2" t="s">
        <v>175</v>
      </c>
      <c r="C14" s="3" t="s">
        <v>1387</v>
      </c>
      <c r="D14" s="3" t="s">
        <v>176</v>
      </c>
      <c r="E14" s="3" t="s">
        <v>100</v>
      </c>
    </row>
    <row r="15" spans="1:5" x14ac:dyDescent="0.25">
      <c r="A15" s="3" t="str">
        <f>CONCATENATE(User!A15,"_Password")</f>
        <v>&amp;ai;CZERNICKID_Password</v>
      </c>
      <c r="B15" s="2" t="s">
        <v>175</v>
      </c>
      <c r="C15" s="3" t="s">
        <v>1387</v>
      </c>
      <c r="D15" s="3" t="s">
        <v>176</v>
      </c>
      <c r="E15" s="3" t="s">
        <v>100</v>
      </c>
    </row>
    <row r="16" spans="1:5" x14ac:dyDescent="0.25">
      <c r="A16" s="3" t="str">
        <f>CONCATENATE(User!A16,"_Password")</f>
        <v>&amp;ai;CZOPEKM_Password</v>
      </c>
      <c r="B16" s="2" t="s">
        <v>175</v>
      </c>
      <c r="C16" s="3" t="s">
        <v>1387</v>
      </c>
      <c r="D16" s="3" t="s">
        <v>176</v>
      </c>
      <c r="E16" s="3" t="s">
        <v>100</v>
      </c>
    </row>
    <row r="17" spans="1:5" x14ac:dyDescent="0.25">
      <c r="A17" s="3" t="str">
        <f>CONCATENATE(User!A17,"_Password")</f>
        <v>&amp;ai;DUDEKK_Password</v>
      </c>
      <c r="B17" s="2" t="s">
        <v>175</v>
      </c>
      <c r="C17" s="3" t="s">
        <v>1387</v>
      </c>
      <c r="D17" s="3" t="s">
        <v>176</v>
      </c>
      <c r="E17" s="3" t="s">
        <v>100</v>
      </c>
    </row>
    <row r="18" spans="1:5" x14ac:dyDescent="0.25">
      <c r="A18" s="3" t="str">
        <f>CONCATENATE(User!A18,"_Password")</f>
        <v>&amp;ai;DUDKIEWICZP_Password</v>
      </c>
      <c r="B18" s="2" t="s">
        <v>175</v>
      </c>
      <c r="C18" s="3" t="s">
        <v>1387</v>
      </c>
      <c r="D18" s="3" t="s">
        <v>176</v>
      </c>
      <c r="E18" s="3" t="s">
        <v>100</v>
      </c>
    </row>
    <row r="19" spans="1:5" x14ac:dyDescent="0.25">
      <c r="A19" s="3" t="str">
        <f>CONCATENATE(User!A19,"_Password")</f>
        <v>&amp;ai;DUSEKF_Password</v>
      </c>
      <c r="B19" s="2" t="s">
        <v>175</v>
      </c>
      <c r="C19" s="3" t="s">
        <v>1387</v>
      </c>
      <c r="D19" s="3" t="s">
        <v>176</v>
      </c>
      <c r="E19" s="3" t="s">
        <v>100</v>
      </c>
    </row>
    <row r="20" spans="1:5" x14ac:dyDescent="0.25">
      <c r="A20" s="3" t="str">
        <f>CONCATENATE(User!A20,"_Password")</f>
        <v>&amp;ai;EMILIANJ_Password</v>
      </c>
      <c r="B20" s="2" t="s">
        <v>175</v>
      </c>
      <c r="C20" s="3" t="s">
        <v>1387</v>
      </c>
      <c r="D20" s="3" t="s">
        <v>176</v>
      </c>
      <c r="E20" s="3" t="s">
        <v>100</v>
      </c>
    </row>
    <row r="21" spans="1:5" x14ac:dyDescent="0.25">
      <c r="A21" s="3" t="str">
        <f>CONCATENATE(User!A21,"_Password")</f>
        <v>&amp;ai;FIUCEKM_Password</v>
      </c>
      <c r="B21" s="2" t="s">
        <v>175</v>
      </c>
      <c r="C21" s="3" t="s">
        <v>1387</v>
      </c>
      <c r="D21" s="3" t="s">
        <v>176</v>
      </c>
      <c r="E21" s="3" t="s">
        <v>100</v>
      </c>
    </row>
    <row r="22" spans="1:5" x14ac:dyDescent="0.25">
      <c r="A22" s="3" t="str">
        <f>CONCATENATE(User!A22,"_Password")</f>
        <v>&amp;ai;GABARAS_Password</v>
      </c>
      <c r="B22" s="2" t="s">
        <v>175</v>
      </c>
      <c r="C22" s="3" t="s">
        <v>1387</v>
      </c>
      <c r="D22" s="3" t="s">
        <v>176</v>
      </c>
      <c r="E22" s="3" t="s">
        <v>100</v>
      </c>
    </row>
    <row r="23" spans="1:5" x14ac:dyDescent="0.25">
      <c r="A23" s="3" t="str">
        <f>CONCATENATE(User!A23,"_Password")</f>
        <v>&amp;ai;GALDAM_Password</v>
      </c>
      <c r="B23" s="2" t="s">
        <v>175</v>
      </c>
      <c r="C23" s="3" t="s">
        <v>1387</v>
      </c>
      <c r="D23" s="3" t="s">
        <v>176</v>
      </c>
      <c r="E23" s="3" t="s">
        <v>100</v>
      </c>
    </row>
    <row r="24" spans="1:5" x14ac:dyDescent="0.25">
      <c r="A24" s="3" t="str">
        <f>CONCATENATE(User!A24,"_Password")</f>
        <v>&amp;ai;GORACZKOM_Password</v>
      </c>
      <c r="B24" s="2" t="s">
        <v>175</v>
      </c>
      <c r="C24" s="3" t="s">
        <v>1387</v>
      </c>
      <c r="D24" s="3" t="s">
        <v>176</v>
      </c>
      <c r="E24" s="3" t="s">
        <v>100</v>
      </c>
    </row>
    <row r="25" spans="1:5" x14ac:dyDescent="0.25">
      <c r="A25" s="3" t="str">
        <f>CONCATENATE(User!A25,"_Password")</f>
        <v>&amp;ai;GRYZAKL_Password</v>
      </c>
      <c r="B25" s="2" t="s">
        <v>175</v>
      </c>
      <c r="C25" s="3" t="s">
        <v>1387</v>
      </c>
      <c r="D25" s="3" t="s">
        <v>176</v>
      </c>
      <c r="E25" s="3" t="s">
        <v>100</v>
      </c>
    </row>
    <row r="26" spans="1:5" x14ac:dyDescent="0.25">
      <c r="A26" s="3" t="str">
        <f>CONCATENATE(User!A26,"_Password")</f>
        <v>&amp;ai;GRZESIAKA_Password</v>
      </c>
      <c r="B26" s="2" t="s">
        <v>175</v>
      </c>
      <c r="C26" s="3" t="s">
        <v>1387</v>
      </c>
      <c r="D26" s="3" t="s">
        <v>176</v>
      </c>
      <c r="E26" s="3" t="s">
        <v>100</v>
      </c>
    </row>
    <row r="27" spans="1:5" x14ac:dyDescent="0.25">
      <c r="A27" s="3" t="str">
        <f>CONCATENATE(User!A27,"_Password")</f>
        <v>&amp;ai;HAJAST_Password</v>
      </c>
      <c r="B27" s="2" t="s">
        <v>175</v>
      </c>
      <c r="C27" s="3" t="s">
        <v>1387</v>
      </c>
      <c r="D27" s="3" t="s">
        <v>176</v>
      </c>
      <c r="E27" s="3" t="s">
        <v>100</v>
      </c>
    </row>
    <row r="28" spans="1:5" x14ac:dyDescent="0.25">
      <c r="A28" s="3" t="str">
        <f>CONCATENATE(User!A28,"_Password")</f>
        <v>&amp;ai;HARANCZYKM_Password</v>
      </c>
      <c r="B28" s="2" t="s">
        <v>175</v>
      </c>
      <c r="C28" s="3" t="s">
        <v>1387</v>
      </c>
      <c r="D28" s="3" t="s">
        <v>176</v>
      </c>
      <c r="E28" s="3" t="s">
        <v>100</v>
      </c>
    </row>
    <row r="29" spans="1:5" x14ac:dyDescent="0.25">
      <c r="A29" s="3" t="str">
        <f>CONCATENATE(User!A29,"_Password")</f>
        <v>&amp;ai;INDREIG_Password</v>
      </c>
      <c r="B29" s="2" t="s">
        <v>175</v>
      </c>
      <c r="C29" s="3" t="s">
        <v>1387</v>
      </c>
      <c r="D29" s="3" t="s">
        <v>176</v>
      </c>
      <c r="E29" s="3" t="s">
        <v>100</v>
      </c>
    </row>
    <row r="30" spans="1:5" x14ac:dyDescent="0.25">
      <c r="A30" s="3" t="str">
        <f>CONCATENATE(User!A30,"_Password")</f>
        <v>&amp;ai;JACZEWSKIM_Password</v>
      </c>
      <c r="B30" s="2" t="s">
        <v>175</v>
      </c>
      <c r="C30" s="3" t="s">
        <v>1387</v>
      </c>
      <c r="D30" s="3" t="s">
        <v>176</v>
      </c>
      <c r="E30" s="3" t="s">
        <v>100</v>
      </c>
    </row>
    <row r="31" spans="1:5" x14ac:dyDescent="0.25">
      <c r="A31" s="3" t="str">
        <f>CONCATENATE(User!A31,"_Password")</f>
        <v>&amp;ai;JANIKR_Password</v>
      </c>
      <c r="B31" s="2" t="s">
        <v>175</v>
      </c>
      <c r="C31" s="3" t="s">
        <v>1387</v>
      </c>
      <c r="D31" s="3" t="s">
        <v>176</v>
      </c>
      <c r="E31" s="3" t="s">
        <v>100</v>
      </c>
    </row>
    <row r="32" spans="1:5" x14ac:dyDescent="0.25">
      <c r="A32" s="3" t="str">
        <f>CONCATENATE(User!A32,"_Password")</f>
        <v>&amp;ai;JEDYNAKB_Password</v>
      </c>
      <c r="B32" s="2" t="s">
        <v>175</v>
      </c>
      <c r="C32" s="3" t="s">
        <v>1387</v>
      </c>
      <c r="D32" s="3" t="s">
        <v>176</v>
      </c>
      <c r="E32" s="3" t="s">
        <v>100</v>
      </c>
    </row>
    <row r="33" spans="1:5" x14ac:dyDescent="0.25">
      <c r="A33" s="3" t="str">
        <f>CONCATENATE(User!A33,"_Password")</f>
        <v>&amp;ai;JEDYNAKW_Password</v>
      </c>
      <c r="B33" s="2" t="s">
        <v>175</v>
      </c>
      <c r="C33" s="3" t="s">
        <v>1387</v>
      </c>
      <c r="D33" s="3" t="s">
        <v>176</v>
      </c>
      <c r="E33" s="3" t="s">
        <v>100</v>
      </c>
    </row>
    <row r="34" spans="1:5" x14ac:dyDescent="0.25">
      <c r="A34" s="3" t="str">
        <f>CONCATENATE(User!A34,"_Password")</f>
        <v>&amp;ai;KAMINSKAK_Password</v>
      </c>
      <c r="B34" s="2" t="s">
        <v>175</v>
      </c>
      <c r="C34" s="3" t="s">
        <v>1387</v>
      </c>
      <c r="D34" s="3" t="s">
        <v>176</v>
      </c>
      <c r="E34" s="3" t="s">
        <v>100</v>
      </c>
    </row>
    <row r="35" spans="1:5" x14ac:dyDescent="0.25">
      <c r="A35" s="3" t="str">
        <f>CONCATENATE(User!A35,"_Password")</f>
        <v>&amp;ai;KASPERCZYKM_Password</v>
      </c>
      <c r="B35" s="2" t="s">
        <v>175</v>
      </c>
      <c r="C35" s="3" t="s">
        <v>1387</v>
      </c>
      <c r="D35" s="3" t="s">
        <v>176</v>
      </c>
      <c r="E35" s="3" t="s">
        <v>100</v>
      </c>
    </row>
    <row r="36" spans="1:5" x14ac:dyDescent="0.25">
      <c r="A36" s="3" t="str">
        <f>CONCATENATE(User!A36,"_Password")</f>
        <v>&amp;ai;KEREKC_Password</v>
      </c>
      <c r="B36" s="2" t="s">
        <v>175</v>
      </c>
      <c r="C36" s="3" t="s">
        <v>1387</v>
      </c>
      <c r="D36" s="3" t="s">
        <v>176</v>
      </c>
      <c r="E36" s="3" t="s">
        <v>100</v>
      </c>
    </row>
    <row r="37" spans="1:5" x14ac:dyDescent="0.25">
      <c r="A37" s="3" t="str">
        <f>CONCATENATE(User!A37,"_Password")</f>
        <v>&amp;ai;KOCJANK_Password</v>
      </c>
      <c r="B37" s="2" t="s">
        <v>175</v>
      </c>
      <c r="C37" s="3" t="s">
        <v>1387</v>
      </c>
      <c r="D37" s="3" t="s">
        <v>176</v>
      </c>
      <c r="E37" s="3" t="s">
        <v>100</v>
      </c>
    </row>
    <row r="38" spans="1:5" x14ac:dyDescent="0.25">
      <c r="A38" s="3" t="str">
        <f>CONCATENATE(User!A38,"_Password")</f>
        <v>&amp;ai;KOPACZJ_Password</v>
      </c>
      <c r="B38" s="2" t="s">
        <v>175</v>
      </c>
      <c r="C38" s="3" t="s">
        <v>1387</v>
      </c>
      <c r="D38" s="3" t="s">
        <v>176</v>
      </c>
      <c r="E38" s="3" t="s">
        <v>100</v>
      </c>
    </row>
    <row r="39" spans="1:5" x14ac:dyDescent="0.25">
      <c r="A39" s="3" t="str">
        <f>CONCATENATE(User!A39,"_Password")</f>
        <v>&amp;ai;KOZIOLG_Password</v>
      </c>
      <c r="B39" s="2" t="s">
        <v>175</v>
      </c>
      <c r="C39" s="3" t="s">
        <v>1387</v>
      </c>
      <c r="D39" s="3" t="s">
        <v>176</v>
      </c>
      <c r="E39" s="3" t="s">
        <v>100</v>
      </c>
    </row>
    <row r="40" spans="1:5" x14ac:dyDescent="0.25">
      <c r="A40" s="3" t="str">
        <f>CONCATENATE(User!A40,"_Password")</f>
        <v>&amp;ai;KRAWCZYKZ_Password</v>
      </c>
      <c r="B40" s="2" t="s">
        <v>175</v>
      </c>
      <c r="C40" s="3" t="s">
        <v>1387</v>
      </c>
      <c r="D40" s="3" t="s">
        <v>176</v>
      </c>
      <c r="E40" s="3" t="s">
        <v>100</v>
      </c>
    </row>
    <row r="41" spans="1:5" x14ac:dyDescent="0.25">
      <c r="A41" s="3" t="str">
        <f>CONCATENATE(User!A41,"_Password")</f>
        <v>&amp;ai;KROLM_Password</v>
      </c>
      <c r="B41" s="2" t="s">
        <v>175</v>
      </c>
      <c r="C41" s="3" t="s">
        <v>1387</v>
      </c>
      <c r="D41" s="3" t="s">
        <v>176</v>
      </c>
      <c r="E41" s="3" t="s">
        <v>100</v>
      </c>
    </row>
    <row r="42" spans="1:5" x14ac:dyDescent="0.25">
      <c r="A42" s="3" t="str">
        <f>CONCATENATE(User!A42,"_Password")</f>
        <v>&amp;ai;KROWIAKK_Password</v>
      </c>
      <c r="B42" s="2" t="s">
        <v>175</v>
      </c>
      <c r="C42" s="3" t="s">
        <v>1387</v>
      </c>
      <c r="D42" s="3" t="s">
        <v>176</v>
      </c>
      <c r="E42" s="3" t="s">
        <v>100</v>
      </c>
    </row>
    <row r="43" spans="1:5" x14ac:dyDescent="0.25">
      <c r="A43" s="3" t="str">
        <f>CONCATENATE(User!A43,"_Password")</f>
        <v>&amp;ai;KUCHTAM_Password</v>
      </c>
      <c r="B43" s="2" t="s">
        <v>175</v>
      </c>
      <c r="C43" s="3" t="s">
        <v>1387</v>
      </c>
      <c r="D43" s="3" t="s">
        <v>176</v>
      </c>
      <c r="E43" s="3" t="s">
        <v>100</v>
      </c>
    </row>
    <row r="44" spans="1:5" x14ac:dyDescent="0.25">
      <c r="A44" s="3" t="str">
        <f>CONCATENATE(User!A44,"_Password")</f>
        <v>&amp;ai;KULAK_Password</v>
      </c>
      <c r="B44" s="2" t="s">
        <v>175</v>
      </c>
      <c r="C44" s="3" t="s">
        <v>1387</v>
      </c>
      <c r="D44" s="3" t="s">
        <v>176</v>
      </c>
      <c r="E44" s="3" t="s">
        <v>100</v>
      </c>
    </row>
    <row r="45" spans="1:5" x14ac:dyDescent="0.25">
      <c r="A45" s="3" t="str">
        <f>CONCATENATE(User!A45,"_Password")</f>
        <v>&amp;ai;KWIATKOWSKIJ_Password</v>
      </c>
      <c r="B45" s="2" t="s">
        <v>175</v>
      </c>
      <c r="C45" s="3" t="s">
        <v>1387</v>
      </c>
      <c r="D45" s="3" t="s">
        <v>176</v>
      </c>
      <c r="E45" s="3" t="s">
        <v>100</v>
      </c>
    </row>
    <row r="46" spans="1:5" x14ac:dyDescent="0.25">
      <c r="A46" s="3" t="str">
        <f>CONCATENATE(User!A46,"_Password")</f>
        <v>&amp;ai;LUKASIEWICZS_Password</v>
      </c>
      <c r="B46" s="2" t="s">
        <v>175</v>
      </c>
      <c r="C46" s="3" t="s">
        <v>1387</v>
      </c>
      <c r="D46" s="3" t="s">
        <v>176</v>
      </c>
      <c r="E46" s="3" t="s">
        <v>100</v>
      </c>
    </row>
    <row r="47" spans="1:5" x14ac:dyDescent="0.25">
      <c r="A47" s="3" t="str">
        <f>CONCATENATE(User!A47,"_Password")</f>
        <v>&amp;ai;MICHNAB_Password</v>
      </c>
      <c r="B47" s="2" t="s">
        <v>175</v>
      </c>
      <c r="C47" s="3" t="s">
        <v>1387</v>
      </c>
      <c r="D47" s="3" t="s">
        <v>176</v>
      </c>
      <c r="E47" s="3" t="s">
        <v>100</v>
      </c>
    </row>
    <row r="48" spans="1:5" x14ac:dyDescent="0.25">
      <c r="A48" s="3" t="str">
        <f>CONCATENATE(User!A48,"_Password")</f>
        <v>&amp;ai;MIESZANIECP_Password</v>
      </c>
      <c r="B48" s="2" t="s">
        <v>175</v>
      </c>
      <c r="C48" s="3" t="s">
        <v>1387</v>
      </c>
      <c r="D48" s="3" t="s">
        <v>176</v>
      </c>
      <c r="E48" s="3" t="s">
        <v>100</v>
      </c>
    </row>
    <row r="49" spans="1:5" x14ac:dyDescent="0.25">
      <c r="A49" s="3" t="str">
        <f>CONCATENATE(User!A49,"_Password")</f>
        <v>&amp;ai;MISTERSKAP_Password</v>
      </c>
      <c r="B49" s="2" t="s">
        <v>175</v>
      </c>
      <c r="C49" s="3" t="s">
        <v>1387</v>
      </c>
      <c r="D49" s="3" t="s">
        <v>176</v>
      </c>
      <c r="E49" s="3" t="s">
        <v>100</v>
      </c>
    </row>
    <row r="50" spans="1:5" x14ac:dyDescent="0.25">
      <c r="A50" s="3" t="str">
        <f>CONCATENATE(User!A50,"_Password")</f>
        <v>&amp;ai;MOISIDISJ_Password</v>
      </c>
      <c r="B50" s="2" t="s">
        <v>175</v>
      </c>
      <c r="C50" s="3" t="s">
        <v>1387</v>
      </c>
      <c r="D50" s="3" t="s">
        <v>176</v>
      </c>
      <c r="E50" s="3" t="s">
        <v>100</v>
      </c>
    </row>
    <row r="51" spans="1:5" x14ac:dyDescent="0.25">
      <c r="A51" s="3" t="str">
        <f>CONCATENATE(User!A51,"_Password")</f>
        <v>&amp;ai;NOWAKP_Password</v>
      </c>
      <c r="B51" s="2" t="s">
        <v>175</v>
      </c>
      <c r="C51" s="3" t="s">
        <v>1387</v>
      </c>
      <c r="D51" s="3" t="s">
        <v>176</v>
      </c>
      <c r="E51" s="3" t="s">
        <v>100</v>
      </c>
    </row>
    <row r="52" spans="1:5" x14ac:dyDescent="0.25">
      <c r="A52" s="3" t="str">
        <f>CONCATENATE(User!A52,"_Password")</f>
        <v>&amp;ai;OLTEANUA_Password</v>
      </c>
      <c r="B52" s="2" t="s">
        <v>175</v>
      </c>
      <c r="C52" s="3" t="s">
        <v>1387</v>
      </c>
      <c r="D52" s="3" t="s">
        <v>176</v>
      </c>
      <c r="E52" s="3" t="s">
        <v>100</v>
      </c>
    </row>
    <row r="53" spans="1:5" x14ac:dyDescent="0.25">
      <c r="A53" s="3" t="str">
        <f>CONCATENATE(User!A53,"_Password")</f>
        <v>&amp;ai;PACZYNSKIZ_Password</v>
      </c>
      <c r="B53" s="2" t="s">
        <v>175</v>
      </c>
      <c r="C53" s="3" t="s">
        <v>1387</v>
      </c>
      <c r="D53" s="3" t="s">
        <v>176</v>
      </c>
      <c r="E53" s="3" t="s">
        <v>100</v>
      </c>
    </row>
    <row r="54" spans="1:5" x14ac:dyDescent="0.25">
      <c r="A54" s="3" t="str">
        <f>CONCATENATE(User!A54,"_Password")</f>
        <v>&amp;ai;PILARSKIK_Password</v>
      </c>
      <c r="B54" s="2" t="s">
        <v>175</v>
      </c>
      <c r="C54" s="3" t="s">
        <v>1387</v>
      </c>
      <c r="D54" s="3" t="s">
        <v>176</v>
      </c>
      <c r="E54" s="3" t="s">
        <v>100</v>
      </c>
    </row>
    <row r="55" spans="1:5" x14ac:dyDescent="0.25">
      <c r="A55" s="3" t="str">
        <f>CONCATENATE(User!A55,"_Password")</f>
        <v>&amp;ai;POLAKR_Password</v>
      </c>
      <c r="B55" s="2" t="s">
        <v>175</v>
      </c>
      <c r="C55" s="3" t="s">
        <v>1387</v>
      </c>
      <c r="D55" s="3" t="s">
        <v>176</v>
      </c>
      <c r="E55" s="3" t="s">
        <v>100</v>
      </c>
    </row>
    <row r="56" spans="1:5" x14ac:dyDescent="0.25">
      <c r="A56" s="3" t="str">
        <f>CONCATENATE(User!A56,"_Password")</f>
        <v>&amp;ai;PYKAS_Password</v>
      </c>
      <c r="B56" s="2" t="s">
        <v>175</v>
      </c>
      <c r="C56" s="3" t="s">
        <v>1387</v>
      </c>
      <c r="D56" s="3" t="s">
        <v>176</v>
      </c>
      <c r="E56" s="3" t="s">
        <v>100</v>
      </c>
    </row>
    <row r="57" spans="1:5" x14ac:dyDescent="0.25">
      <c r="A57" s="3" t="str">
        <f>CONCATENATE(User!A57,"_Password")</f>
        <v>&amp;ai;SCHOLZT_Password</v>
      </c>
      <c r="B57" s="2" t="s">
        <v>175</v>
      </c>
      <c r="C57" s="3" t="s">
        <v>1387</v>
      </c>
      <c r="D57" s="3" t="s">
        <v>176</v>
      </c>
      <c r="E57" s="3" t="s">
        <v>100</v>
      </c>
    </row>
    <row r="58" spans="1:5" x14ac:dyDescent="0.25">
      <c r="A58" s="3" t="str">
        <f>CONCATENATE(User!A58,"_Password")</f>
        <v>&amp;ai;SENDECKIL_Password</v>
      </c>
      <c r="B58" s="2" t="s">
        <v>175</v>
      </c>
      <c r="C58" s="3" t="s">
        <v>1387</v>
      </c>
      <c r="D58" s="3" t="s">
        <v>176</v>
      </c>
      <c r="E58" s="3" t="s">
        <v>100</v>
      </c>
    </row>
    <row r="59" spans="1:5" x14ac:dyDescent="0.25">
      <c r="A59" s="3" t="str">
        <f>CONCATENATE(User!A59,"_Password")</f>
        <v>&amp;ai;SIWEKP_Password</v>
      </c>
      <c r="B59" s="2" t="s">
        <v>175</v>
      </c>
      <c r="C59" s="3" t="s">
        <v>1387</v>
      </c>
      <c r="D59" s="3" t="s">
        <v>176</v>
      </c>
      <c r="E59" s="3" t="s">
        <v>100</v>
      </c>
    </row>
    <row r="60" spans="1:5" x14ac:dyDescent="0.25">
      <c r="A60" s="3" t="str">
        <f>CONCATENATE(User!A60,"_Password")</f>
        <v>&amp;ai;SKWAREKM_Password</v>
      </c>
      <c r="B60" s="2" t="s">
        <v>175</v>
      </c>
      <c r="C60" s="3" t="s">
        <v>1387</v>
      </c>
      <c r="D60" s="3" t="s">
        <v>176</v>
      </c>
      <c r="E60" s="3" t="s">
        <v>100</v>
      </c>
    </row>
    <row r="61" spans="1:5" x14ac:dyDescent="0.25">
      <c r="A61" s="3" t="str">
        <f>CONCATENATE(User!A61,"_Password")</f>
        <v>&amp;ai;SROCZYNSKIM_Password</v>
      </c>
      <c r="B61" s="2" t="s">
        <v>175</v>
      </c>
      <c r="C61" s="3" t="s">
        <v>1387</v>
      </c>
      <c r="D61" s="3" t="s">
        <v>176</v>
      </c>
      <c r="E61" s="3" t="s">
        <v>100</v>
      </c>
    </row>
    <row r="62" spans="1:5" x14ac:dyDescent="0.25">
      <c r="A62" s="3" t="str">
        <f>CONCATENATE(User!A62,"_Password")</f>
        <v>&amp;ai;STANKOVICA_Password</v>
      </c>
      <c r="B62" s="2" t="s">
        <v>175</v>
      </c>
      <c r="C62" s="3" t="s">
        <v>1387</v>
      </c>
      <c r="D62" s="3" t="s">
        <v>176</v>
      </c>
      <c r="E62" s="3" t="s">
        <v>100</v>
      </c>
    </row>
    <row r="63" spans="1:5" x14ac:dyDescent="0.25">
      <c r="A63" s="3" t="str">
        <f>CONCATENATE(User!A63,"_Password")</f>
        <v>&amp;ai;STAWIERAJA_Password</v>
      </c>
      <c r="B63" s="2" t="s">
        <v>175</v>
      </c>
      <c r="C63" s="3" t="s">
        <v>1387</v>
      </c>
      <c r="D63" s="3" t="s">
        <v>176</v>
      </c>
      <c r="E63" s="3" t="s">
        <v>100</v>
      </c>
    </row>
    <row r="64" spans="1:5" x14ac:dyDescent="0.25">
      <c r="A64" s="3" t="str">
        <f>CONCATENATE(User!A64,"_Password")</f>
        <v>&amp;ai;SVOCAKOVAS_Password</v>
      </c>
      <c r="B64" s="2" t="s">
        <v>175</v>
      </c>
      <c r="C64" s="3" t="s">
        <v>1387</v>
      </c>
      <c r="D64" s="3" t="s">
        <v>176</v>
      </c>
      <c r="E64" s="3" t="s">
        <v>100</v>
      </c>
    </row>
    <row r="65" spans="1:5" x14ac:dyDescent="0.25">
      <c r="A65" s="3" t="str">
        <f>CONCATENATE(User!A65,"_Password")</f>
        <v>&amp;ai;SZKULTINS_Password</v>
      </c>
      <c r="B65" s="2" t="s">
        <v>175</v>
      </c>
      <c r="C65" s="3" t="s">
        <v>1387</v>
      </c>
      <c r="D65" s="3" t="s">
        <v>176</v>
      </c>
      <c r="E65" s="3" t="s">
        <v>100</v>
      </c>
    </row>
    <row r="66" spans="1:5" x14ac:dyDescent="0.25">
      <c r="A66" s="3" t="str">
        <f>CONCATENATE(User!A66,"_Password")</f>
        <v>&amp;ai;TACZALAJ_Password</v>
      </c>
      <c r="B66" s="2" t="s">
        <v>175</v>
      </c>
      <c r="C66" s="3" t="s">
        <v>1387</v>
      </c>
      <c r="D66" s="3" t="s">
        <v>176</v>
      </c>
      <c r="E66" s="3" t="s">
        <v>100</v>
      </c>
    </row>
    <row r="67" spans="1:5" x14ac:dyDescent="0.25">
      <c r="A67" s="3" t="str">
        <f>CONCATENATE(User!A67,"_Password")</f>
        <v>&amp;ai;TKACZYKK_Password</v>
      </c>
      <c r="B67" s="2" t="s">
        <v>175</v>
      </c>
      <c r="C67" s="3" t="s">
        <v>1387</v>
      </c>
      <c r="D67" s="3" t="s">
        <v>176</v>
      </c>
      <c r="E67" s="3" t="s">
        <v>100</v>
      </c>
    </row>
    <row r="68" spans="1:5" x14ac:dyDescent="0.25">
      <c r="A68" s="3" t="str">
        <f>CONCATENATE(User!A68,"_Password")</f>
        <v>&amp;ai;TOKARSKIP_Password</v>
      </c>
      <c r="B68" s="2" t="s">
        <v>175</v>
      </c>
      <c r="C68" s="3" t="s">
        <v>1387</v>
      </c>
      <c r="D68" s="3" t="s">
        <v>176</v>
      </c>
      <c r="E68" s="3" t="s">
        <v>100</v>
      </c>
    </row>
    <row r="69" spans="1:5" x14ac:dyDescent="0.25">
      <c r="A69" s="3" t="str">
        <f>CONCATENATE(User!A69,"_Password")</f>
        <v>&amp;ai;TYNORP_Password</v>
      </c>
      <c r="B69" s="2" t="s">
        <v>175</v>
      </c>
      <c r="C69" s="3" t="s">
        <v>1387</v>
      </c>
      <c r="D69" s="3" t="s">
        <v>176</v>
      </c>
      <c r="E69" s="3" t="s">
        <v>100</v>
      </c>
    </row>
    <row r="70" spans="1:5" x14ac:dyDescent="0.25">
      <c r="A70" s="3" t="str">
        <f>CONCATENATE(User!A70,"_Password")</f>
        <v>&amp;ai;VOJTECHOVSKA_Password</v>
      </c>
      <c r="B70" s="2" t="s">
        <v>175</v>
      </c>
      <c r="C70" s="3" t="s">
        <v>1387</v>
      </c>
      <c r="D70" s="3" t="s">
        <v>176</v>
      </c>
      <c r="E70" s="3" t="s">
        <v>100</v>
      </c>
    </row>
    <row r="71" spans="1:5" x14ac:dyDescent="0.25">
      <c r="A71" s="3" t="str">
        <f>CONCATENATE(User!A71,"_Password")</f>
        <v>&amp;ai;WASIKW_Password</v>
      </c>
      <c r="B71" s="2" t="s">
        <v>175</v>
      </c>
      <c r="C71" s="3" t="s">
        <v>1387</v>
      </c>
      <c r="D71" s="3" t="s">
        <v>176</v>
      </c>
      <c r="E71" s="3" t="s">
        <v>100</v>
      </c>
    </row>
    <row r="72" spans="1:5" x14ac:dyDescent="0.25">
      <c r="A72" s="3" t="str">
        <f>CONCATENATE(User!A72,"_Password")</f>
        <v>&amp;ai;WITKOWSKIR_Password</v>
      </c>
      <c r="B72" s="2" t="s">
        <v>175</v>
      </c>
      <c r="C72" s="3" t="s">
        <v>1387</v>
      </c>
      <c r="D72" s="3" t="s">
        <v>176</v>
      </c>
      <c r="E72" s="3" t="s">
        <v>100</v>
      </c>
    </row>
    <row r="73" spans="1:5" x14ac:dyDescent="0.25">
      <c r="A73" s="3" t="str">
        <f>CONCATENATE(User!A73,"_Password")</f>
        <v>&amp;ai;WLUDARAZ_Password</v>
      </c>
      <c r="B73" s="2" t="s">
        <v>175</v>
      </c>
      <c r="C73" s="3" t="s">
        <v>1387</v>
      </c>
      <c r="D73" s="3" t="s">
        <v>176</v>
      </c>
      <c r="E73" s="3" t="s">
        <v>100</v>
      </c>
    </row>
    <row r="74" spans="1:5" x14ac:dyDescent="0.25">
      <c r="A74" s="3" t="str">
        <f>CONCATENATE(User!A74,"_Password")</f>
        <v>&amp;ai;WOLAKA_Password</v>
      </c>
      <c r="B74" s="2" t="s">
        <v>175</v>
      </c>
      <c r="C74" s="3" t="s">
        <v>1387</v>
      </c>
      <c r="D74" s="3" t="s">
        <v>176</v>
      </c>
      <c r="E74" s="3" t="s">
        <v>100</v>
      </c>
    </row>
    <row r="75" spans="1:5" x14ac:dyDescent="0.25">
      <c r="A75" s="3" t="str">
        <f>CONCATENATE(User!A75,"_Password")</f>
        <v>&amp;ai;WOLSKID_Password</v>
      </c>
      <c r="B75" s="2" t="s">
        <v>175</v>
      </c>
      <c r="C75" s="3" t="s">
        <v>1387</v>
      </c>
      <c r="D75" s="3" t="s">
        <v>176</v>
      </c>
      <c r="E75" s="3" t="s">
        <v>100</v>
      </c>
    </row>
    <row r="76" spans="1:5" x14ac:dyDescent="0.25">
      <c r="A76" s="3" t="str">
        <f>CONCATENATE(User!A76,"_Password")</f>
        <v>&amp;ai;WoszczekW_Password</v>
      </c>
      <c r="B76" s="2" t="s">
        <v>175</v>
      </c>
      <c r="C76" s="3" t="s">
        <v>1387</v>
      </c>
      <c r="D76" s="3" t="s">
        <v>176</v>
      </c>
      <c r="E76" s="3" t="s">
        <v>100</v>
      </c>
    </row>
    <row r="77" spans="1:5" x14ac:dyDescent="0.25">
      <c r="A77" s="3" t="str">
        <f>CONCATENATE(User!A77,"_Password")</f>
        <v>&amp;ai;WSOLEKJ_Password</v>
      </c>
      <c r="B77" s="2" t="s">
        <v>175</v>
      </c>
      <c r="C77" s="3" t="s">
        <v>1387</v>
      </c>
      <c r="D77" s="3" t="s">
        <v>176</v>
      </c>
      <c r="E77" s="3" t="s">
        <v>100</v>
      </c>
    </row>
    <row r="78" spans="1:5" x14ac:dyDescent="0.25">
      <c r="A78" s="3" t="str">
        <f>CONCATENATE(User!A78,"_Password")</f>
        <v>&amp;ai;ZABAWAA_Password</v>
      </c>
      <c r="B78" s="2" t="s">
        <v>175</v>
      </c>
      <c r="C78" s="3" t="s">
        <v>1387</v>
      </c>
      <c r="D78" s="3" t="s">
        <v>176</v>
      </c>
      <c r="E78" s="3" t="s">
        <v>100</v>
      </c>
    </row>
    <row r="79" spans="1:5" x14ac:dyDescent="0.25">
      <c r="A79" s="3" t="str">
        <f>CONCATENATE(User!A79,"_Password")</f>
        <v>&amp;ai;ZADYKOWICZG_Password</v>
      </c>
      <c r="B79" s="2" t="s">
        <v>175</v>
      </c>
      <c r="C79" s="3" t="s">
        <v>1387</v>
      </c>
      <c r="D79" s="3" t="s">
        <v>176</v>
      </c>
      <c r="E79" s="3" t="s">
        <v>100</v>
      </c>
    </row>
    <row r="80" spans="1:5" x14ac:dyDescent="0.25">
      <c r="A80" s="3" t="str">
        <f>CONCATENATE(User!A80,"_Password")</f>
        <v>&amp;ai;ZARSKIL_Password</v>
      </c>
      <c r="B80" s="2" t="s">
        <v>175</v>
      </c>
      <c r="C80" s="3" t="s">
        <v>1387</v>
      </c>
      <c r="D80" s="3" t="s">
        <v>176</v>
      </c>
      <c r="E80" s="3" t="s">
        <v>100</v>
      </c>
    </row>
    <row r="81" spans="1:5" x14ac:dyDescent="0.25">
      <c r="A81" s="3" t="str">
        <f>CONCATENATE(User!A81,"_Password")</f>
        <v>&amp;ai;GACZOLR_Password</v>
      </c>
      <c r="B81" s="2" t="s">
        <v>175</v>
      </c>
      <c r="C81" s="3" t="s">
        <v>1387</v>
      </c>
      <c r="D81" s="3" t="s">
        <v>176</v>
      </c>
      <c r="E81" s="3" t="s">
        <v>100</v>
      </c>
    </row>
    <row r="82" spans="1:5" x14ac:dyDescent="0.25">
      <c r="A82" s="3" t="str">
        <f>CONCATENATE(User!A82,"_Password")</f>
        <v>&amp;ai;SWIATEKP_Password</v>
      </c>
      <c r="B82" s="2" t="s">
        <v>175</v>
      </c>
      <c r="C82" s="3" t="s">
        <v>1387</v>
      </c>
      <c r="D82" s="3" t="s">
        <v>176</v>
      </c>
      <c r="E82" s="3" t="s">
        <v>100</v>
      </c>
    </row>
    <row r="83" spans="1:5" x14ac:dyDescent="0.25">
      <c r="A83" s="3" t="str">
        <f>CONCATENATE(User!A83,"_Password")</f>
        <v>&amp;ai;CERVENP_Password</v>
      </c>
      <c r="B83" s="2" t="s">
        <v>175</v>
      </c>
      <c r="C83" s="3" t="s">
        <v>1387</v>
      </c>
      <c r="D83" s="3" t="s">
        <v>176</v>
      </c>
      <c r="E83" s="3" t="s">
        <v>100</v>
      </c>
    </row>
    <row r="84" spans="1:5" x14ac:dyDescent="0.25">
      <c r="A84" s="3" t="str">
        <f>CONCATENATE(User!A84,"_Password")</f>
        <v>&amp;ai;CUPROVAL_Password</v>
      </c>
      <c r="B84" s="2" t="s">
        <v>175</v>
      </c>
      <c r="C84" s="3" t="s">
        <v>1387</v>
      </c>
      <c r="D84" s="3" t="s">
        <v>176</v>
      </c>
      <c r="E84" s="3" t="s">
        <v>100</v>
      </c>
    </row>
    <row r="85" spans="1:5" x14ac:dyDescent="0.25">
      <c r="A85" s="3" t="str">
        <f>CONCATENATE(User!A85,"_Password")</f>
        <v>&amp;ai;GRALM_Password</v>
      </c>
      <c r="B85" s="2" t="s">
        <v>175</v>
      </c>
      <c r="C85" s="3" t="s">
        <v>1387</v>
      </c>
      <c r="D85" s="3" t="s">
        <v>176</v>
      </c>
      <c r="E85" s="3" t="s">
        <v>100</v>
      </c>
    </row>
    <row r="86" spans="1:5" x14ac:dyDescent="0.25">
      <c r="A86" s="3" t="str">
        <f>CONCATENATE(User!A86,"_Password")</f>
        <v>&amp;ai;KORONDIB_Password</v>
      </c>
      <c r="B86" s="2" t="s">
        <v>175</v>
      </c>
      <c r="C86" s="3" t="s">
        <v>1387</v>
      </c>
      <c r="D86" s="3" t="s">
        <v>176</v>
      </c>
      <c r="E86" s="3" t="s">
        <v>100</v>
      </c>
    </row>
    <row r="87" spans="1:5" x14ac:dyDescent="0.25">
      <c r="A87" s="3" t="str">
        <f>CONCATENATE(User!A87,"_Password")</f>
        <v>&amp;ai;KOTWICAP_Password</v>
      </c>
      <c r="B87" s="2" t="s">
        <v>175</v>
      </c>
      <c r="C87" s="3" t="s">
        <v>1387</v>
      </c>
      <c r="D87" s="3" t="s">
        <v>176</v>
      </c>
      <c r="E87" s="3" t="s">
        <v>100</v>
      </c>
    </row>
    <row r="88" spans="1:5" x14ac:dyDescent="0.25">
      <c r="A88" s="3" t="str">
        <f>CONCATENATE(User!A88,"_Password")</f>
        <v>&amp;ai;KRAWCZYKT_Password</v>
      </c>
      <c r="B88" s="2" t="s">
        <v>175</v>
      </c>
      <c r="C88" s="3" t="s">
        <v>1387</v>
      </c>
      <c r="D88" s="3" t="s">
        <v>176</v>
      </c>
      <c r="E88" s="3" t="s">
        <v>100</v>
      </c>
    </row>
    <row r="89" spans="1:5" x14ac:dyDescent="0.25">
      <c r="A89" s="3" t="str">
        <f>CONCATENATE(User!A89,"_Password")</f>
        <v>&amp;ai;YUTAKAO_Password</v>
      </c>
      <c r="B89" s="2" t="s">
        <v>175</v>
      </c>
      <c r="C89" s="3" t="s">
        <v>1387</v>
      </c>
      <c r="D89" s="3" t="s">
        <v>176</v>
      </c>
      <c r="E89" s="3" t="s">
        <v>100</v>
      </c>
    </row>
    <row r="90" spans="1:5" x14ac:dyDescent="0.25">
      <c r="A90" s="3" t="str">
        <f>CONCATENATE(User!A90,"_Password")</f>
        <v>&amp;ai;SIMKOVAJ_Password</v>
      </c>
      <c r="B90" s="2" t="s">
        <v>175</v>
      </c>
      <c r="C90" s="3" t="s">
        <v>1387</v>
      </c>
      <c r="D90" s="3" t="s">
        <v>176</v>
      </c>
      <c r="E90" s="3" t="s">
        <v>100</v>
      </c>
    </row>
    <row r="91" spans="1:5" x14ac:dyDescent="0.25">
      <c r="A91" s="3" t="str">
        <f>CONCATENATE(User!A91,"_Password")</f>
        <v>&amp;ai;SLOWINSKIM_Password</v>
      </c>
      <c r="B91" s="2" t="s">
        <v>175</v>
      </c>
      <c r="C91" s="3" t="s">
        <v>1387</v>
      </c>
      <c r="D91" s="3" t="s">
        <v>176</v>
      </c>
      <c r="E91" s="3" t="s">
        <v>100</v>
      </c>
    </row>
    <row r="92" spans="1:5" x14ac:dyDescent="0.25">
      <c r="A92" s="3" t="str">
        <f>CONCATENATE(User!A92,"_Password")</f>
        <v>&amp;ai;WALUSIAKM_Password</v>
      </c>
      <c r="B92" s="2" t="s">
        <v>175</v>
      </c>
      <c r="C92" s="3" t="s">
        <v>1387</v>
      </c>
      <c r="D92" s="3" t="s">
        <v>176</v>
      </c>
      <c r="E92" s="3" t="s">
        <v>100</v>
      </c>
    </row>
    <row r="93" spans="1:5" x14ac:dyDescent="0.25">
      <c r="A93" s="3" t="str">
        <f>CONCATENATE(User!A93,"_Password")</f>
        <v>&amp;ai;WroblewskiK_Password</v>
      </c>
      <c r="B93" s="2" t="s">
        <v>175</v>
      </c>
      <c r="C93" s="3" t="s">
        <v>1387</v>
      </c>
      <c r="D93" s="3" t="s">
        <v>176</v>
      </c>
      <c r="E93" s="3" t="s">
        <v>100</v>
      </c>
    </row>
    <row r="94" spans="1:5" x14ac:dyDescent="0.25">
      <c r="A94" s="3" t="str">
        <f>CONCATENATE(User!A94,"_Password")</f>
        <v>&amp;ai;GORCZAKA_Password</v>
      </c>
      <c r="B94" s="2" t="s">
        <v>175</v>
      </c>
      <c r="C94" s="3" t="s">
        <v>1387</v>
      </c>
      <c r="D94" s="3" t="s">
        <v>176</v>
      </c>
      <c r="E94" s="3" t="s">
        <v>100</v>
      </c>
    </row>
    <row r="95" spans="1:5" x14ac:dyDescent="0.25">
      <c r="A95" s="3" t="str">
        <f>CONCATENATE(User!A95,"_Password")</f>
        <v>&amp;ai;PALMAKAM_Password</v>
      </c>
      <c r="B95" s="2" t="s">
        <v>175</v>
      </c>
      <c r="C95" s="3" t="s">
        <v>1387</v>
      </c>
      <c r="D95" s="3" t="s">
        <v>176</v>
      </c>
      <c r="E95" s="3" t="s">
        <v>100</v>
      </c>
    </row>
    <row r="96" spans="1:5" x14ac:dyDescent="0.25">
      <c r="A96" s="3" t="str">
        <f>CONCATENATE(User!A96,"_Password")</f>
        <v>&amp;ai;GlowackaP_Password</v>
      </c>
      <c r="B96" s="2" t="s">
        <v>175</v>
      </c>
      <c r="C96" s="3" t="s">
        <v>1387</v>
      </c>
      <c r="D96" s="3" t="s">
        <v>176</v>
      </c>
      <c r="E96" s="3" t="s">
        <v>100</v>
      </c>
    </row>
    <row r="97" spans="1:5" x14ac:dyDescent="0.25">
      <c r="A97" s="3" t="str">
        <f>CONCATENATE(User!A97,"_Password")</f>
        <v>&amp;ai;BorbiroL_Password</v>
      </c>
      <c r="B97" s="2" t="s">
        <v>175</v>
      </c>
      <c r="C97" s="3" t="s">
        <v>1387</v>
      </c>
      <c r="D97" s="3" t="s">
        <v>176</v>
      </c>
      <c r="E97" s="3" t="s">
        <v>100</v>
      </c>
    </row>
    <row r="98" spans="1:5" x14ac:dyDescent="0.25">
      <c r="A98" s="3" t="str">
        <f>CONCATENATE(User!A98,"_Password")</f>
        <v>&amp;ai;KOTZM_Password</v>
      </c>
      <c r="B98" s="2" t="s">
        <v>175</v>
      </c>
      <c r="C98" s="3" t="s">
        <v>1387</v>
      </c>
      <c r="D98" s="3" t="s">
        <v>176</v>
      </c>
      <c r="E98" s="3" t="s">
        <v>100</v>
      </c>
    </row>
    <row r="99" spans="1:5" x14ac:dyDescent="0.25">
      <c r="A99" s="3" t="str">
        <f>CONCATENATE(User!A99,"_Password")</f>
        <v>&amp;ai;LIBICHERR_Password</v>
      </c>
      <c r="B99" s="2" t="s">
        <v>175</v>
      </c>
      <c r="C99" s="3" t="s">
        <v>1387</v>
      </c>
      <c r="D99" s="3" t="s">
        <v>176</v>
      </c>
      <c r="E99" s="3" t="s">
        <v>100</v>
      </c>
    </row>
    <row r="100" spans="1:5" x14ac:dyDescent="0.25">
      <c r="A100" s="3" t="str">
        <f>CONCATENATE(User!A100,"_Password")</f>
        <v>&amp;ai;PIA.IWAR_Password</v>
      </c>
      <c r="B100" s="2" t="s">
        <v>175</v>
      </c>
      <c r="C100" s="3" t="s">
        <v>1387</v>
      </c>
      <c r="D100" s="3" t="s">
        <v>176</v>
      </c>
      <c r="E100" s="3" t="s">
        <v>100</v>
      </c>
    </row>
    <row r="101" spans="1:5" x14ac:dyDescent="0.25">
      <c r="A101" s="3" t="str">
        <f>CONCATENATE(User!A101,"_Password")</f>
        <v>&amp;ai;Christine.Thornqvist_Password</v>
      </c>
      <c r="B101" s="2" t="s">
        <v>175</v>
      </c>
      <c r="C101" s="3" t="s">
        <v>1387</v>
      </c>
      <c r="D101" s="3" t="s">
        <v>176</v>
      </c>
      <c r="E101" s="3" t="s">
        <v>100</v>
      </c>
    </row>
    <row r="102" spans="1:5" x14ac:dyDescent="0.25">
      <c r="A102" s="3" t="str">
        <f>CONCATENATE(User!A102,"_Password")</f>
        <v>&amp;ai;Hans.Forsberg_Password</v>
      </c>
      <c r="B102" s="2" t="s">
        <v>175</v>
      </c>
      <c r="C102" s="3" t="s">
        <v>1387</v>
      </c>
      <c r="D102" s="3" t="s">
        <v>176</v>
      </c>
      <c r="E102" s="3" t="s">
        <v>100</v>
      </c>
    </row>
    <row r="103" spans="1:5" x14ac:dyDescent="0.25">
      <c r="A103" s="3" t="str">
        <f>CONCATENATE(User!A103,"_Password")</f>
        <v>&amp;ai;Martin.denHartog_Password</v>
      </c>
      <c r="B103" s="2" t="s">
        <v>175</v>
      </c>
      <c r="C103" s="3" t="s">
        <v>1387</v>
      </c>
      <c r="D103" s="3" t="s">
        <v>176</v>
      </c>
      <c r="E103" s="3" t="s">
        <v>100</v>
      </c>
    </row>
    <row r="104" spans="1:5" x14ac:dyDescent="0.25">
      <c r="A104" s="3" t="str">
        <f>CONCATENATE(User!A104,"_Password")</f>
        <v>&amp;ai;Niklas.Rippe_Password</v>
      </c>
      <c r="B104" s="2" t="s">
        <v>175</v>
      </c>
      <c r="C104" s="3" t="s">
        <v>1387</v>
      </c>
      <c r="D104" s="3" t="s">
        <v>176</v>
      </c>
      <c r="E104" s="3" t="s">
        <v>100</v>
      </c>
    </row>
    <row r="105" spans="1:5" x14ac:dyDescent="0.25">
      <c r="A105" s="3" t="str">
        <f>CONCATENATE(User!A105,"_Password")</f>
        <v>&amp;ai;Håkan.Svensson_Password</v>
      </c>
      <c r="B105" s="2" t="s">
        <v>175</v>
      </c>
      <c r="C105" s="3" t="s">
        <v>1387</v>
      </c>
      <c r="D105" s="3" t="s">
        <v>176</v>
      </c>
      <c r="E105" s="3" t="s">
        <v>100</v>
      </c>
    </row>
    <row r="106" spans="1:5" x14ac:dyDescent="0.25">
      <c r="A106" s="3" t="str">
        <f>CONCATENATE(User!A106,"_Password")</f>
        <v>&amp;ai;Maria.Wendt_Password</v>
      </c>
      <c r="B106" s="2" t="s">
        <v>175</v>
      </c>
      <c r="C106" s="3" t="s">
        <v>1387</v>
      </c>
      <c r="D106" s="3" t="s">
        <v>176</v>
      </c>
      <c r="E106" s="3" t="s">
        <v>100</v>
      </c>
    </row>
    <row r="107" spans="1:5" x14ac:dyDescent="0.25">
      <c r="A107" s="3" t="str">
        <f>CONCATENATE(User!A107,"_Password")</f>
        <v>&amp;ai;Magnus.Edblom_Password</v>
      </c>
      <c r="B107" s="2" t="s">
        <v>175</v>
      </c>
      <c r="C107" s="3" t="s">
        <v>1387</v>
      </c>
      <c r="D107" s="3" t="s">
        <v>176</v>
      </c>
      <c r="E107" s="3" t="s">
        <v>100</v>
      </c>
    </row>
    <row r="108" spans="1:5" x14ac:dyDescent="0.25">
      <c r="A108" s="3" t="str">
        <f>CONCATENATE(User!A108,"_Password")</f>
        <v>&amp;ai;Daniel.Dahlberg_Password</v>
      </c>
      <c r="B108" s="2" t="s">
        <v>175</v>
      </c>
      <c r="C108" s="3" t="s">
        <v>1387</v>
      </c>
      <c r="D108" s="3" t="s">
        <v>176</v>
      </c>
      <c r="E108" s="3" t="s">
        <v>100</v>
      </c>
    </row>
    <row r="109" spans="1:5" x14ac:dyDescent="0.25">
      <c r="A109" s="3" t="str">
        <f>CONCATENATE(User!A109,"_Password")</f>
        <v>&amp;ai;Ronny.Annerqvist_Password</v>
      </c>
      <c r="B109" s="2" t="s">
        <v>175</v>
      </c>
      <c r="C109" s="3" t="s">
        <v>1387</v>
      </c>
      <c r="D109" s="3" t="s">
        <v>176</v>
      </c>
      <c r="E109" s="3" t="s">
        <v>100</v>
      </c>
    </row>
    <row r="110" spans="1:5" x14ac:dyDescent="0.25">
      <c r="A110" s="3" t="str">
        <f>CONCATENATE(User!A110,"_Password")</f>
        <v>&amp;ai;Lars.Celano_Password</v>
      </c>
      <c r="B110" s="2" t="s">
        <v>175</v>
      </c>
      <c r="C110" s="3" t="s">
        <v>1387</v>
      </c>
      <c r="D110" s="3" t="s">
        <v>176</v>
      </c>
      <c r="E110" s="3" t="s">
        <v>100</v>
      </c>
    </row>
    <row r="111" spans="1:5" x14ac:dyDescent="0.25">
      <c r="A111" s="3" t="str">
        <f>CONCATENATE(User!A111,"_Password")</f>
        <v>&amp;ai;Sigvard.Vågerdal_Password</v>
      </c>
      <c r="B111" s="2" t="s">
        <v>175</v>
      </c>
      <c r="C111" s="3" t="s">
        <v>1387</v>
      </c>
      <c r="D111" s="3" t="s">
        <v>176</v>
      </c>
      <c r="E111" s="3" t="s">
        <v>100</v>
      </c>
    </row>
    <row r="112" spans="1:5" x14ac:dyDescent="0.25">
      <c r="A112" s="3" t="str">
        <f>CONCATENATE(User!A112,"_Password")</f>
        <v>&amp;ai;Grimsgaardi_Password</v>
      </c>
      <c r="B112" s="2" t="s">
        <v>175</v>
      </c>
      <c r="C112" s="3" t="s">
        <v>1387</v>
      </c>
      <c r="D112" s="3" t="s">
        <v>176</v>
      </c>
      <c r="E112" s="3" t="s">
        <v>100</v>
      </c>
    </row>
    <row r="113" spans="1:5" x14ac:dyDescent="0.25">
      <c r="A113" s="3" t="str">
        <f>CONCATENATE(User!A113,"_Password")</f>
        <v>&amp;ai;Aase_Password</v>
      </c>
      <c r="B113" s="2" t="s">
        <v>175</v>
      </c>
      <c r="C113" s="3" t="s">
        <v>1387</v>
      </c>
      <c r="D113" s="3" t="s">
        <v>176</v>
      </c>
      <c r="E113" s="3" t="s">
        <v>100</v>
      </c>
    </row>
    <row r="114" spans="1:5" x14ac:dyDescent="0.25">
      <c r="A114" s="3" t="str">
        <f>CONCATENATE(User!A114,"_Password")</f>
        <v>&amp;ai;Bergfloedtj_Password</v>
      </c>
      <c r="B114" s="2" t="s">
        <v>175</v>
      </c>
      <c r="C114" s="3" t="s">
        <v>1387</v>
      </c>
      <c r="D114" s="3" t="s">
        <v>176</v>
      </c>
      <c r="E114" s="3" t="s">
        <v>100</v>
      </c>
    </row>
    <row r="115" spans="1:5" x14ac:dyDescent="0.25">
      <c r="A115" s="3" t="str">
        <f>CONCATENATE(User!A115,"_Password")</f>
        <v>&amp;ai;Maelandap_Password</v>
      </c>
      <c r="B115" s="2" t="s">
        <v>175</v>
      </c>
      <c r="C115" s="3" t="s">
        <v>1387</v>
      </c>
      <c r="D115" s="3" t="s">
        <v>176</v>
      </c>
      <c r="E115" s="3" t="s">
        <v>100</v>
      </c>
    </row>
    <row r="116" spans="1:5" x14ac:dyDescent="0.25">
      <c r="A116" s="3" t="str">
        <f>CONCATENATE(User!A116,"_Password")</f>
        <v>&amp;ai;Markussenb_Password</v>
      </c>
      <c r="B116" s="2" t="s">
        <v>175</v>
      </c>
      <c r="C116" s="3" t="s">
        <v>1387</v>
      </c>
      <c r="D116" s="3" t="s">
        <v>176</v>
      </c>
      <c r="E116" s="3" t="s">
        <v>100</v>
      </c>
    </row>
    <row r="117" spans="1:5" x14ac:dyDescent="0.25">
      <c r="A117" s="3" t="str">
        <f>CONCATENATE(User!A117,"_Password")</f>
        <v>&amp;ai;Ella-Magda.Axenram_Password</v>
      </c>
      <c r="B117" s="2" t="s">
        <v>175</v>
      </c>
      <c r="C117" s="3" t="s">
        <v>1387</v>
      </c>
      <c r="D117" s="3" t="s">
        <v>176</v>
      </c>
      <c r="E117" s="3" t="s">
        <v>100</v>
      </c>
    </row>
    <row r="118" spans="1:5" x14ac:dyDescent="0.25">
      <c r="A118" s="3" t="str">
        <f>CONCATENATE(User!A118,"_Password")</f>
        <v>&amp;ai;Robert.Nicander_Password</v>
      </c>
      <c r="B118" s="2" t="s">
        <v>175</v>
      </c>
      <c r="C118" s="3" t="s">
        <v>1387</v>
      </c>
      <c r="D118" s="3" t="s">
        <v>176</v>
      </c>
      <c r="E118" s="3" t="s">
        <v>100</v>
      </c>
    </row>
    <row r="119" spans="1:5" x14ac:dyDescent="0.25">
      <c r="A119" s="3" t="str">
        <f>CONCATENATE(User!A119,"_Password")</f>
        <v>&amp;ai;Lars.Ekelund_Password</v>
      </c>
      <c r="B119" s="2" t="s">
        <v>175</v>
      </c>
      <c r="C119" s="3" t="s">
        <v>1387</v>
      </c>
      <c r="D119" s="3" t="s">
        <v>176</v>
      </c>
      <c r="E119" s="3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" location="'UserPasswordStatus'!A4" display="&amp;as;PasswordActive"/>
    <hyperlink ref="B6" location="'UserPasswordStatus'!A4" display="&amp;as;PasswordActive"/>
    <hyperlink ref="B7" location="'UserPasswordStatus'!A4" display="&amp;as;PasswordActive"/>
    <hyperlink ref="B8" location="'UserPasswordStatus'!A4" display="&amp;as;PasswordActive"/>
    <hyperlink ref="B9" location="'UserPasswordStatus'!A4" display="&amp;as;PasswordActive"/>
    <hyperlink ref="B10" location="'UserPasswordStatus'!A4" display="&amp;as;PasswordActive"/>
    <hyperlink ref="B11" location="'UserPasswordStatus'!A4" display="&amp;as;PasswordActive"/>
    <hyperlink ref="B12" location="'UserPasswordStatus'!A4" display="&amp;as;PasswordActive"/>
    <hyperlink ref="B13" location="'UserPasswordStatus'!A4" display="&amp;as;PasswordActive"/>
    <hyperlink ref="B14" location="'UserPasswordStatus'!A4" display="&amp;as;PasswordActive"/>
    <hyperlink ref="B15" location="'UserPasswordStatus'!A4" display="&amp;as;PasswordActive"/>
    <hyperlink ref="B16" location="'UserPasswordStatus'!A4" display="&amp;as;PasswordActive"/>
    <hyperlink ref="B17" location="'UserPasswordStatus'!A4" display="&amp;as;PasswordActive"/>
    <hyperlink ref="B18" location="'UserPasswordStatus'!A4" display="&amp;as;PasswordActive"/>
    <hyperlink ref="B19" location="'UserPasswordStatus'!A4" display="&amp;as;PasswordActive"/>
    <hyperlink ref="B20" location="'UserPasswordStatus'!A4" display="&amp;as;PasswordActive"/>
    <hyperlink ref="B21" location="'UserPasswordStatus'!A4" display="&amp;as;PasswordActive"/>
    <hyperlink ref="B22" location="'UserPasswordStatus'!A4" display="&amp;as;PasswordActive"/>
    <hyperlink ref="B23" location="'UserPasswordStatus'!A4" display="&amp;as;PasswordActive"/>
    <hyperlink ref="B24" location="'UserPasswordStatus'!A4" display="&amp;as;PasswordActive"/>
    <hyperlink ref="B25" location="'UserPasswordStatus'!A4" display="&amp;as;PasswordActive"/>
    <hyperlink ref="B26" location="'UserPasswordStatus'!A4" display="&amp;as;PasswordActive"/>
    <hyperlink ref="B27" location="'UserPasswordStatus'!A4" display="&amp;as;PasswordActive"/>
    <hyperlink ref="B28" location="'UserPasswordStatus'!A4" display="&amp;as;PasswordActive"/>
    <hyperlink ref="B29" location="'UserPasswordStatus'!A4" display="&amp;as;PasswordActive"/>
    <hyperlink ref="B30" location="'UserPasswordStatus'!A4" display="&amp;as;PasswordActive"/>
    <hyperlink ref="B31" location="'UserPasswordStatus'!A4" display="&amp;as;PasswordActive"/>
    <hyperlink ref="B32" location="'UserPasswordStatus'!A4" display="&amp;as;PasswordActive"/>
    <hyperlink ref="B33" location="'UserPasswordStatus'!A4" display="&amp;as;PasswordActive"/>
    <hyperlink ref="B34" location="'UserPasswordStatus'!A4" display="&amp;as;PasswordActive"/>
    <hyperlink ref="B35" location="'UserPasswordStatus'!A4" display="&amp;as;PasswordActive"/>
    <hyperlink ref="B36" location="'UserPasswordStatus'!A4" display="&amp;as;PasswordActive"/>
    <hyperlink ref="B37" location="'UserPasswordStatus'!A4" display="&amp;as;PasswordActive"/>
    <hyperlink ref="B38" location="'UserPasswordStatus'!A4" display="&amp;as;PasswordActive"/>
    <hyperlink ref="B39" location="'UserPasswordStatus'!A4" display="&amp;as;PasswordActive"/>
    <hyperlink ref="B40" location="'UserPasswordStatus'!A4" display="&amp;as;PasswordActive"/>
    <hyperlink ref="B41" location="'UserPasswordStatus'!A4" display="&amp;as;PasswordActive"/>
    <hyperlink ref="B42" location="'UserPasswordStatus'!A4" display="&amp;as;PasswordActive"/>
    <hyperlink ref="B43" location="'UserPasswordStatus'!A4" display="&amp;as;PasswordActive"/>
    <hyperlink ref="B44" location="'UserPasswordStatus'!A4" display="&amp;as;PasswordActive"/>
    <hyperlink ref="B45" location="'UserPasswordStatus'!A4" display="&amp;as;PasswordActive"/>
    <hyperlink ref="B46" location="'UserPasswordStatus'!A4" display="&amp;as;PasswordActive"/>
    <hyperlink ref="B47" location="'UserPasswordStatus'!A4" display="&amp;as;PasswordActive"/>
    <hyperlink ref="B48" location="'UserPasswordStatus'!A4" display="&amp;as;PasswordActive"/>
    <hyperlink ref="B49" location="'UserPasswordStatus'!A4" display="&amp;as;PasswordActive"/>
    <hyperlink ref="B50" location="'UserPasswordStatus'!A4" display="&amp;as;PasswordActive"/>
    <hyperlink ref="B51" location="'UserPasswordStatus'!A4" display="&amp;as;PasswordActive"/>
    <hyperlink ref="B52" location="'UserPasswordStatus'!A4" display="&amp;as;PasswordActive"/>
    <hyperlink ref="B53" location="'UserPasswordStatus'!A4" display="&amp;as;PasswordActive"/>
    <hyperlink ref="B54" location="'UserPasswordStatus'!A4" display="&amp;as;PasswordActive"/>
    <hyperlink ref="B55" location="'UserPasswordStatus'!A4" display="&amp;as;PasswordActive"/>
    <hyperlink ref="B56" location="'UserPasswordStatus'!A4" display="&amp;as;PasswordActive"/>
    <hyperlink ref="B57" location="'UserPasswordStatus'!A4" display="&amp;as;PasswordActive"/>
    <hyperlink ref="B58" location="'UserPasswordStatus'!A4" display="&amp;as;PasswordActive"/>
    <hyperlink ref="B59" location="'UserPasswordStatus'!A4" display="&amp;as;PasswordActive"/>
    <hyperlink ref="B60" location="'UserPasswordStatus'!A4" display="&amp;as;PasswordActive"/>
    <hyperlink ref="B61" location="'UserPasswordStatus'!A4" display="&amp;as;PasswordActive"/>
    <hyperlink ref="B62" location="'UserPasswordStatus'!A4" display="&amp;as;PasswordActive"/>
    <hyperlink ref="B63" location="'UserPasswordStatus'!A4" display="&amp;as;PasswordActive"/>
    <hyperlink ref="B64" location="'UserPasswordStatus'!A4" display="&amp;as;PasswordActive"/>
    <hyperlink ref="B65" location="'UserPasswordStatus'!A4" display="&amp;as;PasswordActive"/>
    <hyperlink ref="B66" location="'UserPasswordStatus'!A4" display="&amp;as;PasswordActive"/>
    <hyperlink ref="B67" location="'UserPasswordStatus'!A4" display="&amp;as;PasswordActive"/>
    <hyperlink ref="B68" location="'UserPasswordStatus'!A4" display="&amp;as;PasswordActive"/>
    <hyperlink ref="B69" location="'UserPasswordStatus'!A4" display="&amp;as;PasswordActive"/>
    <hyperlink ref="B70" location="'UserPasswordStatus'!A4" display="&amp;as;PasswordActive"/>
    <hyperlink ref="B71" location="'UserPasswordStatus'!A4" display="&amp;as;PasswordActive"/>
    <hyperlink ref="B72" location="'UserPasswordStatus'!A4" display="&amp;as;PasswordActive"/>
    <hyperlink ref="B73" location="'UserPasswordStatus'!A4" display="&amp;as;PasswordActive"/>
    <hyperlink ref="B74" location="'UserPasswordStatus'!A4" display="&amp;as;PasswordActive"/>
    <hyperlink ref="B75" location="'UserPasswordStatus'!A4" display="&amp;as;PasswordActive"/>
    <hyperlink ref="B76" location="'UserPasswordStatus'!A4" display="&amp;as;PasswordActive"/>
    <hyperlink ref="B77" location="'UserPasswordStatus'!A4" display="&amp;as;PasswordActive"/>
    <hyperlink ref="B78" location="'UserPasswordStatus'!A4" display="&amp;as;PasswordActive"/>
    <hyperlink ref="B79" location="'UserPasswordStatus'!A4" display="&amp;as;PasswordActive"/>
    <hyperlink ref="B80" location="'UserPasswordStatus'!A4" display="&amp;as;PasswordActive"/>
    <hyperlink ref="B81" location="'UserPasswordStatus'!A4" display="&amp;as;PasswordActive"/>
    <hyperlink ref="B82" location="'UserPasswordStatus'!A4" display="&amp;as;PasswordActive"/>
    <hyperlink ref="B83" location="'UserPasswordStatus'!A4" display="&amp;as;PasswordActive"/>
    <hyperlink ref="B84" location="'UserPasswordStatus'!A4" display="&amp;as;PasswordActive"/>
    <hyperlink ref="B85" location="'UserPasswordStatus'!A4" display="&amp;as;PasswordActive"/>
    <hyperlink ref="B86" location="'UserPasswordStatus'!A4" display="&amp;as;PasswordActive"/>
    <hyperlink ref="B87" location="'UserPasswordStatus'!A4" display="&amp;as;PasswordActive"/>
    <hyperlink ref="B88" location="'UserPasswordStatus'!A4" display="&amp;as;PasswordActive"/>
    <hyperlink ref="B89" location="'UserPasswordStatus'!A4" display="&amp;as;PasswordActive"/>
    <hyperlink ref="B90" location="'UserPasswordStatus'!A4" display="&amp;as;PasswordActive"/>
    <hyperlink ref="B91" location="'UserPasswordStatus'!A4" display="&amp;as;PasswordActive"/>
    <hyperlink ref="B92" location="'UserPasswordStatus'!A4" display="&amp;as;PasswordActive"/>
    <hyperlink ref="B93" location="'UserPasswordStatus'!A4" display="&amp;as;PasswordActive"/>
    <hyperlink ref="B94" location="'UserPasswordStatus'!A4" display="&amp;as;PasswordActive"/>
    <hyperlink ref="B95" location="'UserPasswordStatus'!A4" display="&amp;as;PasswordActive"/>
    <hyperlink ref="B96" location="'UserPasswordStatus'!A4" display="&amp;as;PasswordActive"/>
    <hyperlink ref="B97" location="'UserPasswordStatus'!A4" display="&amp;as;PasswordActive"/>
    <hyperlink ref="B98" location="'UserPasswordStatus'!A4" display="&amp;as;PasswordActive"/>
    <hyperlink ref="B99" location="'UserPasswordStatus'!A4" display="&amp;as;PasswordActive"/>
    <hyperlink ref="B100" location="'UserPasswordStatus'!A4" display="&amp;as;PasswordActive"/>
    <hyperlink ref="B101" location="'UserPasswordStatus'!A4" display="&amp;as;PasswordActive"/>
    <hyperlink ref="B102" location="'UserPasswordStatus'!A4" display="&amp;as;PasswordActive"/>
    <hyperlink ref="B103" location="'UserPasswordStatus'!A4" display="&amp;as;PasswordActive"/>
    <hyperlink ref="B104" location="'UserPasswordStatus'!A4" display="&amp;as;PasswordActive"/>
    <hyperlink ref="B105" location="'UserPasswordStatus'!A4" display="&amp;as;PasswordActive"/>
    <hyperlink ref="B106" location="'UserPasswordStatus'!A4" display="&amp;as;PasswordActive"/>
    <hyperlink ref="B107" location="'UserPasswordStatus'!A4" display="&amp;as;PasswordActive"/>
    <hyperlink ref="B108" location="'UserPasswordStatus'!A4" display="&amp;as;PasswordActive"/>
    <hyperlink ref="B109" location="'UserPasswordStatus'!A4" display="&amp;as;PasswordActive"/>
    <hyperlink ref="B110" location="'UserPasswordStatus'!A4" display="&amp;as;PasswordActive"/>
    <hyperlink ref="B111" location="'UserPasswordStatus'!A4" display="&amp;as;PasswordActive"/>
    <hyperlink ref="B112" location="'UserPasswordStatus'!A4" display="&amp;as;PasswordActive"/>
    <hyperlink ref="B113" location="'UserPasswordStatus'!A4" display="&amp;as;PasswordActive"/>
    <hyperlink ref="B114" location="'UserPasswordStatus'!A4" display="&amp;as;PasswordActive"/>
    <hyperlink ref="B115" location="'UserPasswordStatus'!A4" display="&amp;as;PasswordActive"/>
    <hyperlink ref="B116" location="'UserPasswordStatus'!A4" display="&amp;as;PasswordActive"/>
    <hyperlink ref="B117" location="'UserPasswordStatus'!A4" display="&amp;as;PasswordActive"/>
    <hyperlink ref="B118" location="'UserPasswordStatus'!A4" display="&amp;as;PasswordActive"/>
    <hyperlink ref="B119" location="'UserPasswordStatus'!A4" display="&amp;as;PasswordActiv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82" zoomScale="70" zoomScaleNormal="70" workbookViewId="0">
      <selection activeCell="A94" sqref="A94:XFD121"/>
    </sheetView>
  </sheetViews>
  <sheetFormatPr defaultColWidth="8.85546875"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6" x14ac:dyDescent="0.25">
      <c r="A1" t="s">
        <v>98</v>
      </c>
      <c r="B1" t="s">
        <v>174</v>
      </c>
      <c r="C1" t="s">
        <v>87</v>
      </c>
      <c r="D1" t="s">
        <v>99</v>
      </c>
      <c r="E1" t="s">
        <v>99</v>
      </c>
    </row>
    <row r="2" spans="1:6" x14ac:dyDescent="0.25">
      <c r="A2" t="str">
        <f>CONCATENATE(User!A2,"_Password")</f>
        <v>&amp;ai;ERNT_Password</v>
      </c>
      <c r="B2" s="2" t="s">
        <v>175</v>
      </c>
      <c r="C2" s="3" t="s">
        <v>1387</v>
      </c>
      <c r="D2" t="s">
        <v>176</v>
      </c>
      <c r="E2" t="s">
        <v>100</v>
      </c>
    </row>
    <row r="3" spans="1:6" x14ac:dyDescent="0.25">
      <c r="A3" s="3" t="str">
        <f>CONCATENATE(User!A3,"_Password")</f>
        <v>&amp;ai;STOLLENWERKD_Password</v>
      </c>
      <c r="B3" s="2" t="s">
        <v>175</v>
      </c>
      <c r="C3" s="3" t="s">
        <v>1387</v>
      </c>
      <c r="D3" s="3" t="s">
        <v>176</v>
      </c>
      <c r="E3" s="3" t="s">
        <v>100</v>
      </c>
      <c r="F3" s="3"/>
    </row>
    <row r="4" spans="1:6" x14ac:dyDescent="0.25">
      <c r="A4" s="3" t="str">
        <f>CONCATENATE(User!A4,"_Password")</f>
        <v>&amp;ai;ANDRZEJCZYKG_Password</v>
      </c>
      <c r="B4" s="2" t="s">
        <v>175</v>
      </c>
      <c r="C4" s="3" t="s">
        <v>1387</v>
      </c>
      <c r="D4" s="3" t="s">
        <v>176</v>
      </c>
      <c r="E4" s="3" t="s">
        <v>100</v>
      </c>
      <c r="F4" s="3"/>
    </row>
    <row r="5" spans="1:6" x14ac:dyDescent="0.25">
      <c r="A5" s="3" t="str">
        <f>CONCATENATE(User!A5,"_Password")</f>
        <v>&amp;ai;BALAMUTM_Password</v>
      </c>
      <c r="B5" s="2" t="s">
        <v>175</v>
      </c>
      <c r="C5" s="3" t="s">
        <v>1387</v>
      </c>
      <c r="D5" s="3" t="s">
        <v>176</v>
      </c>
      <c r="E5" s="3" t="s">
        <v>100</v>
      </c>
      <c r="F5" s="3"/>
    </row>
    <row r="6" spans="1:6" x14ac:dyDescent="0.25">
      <c r="A6" s="3" t="str">
        <f>CONCATENATE(User!A6,"_Password")</f>
        <v>&amp;ai;BALANP_Password</v>
      </c>
      <c r="B6" s="2" t="s">
        <v>175</v>
      </c>
      <c r="C6" s="3" t="s">
        <v>1387</v>
      </c>
      <c r="D6" s="3" t="s">
        <v>176</v>
      </c>
      <c r="E6" s="3" t="s">
        <v>100</v>
      </c>
      <c r="F6" s="3"/>
    </row>
    <row r="7" spans="1:6" x14ac:dyDescent="0.25">
      <c r="A7" s="3" t="str">
        <f>CONCATENATE(User!A7,"_Password")</f>
        <v>&amp;ai;BIALKT_Password</v>
      </c>
      <c r="B7" s="2" t="s">
        <v>175</v>
      </c>
      <c r="C7" s="3" t="s">
        <v>1387</v>
      </c>
      <c r="D7" s="3" t="s">
        <v>176</v>
      </c>
      <c r="E7" s="3" t="s">
        <v>100</v>
      </c>
      <c r="F7" s="3"/>
    </row>
    <row r="8" spans="1:6" x14ac:dyDescent="0.25">
      <c r="A8" s="3" t="str">
        <f>CONCATENATE(User!A8,"_Password")</f>
        <v>&amp;ai;BILICHJ_Password</v>
      </c>
      <c r="B8" s="2" t="s">
        <v>175</v>
      </c>
      <c r="C8" s="3" t="s">
        <v>1387</v>
      </c>
      <c r="D8" s="3" t="s">
        <v>176</v>
      </c>
      <c r="E8" s="3" t="s">
        <v>100</v>
      </c>
      <c r="F8" s="3"/>
    </row>
    <row r="9" spans="1:6" x14ac:dyDescent="0.25">
      <c r="A9" s="3" t="str">
        <f>CONCATENATE(User!A9,"_Password")</f>
        <v>&amp;ai;BLAZII_Password</v>
      </c>
      <c r="B9" s="2" t="s">
        <v>175</v>
      </c>
      <c r="C9" s="3" t="s">
        <v>1387</v>
      </c>
      <c r="D9" s="3" t="s">
        <v>176</v>
      </c>
      <c r="E9" s="3" t="s">
        <v>100</v>
      </c>
      <c r="F9" s="3"/>
    </row>
    <row r="10" spans="1:6" x14ac:dyDescent="0.25">
      <c r="A10" s="3" t="str">
        <f>CONCATENATE(User!A10,"_Password")</f>
        <v>&amp;ai;BRACHAW_Password</v>
      </c>
      <c r="B10" s="2" t="s">
        <v>175</v>
      </c>
      <c r="C10" s="3" t="s">
        <v>1387</v>
      </c>
      <c r="D10" s="3" t="s">
        <v>176</v>
      </c>
      <c r="E10" s="3" t="s">
        <v>100</v>
      </c>
      <c r="F10" s="3"/>
    </row>
    <row r="11" spans="1:6" x14ac:dyDescent="0.25">
      <c r="A11" s="3" t="str">
        <f>CONCATENATE(User!A11,"_Password")</f>
        <v>&amp;ai;BRANDYSL_Password</v>
      </c>
      <c r="B11" s="2" t="s">
        <v>175</v>
      </c>
      <c r="C11" s="3" t="s">
        <v>1387</v>
      </c>
      <c r="D11" s="3" t="s">
        <v>176</v>
      </c>
      <c r="E11" s="3" t="s">
        <v>100</v>
      </c>
      <c r="F11" s="3"/>
    </row>
    <row r="12" spans="1:6" x14ac:dyDescent="0.25">
      <c r="A12" s="3" t="str">
        <f>CONCATENATE(User!A12,"_Password")</f>
        <v>&amp;ai;BRYNDAP_Password</v>
      </c>
      <c r="B12" s="2" t="s">
        <v>175</v>
      </c>
      <c r="C12" s="3" t="s">
        <v>1387</v>
      </c>
      <c r="D12" s="3" t="s">
        <v>176</v>
      </c>
      <c r="E12" s="3" t="s">
        <v>100</v>
      </c>
      <c r="F12" s="3"/>
    </row>
    <row r="13" spans="1:6" x14ac:dyDescent="0.25">
      <c r="A13" s="3" t="str">
        <f>CONCATENATE(User!A13,"_Password")</f>
        <v>&amp;ai;CERVENAKM_Password</v>
      </c>
      <c r="B13" s="2" t="s">
        <v>175</v>
      </c>
      <c r="C13" s="3" t="s">
        <v>1387</v>
      </c>
      <c r="D13" s="3" t="s">
        <v>176</v>
      </c>
      <c r="E13" s="3" t="s">
        <v>100</v>
      </c>
      <c r="F13" s="3"/>
    </row>
    <row r="14" spans="1:6" x14ac:dyDescent="0.25">
      <c r="A14" s="3" t="str">
        <f>CONCATENATE(User!A14,"_Password")</f>
        <v>&amp;ai;CHELBAR_Password</v>
      </c>
      <c r="B14" s="2" t="s">
        <v>175</v>
      </c>
      <c r="C14" s="3" t="s">
        <v>1387</v>
      </c>
      <c r="D14" s="3" t="s">
        <v>176</v>
      </c>
      <c r="E14" s="3" t="s">
        <v>100</v>
      </c>
      <c r="F14" s="3"/>
    </row>
    <row r="15" spans="1:6" x14ac:dyDescent="0.25">
      <c r="A15" s="3" t="str">
        <f>CONCATENATE(User!A15,"_Password")</f>
        <v>&amp;ai;CZERNICKID_Password</v>
      </c>
      <c r="B15" s="2" t="s">
        <v>175</v>
      </c>
      <c r="C15" s="3" t="s">
        <v>1387</v>
      </c>
      <c r="D15" s="3" t="s">
        <v>176</v>
      </c>
      <c r="E15" s="3" t="s">
        <v>100</v>
      </c>
      <c r="F15" s="3"/>
    </row>
    <row r="16" spans="1:6" x14ac:dyDescent="0.25">
      <c r="A16" s="3" t="str">
        <f>CONCATENATE(User!A16,"_Password")</f>
        <v>&amp;ai;CZOPEKM_Password</v>
      </c>
      <c r="B16" s="2" t="s">
        <v>175</v>
      </c>
      <c r="C16" s="3" t="s">
        <v>1387</v>
      </c>
      <c r="D16" s="3" t="s">
        <v>176</v>
      </c>
      <c r="E16" s="3" t="s">
        <v>100</v>
      </c>
      <c r="F16" s="3"/>
    </row>
    <row r="17" spans="1:6" x14ac:dyDescent="0.25">
      <c r="A17" s="3" t="str">
        <f>CONCATENATE(User!A17,"_Password")</f>
        <v>&amp;ai;DUDEKK_Password</v>
      </c>
      <c r="B17" s="2" t="s">
        <v>175</v>
      </c>
      <c r="C17" s="3" t="s">
        <v>1387</v>
      </c>
      <c r="D17" s="3" t="s">
        <v>176</v>
      </c>
      <c r="E17" s="3" t="s">
        <v>100</v>
      </c>
      <c r="F17" s="3"/>
    </row>
    <row r="18" spans="1:6" x14ac:dyDescent="0.25">
      <c r="A18" s="3" t="str">
        <f>CONCATENATE(User!A18,"_Password")</f>
        <v>&amp;ai;DUDKIEWICZP_Password</v>
      </c>
      <c r="B18" s="2" t="s">
        <v>175</v>
      </c>
      <c r="C18" s="3" t="s">
        <v>1387</v>
      </c>
      <c r="D18" s="3" t="s">
        <v>176</v>
      </c>
      <c r="E18" s="3" t="s">
        <v>100</v>
      </c>
      <c r="F18" s="3"/>
    </row>
    <row r="19" spans="1:6" x14ac:dyDescent="0.25">
      <c r="A19" s="3" t="str">
        <f>CONCATENATE(User!A19,"_Password")</f>
        <v>&amp;ai;DUSEKF_Password</v>
      </c>
      <c r="B19" s="2" t="s">
        <v>175</v>
      </c>
      <c r="C19" s="3" t="s">
        <v>1387</v>
      </c>
      <c r="D19" s="3" t="s">
        <v>176</v>
      </c>
      <c r="E19" s="3" t="s">
        <v>100</v>
      </c>
      <c r="F19" s="3"/>
    </row>
    <row r="20" spans="1:6" x14ac:dyDescent="0.25">
      <c r="A20" s="3" t="str">
        <f>CONCATENATE(User!A20,"_Password")</f>
        <v>&amp;ai;EMILIANJ_Password</v>
      </c>
      <c r="B20" s="2" t="s">
        <v>175</v>
      </c>
      <c r="C20" s="3" t="s">
        <v>1387</v>
      </c>
      <c r="D20" s="3" t="s">
        <v>176</v>
      </c>
      <c r="E20" s="3" t="s">
        <v>100</v>
      </c>
      <c r="F20" s="3"/>
    </row>
    <row r="21" spans="1:6" x14ac:dyDescent="0.25">
      <c r="A21" s="3" t="str">
        <f>CONCATENATE(User!A21,"_Password")</f>
        <v>&amp;ai;FIUCEKM_Password</v>
      </c>
      <c r="B21" s="2" t="s">
        <v>175</v>
      </c>
      <c r="C21" s="3" t="s">
        <v>1387</v>
      </c>
      <c r="D21" s="3" t="s">
        <v>176</v>
      </c>
      <c r="E21" s="3" t="s">
        <v>100</v>
      </c>
      <c r="F21" s="3"/>
    </row>
    <row r="22" spans="1:6" x14ac:dyDescent="0.25">
      <c r="A22" s="3" t="str">
        <f>CONCATENATE(User!A22,"_Password")</f>
        <v>&amp;ai;GABARAS_Password</v>
      </c>
      <c r="B22" s="2" t="s">
        <v>175</v>
      </c>
      <c r="C22" s="3" t="s">
        <v>1387</v>
      </c>
      <c r="D22" s="3" t="s">
        <v>176</v>
      </c>
      <c r="E22" s="3" t="s">
        <v>100</v>
      </c>
      <c r="F22" s="3"/>
    </row>
    <row r="23" spans="1:6" x14ac:dyDescent="0.25">
      <c r="A23" s="3" t="str">
        <f>CONCATENATE(User!A23,"_Password")</f>
        <v>&amp;ai;GALDAM_Password</v>
      </c>
      <c r="B23" s="2" t="s">
        <v>175</v>
      </c>
      <c r="C23" s="3" t="s">
        <v>1387</v>
      </c>
      <c r="D23" s="3" t="s">
        <v>176</v>
      </c>
      <c r="E23" s="3" t="s">
        <v>100</v>
      </c>
      <c r="F23" s="3"/>
    </row>
    <row r="24" spans="1:6" x14ac:dyDescent="0.25">
      <c r="A24" s="3" t="str">
        <f>CONCATENATE(User!A24,"_Password")</f>
        <v>&amp;ai;GORACZKOM_Password</v>
      </c>
      <c r="B24" s="2" t="s">
        <v>175</v>
      </c>
      <c r="C24" s="3" t="s">
        <v>1387</v>
      </c>
      <c r="D24" s="3" t="s">
        <v>176</v>
      </c>
      <c r="E24" s="3" t="s">
        <v>100</v>
      </c>
      <c r="F24" s="3"/>
    </row>
    <row r="25" spans="1:6" x14ac:dyDescent="0.25">
      <c r="A25" s="3" t="str">
        <f>CONCATENATE(User!A25,"_Password")</f>
        <v>&amp;ai;GRYZAKL_Password</v>
      </c>
      <c r="B25" s="2" t="s">
        <v>175</v>
      </c>
      <c r="C25" s="3" t="s">
        <v>1387</v>
      </c>
      <c r="D25" s="3" t="s">
        <v>176</v>
      </c>
      <c r="E25" s="3" t="s">
        <v>100</v>
      </c>
      <c r="F25" s="3"/>
    </row>
    <row r="26" spans="1:6" x14ac:dyDescent="0.25">
      <c r="A26" s="3" t="str">
        <f>CONCATENATE(User!A26,"_Password")</f>
        <v>&amp;ai;GRZESIAKA_Password</v>
      </c>
      <c r="B26" s="2" t="s">
        <v>175</v>
      </c>
      <c r="C26" s="3" t="s">
        <v>1387</v>
      </c>
      <c r="D26" s="3" t="s">
        <v>176</v>
      </c>
      <c r="E26" s="3" t="s">
        <v>100</v>
      </c>
      <c r="F26" s="3"/>
    </row>
    <row r="27" spans="1:6" x14ac:dyDescent="0.25">
      <c r="A27" s="3" t="str">
        <f>CONCATENATE(User!A27,"_Password")</f>
        <v>&amp;ai;HAJAST_Password</v>
      </c>
      <c r="B27" s="2" t="s">
        <v>175</v>
      </c>
      <c r="C27" s="3" t="s">
        <v>1387</v>
      </c>
      <c r="D27" s="3" t="s">
        <v>176</v>
      </c>
      <c r="E27" s="3" t="s">
        <v>100</v>
      </c>
      <c r="F27" s="3"/>
    </row>
    <row r="28" spans="1:6" x14ac:dyDescent="0.25">
      <c r="A28" s="3" t="str">
        <f>CONCATENATE(User!A28,"_Password")</f>
        <v>&amp;ai;HARANCZYKM_Password</v>
      </c>
      <c r="B28" s="2" t="s">
        <v>175</v>
      </c>
      <c r="C28" s="3" t="s">
        <v>1387</v>
      </c>
      <c r="D28" s="3" t="s">
        <v>176</v>
      </c>
      <c r="E28" s="3" t="s">
        <v>100</v>
      </c>
      <c r="F28" s="3"/>
    </row>
    <row r="29" spans="1:6" x14ac:dyDescent="0.25">
      <c r="A29" s="3" t="str">
        <f>CONCATENATE(User!A29,"_Password")</f>
        <v>&amp;ai;INDREIG_Password</v>
      </c>
      <c r="B29" s="2" t="s">
        <v>175</v>
      </c>
      <c r="C29" s="3" t="s">
        <v>1387</v>
      </c>
      <c r="D29" s="3" t="s">
        <v>176</v>
      </c>
      <c r="E29" s="3" t="s">
        <v>100</v>
      </c>
      <c r="F29" s="3"/>
    </row>
    <row r="30" spans="1:6" x14ac:dyDescent="0.25">
      <c r="A30" s="3" t="str">
        <f>CONCATENATE(User!A30,"_Password")</f>
        <v>&amp;ai;JACZEWSKIM_Password</v>
      </c>
      <c r="B30" s="2" t="s">
        <v>175</v>
      </c>
      <c r="C30" s="3" t="s">
        <v>1387</v>
      </c>
      <c r="D30" s="3" t="s">
        <v>176</v>
      </c>
      <c r="E30" s="3" t="s">
        <v>100</v>
      </c>
      <c r="F30" s="3"/>
    </row>
    <row r="31" spans="1:6" x14ac:dyDescent="0.25">
      <c r="A31" s="3" t="str">
        <f>CONCATENATE(User!A31,"_Password")</f>
        <v>&amp;ai;JANIKR_Password</v>
      </c>
      <c r="B31" s="2" t="s">
        <v>175</v>
      </c>
      <c r="C31" s="3" t="s">
        <v>1387</v>
      </c>
      <c r="D31" s="3" t="s">
        <v>176</v>
      </c>
      <c r="E31" s="3" t="s">
        <v>100</v>
      </c>
      <c r="F31" s="3"/>
    </row>
    <row r="32" spans="1:6" x14ac:dyDescent="0.25">
      <c r="A32" s="3" t="str">
        <f>CONCATENATE(User!A32,"_Password")</f>
        <v>&amp;ai;JEDYNAKB_Password</v>
      </c>
      <c r="B32" s="2" t="s">
        <v>175</v>
      </c>
      <c r="C32" s="3" t="s">
        <v>1387</v>
      </c>
      <c r="D32" s="3" t="s">
        <v>176</v>
      </c>
      <c r="E32" s="3" t="s">
        <v>100</v>
      </c>
      <c r="F32" s="3"/>
    </row>
    <row r="33" spans="1:6" x14ac:dyDescent="0.25">
      <c r="A33" s="3" t="str">
        <f>CONCATENATE(User!A33,"_Password")</f>
        <v>&amp;ai;JEDYNAKW_Password</v>
      </c>
      <c r="B33" s="2" t="s">
        <v>175</v>
      </c>
      <c r="C33" s="3" t="s">
        <v>1387</v>
      </c>
      <c r="D33" s="3" t="s">
        <v>176</v>
      </c>
      <c r="E33" s="3" t="s">
        <v>100</v>
      </c>
      <c r="F33" s="3"/>
    </row>
    <row r="34" spans="1:6" x14ac:dyDescent="0.25">
      <c r="A34" s="3" t="str">
        <f>CONCATENATE(User!A34,"_Password")</f>
        <v>&amp;ai;KAMINSKAK_Password</v>
      </c>
      <c r="B34" s="2" t="s">
        <v>175</v>
      </c>
      <c r="C34" s="3" t="s">
        <v>1387</v>
      </c>
      <c r="D34" s="3" t="s">
        <v>176</v>
      </c>
      <c r="E34" s="3" t="s">
        <v>100</v>
      </c>
      <c r="F34" s="3"/>
    </row>
    <row r="35" spans="1:6" x14ac:dyDescent="0.25">
      <c r="A35" s="3" t="str">
        <f>CONCATENATE(User!A35,"_Password")</f>
        <v>&amp;ai;KASPERCZYKM_Password</v>
      </c>
      <c r="B35" s="2" t="s">
        <v>175</v>
      </c>
      <c r="C35" s="3" t="s">
        <v>1387</v>
      </c>
      <c r="D35" s="3" t="s">
        <v>176</v>
      </c>
      <c r="E35" s="3" t="s">
        <v>100</v>
      </c>
      <c r="F35" s="3"/>
    </row>
    <row r="36" spans="1:6" x14ac:dyDescent="0.25">
      <c r="A36" s="3" t="str">
        <f>CONCATENATE(User!A36,"_Password")</f>
        <v>&amp;ai;KEREKC_Password</v>
      </c>
      <c r="B36" s="2" t="s">
        <v>175</v>
      </c>
      <c r="C36" s="3" t="s">
        <v>1387</v>
      </c>
      <c r="D36" s="3" t="s">
        <v>176</v>
      </c>
      <c r="E36" s="3" t="s">
        <v>100</v>
      </c>
      <c r="F36" s="3"/>
    </row>
    <row r="37" spans="1:6" x14ac:dyDescent="0.25">
      <c r="A37" s="3" t="str">
        <f>CONCATENATE(User!A37,"_Password")</f>
        <v>&amp;ai;KOCJANK_Password</v>
      </c>
      <c r="B37" s="2" t="s">
        <v>175</v>
      </c>
      <c r="C37" s="3" t="s">
        <v>1387</v>
      </c>
      <c r="D37" s="3" t="s">
        <v>176</v>
      </c>
      <c r="E37" s="3" t="s">
        <v>100</v>
      </c>
      <c r="F37" s="3"/>
    </row>
    <row r="38" spans="1:6" x14ac:dyDescent="0.25">
      <c r="A38" s="3" t="str">
        <f>CONCATENATE(User!A38,"_Password")</f>
        <v>&amp;ai;KOPACZJ_Password</v>
      </c>
      <c r="B38" s="2" t="s">
        <v>175</v>
      </c>
      <c r="C38" s="3" t="s">
        <v>1387</v>
      </c>
      <c r="D38" s="3" t="s">
        <v>176</v>
      </c>
      <c r="E38" s="3" t="s">
        <v>100</v>
      </c>
      <c r="F38" s="3"/>
    </row>
    <row r="39" spans="1:6" x14ac:dyDescent="0.25">
      <c r="A39" s="3" t="str">
        <f>CONCATENATE(User!A39,"_Password")</f>
        <v>&amp;ai;KOZIOLG_Password</v>
      </c>
      <c r="B39" s="2" t="s">
        <v>175</v>
      </c>
      <c r="C39" s="3" t="s">
        <v>1387</v>
      </c>
      <c r="D39" s="3" t="s">
        <v>176</v>
      </c>
      <c r="E39" s="3" t="s">
        <v>100</v>
      </c>
      <c r="F39" s="3"/>
    </row>
    <row r="40" spans="1:6" x14ac:dyDescent="0.25">
      <c r="A40" s="3" t="str">
        <f>CONCATENATE(User!A40,"_Password")</f>
        <v>&amp;ai;KRAWCZYKZ_Password</v>
      </c>
      <c r="B40" s="2" t="s">
        <v>175</v>
      </c>
      <c r="C40" s="3" t="s">
        <v>1387</v>
      </c>
      <c r="D40" s="3" t="s">
        <v>176</v>
      </c>
      <c r="E40" s="3" t="s">
        <v>100</v>
      </c>
      <c r="F40" s="3"/>
    </row>
    <row r="41" spans="1:6" x14ac:dyDescent="0.25">
      <c r="A41" s="3" t="str">
        <f>CONCATENATE(User!A41,"_Password")</f>
        <v>&amp;ai;KROLM_Password</v>
      </c>
      <c r="B41" s="2" t="s">
        <v>175</v>
      </c>
      <c r="C41" s="3" t="s">
        <v>1387</v>
      </c>
      <c r="D41" s="3" t="s">
        <v>176</v>
      </c>
      <c r="E41" s="3" t="s">
        <v>100</v>
      </c>
      <c r="F41" s="3"/>
    </row>
    <row r="42" spans="1:6" x14ac:dyDescent="0.25">
      <c r="A42" s="3" t="str">
        <f>CONCATENATE(User!A42,"_Password")</f>
        <v>&amp;ai;KROWIAKK_Password</v>
      </c>
      <c r="B42" s="2" t="s">
        <v>175</v>
      </c>
      <c r="C42" s="3" t="s">
        <v>1387</v>
      </c>
      <c r="D42" s="3" t="s">
        <v>176</v>
      </c>
      <c r="E42" s="3" t="s">
        <v>100</v>
      </c>
      <c r="F42" s="3"/>
    </row>
    <row r="43" spans="1:6" x14ac:dyDescent="0.25">
      <c r="A43" s="3" t="str">
        <f>CONCATENATE(User!A43,"_Password")</f>
        <v>&amp;ai;KUCHTAM_Password</v>
      </c>
      <c r="B43" s="2" t="s">
        <v>175</v>
      </c>
      <c r="C43" s="3" t="s">
        <v>1387</v>
      </c>
      <c r="D43" s="3" t="s">
        <v>176</v>
      </c>
      <c r="E43" s="3" t="s">
        <v>100</v>
      </c>
      <c r="F43" s="3"/>
    </row>
    <row r="44" spans="1:6" x14ac:dyDescent="0.25">
      <c r="A44" s="3" t="str">
        <f>CONCATENATE(User!A44,"_Password")</f>
        <v>&amp;ai;KULAK_Password</v>
      </c>
      <c r="B44" s="2" t="s">
        <v>175</v>
      </c>
      <c r="C44" s="3" t="s">
        <v>1387</v>
      </c>
      <c r="D44" s="3" t="s">
        <v>176</v>
      </c>
      <c r="E44" s="3" t="s">
        <v>100</v>
      </c>
      <c r="F44" s="3"/>
    </row>
    <row r="45" spans="1:6" x14ac:dyDescent="0.25">
      <c r="A45" s="3" t="str">
        <f>CONCATENATE(User!A45,"_Password")</f>
        <v>&amp;ai;KWIATKOWSKIJ_Password</v>
      </c>
      <c r="B45" s="2" t="s">
        <v>175</v>
      </c>
      <c r="C45" s="3" t="s">
        <v>1387</v>
      </c>
      <c r="D45" s="3" t="s">
        <v>176</v>
      </c>
      <c r="E45" s="3" t="s">
        <v>100</v>
      </c>
      <c r="F45" s="3"/>
    </row>
    <row r="46" spans="1:6" x14ac:dyDescent="0.25">
      <c r="A46" s="3" t="str">
        <f>CONCATENATE(User!A46,"_Password")</f>
        <v>&amp;ai;LUKASIEWICZS_Password</v>
      </c>
      <c r="B46" s="2" t="s">
        <v>175</v>
      </c>
      <c r="C46" s="3" t="s">
        <v>1387</v>
      </c>
      <c r="D46" s="3" t="s">
        <v>176</v>
      </c>
      <c r="E46" s="3" t="s">
        <v>100</v>
      </c>
      <c r="F46" s="3"/>
    </row>
    <row r="47" spans="1:6" x14ac:dyDescent="0.25">
      <c r="A47" s="3" t="str">
        <f>CONCATENATE(User!A47,"_Password")</f>
        <v>&amp;ai;MICHNAB_Password</v>
      </c>
      <c r="B47" s="2" t="s">
        <v>175</v>
      </c>
      <c r="C47" s="3" t="s">
        <v>1387</v>
      </c>
      <c r="D47" s="3" t="s">
        <v>176</v>
      </c>
      <c r="E47" s="3" t="s">
        <v>100</v>
      </c>
      <c r="F47" s="3"/>
    </row>
    <row r="48" spans="1:6" x14ac:dyDescent="0.25">
      <c r="A48" s="3" t="str">
        <f>CONCATENATE(User!A48,"_Password")</f>
        <v>&amp;ai;MIESZANIECP_Password</v>
      </c>
      <c r="B48" s="2" t="s">
        <v>175</v>
      </c>
      <c r="C48" s="3" t="s">
        <v>1387</v>
      </c>
      <c r="D48" s="3" t="s">
        <v>176</v>
      </c>
      <c r="E48" s="3" t="s">
        <v>100</v>
      </c>
      <c r="F48" s="3"/>
    </row>
    <row r="49" spans="1:6" x14ac:dyDescent="0.25">
      <c r="A49" s="3" t="str">
        <f>CONCATENATE(User!A49,"_Password")</f>
        <v>&amp;ai;MISTERSKAP_Password</v>
      </c>
      <c r="B49" s="2" t="s">
        <v>175</v>
      </c>
      <c r="C49" s="3" t="s">
        <v>1387</v>
      </c>
      <c r="D49" s="3" t="s">
        <v>176</v>
      </c>
      <c r="E49" s="3" t="s">
        <v>100</v>
      </c>
      <c r="F49" s="3"/>
    </row>
    <row r="50" spans="1:6" x14ac:dyDescent="0.25">
      <c r="A50" s="3" t="str">
        <f>CONCATENATE(User!A50,"_Password")</f>
        <v>&amp;ai;MOISIDISJ_Password</v>
      </c>
      <c r="B50" s="2" t="s">
        <v>175</v>
      </c>
      <c r="C50" s="3" t="s">
        <v>1387</v>
      </c>
      <c r="D50" s="3" t="s">
        <v>176</v>
      </c>
      <c r="E50" s="3" t="s">
        <v>100</v>
      </c>
      <c r="F50" s="3"/>
    </row>
    <row r="51" spans="1:6" x14ac:dyDescent="0.25">
      <c r="A51" s="3" t="str">
        <f>CONCATENATE(User!A51,"_Password")</f>
        <v>&amp;ai;NOWAKP_Password</v>
      </c>
      <c r="B51" s="2" t="s">
        <v>175</v>
      </c>
      <c r="C51" s="3" t="s">
        <v>1387</v>
      </c>
      <c r="D51" s="3" t="s">
        <v>176</v>
      </c>
      <c r="E51" s="3" t="s">
        <v>100</v>
      </c>
      <c r="F51" s="3"/>
    </row>
    <row r="52" spans="1:6" x14ac:dyDescent="0.25">
      <c r="A52" s="3" t="str">
        <f>CONCATENATE(User!A52,"_Password")</f>
        <v>&amp;ai;OLTEANUA_Password</v>
      </c>
      <c r="B52" s="2" t="s">
        <v>175</v>
      </c>
      <c r="C52" s="3" t="s">
        <v>1387</v>
      </c>
      <c r="D52" s="3" t="s">
        <v>176</v>
      </c>
      <c r="E52" s="3" t="s">
        <v>100</v>
      </c>
      <c r="F52" s="3"/>
    </row>
    <row r="53" spans="1:6" x14ac:dyDescent="0.25">
      <c r="A53" s="3" t="str">
        <f>CONCATENATE(User!A53,"_Password")</f>
        <v>&amp;ai;PACZYNSKIZ_Password</v>
      </c>
      <c r="B53" s="2" t="s">
        <v>175</v>
      </c>
      <c r="C53" s="3" t="s">
        <v>1387</v>
      </c>
      <c r="D53" s="3" t="s">
        <v>176</v>
      </c>
      <c r="E53" s="3" t="s">
        <v>100</v>
      </c>
      <c r="F53" s="3"/>
    </row>
    <row r="54" spans="1:6" x14ac:dyDescent="0.25">
      <c r="A54" s="3" t="str">
        <f>CONCATENATE(User!A54,"_Password")</f>
        <v>&amp;ai;PILARSKIK_Password</v>
      </c>
      <c r="B54" s="2" t="s">
        <v>175</v>
      </c>
      <c r="C54" s="3" t="s">
        <v>1387</v>
      </c>
      <c r="D54" s="3" t="s">
        <v>176</v>
      </c>
      <c r="E54" s="3" t="s">
        <v>100</v>
      </c>
      <c r="F54" s="3"/>
    </row>
    <row r="55" spans="1:6" x14ac:dyDescent="0.25">
      <c r="A55" s="3" t="str">
        <f>CONCATENATE(User!A55,"_Password")</f>
        <v>&amp;ai;POLAKR_Password</v>
      </c>
      <c r="B55" s="2" t="s">
        <v>175</v>
      </c>
      <c r="C55" s="3" t="s">
        <v>1387</v>
      </c>
      <c r="D55" s="3" t="s">
        <v>176</v>
      </c>
      <c r="E55" s="3" t="s">
        <v>100</v>
      </c>
      <c r="F55" s="3"/>
    </row>
    <row r="56" spans="1:6" x14ac:dyDescent="0.25">
      <c r="A56" s="3" t="str">
        <f>CONCATENATE(User!A56,"_Password")</f>
        <v>&amp;ai;PYKAS_Password</v>
      </c>
      <c r="B56" s="2" t="s">
        <v>175</v>
      </c>
      <c r="C56" s="3" t="s">
        <v>1387</v>
      </c>
      <c r="D56" s="3" t="s">
        <v>176</v>
      </c>
      <c r="E56" s="3" t="s">
        <v>100</v>
      </c>
      <c r="F56" s="3"/>
    </row>
    <row r="57" spans="1:6" x14ac:dyDescent="0.25">
      <c r="A57" s="3" t="str">
        <f>CONCATENATE(User!A57,"_Password")</f>
        <v>&amp;ai;SCHOLZT_Password</v>
      </c>
      <c r="B57" s="2" t="s">
        <v>175</v>
      </c>
      <c r="C57" s="3" t="s">
        <v>1387</v>
      </c>
      <c r="D57" s="3" t="s">
        <v>176</v>
      </c>
      <c r="E57" s="3" t="s">
        <v>100</v>
      </c>
      <c r="F57" s="3"/>
    </row>
    <row r="58" spans="1:6" x14ac:dyDescent="0.25">
      <c r="A58" s="3" t="str">
        <f>CONCATENATE(User!A58,"_Password")</f>
        <v>&amp;ai;SENDECKIL_Password</v>
      </c>
      <c r="B58" s="2" t="s">
        <v>175</v>
      </c>
      <c r="C58" s="3" t="s">
        <v>1387</v>
      </c>
      <c r="D58" s="3" t="s">
        <v>176</v>
      </c>
      <c r="E58" s="3" t="s">
        <v>100</v>
      </c>
      <c r="F58" s="3"/>
    </row>
    <row r="59" spans="1:6" x14ac:dyDescent="0.25">
      <c r="A59" s="3" t="str">
        <f>CONCATENATE(User!A59,"_Password")</f>
        <v>&amp;ai;SIWEKP_Password</v>
      </c>
      <c r="B59" s="2" t="s">
        <v>175</v>
      </c>
      <c r="C59" s="3" t="s">
        <v>1387</v>
      </c>
      <c r="D59" s="3" t="s">
        <v>176</v>
      </c>
      <c r="E59" s="3" t="s">
        <v>100</v>
      </c>
      <c r="F59" s="3"/>
    </row>
    <row r="60" spans="1:6" x14ac:dyDescent="0.25">
      <c r="A60" s="3" t="str">
        <f>CONCATENATE(User!A60,"_Password")</f>
        <v>&amp;ai;SKWAREKM_Password</v>
      </c>
      <c r="B60" s="2" t="s">
        <v>175</v>
      </c>
      <c r="C60" s="3" t="s">
        <v>1387</v>
      </c>
      <c r="D60" s="3" t="s">
        <v>176</v>
      </c>
      <c r="E60" s="3" t="s">
        <v>100</v>
      </c>
      <c r="F60" s="3"/>
    </row>
    <row r="61" spans="1:6" x14ac:dyDescent="0.25">
      <c r="A61" s="3" t="str">
        <f>CONCATENATE(User!A61,"_Password")</f>
        <v>&amp;ai;SROCZYNSKIM_Password</v>
      </c>
      <c r="B61" s="2" t="s">
        <v>175</v>
      </c>
      <c r="C61" s="3" t="s">
        <v>1387</v>
      </c>
      <c r="D61" s="3" t="s">
        <v>176</v>
      </c>
      <c r="E61" s="3" t="s">
        <v>100</v>
      </c>
      <c r="F61" s="3"/>
    </row>
    <row r="62" spans="1:6" x14ac:dyDescent="0.25">
      <c r="A62" s="3" t="str">
        <f>CONCATENATE(User!A62,"_Password")</f>
        <v>&amp;ai;STANKOVICA_Password</v>
      </c>
      <c r="B62" s="2" t="s">
        <v>175</v>
      </c>
      <c r="C62" s="3" t="s">
        <v>1387</v>
      </c>
      <c r="D62" s="3" t="s">
        <v>176</v>
      </c>
      <c r="E62" s="3" t="s">
        <v>100</v>
      </c>
      <c r="F62" s="3"/>
    </row>
    <row r="63" spans="1:6" x14ac:dyDescent="0.25">
      <c r="A63" s="3" t="str">
        <f>CONCATENATE(User!A63,"_Password")</f>
        <v>&amp;ai;STAWIERAJA_Password</v>
      </c>
      <c r="B63" s="2" t="s">
        <v>175</v>
      </c>
      <c r="C63" s="3" t="s">
        <v>1387</v>
      </c>
      <c r="D63" s="3" t="s">
        <v>176</v>
      </c>
      <c r="E63" s="3" t="s">
        <v>100</v>
      </c>
      <c r="F63" s="3"/>
    </row>
    <row r="64" spans="1:6" x14ac:dyDescent="0.25">
      <c r="A64" s="3" t="str">
        <f>CONCATENATE(User!A64,"_Password")</f>
        <v>&amp;ai;SVOCAKOVAS_Password</v>
      </c>
      <c r="B64" s="2" t="s">
        <v>175</v>
      </c>
      <c r="C64" s="3" t="s">
        <v>1387</v>
      </c>
      <c r="D64" s="3" t="s">
        <v>176</v>
      </c>
      <c r="E64" s="3" t="s">
        <v>100</v>
      </c>
      <c r="F64" s="3"/>
    </row>
    <row r="65" spans="1:6" x14ac:dyDescent="0.25">
      <c r="A65" s="3" t="str">
        <f>CONCATENATE(User!A65,"_Password")</f>
        <v>&amp;ai;SZKULTINS_Password</v>
      </c>
      <c r="B65" s="2" t="s">
        <v>175</v>
      </c>
      <c r="C65" s="3" t="s">
        <v>1387</v>
      </c>
      <c r="D65" s="3" t="s">
        <v>176</v>
      </c>
      <c r="E65" s="3" t="s">
        <v>100</v>
      </c>
      <c r="F65" s="3"/>
    </row>
    <row r="66" spans="1:6" x14ac:dyDescent="0.25">
      <c r="A66" s="3" t="str">
        <f>CONCATENATE(User!A66,"_Password")</f>
        <v>&amp;ai;TACZALAJ_Password</v>
      </c>
      <c r="B66" s="2" t="s">
        <v>175</v>
      </c>
      <c r="C66" s="3" t="s">
        <v>1387</v>
      </c>
      <c r="D66" s="3" t="s">
        <v>176</v>
      </c>
      <c r="E66" s="3" t="s">
        <v>100</v>
      </c>
      <c r="F66" s="3"/>
    </row>
    <row r="67" spans="1:6" x14ac:dyDescent="0.25">
      <c r="A67" s="3" t="str">
        <f>CONCATENATE(User!A67,"_Password")</f>
        <v>&amp;ai;TKACZYKK_Password</v>
      </c>
      <c r="B67" s="2" t="s">
        <v>175</v>
      </c>
      <c r="C67" s="3" t="s">
        <v>1387</v>
      </c>
      <c r="D67" s="3" t="s">
        <v>176</v>
      </c>
      <c r="E67" s="3" t="s">
        <v>100</v>
      </c>
      <c r="F67" s="3"/>
    </row>
    <row r="68" spans="1:6" x14ac:dyDescent="0.25">
      <c r="A68" s="3" t="str">
        <f>CONCATENATE(User!A68,"_Password")</f>
        <v>&amp;ai;TOKARSKIP_Password</v>
      </c>
      <c r="B68" s="2" t="s">
        <v>175</v>
      </c>
      <c r="C68" s="3" t="s">
        <v>1387</v>
      </c>
      <c r="D68" s="3" t="s">
        <v>176</v>
      </c>
      <c r="E68" s="3" t="s">
        <v>100</v>
      </c>
      <c r="F68" s="3"/>
    </row>
    <row r="69" spans="1:6" x14ac:dyDescent="0.25">
      <c r="A69" s="3" t="str">
        <f>CONCATENATE(User!A69,"_Password")</f>
        <v>&amp;ai;TYNORP_Password</v>
      </c>
      <c r="B69" s="2" t="s">
        <v>175</v>
      </c>
      <c r="C69" s="3" t="s">
        <v>1387</v>
      </c>
      <c r="D69" s="3" t="s">
        <v>176</v>
      </c>
      <c r="E69" s="3" t="s">
        <v>100</v>
      </c>
      <c r="F69" s="3"/>
    </row>
    <row r="70" spans="1:6" x14ac:dyDescent="0.25">
      <c r="A70" s="3" t="str">
        <f>CONCATENATE(User!A70,"_Password")</f>
        <v>&amp;ai;VOJTECHOVSKA_Password</v>
      </c>
      <c r="B70" s="2" t="s">
        <v>175</v>
      </c>
      <c r="C70" s="3" t="s">
        <v>1387</v>
      </c>
      <c r="D70" s="3" t="s">
        <v>176</v>
      </c>
      <c r="E70" s="3" t="s">
        <v>100</v>
      </c>
      <c r="F70" s="3"/>
    </row>
    <row r="71" spans="1:6" x14ac:dyDescent="0.25">
      <c r="A71" s="3" t="str">
        <f>CONCATENATE(User!A71,"_Password")</f>
        <v>&amp;ai;WASIKW_Password</v>
      </c>
      <c r="B71" s="2" t="s">
        <v>175</v>
      </c>
      <c r="C71" s="3" t="s">
        <v>1387</v>
      </c>
      <c r="D71" s="3" t="s">
        <v>176</v>
      </c>
      <c r="E71" s="3" t="s">
        <v>100</v>
      </c>
      <c r="F71" s="3"/>
    </row>
    <row r="72" spans="1:6" x14ac:dyDescent="0.25">
      <c r="A72" s="3" t="str">
        <f>CONCATENATE(User!A72,"_Password")</f>
        <v>&amp;ai;WITKOWSKIR_Password</v>
      </c>
      <c r="B72" s="2" t="s">
        <v>175</v>
      </c>
      <c r="C72" s="3" t="s">
        <v>1387</v>
      </c>
      <c r="D72" s="3" t="s">
        <v>176</v>
      </c>
      <c r="E72" s="3" t="s">
        <v>100</v>
      </c>
      <c r="F72" s="3"/>
    </row>
    <row r="73" spans="1:6" x14ac:dyDescent="0.25">
      <c r="A73" s="3" t="str">
        <f>CONCATENATE(User!A73,"_Password")</f>
        <v>&amp;ai;WLUDARAZ_Password</v>
      </c>
      <c r="B73" s="2" t="s">
        <v>175</v>
      </c>
      <c r="C73" s="3" t="s">
        <v>1387</v>
      </c>
      <c r="D73" s="3" t="s">
        <v>176</v>
      </c>
      <c r="E73" s="3" t="s">
        <v>100</v>
      </c>
      <c r="F73" s="3"/>
    </row>
    <row r="74" spans="1:6" x14ac:dyDescent="0.25">
      <c r="A74" s="3" t="str">
        <f>CONCATENATE(User!A74,"_Password")</f>
        <v>&amp;ai;WOLAKA_Password</v>
      </c>
      <c r="B74" s="2" t="s">
        <v>175</v>
      </c>
      <c r="C74" s="3" t="s">
        <v>1387</v>
      </c>
      <c r="D74" s="3" t="s">
        <v>176</v>
      </c>
      <c r="E74" s="3" t="s">
        <v>100</v>
      </c>
      <c r="F74" s="3"/>
    </row>
    <row r="75" spans="1:6" x14ac:dyDescent="0.25">
      <c r="A75" s="3" t="str">
        <f>CONCATENATE(User!A75,"_Password")</f>
        <v>&amp;ai;WOLSKID_Password</v>
      </c>
      <c r="B75" s="2" t="s">
        <v>175</v>
      </c>
      <c r="C75" s="3" t="s">
        <v>1387</v>
      </c>
      <c r="D75" s="3" t="s">
        <v>176</v>
      </c>
      <c r="E75" s="3" t="s">
        <v>100</v>
      </c>
      <c r="F75" s="3"/>
    </row>
    <row r="76" spans="1:6" x14ac:dyDescent="0.25">
      <c r="A76" s="3" t="str">
        <f>CONCATENATE(User!A76,"_Password")</f>
        <v>&amp;ai;WoszczekW_Password</v>
      </c>
      <c r="B76" s="2" t="s">
        <v>175</v>
      </c>
      <c r="C76" s="3" t="s">
        <v>1387</v>
      </c>
      <c r="D76" s="3" t="s">
        <v>176</v>
      </c>
      <c r="E76" s="3" t="s">
        <v>100</v>
      </c>
      <c r="F76" s="3"/>
    </row>
    <row r="77" spans="1:6" x14ac:dyDescent="0.25">
      <c r="A77" s="3" t="str">
        <f>CONCATENATE(User!A77,"_Password")</f>
        <v>&amp;ai;WSOLEKJ_Password</v>
      </c>
      <c r="B77" s="2" t="s">
        <v>175</v>
      </c>
      <c r="C77" s="3" t="s">
        <v>1387</v>
      </c>
      <c r="D77" s="3" t="s">
        <v>176</v>
      </c>
      <c r="E77" s="3" t="s">
        <v>100</v>
      </c>
      <c r="F77" s="3"/>
    </row>
    <row r="78" spans="1:6" x14ac:dyDescent="0.25">
      <c r="A78" s="3" t="str">
        <f>CONCATENATE(User!A78,"_Password")</f>
        <v>&amp;ai;ZABAWAA_Password</v>
      </c>
      <c r="B78" s="2" t="s">
        <v>175</v>
      </c>
      <c r="C78" s="3" t="s">
        <v>1387</v>
      </c>
      <c r="D78" s="3" t="s">
        <v>176</v>
      </c>
      <c r="E78" s="3" t="s">
        <v>100</v>
      </c>
      <c r="F78" s="3"/>
    </row>
    <row r="79" spans="1:6" x14ac:dyDescent="0.25">
      <c r="A79" s="3" t="str">
        <f>CONCATENATE(User!A79,"_Password")</f>
        <v>&amp;ai;ZADYKOWICZG_Password</v>
      </c>
      <c r="B79" s="2" t="s">
        <v>175</v>
      </c>
      <c r="C79" s="3" t="s">
        <v>1387</v>
      </c>
      <c r="D79" s="3" t="s">
        <v>176</v>
      </c>
      <c r="E79" s="3" t="s">
        <v>100</v>
      </c>
      <c r="F79" s="3"/>
    </row>
    <row r="80" spans="1:6" x14ac:dyDescent="0.25">
      <c r="A80" s="3" t="str">
        <f>CONCATENATE(User!A80,"_Password")</f>
        <v>&amp;ai;ZARSKIL_Password</v>
      </c>
      <c r="B80" s="2" t="s">
        <v>175</v>
      </c>
      <c r="C80" s="3" t="s">
        <v>1387</v>
      </c>
      <c r="D80" s="3" t="s">
        <v>176</v>
      </c>
      <c r="E80" s="3" t="s">
        <v>100</v>
      </c>
      <c r="F80" s="3"/>
    </row>
    <row r="81" spans="1:6" x14ac:dyDescent="0.25">
      <c r="A81" s="3" t="str">
        <f>CONCATENATE(User!A81,"_Password")</f>
        <v>&amp;ai;GACZOLR_Password</v>
      </c>
      <c r="B81" s="2" t="s">
        <v>175</v>
      </c>
      <c r="C81" s="3" t="s">
        <v>1387</v>
      </c>
      <c r="D81" s="3" t="s">
        <v>176</v>
      </c>
      <c r="E81" s="3" t="s">
        <v>100</v>
      </c>
      <c r="F81" s="3"/>
    </row>
    <row r="82" spans="1:6" x14ac:dyDescent="0.25">
      <c r="A82" s="3" t="str">
        <f>CONCATENATE(User!A82,"_Password")</f>
        <v>&amp;ai;SWIATEKP_Password</v>
      </c>
      <c r="B82" s="2" t="s">
        <v>175</v>
      </c>
      <c r="C82" s="3" t="s">
        <v>1387</v>
      </c>
      <c r="D82" s="3" t="s">
        <v>176</v>
      </c>
      <c r="E82" s="3" t="s">
        <v>100</v>
      </c>
      <c r="F82" s="3"/>
    </row>
    <row r="83" spans="1:6" x14ac:dyDescent="0.25">
      <c r="A83" s="3" t="str">
        <f>CONCATENATE(User!A83,"_Password")</f>
        <v>&amp;ai;CERVENP_Password</v>
      </c>
      <c r="B83" s="2" t="s">
        <v>175</v>
      </c>
      <c r="C83" s="3" t="s">
        <v>1387</v>
      </c>
      <c r="D83" s="3" t="s">
        <v>176</v>
      </c>
      <c r="E83" s="3" t="s">
        <v>100</v>
      </c>
      <c r="F83" s="3"/>
    </row>
    <row r="84" spans="1:6" x14ac:dyDescent="0.25">
      <c r="A84" s="3" t="str">
        <f>CONCATENATE(User!A84,"_Password")</f>
        <v>&amp;ai;CUPROVAL_Password</v>
      </c>
      <c r="B84" s="2" t="s">
        <v>175</v>
      </c>
      <c r="C84" s="3" t="s">
        <v>1387</v>
      </c>
      <c r="D84" s="3" t="s">
        <v>176</v>
      </c>
      <c r="E84" s="3" t="s">
        <v>100</v>
      </c>
      <c r="F84" s="3"/>
    </row>
    <row r="85" spans="1:6" x14ac:dyDescent="0.25">
      <c r="A85" s="3" t="str">
        <f>CONCATENATE(User!A85,"_Password")</f>
        <v>&amp;ai;GRALM_Password</v>
      </c>
      <c r="B85" s="2" t="s">
        <v>175</v>
      </c>
      <c r="C85" s="3" t="s">
        <v>1387</v>
      </c>
      <c r="D85" s="3" t="s">
        <v>176</v>
      </c>
      <c r="E85" s="3" t="s">
        <v>100</v>
      </c>
      <c r="F85" s="3"/>
    </row>
    <row r="86" spans="1:6" x14ac:dyDescent="0.25">
      <c r="A86" s="3" t="str">
        <f>CONCATENATE(User!A86,"_Password")</f>
        <v>&amp;ai;KORONDIB_Password</v>
      </c>
      <c r="B86" s="2" t="s">
        <v>175</v>
      </c>
      <c r="C86" s="3" t="s">
        <v>1387</v>
      </c>
      <c r="D86" s="3" t="s">
        <v>176</v>
      </c>
      <c r="E86" s="3" t="s">
        <v>100</v>
      </c>
      <c r="F86" s="3"/>
    </row>
    <row r="87" spans="1:6" x14ac:dyDescent="0.25">
      <c r="A87" s="3" t="str">
        <f>CONCATENATE(User!A87,"_Password")</f>
        <v>&amp;ai;KOTWICAP_Password</v>
      </c>
      <c r="B87" s="2" t="s">
        <v>175</v>
      </c>
      <c r="C87" s="3" t="s">
        <v>1387</v>
      </c>
      <c r="D87" s="3" t="s">
        <v>176</v>
      </c>
      <c r="E87" s="3" t="s">
        <v>100</v>
      </c>
      <c r="F87" s="3"/>
    </row>
    <row r="88" spans="1:6" x14ac:dyDescent="0.25">
      <c r="A88" s="3" t="str">
        <f>CONCATENATE(User!A88,"_Password")</f>
        <v>&amp;ai;KRAWCZYKT_Password</v>
      </c>
      <c r="B88" s="2" t="s">
        <v>175</v>
      </c>
      <c r="C88" s="3" t="s">
        <v>1387</v>
      </c>
      <c r="D88" s="3" t="s">
        <v>176</v>
      </c>
      <c r="E88" s="3" t="s">
        <v>100</v>
      </c>
      <c r="F88" s="3"/>
    </row>
    <row r="89" spans="1:6" x14ac:dyDescent="0.25">
      <c r="A89" s="3" t="str">
        <f>CONCATENATE(User!A89,"_Password")</f>
        <v>&amp;ai;YUTAKAO_Password</v>
      </c>
      <c r="B89" s="2" t="s">
        <v>175</v>
      </c>
      <c r="C89" s="3" t="s">
        <v>1387</v>
      </c>
      <c r="D89" s="3" t="s">
        <v>176</v>
      </c>
      <c r="E89" s="3" t="s">
        <v>100</v>
      </c>
      <c r="F89" s="3"/>
    </row>
    <row r="90" spans="1:6" x14ac:dyDescent="0.25">
      <c r="A90" s="3" t="str">
        <f>CONCATENATE(User!A90,"_Password")</f>
        <v>&amp;ai;SIMKOVAJ_Password</v>
      </c>
      <c r="B90" s="2" t="s">
        <v>175</v>
      </c>
      <c r="C90" s="3" t="s">
        <v>1387</v>
      </c>
      <c r="D90" s="3" t="s">
        <v>176</v>
      </c>
      <c r="E90" s="3" t="s">
        <v>100</v>
      </c>
      <c r="F90" s="3"/>
    </row>
    <row r="91" spans="1:6" x14ac:dyDescent="0.25">
      <c r="A91" s="3" t="str">
        <f>CONCATENATE(User!A91,"_Password")</f>
        <v>&amp;ai;SLOWINSKIM_Password</v>
      </c>
      <c r="B91" s="2" t="s">
        <v>175</v>
      </c>
      <c r="C91" s="3" t="s">
        <v>1387</v>
      </c>
      <c r="D91" s="3" t="s">
        <v>176</v>
      </c>
      <c r="E91" s="3" t="s">
        <v>100</v>
      </c>
      <c r="F91" s="3"/>
    </row>
    <row r="92" spans="1:6" x14ac:dyDescent="0.25">
      <c r="A92" s="3" t="str">
        <f>CONCATENATE(User!A92,"_Password")</f>
        <v>&amp;ai;WALUSIAKM_Password</v>
      </c>
      <c r="B92" s="2" t="s">
        <v>175</v>
      </c>
      <c r="C92" s="3" t="s">
        <v>1387</v>
      </c>
      <c r="D92" s="3" t="s">
        <v>176</v>
      </c>
      <c r="E92" s="3" t="s">
        <v>100</v>
      </c>
      <c r="F92" s="3"/>
    </row>
    <row r="93" spans="1:6" x14ac:dyDescent="0.25">
      <c r="A93" s="3" t="str">
        <f>CONCATENATE(User!A93,"_Password")</f>
        <v>&amp;ai;WroblewskiK_Password</v>
      </c>
      <c r="B93" s="2" t="s">
        <v>175</v>
      </c>
      <c r="C93" s="3" t="s">
        <v>1387</v>
      </c>
      <c r="D93" s="3" t="s">
        <v>176</v>
      </c>
      <c r="E93" s="3" t="s">
        <v>100</v>
      </c>
      <c r="F93" s="3"/>
    </row>
    <row r="94" spans="1:6" x14ac:dyDescent="0.25">
      <c r="A94" s="3" t="str">
        <f>CONCATENATE(User!A94,"_Password")</f>
        <v>&amp;ai;GORCZAKA_Password</v>
      </c>
      <c r="B94" s="2" t="s">
        <v>175</v>
      </c>
      <c r="C94" s="3" t="s">
        <v>1387</v>
      </c>
      <c r="D94" s="3" t="s">
        <v>176</v>
      </c>
      <c r="E94" s="3" t="s">
        <v>100</v>
      </c>
      <c r="F94" s="3"/>
    </row>
    <row r="95" spans="1:6" s="3" customFormat="1" x14ac:dyDescent="0.25">
      <c r="A95" s="3" t="str">
        <f>CONCATENATE(User!A95,"_Password")</f>
        <v>&amp;ai;PALMAKAM_Password</v>
      </c>
      <c r="B95" s="2" t="s">
        <v>175</v>
      </c>
      <c r="C95" s="3" t="s">
        <v>1387</v>
      </c>
      <c r="D95" s="3" t="s">
        <v>176</v>
      </c>
      <c r="E95" s="3" t="s">
        <v>100</v>
      </c>
    </row>
    <row r="96" spans="1:6" s="3" customFormat="1" x14ac:dyDescent="0.25">
      <c r="A96" s="3" t="str">
        <f>CONCATENATE(User!A96,"_Password")</f>
        <v>&amp;ai;GlowackaP_Password</v>
      </c>
      <c r="B96" s="2" t="s">
        <v>175</v>
      </c>
      <c r="C96" s="3" t="s">
        <v>1387</v>
      </c>
      <c r="D96" s="3" t="s">
        <v>176</v>
      </c>
      <c r="E96" s="3" t="s">
        <v>100</v>
      </c>
    </row>
    <row r="97" spans="1:5" s="3" customFormat="1" x14ac:dyDescent="0.25">
      <c r="A97" s="3" t="str">
        <f>CONCATENATE(User!A97,"_Password")</f>
        <v>&amp;ai;BorbiroL_Password</v>
      </c>
      <c r="B97" s="2" t="s">
        <v>175</v>
      </c>
      <c r="C97" s="3" t="s">
        <v>1387</v>
      </c>
      <c r="D97" s="3" t="s">
        <v>176</v>
      </c>
      <c r="E97" s="3" t="s">
        <v>100</v>
      </c>
    </row>
    <row r="98" spans="1:5" s="3" customFormat="1" x14ac:dyDescent="0.25">
      <c r="A98" s="3" t="str">
        <f>CONCATENATE(User!A98,"_Password")</f>
        <v>&amp;ai;KOTZM_Password</v>
      </c>
      <c r="B98" s="2" t="s">
        <v>175</v>
      </c>
      <c r="C98" s="3" t="s">
        <v>1387</v>
      </c>
      <c r="D98" s="3" t="s">
        <v>176</v>
      </c>
      <c r="E98" s="3" t="s">
        <v>100</v>
      </c>
    </row>
    <row r="99" spans="1:5" s="3" customFormat="1" x14ac:dyDescent="0.25">
      <c r="A99" s="3" t="str">
        <f>CONCATENATE(User!A99,"_Password")</f>
        <v>&amp;ai;LIBICHERR_Password</v>
      </c>
      <c r="B99" s="2" t="s">
        <v>175</v>
      </c>
      <c r="C99" s="3" t="s">
        <v>1387</v>
      </c>
      <c r="D99" s="3" t="s">
        <v>176</v>
      </c>
      <c r="E99" s="3" t="s">
        <v>100</v>
      </c>
    </row>
    <row r="100" spans="1:5" s="3" customFormat="1" x14ac:dyDescent="0.25">
      <c r="A100" s="3" t="str">
        <f>CONCATENATE(User!A100,"_Password")</f>
        <v>&amp;ai;PIA.IWAR_Password</v>
      </c>
      <c r="B100" s="2" t="s">
        <v>175</v>
      </c>
      <c r="C100" s="3" t="s">
        <v>1387</v>
      </c>
      <c r="D100" s="3" t="s">
        <v>176</v>
      </c>
      <c r="E100" s="3" t="s">
        <v>100</v>
      </c>
    </row>
    <row r="101" spans="1:5" s="3" customFormat="1" x14ac:dyDescent="0.25">
      <c r="A101" s="3" t="str">
        <f>CONCATENATE(User!A101,"_Password")</f>
        <v>&amp;ai;Christine.Thornqvist_Password</v>
      </c>
      <c r="B101" s="2" t="s">
        <v>175</v>
      </c>
      <c r="C101" s="3" t="s">
        <v>1387</v>
      </c>
      <c r="D101" s="3" t="s">
        <v>176</v>
      </c>
      <c r="E101" s="3" t="s">
        <v>100</v>
      </c>
    </row>
    <row r="102" spans="1:5" s="3" customFormat="1" x14ac:dyDescent="0.25">
      <c r="A102" s="3" t="str">
        <f>CONCATENATE(User!A102,"_Password")</f>
        <v>&amp;ai;Hans.Forsberg_Password</v>
      </c>
      <c r="B102" s="2" t="s">
        <v>175</v>
      </c>
      <c r="C102" s="3" t="s">
        <v>1387</v>
      </c>
      <c r="D102" s="3" t="s">
        <v>176</v>
      </c>
      <c r="E102" s="3" t="s">
        <v>100</v>
      </c>
    </row>
    <row r="103" spans="1:5" s="3" customFormat="1" x14ac:dyDescent="0.25">
      <c r="A103" s="3" t="str">
        <f>CONCATENATE(User!A103,"_Password")</f>
        <v>&amp;ai;Martin.denHartog_Password</v>
      </c>
      <c r="B103" s="2" t="s">
        <v>175</v>
      </c>
      <c r="C103" s="3" t="s">
        <v>1387</v>
      </c>
      <c r="D103" s="3" t="s">
        <v>176</v>
      </c>
      <c r="E103" s="3" t="s">
        <v>100</v>
      </c>
    </row>
    <row r="104" spans="1:5" s="3" customFormat="1" x14ac:dyDescent="0.25">
      <c r="A104" s="3" t="str">
        <f>CONCATENATE(User!A104,"_Password")</f>
        <v>&amp;ai;Niklas.Rippe_Password</v>
      </c>
      <c r="B104" s="2" t="s">
        <v>175</v>
      </c>
      <c r="C104" s="3" t="s">
        <v>1387</v>
      </c>
      <c r="D104" s="3" t="s">
        <v>176</v>
      </c>
      <c r="E104" s="3" t="s">
        <v>100</v>
      </c>
    </row>
    <row r="105" spans="1:5" s="3" customFormat="1" x14ac:dyDescent="0.25">
      <c r="A105" s="3" t="str">
        <f>CONCATENATE(User!A105,"_Password")</f>
        <v>&amp;ai;Håkan.Svensson_Password</v>
      </c>
      <c r="B105" s="2" t="s">
        <v>175</v>
      </c>
      <c r="C105" s="3" t="s">
        <v>1387</v>
      </c>
      <c r="D105" s="3" t="s">
        <v>176</v>
      </c>
      <c r="E105" s="3" t="s">
        <v>100</v>
      </c>
    </row>
    <row r="106" spans="1:5" s="3" customFormat="1" x14ac:dyDescent="0.25">
      <c r="A106" s="3" t="str">
        <f>CONCATENATE(User!A106,"_Password")</f>
        <v>&amp;ai;Maria.Wendt_Password</v>
      </c>
      <c r="B106" s="2" t="s">
        <v>175</v>
      </c>
      <c r="C106" s="3" t="s">
        <v>1387</v>
      </c>
      <c r="D106" s="3" t="s">
        <v>176</v>
      </c>
      <c r="E106" s="3" t="s">
        <v>100</v>
      </c>
    </row>
    <row r="107" spans="1:5" s="3" customFormat="1" x14ac:dyDescent="0.25">
      <c r="A107" s="3" t="str">
        <f>CONCATENATE(User!A107,"_Password")</f>
        <v>&amp;ai;Magnus.Edblom_Password</v>
      </c>
      <c r="B107" s="2" t="s">
        <v>175</v>
      </c>
      <c r="C107" s="3" t="s">
        <v>1387</v>
      </c>
      <c r="D107" s="3" t="s">
        <v>176</v>
      </c>
      <c r="E107" s="3" t="s">
        <v>100</v>
      </c>
    </row>
    <row r="108" spans="1:5" s="3" customFormat="1" x14ac:dyDescent="0.25">
      <c r="A108" s="3" t="str">
        <f>CONCATENATE(User!A108,"_Password")</f>
        <v>&amp;ai;Daniel.Dahlberg_Password</v>
      </c>
      <c r="B108" s="2" t="s">
        <v>175</v>
      </c>
      <c r="C108" s="3" t="s">
        <v>1387</v>
      </c>
      <c r="D108" s="3" t="s">
        <v>176</v>
      </c>
      <c r="E108" s="3" t="s">
        <v>100</v>
      </c>
    </row>
    <row r="109" spans="1:5" s="3" customFormat="1" x14ac:dyDescent="0.25">
      <c r="A109" s="3" t="str">
        <f>CONCATENATE(User!A109,"_Password")</f>
        <v>&amp;ai;Ronny.Annerqvist_Password</v>
      </c>
      <c r="B109" s="2" t="s">
        <v>175</v>
      </c>
      <c r="C109" s="3" t="s">
        <v>1387</v>
      </c>
      <c r="D109" s="3" t="s">
        <v>176</v>
      </c>
      <c r="E109" s="3" t="s">
        <v>100</v>
      </c>
    </row>
    <row r="110" spans="1:5" s="3" customFormat="1" x14ac:dyDescent="0.25">
      <c r="A110" s="3" t="str">
        <f>CONCATENATE(User!A110,"_Password")</f>
        <v>&amp;ai;Lars.Celano_Password</v>
      </c>
      <c r="B110" s="2" t="s">
        <v>175</v>
      </c>
      <c r="C110" s="3" t="s">
        <v>1387</v>
      </c>
      <c r="D110" s="3" t="s">
        <v>176</v>
      </c>
      <c r="E110" s="3" t="s">
        <v>100</v>
      </c>
    </row>
    <row r="111" spans="1:5" s="3" customFormat="1" x14ac:dyDescent="0.25">
      <c r="A111" s="3" t="str">
        <f>CONCATENATE(User!A111,"_Password")</f>
        <v>&amp;ai;Sigvard.Vågerdal_Password</v>
      </c>
      <c r="B111" s="2" t="s">
        <v>175</v>
      </c>
      <c r="C111" s="3" t="s">
        <v>1387</v>
      </c>
      <c r="D111" s="3" t="s">
        <v>176</v>
      </c>
      <c r="E111" s="3" t="s">
        <v>100</v>
      </c>
    </row>
    <row r="112" spans="1:5" s="3" customFormat="1" x14ac:dyDescent="0.25">
      <c r="A112" s="3" t="str">
        <f>CONCATENATE(User!A112,"_Password")</f>
        <v>&amp;ai;Grimsgaardi_Password</v>
      </c>
      <c r="B112" s="2" t="s">
        <v>175</v>
      </c>
      <c r="C112" s="3" t="s">
        <v>1387</v>
      </c>
      <c r="D112" s="3" t="s">
        <v>176</v>
      </c>
      <c r="E112" s="3" t="s">
        <v>100</v>
      </c>
    </row>
    <row r="113" spans="1:5" s="3" customFormat="1" x14ac:dyDescent="0.25">
      <c r="A113" s="3" t="str">
        <f>CONCATENATE(User!A113,"_Password")</f>
        <v>&amp;ai;Aase_Password</v>
      </c>
      <c r="B113" s="2" t="s">
        <v>175</v>
      </c>
      <c r="C113" s="3" t="s">
        <v>1387</v>
      </c>
      <c r="D113" s="3" t="s">
        <v>176</v>
      </c>
      <c r="E113" s="3" t="s">
        <v>100</v>
      </c>
    </row>
    <row r="114" spans="1:5" s="3" customFormat="1" x14ac:dyDescent="0.25">
      <c r="A114" s="3" t="str">
        <f>CONCATENATE(User!A114,"_Password")</f>
        <v>&amp;ai;Bergfloedtj_Password</v>
      </c>
      <c r="B114" s="2" t="s">
        <v>175</v>
      </c>
      <c r="C114" s="3" t="s">
        <v>1387</v>
      </c>
      <c r="D114" s="3" t="s">
        <v>176</v>
      </c>
      <c r="E114" s="3" t="s">
        <v>100</v>
      </c>
    </row>
    <row r="115" spans="1:5" s="3" customFormat="1" x14ac:dyDescent="0.25">
      <c r="A115" s="3" t="str">
        <f>CONCATENATE(User!A115,"_Password")</f>
        <v>&amp;ai;Maelandap_Password</v>
      </c>
      <c r="B115" s="2" t="s">
        <v>175</v>
      </c>
      <c r="C115" s="3" t="s">
        <v>1387</v>
      </c>
      <c r="D115" s="3" t="s">
        <v>176</v>
      </c>
      <c r="E115" s="3" t="s">
        <v>100</v>
      </c>
    </row>
    <row r="116" spans="1:5" s="3" customFormat="1" x14ac:dyDescent="0.25">
      <c r="A116" s="3" t="str">
        <f>CONCATENATE(User!A116,"_Password")</f>
        <v>&amp;ai;Markussenb_Password</v>
      </c>
      <c r="B116" s="2" t="s">
        <v>175</v>
      </c>
      <c r="C116" s="3" t="s">
        <v>1387</v>
      </c>
      <c r="D116" s="3" t="s">
        <v>176</v>
      </c>
      <c r="E116" s="3" t="s">
        <v>100</v>
      </c>
    </row>
    <row r="117" spans="1:5" s="3" customFormat="1" x14ac:dyDescent="0.25">
      <c r="A117" s="3" t="str">
        <f>CONCATENATE(User!A117,"_Password")</f>
        <v>&amp;ai;Ella-Magda.Axenram_Password</v>
      </c>
      <c r="B117" s="2" t="s">
        <v>175</v>
      </c>
      <c r="C117" s="3" t="s">
        <v>1387</v>
      </c>
      <c r="D117" s="3" t="s">
        <v>176</v>
      </c>
      <c r="E117" s="3" t="s">
        <v>100</v>
      </c>
    </row>
    <row r="118" spans="1:5" s="3" customFormat="1" x14ac:dyDescent="0.25">
      <c r="A118" s="3" t="str">
        <f>CONCATENATE(User!A118,"_Password")</f>
        <v>&amp;ai;Robert.Nicander_Password</v>
      </c>
      <c r="B118" s="2" t="s">
        <v>175</v>
      </c>
      <c r="C118" s="3" t="s">
        <v>1387</v>
      </c>
      <c r="D118" s="3" t="s">
        <v>176</v>
      </c>
      <c r="E118" s="3" t="s">
        <v>100</v>
      </c>
    </row>
    <row r="119" spans="1:5" s="3" customFormat="1" x14ac:dyDescent="0.25">
      <c r="A119" s="3" t="str">
        <f>CONCATENATE(User!A119,"_Password")</f>
        <v>&amp;ai;Lars.Ekelund_Password</v>
      </c>
      <c r="B119" s="2" t="s">
        <v>175</v>
      </c>
      <c r="C119" s="3" t="s">
        <v>1387</v>
      </c>
      <c r="D119" s="3" t="s">
        <v>176</v>
      </c>
      <c r="E119" s="3" t="s">
        <v>100</v>
      </c>
    </row>
    <row r="120" spans="1:5" s="3" customFormat="1" x14ac:dyDescent="0.25">
      <c r="A120" s="3" t="str">
        <f>CONCATENATE(User!A120,"_Password")</f>
        <v>&amp;ai;Skarw_Password</v>
      </c>
      <c r="B120" s="2" t="s">
        <v>175</v>
      </c>
      <c r="C120" s="3" t="s">
        <v>1387</v>
      </c>
      <c r="D120" s="3" t="s">
        <v>176</v>
      </c>
      <c r="E120" s="3" t="s">
        <v>100</v>
      </c>
    </row>
    <row r="121" spans="1:5" s="3" customFormat="1" x14ac:dyDescent="0.25">
      <c r="A121" s="3" t="str">
        <f>CONCATENATE(User!A121,"_Password")</f>
        <v>&amp;ai;Tomas.Nilsson_Password</v>
      </c>
      <c r="B121" s="2" t="s">
        <v>175</v>
      </c>
      <c r="C121" s="3" t="s">
        <v>1387</v>
      </c>
      <c r="D121" s="3" t="s">
        <v>176</v>
      </c>
      <c r="E121" s="3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" location="'UserPasswordStatus'!A4" display="&amp;as;PasswordActive"/>
    <hyperlink ref="B6" location="'UserPasswordStatus'!A4" display="&amp;as;PasswordActive"/>
    <hyperlink ref="B7" location="'UserPasswordStatus'!A4" display="&amp;as;PasswordActive"/>
    <hyperlink ref="B8" location="'UserPasswordStatus'!A4" display="&amp;as;PasswordActive"/>
    <hyperlink ref="B9" location="'UserPasswordStatus'!A4" display="&amp;as;PasswordActive"/>
    <hyperlink ref="B10" location="'UserPasswordStatus'!A4" display="&amp;as;PasswordActive"/>
    <hyperlink ref="B11" location="'UserPasswordStatus'!A4" display="&amp;as;PasswordActive"/>
    <hyperlink ref="B12" location="'UserPasswordStatus'!A4" display="&amp;as;PasswordActive"/>
    <hyperlink ref="B13" location="'UserPasswordStatus'!A4" display="&amp;as;PasswordActive"/>
    <hyperlink ref="B14" location="'UserPasswordStatus'!A4" display="&amp;as;PasswordActive"/>
    <hyperlink ref="B15" location="'UserPasswordStatus'!A4" display="&amp;as;PasswordActive"/>
    <hyperlink ref="B16" location="'UserPasswordStatus'!A4" display="&amp;as;PasswordActive"/>
    <hyperlink ref="B17" location="'UserPasswordStatus'!A4" display="&amp;as;PasswordActive"/>
    <hyperlink ref="B18" location="'UserPasswordStatus'!A4" display="&amp;as;PasswordActive"/>
    <hyperlink ref="B19" location="'UserPasswordStatus'!A4" display="&amp;as;PasswordActive"/>
    <hyperlink ref="B20" location="'UserPasswordStatus'!A4" display="&amp;as;PasswordActive"/>
    <hyperlink ref="B21" location="'UserPasswordStatus'!A4" display="&amp;as;PasswordActive"/>
    <hyperlink ref="B22" location="'UserPasswordStatus'!A4" display="&amp;as;PasswordActive"/>
    <hyperlink ref="B23" location="'UserPasswordStatus'!A4" display="&amp;as;PasswordActive"/>
    <hyperlink ref="B24" location="'UserPasswordStatus'!A4" display="&amp;as;PasswordActive"/>
    <hyperlink ref="B25" location="'UserPasswordStatus'!A4" display="&amp;as;PasswordActive"/>
    <hyperlink ref="B26" location="'UserPasswordStatus'!A4" display="&amp;as;PasswordActive"/>
    <hyperlink ref="B27" location="'UserPasswordStatus'!A4" display="&amp;as;PasswordActive"/>
    <hyperlink ref="B28" location="'UserPasswordStatus'!A4" display="&amp;as;PasswordActive"/>
    <hyperlink ref="B29" location="'UserPasswordStatus'!A4" display="&amp;as;PasswordActive"/>
    <hyperlink ref="B30" location="'UserPasswordStatus'!A4" display="&amp;as;PasswordActive"/>
    <hyperlink ref="B31" location="'UserPasswordStatus'!A4" display="&amp;as;PasswordActive"/>
    <hyperlink ref="B32" location="'UserPasswordStatus'!A4" display="&amp;as;PasswordActive"/>
    <hyperlink ref="B33" location="'UserPasswordStatus'!A4" display="&amp;as;PasswordActive"/>
    <hyperlink ref="B34" location="'UserPasswordStatus'!A4" display="&amp;as;PasswordActive"/>
    <hyperlink ref="B35" location="'UserPasswordStatus'!A4" display="&amp;as;PasswordActive"/>
    <hyperlink ref="B36" location="'UserPasswordStatus'!A4" display="&amp;as;PasswordActive"/>
    <hyperlink ref="B37" location="'UserPasswordStatus'!A4" display="&amp;as;PasswordActive"/>
    <hyperlink ref="B38" location="'UserPasswordStatus'!A4" display="&amp;as;PasswordActive"/>
    <hyperlink ref="B39" location="'UserPasswordStatus'!A4" display="&amp;as;PasswordActive"/>
    <hyperlink ref="B40" location="'UserPasswordStatus'!A4" display="&amp;as;PasswordActive"/>
    <hyperlink ref="B41" location="'UserPasswordStatus'!A4" display="&amp;as;PasswordActive"/>
    <hyperlink ref="B42" location="'UserPasswordStatus'!A4" display="&amp;as;PasswordActive"/>
    <hyperlink ref="B43" location="'UserPasswordStatus'!A4" display="&amp;as;PasswordActive"/>
    <hyperlink ref="B44" location="'UserPasswordStatus'!A4" display="&amp;as;PasswordActive"/>
    <hyperlink ref="B45" location="'UserPasswordStatus'!A4" display="&amp;as;PasswordActive"/>
    <hyperlink ref="B46" location="'UserPasswordStatus'!A4" display="&amp;as;PasswordActive"/>
    <hyperlink ref="B47" location="'UserPasswordStatus'!A4" display="&amp;as;PasswordActive"/>
    <hyperlink ref="B48" location="'UserPasswordStatus'!A4" display="&amp;as;PasswordActive"/>
    <hyperlink ref="B49" location="'UserPasswordStatus'!A4" display="&amp;as;PasswordActive"/>
    <hyperlink ref="B50" location="'UserPasswordStatus'!A4" display="&amp;as;PasswordActive"/>
    <hyperlink ref="B51" location="'UserPasswordStatus'!A4" display="&amp;as;PasswordActive"/>
    <hyperlink ref="B52" location="'UserPasswordStatus'!A4" display="&amp;as;PasswordActive"/>
    <hyperlink ref="B53" location="'UserPasswordStatus'!A4" display="&amp;as;PasswordActive"/>
    <hyperlink ref="B54" location="'UserPasswordStatus'!A4" display="&amp;as;PasswordActive"/>
    <hyperlink ref="B55" location="'UserPasswordStatus'!A4" display="&amp;as;PasswordActive"/>
    <hyperlink ref="B56" location="'UserPasswordStatus'!A4" display="&amp;as;PasswordActive"/>
    <hyperlink ref="B57" location="'UserPasswordStatus'!A4" display="&amp;as;PasswordActive"/>
    <hyperlink ref="B58" location="'UserPasswordStatus'!A4" display="&amp;as;PasswordActive"/>
    <hyperlink ref="B59" location="'UserPasswordStatus'!A4" display="&amp;as;PasswordActive"/>
    <hyperlink ref="B60" location="'UserPasswordStatus'!A4" display="&amp;as;PasswordActive"/>
    <hyperlink ref="B61" location="'UserPasswordStatus'!A4" display="&amp;as;PasswordActive"/>
    <hyperlink ref="B62" location="'UserPasswordStatus'!A4" display="&amp;as;PasswordActive"/>
    <hyperlink ref="B63" location="'UserPasswordStatus'!A4" display="&amp;as;PasswordActive"/>
    <hyperlink ref="B64" location="'UserPasswordStatus'!A4" display="&amp;as;PasswordActive"/>
    <hyperlink ref="B65" location="'UserPasswordStatus'!A4" display="&amp;as;PasswordActive"/>
    <hyperlink ref="B66" location="'UserPasswordStatus'!A4" display="&amp;as;PasswordActive"/>
    <hyperlink ref="B67" location="'UserPasswordStatus'!A4" display="&amp;as;PasswordActive"/>
    <hyperlink ref="B68" location="'UserPasswordStatus'!A4" display="&amp;as;PasswordActive"/>
    <hyperlink ref="B69" location="'UserPasswordStatus'!A4" display="&amp;as;PasswordActive"/>
    <hyperlink ref="B70" location="'UserPasswordStatus'!A4" display="&amp;as;PasswordActive"/>
    <hyperlink ref="B71" location="'UserPasswordStatus'!A4" display="&amp;as;PasswordActive"/>
    <hyperlink ref="B72" location="'UserPasswordStatus'!A4" display="&amp;as;PasswordActive"/>
    <hyperlink ref="B73" location="'UserPasswordStatus'!A4" display="&amp;as;PasswordActive"/>
    <hyperlink ref="B74" location="'UserPasswordStatus'!A4" display="&amp;as;PasswordActive"/>
    <hyperlink ref="B75" location="'UserPasswordStatus'!A4" display="&amp;as;PasswordActive"/>
    <hyperlink ref="B76" location="'UserPasswordStatus'!A4" display="&amp;as;PasswordActive"/>
    <hyperlink ref="B77" location="'UserPasswordStatus'!A4" display="&amp;as;PasswordActive"/>
    <hyperlink ref="B78" location="'UserPasswordStatus'!A4" display="&amp;as;PasswordActive"/>
    <hyperlink ref="B79" location="'UserPasswordStatus'!A4" display="&amp;as;PasswordActive"/>
    <hyperlink ref="B80" location="'UserPasswordStatus'!A4" display="&amp;as;PasswordActive"/>
    <hyperlink ref="B81" location="'UserPasswordStatus'!A4" display="&amp;as;PasswordActive"/>
    <hyperlink ref="B82" location="'UserPasswordStatus'!A4" display="&amp;as;PasswordActive"/>
    <hyperlink ref="B83" location="'UserPasswordStatus'!A4" display="&amp;as;PasswordActive"/>
    <hyperlink ref="B84" location="'UserPasswordStatus'!A4" display="&amp;as;PasswordActive"/>
    <hyperlink ref="B85" location="'UserPasswordStatus'!A4" display="&amp;as;PasswordActive"/>
    <hyperlink ref="B86" location="'UserPasswordStatus'!A4" display="&amp;as;PasswordActive"/>
    <hyperlink ref="B87" location="'UserPasswordStatus'!A4" display="&amp;as;PasswordActive"/>
    <hyperlink ref="B88" location="'UserPasswordStatus'!A4" display="&amp;as;PasswordActive"/>
    <hyperlink ref="B89" location="'UserPasswordStatus'!A4" display="&amp;as;PasswordActive"/>
    <hyperlink ref="B90" location="'UserPasswordStatus'!A4" display="&amp;as;PasswordActive"/>
    <hyperlink ref="B91" location="'UserPasswordStatus'!A4" display="&amp;as;PasswordActive"/>
    <hyperlink ref="B92" location="'UserPasswordStatus'!A4" display="&amp;as;PasswordActive"/>
    <hyperlink ref="B93" location="'UserPasswordStatus'!A4" display="&amp;as;PasswordActive"/>
    <hyperlink ref="B94" location="'UserPasswordStatus'!A4" display="&amp;as;PasswordActive"/>
    <hyperlink ref="B95" location="'UserPasswordStatus'!A4" display="&amp;as;PasswordActive"/>
    <hyperlink ref="B96" location="'UserPasswordStatus'!A4" display="&amp;as;PasswordActive"/>
    <hyperlink ref="B97" location="'UserPasswordStatus'!A4" display="&amp;as;PasswordActive"/>
    <hyperlink ref="B98" location="'UserPasswordStatus'!A4" display="&amp;as;PasswordActive"/>
    <hyperlink ref="B99" location="'UserPasswordStatus'!A4" display="&amp;as;PasswordActive"/>
    <hyperlink ref="B100" location="'UserPasswordStatus'!A4" display="&amp;as;PasswordActive"/>
    <hyperlink ref="B101" location="'UserPasswordStatus'!A4" display="&amp;as;PasswordActive"/>
    <hyperlink ref="B102" location="'UserPasswordStatus'!A4" display="&amp;as;PasswordActive"/>
    <hyperlink ref="B103" location="'UserPasswordStatus'!A4" display="&amp;as;PasswordActive"/>
    <hyperlink ref="B104" location="'UserPasswordStatus'!A4" display="&amp;as;PasswordActive"/>
    <hyperlink ref="B105" location="'UserPasswordStatus'!A4" display="&amp;as;PasswordActive"/>
    <hyperlink ref="B106" location="'UserPasswordStatus'!A4" display="&amp;as;PasswordActive"/>
    <hyperlink ref="B107" location="'UserPasswordStatus'!A4" display="&amp;as;PasswordActive"/>
    <hyperlink ref="B108" location="'UserPasswordStatus'!A4" display="&amp;as;PasswordActive"/>
    <hyperlink ref="B109" location="'UserPasswordStatus'!A4" display="&amp;as;PasswordActive"/>
    <hyperlink ref="B110" location="'UserPasswordStatus'!A4" display="&amp;as;PasswordActive"/>
    <hyperlink ref="B111" location="'UserPasswordStatus'!A4" display="&amp;as;PasswordActive"/>
    <hyperlink ref="B112" location="'UserPasswordStatus'!A4" display="&amp;as;PasswordActive"/>
    <hyperlink ref="B113" location="'UserPasswordStatus'!A4" display="&amp;as;PasswordActive"/>
    <hyperlink ref="B114" location="'UserPasswordStatus'!A4" display="&amp;as;PasswordActive"/>
    <hyperlink ref="B115" location="'UserPasswordStatus'!A4" display="&amp;as;PasswordActive"/>
    <hyperlink ref="B116" location="'UserPasswordStatus'!A4" display="&amp;as;PasswordActive"/>
    <hyperlink ref="B117" location="'UserPasswordStatus'!A4" display="&amp;as;PasswordActive"/>
    <hyperlink ref="B118" location="'UserPasswordStatus'!A4" display="&amp;as;PasswordActive"/>
    <hyperlink ref="B119" location="'UserPasswordStatus'!A4" display="&amp;as;PasswordActive"/>
    <hyperlink ref="B120" location="'UserPasswordStatus'!A4" display="&amp;as;PasswordActive"/>
    <hyperlink ref="B121" location="'UserPasswordStatus'!A4" display="&amp;as;PasswordActiv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H69" zoomScale="55" zoomScaleNormal="55" workbookViewId="0">
      <selection activeCell="F2" sqref="F2:V119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21.85546875" style="3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165</v>
      </c>
      <c r="D1" s="3" t="s">
        <v>166</v>
      </c>
      <c r="E1" s="3" t="s">
        <v>167</v>
      </c>
      <c r="F1" s="3" t="s">
        <v>111</v>
      </c>
      <c r="G1" s="3" t="s">
        <v>168</v>
      </c>
      <c r="H1" s="3" t="s">
        <v>169</v>
      </c>
      <c r="I1" s="3" t="s">
        <v>170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&amp;ai;User_ERNT</v>
      </c>
      <c r="B2" s="3" t="str">
        <f>Person!O2</f>
        <v>ERNT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&amp;ai;ROLE_ADMIN</v>
      </c>
      <c r="G2" s="2" t="str">
        <f>VLOOKUP(_Input!S2,_MasterData!$S$2:$T$3,2,FALSE)</f>
        <v>&amp;as;USERACTIVE</v>
      </c>
      <c r="H2" s="2" t="str">
        <f>CONCATENATE(A2,"-Person")</f>
        <v>&amp;ai;User_ERNT-Person</v>
      </c>
      <c r="I2" s="2" t="str">
        <f>UserPassword!A2</f>
        <v>&amp;ai;ERNT_Password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470000076</v>
      </c>
      <c r="O2" s="3">
        <f>_Input!H2</f>
        <v>8000000005</v>
      </c>
      <c r="P2" s="3" t="s">
        <v>172</v>
      </c>
      <c r="Q2" s="3" t="s">
        <v>100</v>
      </c>
      <c r="R2" s="3" t="str">
        <f>CONCATENATE(B2,"@en")</f>
        <v>ERNT@en</v>
      </c>
    </row>
    <row r="3" spans="1:18" x14ac:dyDescent="0.25">
      <c r="A3" s="3" t="str">
        <f t="shared" ref="A3:A66" si="0">CONCATENATE("&amp;ai;User_",B3)</f>
        <v>&amp;ai;User_STOLLENWERKD</v>
      </c>
      <c r="B3" s="3" t="str">
        <f>Person!O3</f>
        <v>STOLLENWERKD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&amp;ai;ROLE_SALES_MGR</v>
      </c>
      <c r="G3" s="2" t="str">
        <f>VLOOKUP(_Input!S3,_MasterData!$S$2:$T$3,2,FALSE)</f>
        <v>&amp;as;USERACTIVE</v>
      </c>
      <c r="H3" s="2" t="str">
        <f t="shared" ref="H3:H66" si="1">CONCATENATE(A3,"-Person")</f>
        <v>&amp;ai;User_STOLLENWERKD-Person</v>
      </c>
      <c r="I3" s="2" t="str">
        <f>UserPassword!A3</f>
        <v>&amp;ai;STOLLENWERKD_Password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470001714</v>
      </c>
      <c r="O3" s="3">
        <f>_Input!H3</f>
        <v>8000000004</v>
      </c>
      <c r="P3" s="3" t="s">
        <v>172</v>
      </c>
      <c r="Q3" s="3" t="s">
        <v>100</v>
      </c>
      <c r="R3" s="3" t="str">
        <f t="shared" ref="R3:R66" si="2">CONCATENATE(B3,"@en")</f>
        <v>STOLLENWERKD@en</v>
      </c>
    </row>
    <row r="4" spans="1:18" x14ac:dyDescent="0.25">
      <c r="A4" s="3" t="str">
        <f t="shared" si="0"/>
        <v>&amp;ai;User_ANDRZEJCZYKG</v>
      </c>
      <c r="B4" s="3" t="str">
        <f>Person!O4</f>
        <v>ANDRZEJCZYKG</v>
      </c>
      <c r="C4" s="3" t="str">
        <f>VLOOKUP(_Input!W4,_MasterData!$Y$2:$Z$15,2,FALSE)</f>
        <v>&amp;ai;CompanyMEEPL</v>
      </c>
      <c r="D4" s="2" t="str">
        <f>VLOOKUP(_Input!V4,_MasterData!$W$2:$X$7,2,FALSE)</f>
        <v>&amp;ai;Quote-PDF</v>
      </c>
      <c r="E4" s="3" t="str">
        <f>VLOOKUP(_Input!T4,_MasterData!$U$2:$V$14,2,FALSE)</f>
        <v>https://my319964.crm.ondemand.com/Language#Language_34PL</v>
      </c>
      <c r="F4" s="3" t="str">
        <f>_xlfn.CONCAT("&amp;ai;",_Input!N4)</f>
        <v>&amp;ai;ROLE_SALES_MGR</v>
      </c>
      <c r="G4" s="2" t="str">
        <f>VLOOKUP(_Input!S4,_MasterData!$S$2:$T$3,2,FALSE)</f>
        <v>&amp;as;USERACTIVE</v>
      </c>
      <c r="H4" s="2" t="str">
        <f t="shared" si="1"/>
        <v>&amp;ai;User_ANDRZEJCZYKG-Person</v>
      </c>
      <c r="I4" s="2" t="str">
        <f>UserPassword!A4</f>
        <v>&amp;ai;ANDRZEJCZYKG_Password</v>
      </c>
      <c r="J4" s="3" t="s">
        <v>108</v>
      </c>
      <c r="K4" s="3" t="s">
        <v>108</v>
      </c>
      <c r="L4" s="3" t="s">
        <v>106</v>
      </c>
      <c r="M4" s="3" t="s">
        <v>106</v>
      </c>
      <c r="N4" s="3">
        <f>_Input!K4</f>
        <v>1770000005</v>
      </c>
      <c r="O4" s="3">
        <f>_Input!H4</f>
        <v>8000000498</v>
      </c>
      <c r="P4" s="3" t="s">
        <v>172</v>
      </c>
      <c r="Q4" s="3" t="s">
        <v>100</v>
      </c>
      <c r="R4" s="3" t="str">
        <f t="shared" si="2"/>
        <v>ANDRZEJCZYKG@en</v>
      </c>
    </row>
    <row r="5" spans="1:18" x14ac:dyDescent="0.25">
      <c r="A5" s="3" t="str">
        <f t="shared" si="0"/>
        <v>&amp;ai;User_BALAMUTM</v>
      </c>
      <c r="B5" s="3" t="str">
        <f>Person!O5</f>
        <v>BALAMUTM</v>
      </c>
      <c r="C5" s="3" t="str">
        <f>VLOOKUP(_Input!W5,_MasterData!$Y$2:$Z$15,2,FALSE)</f>
        <v>&amp;ai;CompanyMEEPL</v>
      </c>
      <c r="D5" s="2" t="str">
        <f>VLOOKUP(_Input!V5,_MasterData!$W$2:$X$7,2,FALSE)</f>
        <v>&amp;ai;Quote-PDF</v>
      </c>
      <c r="E5" s="3" t="str">
        <f>VLOOKUP(_Input!T5,_MasterData!$U$2:$V$14,2,FALSE)</f>
        <v>https://my319964.crm.ondemand.com/Language#Language_34PL</v>
      </c>
      <c r="F5" s="3" t="str">
        <f>_xlfn.CONCAT("&amp;ai;",_Input!N5)</f>
        <v>&amp;ai;ROLE_SALES_REP_PL_IS</v>
      </c>
      <c r="G5" s="2" t="str">
        <f>VLOOKUP(_Input!S5,_MasterData!$S$2:$T$3,2,FALSE)</f>
        <v>&amp;as;USERACTIVE</v>
      </c>
      <c r="H5" s="2" t="str">
        <f t="shared" si="1"/>
        <v>&amp;ai;User_BALAMUTM-Person</v>
      </c>
      <c r="I5" s="2" t="str">
        <f>UserPassword!A5</f>
        <v>&amp;ai;BALAMUTM_Password</v>
      </c>
      <c r="J5" s="3" t="s">
        <v>108</v>
      </c>
      <c r="K5" s="3" t="s">
        <v>108</v>
      </c>
      <c r="L5" s="3" t="s">
        <v>106</v>
      </c>
      <c r="M5" s="3" t="s">
        <v>106</v>
      </c>
      <c r="N5" s="3" t="str">
        <f>_Input!K5</f>
        <v>1770000320</v>
      </c>
      <c r="O5" s="3">
        <f>_Input!H5</f>
        <v>8000000499</v>
      </c>
      <c r="P5" s="3" t="s">
        <v>172</v>
      </c>
      <c r="Q5" s="3" t="s">
        <v>100</v>
      </c>
      <c r="R5" s="3" t="str">
        <f t="shared" si="2"/>
        <v>BALAMUTM@en</v>
      </c>
    </row>
    <row r="6" spans="1:18" x14ac:dyDescent="0.25">
      <c r="A6" s="3" t="str">
        <f t="shared" si="0"/>
        <v>&amp;ai;User_BALANP</v>
      </c>
      <c r="B6" s="3" t="str">
        <f>Person!O6</f>
        <v>BALANP</v>
      </c>
      <c r="C6" s="3" t="str">
        <f>VLOOKUP(_Input!W6,_MasterData!$Y$2:$Z$15,2,FALSE)</f>
        <v>&amp;ai;CompanyMEEPL</v>
      </c>
      <c r="D6" s="2" t="str">
        <f>VLOOKUP(_Input!V6,_MasterData!$W$2:$X$7,2,FALSE)</f>
        <v>&amp;ai;Quote-PDF</v>
      </c>
      <c r="E6" s="3" t="str">
        <f>VLOOKUP(_Input!T6,_MasterData!$U$2:$V$14,2,FALSE)</f>
        <v>&amp;ai;English</v>
      </c>
      <c r="F6" s="3" t="str">
        <f>_xlfn.CONCAT("&amp;ai;",_Input!N6)</f>
        <v>&amp;ai;ROLE_STL_HU</v>
      </c>
      <c r="G6" s="2" t="str">
        <f>VLOOKUP(_Input!S6,_MasterData!$S$2:$T$3,2,FALSE)</f>
        <v>&amp;as;USERACTIVE</v>
      </c>
      <c r="H6" s="2" t="str">
        <f t="shared" si="1"/>
        <v>&amp;ai;User_BALANP-Person</v>
      </c>
      <c r="I6" s="2" t="str">
        <f>UserPassword!A6</f>
        <v>&amp;ai;BALANP_Password</v>
      </c>
      <c r="J6" s="3" t="s">
        <v>108</v>
      </c>
      <c r="K6" s="3" t="s">
        <v>108</v>
      </c>
      <c r="L6" s="3" t="s">
        <v>106</v>
      </c>
      <c r="M6" s="3" t="s">
        <v>106</v>
      </c>
      <c r="N6" s="3" t="str">
        <f>_Input!K6</f>
        <v>1770000006</v>
      </c>
      <c r="O6" s="3">
        <f>_Input!H6</f>
        <v>8000000085</v>
      </c>
      <c r="P6" s="3" t="s">
        <v>172</v>
      </c>
      <c r="Q6" s="3" t="s">
        <v>100</v>
      </c>
      <c r="R6" s="3" t="str">
        <f t="shared" si="2"/>
        <v>BALANP@en</v>
      </c>
    </row>
    <row r="7" spans="1:18" x14ac:dyDescent="0.25">
      <c r="A7" s="3" t="str">
        <f t="shared" si="0"/>
        <v>&amp;ai;User_BIALKT</v>
      </c>
      <c r="B7" s="3" t="str">
        <f>Person!O7</f>
        <v>BIALKT</v>
      </c>
      <c r="C7" s="3" t="str">
        <f>VLOOKUP(_Input!W7,_MasterData!$Y$2:$Z$15,2,FALSE)</f>
        <v>&amp;ai;CompanyMEEPL</v>
      </c>
      <c r="D7" s="2" t="str">
        <f>VLOOKUP(_Input!V7,_MasterData!$W$2:$X$7,2,FALSE)</f>
        <v>&amp;ai;Quote-PDF</v>
      </c>
      <c r="E7" s="3" t="str">
        <f>VLOOKUP(_Input!T7,_MasterData!$U$2:$V$14,2,FALSE)</f>
        <v>https://my319964.crm.ondemand.com/Language#Language_34PL</v>
      </c>
      <c r="F7" s="3" t="str">
        <f>_xlfn.CONCAT("&amp;ai;",_Input!N7)</f>
        <v>&amp;ai;ROLE_STL_PL_SP</v>
      </c>
      <c r="G7" s="2" t="str">
        <f>VLOOKUP(_Input!S7,_MasterData!$S$2:$T$3,2,FALSE)</f>
        <v>&amp;as;USERACTIVE</v>
      </c>
      <c r="H7" s="2" t="str">
        <f t="shared" si="1"/>
        <v>&amp;ai;User_BIALKT-Person</v>
      </c>
      <c r="I7" s="2" t="str">
        <f>UserPassword!A7</f>
        <v>&amp;ai;BIALKT_Password</v>
      </c>
      <c r="J7" s="3" t="s">
        <v>108</v>
      </c>
      <c r="K7" s="3" t="s">
        <v>108</v>
      </c>
      <c r="L7" s="3" t="s">
        <v>106</v>
      </c>
      <c r="M7" s="3" t="s">
        <v>106</v>
      </c>
      <c r="N7" s="3" t="str">
        <f>_Input!K7</f>
        <v>1770000007</v>
      </c>
      <c r="O7" s="3">
        <f>_Input!H7</f>
        <v>8000000086</v>
      </c>
      <c r="P7" s="3" t="s">
        <v>172</v>
      </c>
      <c r="Q7" s="3" t="s">
        <v>100</v>
      </c>
      <c r="R7" s="3" t="str">
        <f t="shared" si="2"/>
        <v>BIALKT@en</v>
      </c>
    </row>
    <row r="8" spans="1:18" x14ac:dyDescent="0.25">
      <c r="A8" s="3" t="str">
        <f t="shared" si="0"/>
        <v>&amp;ai;User_BILICHJ</v>
      </c>
      <c r="B8" s="3" t="str">
        <f>Person!O8</f>
        <v>BILICHJ</v>
      </c>
      <c r="C8" s="3" t="str">
        <f>VLOOKUP(_Input!W8,_MasterData!$Y$2:$Z$15,2,FALSE)</f>
        <v>&amp;ai;CompanyMEEPL</v>
      </c>
      <c r="D8" s="2" t="str">
        <f>VLOOKUP(_Input!V8,_MasterData!$W$2:$X$7,2,FALSE)</f>
        <v>&amp;ai;Quote-PDF</v>
      </c>
      <c r="E8" s="3" t="str">
        <f>VLOOKUP(_Input!T8,_MasterData!$U$2:$V$14,2,FALSE)</f>
        <v>https://my319964.crm.ondemand.com/Language#Language_34PL</v>
      </c>
      <c r="F8" s="3" t="str">
        <f>_xlfn.CONCAT("&amp;ai;",_Input!N8)</f>
        <v>&amp;ai;ROLE_STL_PL_SP</v>
      </c>
      <c r="G8" s="2" t="str">
        <f>VLOOKUP(_Input!S8,_MasterData!$S$2:$T$3,2,FALSE)</f>
        <v>&amp;as;USERACTIVE</v>
      </c>
      <c r="H8" s="2" t="str">
        <f t="shared" si="1"/>
        <v>&amp;ai;User_BILICHJ-Person</v>
      </c>
      <c r="I8" s="2" t="str">
        <f>UserPassword!A8</f>
        <v>&amp;ai;BILICHJ_Password</v>
      </c>
      <c r="J8" s="3" t="s">
        <v>108</v>
      </c>
      <c r="K8" s="3" t="s">
        <v>108</v>
      </c>
      <c r="L8" s="3" t="s">
        <v>106</v>
      </c>
      <c r="M8" s="3" t="s">
        <v>106</v>
      </c>
      <c r="N8" s="3" t="str">
        <f>_Input!K8</f>
        <v>1770000008</v>
      </c>
      <c r="O8" s="3">
        <f>_Input!H8</f>
        <v>8000000087</v>
      </c>
      <c r="P8" s="3" t="s">
        <v>172</v>
      </c>
      <c r="Q8" s="3" t="s">
        <v>100</v>
      </c>
      <c r="R8" s="3" t="str">
        <f t="shared" si="2"/>
        <v>BILICHJ@en</v>
      </c>
    </row>
    <row r="9" spans="1:18" x14ac:dyDescent="0.25">
      <c r="A9" s="3" t="str">
        <f t="shared" si="0"/>
        <v>&amp;ai;User_BLAZII</v>
      </c>
      <c r="B9" s="3" t="str">
        <f>Person!O9</f>
        <v>BLAZII</v>
      </c>
      <c r="C9" s="3" t="str">
        <f>VLOOKUP(_Input!W9,_MasterData!$Y$2:$Z$15,2,FALSE)</f>
        <v>&amp;ai;CompanyMEEPL</v>
      </c>
      <c r="D9" s="2" t="str">
        <f>VLOOKUP(_Input!V9,_MasterData!$W$2:$X$7,2,FALSE)</f>
        <v>&amp;ai;Quote-PDF</v>
      </c>
      <c r="E9" s="3" t="str">
        <f>VLOOKUP(_Input!T9,_MasterData!$U$2:$V$14,2,FALSE)</f>
        <v>&amp;ai;English</v>
      </c>
      <c r="F9" s="3" t="str">
        <f>_xlfn.CONCAT("&amp;ai;",_Input!N9)</f>
        <v>&amp;ai;ROLE_STL_SK</v>
      </c>
      <c r="G9" s="2" t="str">
        <f>VLOOKUP(_Input!S9,_MasterData!$S$2:$T$3,2,FALSE)</f>
        <v>&amp;as;USERACTIVE</v>
      </c>
      <c r="H9" s="2" t="str">
        <f t="shared" si="1"/>
        <v>&amp;ai;User_BLAZII-Person</v>
      </c>
      <c r="I9" s="2" t="str">
        <f>UserPassword!A9</f>
        <v>&amp;ai;BLAZII_Password</v>
      </c>
      <c r="J9" s="3" t="s">
        <v>108</v>
      </c>
      <c r="K9" s="3" t="s">
        <v>108</v>
      </c>
      <c r="L9" s="3" t="s">
        <v>106</v>
      </c>
      <c r="M9" s="3" t="s">
        <v>106</v>
      </c>
      <c r="N9" s="3" t="str">
        <f>_Input!K9</f>
        <v>1770000145</v>
      </c>
      <c r="O9" s="3">
        <f>_Input!H9</f>
        <v>8000000138</v>
      </c>
      <c r="P9" s="3" t="s">
        <v>172</v>
      </c>
      <c r="Q9" s="3" t="s">
        <v>100</v>
      </c>
      <c r="R9" s="3" t="str">
        <f t="shared" si="2"/>
        <v>BLAZII@en</v>
      </c>
    </row>
    <row r="10" spans="1:18" x14ac:dyDescent="0.25">
      <c r="A10" s="3" t="str">
        <f t="shared" si="0"/>
        <v>&amp;ai;User_BRACHAW</v>
      </c>
      <c r="B10" s="3" t="str">
        <f>Person!O10</f>
        <v>BRACHAW</v>
      </c>
      <c r="C10" s="3" t="str">
        <f>VLOOKUP(_Input!W10,_MasterData!$Y$2:$Z$15,2,FALSE)</f>
        <v>&amp;ai;CompanyMEEPL</v>
      </c>
      <c r="D10" s="2" t="str">
        <f>VLOOKUP(_Input!V10,_MasterData!$W$2:$X$7,2,FALSE)</f>
        <v>&amp;ai;Quote-PDF</v>
      </c>
      <c r="E10" s="3" t="str">
        <f>VLOOKUP(_Input!T10,_MasterData!$U$2:$V$14,2,FALSE)</f>
        <v>&amp;ai;English</v>
      </c>
      <c r="F10" s="3" t="str">
        <f>_xlfn.CONCAT("&amp;ai;",_Input!N10)</f>
        <v>&amp;ai;ROLE_SALES_REP_CZ</v>
      </c>
      <c r="G10" s="2" t="str">
        <f>VLOOKUP(_Input!S10,_MasterData!$S$2:$T$3,2,FALSE)</f>
        <v>&amp;as;USERACTIVE</v>
      </c>
      <c r="H10" s="2" t="str">
        <f t="shared" si="1"/>
        <v>&amp;ai;User_BRACHAW-Person</v>
      </c>
      <c r="I10" s="2" t="str">
        <f>UserPassword!A10</f>
        <v>&amp;ai;BRACHAW_Password</v>
      </c>
      <c r="J10" s="3" t="s">
        <v>108</v>
      </c>
      <c r="K10" s="3" t="s">
        <v>108</v>
      </c>
      <c r="L10" s="3" t="s">
        <v>106</v>
      </c>
      <c r="M10" s="3" t="s">
        <v>106</v>
      </c>
      <c r="N10" s="3">
        <f>_Input!K10</f>
        <v>1770000305</v>
      </c>
      <c r="O10" s="3">
        <f>_Input!H10</f>
        <v>8000000459</v>
      </c>
      <c r="P10" s="3" t="s">
        <v>172</v>
      </c>
      <c r="Q10" s="3" t="s">
        <v>100</v>
      </c>
      <c r="R10" s="3" t="str">
        <f t="shared" si="2"/>
        <v>BRACHAW@en</v>
      </c>
    </row>
    <row r="11" spans="1:18" x14ac:dyDescent="0.25">
      <c r="A11" s="3" t="str">
        <f t="shared" si="0"/>
        <v>&amp;ai;User_BRANDYSL</v>
      </c>
      <c r="B11" s="3" t="str">
        <f>Person!O11</f>
        <v>BRANDYSL</v>
      </c>
      <c r="C11" s="3" t="str">
        <f>VLOOKUP(_Input!W11,_MasterData!$Y$2:$Z$15,2,FALSE)</f>
        <v>&amp;ai;CompanyMEEPL</v>
      </c>
      <c r="D11" s="2" t="str">
        <f>VLOOKUP(_Input!V11,_MasterData!$W$2:$X$7,2,FALSE)</f>
        <v>&amp;ai;Quote-PDF</v>
      </c>
      <c r="E11" s="3" t="str">
        <f>VLOOKUP(_Input!T11,_MasterData!$U$2:$V$14,2,FALSE)</f>
        <v>https://my319964.crm.ondemand.com/Language#Language_34PL</v>
      </c>
      <c r="F11" s="3" t="str">
        <f>_xlfn.CONCAT("&amp;ai;",_Input!N11)</f>
        <v>&amp;ai;ROLE_SALES_REP_PL_IS</v>
      </c>
      <c r="G11" s="2" t="str">
        <f>VLOOKUP(_Input!S11,_MasterData!$S$2:$T$3,2,FALSE)</f>
        <v>&amp;as;USERACTIVE</v>
      </c>
      <c r="H11" s="2" t="str">
        <f t="shared" si="1"/>
        <v>&amp;ai;User_BRANDYSL-Person</v>
      </c>
      <c r="I11" s="2" t="str">
        <f>UserPassword!A11</f>
        <v>&amp;ai;BRANDYSL_Password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str">
        <f>_Input!K11</f>
        <v>1770000010</v>
      </c>
      <c r="O11" s="3">
        <f>_Input!H11</f>
        <v>8000000089</v>
      </c>
      <c r="P11" s="3" t="s">
        <v>172</v>
      </c>
      <c r="Q11" s="3" t="s">
        <v>100</v>
      </c>
      <c r="R11" s="3" t="str">
        <f t="shared" si="2"/>
        <v>BRANDYSL@en</v>
      </c>
    </row>
    <row r="12" spans="1:18" x14ac:dyDescent="0.25">
      <c r="A12" s="3" t="str">
        <f t="shared" si="0"/>
        <v>&amp;ai;User_BRYNDAP</v>
      </c>
      <c r="B12" s="3" t="str">
        <f>Person!O12</f>
        <v>BRYNDAP</v>
      </c>
      <c r="C12" s="3" t="str">
        <f>VLOOKUP(_Input!W12,_MasterData!$Y$2:$Z$15,2,FALSE)</f>
        <v>&amp;ai;CompanyMEEPL</v>
      </c>
      <c r="D12" s="2" t="str">
        <f>VLOOKUP(_Input!V12,_MasterData!$W$2:$X$7,2,FALSE)</f>
        <v>&amp;ai;Quote-PDF</v>
      </c>
      <c r="E12" s="3" t="str">
        <f>VLOOKUP(_Input!T12,_MasterData!$U$2:$V$14,2,FALSE)</f>
        <v>&amp;ai;English</v>
      </c>
      <c r="F12" s="3" t="str">
        <f>_xlfn.CONCAT("&amp;ai;",_Input!N12)</f>
        <v>&amp;ai;ROLE_SALES_REP_CZ</v>
      </c>
      <c r="G12" s="2" t="str">
        <f>VLOOKUP(_Input!S12,_MasterData!$S$2:$T$3,2,FALSE)</f>
        <v>&amp;as;USERACTIVE</v>
      </c>
      <c r="H12" s="2" t="str">
        <f t="shared" si="1"/>
        <v>&amp;ai;User_BRYNDAP-Person</v>
      </c>
      <c r="I12" s="2" t="str">
        <f>UserPassword!A12</f>
        <v>&amp;ai;BRYNDAP_Password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str">
        <f>_Input!K12</f>
        <v>1770000011</v>
      </c>
      <c r="O12" s="3">
        <f>_Input!H12</f>
        <v>8000000090</v>
      </c>
      <c r="P12" s="3" t="s">
        <v>172</v>
      </c>
      <c r="Q12" s="3" t="s">
        <v>100</v>
      </c>
      <c r="R12" s="3" t="str">
        <f t="shared" si="2"/>
        <v>BRYNDAP@en</v>
      </c>
    </row>
    <row r="13" spans="1:18" x14ac:dyDescent="0.25">
      <c r="A13" s="3" t="str">
        <f t="shared" si="0"/>
        <v>&amp;ai;User_CERVENAKM</v>
      </c>
      <c r="B13" s="3" t="str">
        <f>Person!O13</f>
        <v>CERVENAKM</v>
      </c>
      <c r="C13" s="3" t="str">
        <f>VLOOKUP(_Input!W13,_MasterData!$Y$2:$Z$15,2,FALSE)</f>
        <v>&amp;ai;CompanyMEEPL</v>
      </c>
      <c r="D13" s="2" t="str">
        <f>VLOOKUP(_Input!V13,_MasterData!$W$2:$X$7,2,FALSE)</f>
        <v>&amp;ai;Quote-PDF</v>
      </c>
      <c r="E13" s="3" t="str">
        <f>VLOOKUP(_Input!T13,_MasterData!$U$2:$V$14,2,FALSE)</f>
        <v>&amp;ai;English</v>
      </c>
      <c r="F13" s="3" t="str">
        <f>_xlfn.CONCAT("&amp;ai;",_Input!N13)</f>
        <v>&amp;ai;ROLE_SALES_REP_CZ</v>
      </c>
      <c r="G13" s="2" t="str">
        <f>VLOOKUP(_Input!S13,_MasterData!$S$2:$T$3,2,FALSE)</f>
        <v>&amp;as;USERACTIVE</v>
      </c>
      <c r="H13" s="2" t="str">
        <f t="shared" si="1"/>
        <v>&amp;ai;User_CERVENAKM-Person</v>
      </c>
      <c r="I13" s="2" t="str">
        <f>UserPassword!A13</f>
        <v>&amp;ai;CERVENAKM_Password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str">
        <f>_Input!K13</f>
        <v>1770000245</v>
      </c>
      <c r="O13" s="3">
        <f>_Input!H13</f>
        <v>8000000246</v>
      </c>
      <c r="P13" s="3" t="s">
        <v>172</v>
      </c>
      <c r="Q13" s="3" t="s">
        <v>100</v>
      </c>
      <c r="R13" s="3" t="str">
        <f t="shared" si="2"/>
        <v>CERVENAKM@en</v>
      </c>
    </row>
    <row r="14" spans="1:18" x14ac:dyDescent="0.25">
      <c r="A14" s="3" t="str">
        <f t="shared" si="0"/>
        <v>&amp;ai;User_CHELBAR</v>
      </c>
      <c r="B14" s="3" t="str">
        <f>Person!O14</f>
        <v>CHELBAR</v>
      </c>
      <c r="C14" s="3" t="str">
        <f>VLOOKUP(_Input!W14,_MasterData!$Y$2:$Z$15,2,FALSE)</f>
        <v>&amp;ai;CompanyMEEPL</v>
      </c>
      <c r="D14" s="2" t="str">
        <f>VLOOKUP(_Input!V14,_MasterData!$W$2:$X$7,2,FALSE)</f>
        <v>&amp;ai;Quote-PDF</v>
      </c>
      <c r="E14" s="3" t="str">
        <f>VLOOKUP(_Input!T14,_MasterData!$U$2:$V$14,2,FALSE)</f>
        <v>&amp;ai;English</v>
      </c>
      <c r="F14" s="3" t="str">
        <f>_xlfn.CONCAT("&amp;ai;",_Input!N14)</f>
        <v>&amp;ai;ROLE_STL_RO</v>
      </c>
      <c r="G14" s="2" t="str">
        <f>VLOOKUP(_Input!S14,_MasterData!$S$2:$T$3,2,FALSE)</f>
        <v>&amp;as;USERACTIVE</v>
      </c>
      <c r="H14" s="2" t="str">
        <f t="shared" si="1"/>
        <v>&amp;ai;User_CHELBAR-Person</v>
      </c>
      <c r="I14" s="2" t="str">
        <f>UserPassword!A14</f>
        <v>&amp;ai;CHELBAR_Password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str">
        <f>_Input!K14</f>
        <v>1770000230</v>
      </c>
      <c r="O14" s="3">
        <f>_Input!H14</f>
        <v>8000000237</v>
      </c>
      <c r="P14" s="3" t="s">
        <v>172</v>
      </c>
      <c r="Q14" s="3" t="s">
        <v>100</v>
      </c>
      <c r="R14" s="3" t="str">
        <f t="shared" si="2"/>
        <v>CHELBAR@en</v>
      </c>
    </row>
    <row r="15" spans="1:18" x14ac:dyDescent="0.25">
      <c r="A15" s="3" t="str">
        <f t="shared" si="0"/>
        <v>&amp;ai;User_CZERNICKID</v>
      </c>
      <c r="B15" s="3" t="str">
        <f>Person!O15</f>
        <v>CZERNICKID</v>
      </c>
      <c r="C15" s="3" t="str">
        <f>VLOOKUP(_Input!W15,_MasterData!$Y$2:$Z$15,2,FALSE)</f>
        <v>&amp;ai;CompanyMEEPL</v>
      </c>
      <c r="D15" s="2" t="str">
        <f>VLOOKUP(_Input!V15,_MasterData!$W$2:$X$7,2,FALSE)</f>
        <v>&amp;ai;Quote-PDF</v>
      </c>
      <c r="E15" s="3" t="str">
        <f>VLOOKUP(_Input!T15,_MasterData!$U$2:$V$14,2,FALSE)</f>
        <v>https://my319964.crm.ondemand.com/Language#Language_34PL</v>
      </c>
      <c r="F15" s="3" t="str">
        <f>_xlfn.CONCAT("&amp;ai;",_Input!N15)</f>
        <v>&amp;ai;ROLE_SALES_MGR</v>
      </c>
      <c r="G15" s="2" t="str">
        <f>VLOOKUP(_Input!S15,_MasterData!$S$2:$T$3,2,FALSE)</f>
        <v>&amp;as;USERACTIVE</v>
      </c>
      <c r="H15" s="2" t="str">
        <f t="shared" si="1"/>
        <v>&amp;ai;User_CZERNICKID-Person</v>
      </c>
      <c r="I15" s="2" t="str">
        <f>UserPassword!A15</f>
        <v>&amp;ai;CZERNICKID_Password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str">
        <f>_Input!K15</f>
        <v>1770000014</v>
      </c>
      <c r="O15" s="3">
        <f>_Input!H15</f>
        <v>8000000091</v>
      </c>
      <c r="P15" s="3" t="s">
        <v>172</v>
      </c>
      <c r="Q15" s="3" t="s">
        <v>100</v>
      </c>
      <c r="R15" s="3" t="str">
        <f t="shared" si="2"/>
        <v>CZERNICKID@en</v>
      </c>
    </row>
    <row r="16" spans="1:18" x14ac:dyDescent="0.25">
      <c r="A16" s="3" t="str">
        <f t="shared" si="0"/>
        <v>&amp;ai;User_CZOPEKM</v>
      </c>
      <c r="B16" s="3" t="str">
        <f>Person!O16</f>
        <v>CZOPEKM</v>
      </c>
      <c r="C16" s="3" t="str">
        <f>VLOOKUP(_Input!W16,_MasterData!$Y$2:$Z$15,2,FALSE)</f>
        <v>&amp;ai;CompanyMEEPL</v>
      </c>
      <c r="D16" s="2" t="str">
        <f>VLOOKUP(_Input!V16,_MasterData!$W$2:$X$7,2,FALSE)</f>
        <v>&amp;ai;Quote-PDF</v>
      </c>
      <c r="E16" s="3" t="str">
        <f>VLOOKUP(_Input!T16,_MasterData!$U$2:$V$14,2,FALSE)</f>
        <v>https://my319964.crm.ondemand.com/Language#Language_34PL</v>
      </c>
      <c r="F16" s="3" t="str">
        <f>_xlfn.CONCAT("&amp;ai;",_Input!N16)</f>
        <v>&amp;ai;ROLE_SALES_REP_PL_IS</v>
      </c>
      <c r="G16" s="2" t="str">
        <f>VLOOKUP(_Input!S16,_MasterData!$S$2:$T$3,2,FALSE)</f>
        <v>&amp;as;USERACTIVE</v>
      </c>
      <c r="H16" s="2" t="str">
        <f t="shared" si="1"/>
        <v>&amp;ai;User_CZOPEKM-Person</v>
      </c>
      <c r="I16" s="2" t="str">
        <f>UserPassword!A16</f>
        <v>&amp;ai;CZOPEKM_Password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str">
        <f>_Input!K16</f>
        <v>1770000165</v>
      </c>
      <c r="O16" s="3">
        <f>_Input!H16</f>
        <v>8000000185</v>
      </c>
      <c r="P16" s="3" t="s">
        <v>172</v>
      </c>
      <c r="Q16" s="3" t="s">
        <v>100</v>
      </c>
      <c r="R16" s="3" t="str">
        <f t="shared" si="2"/>
        <v>CZOPEKM@en</v>
      </c>
    </row>
    <row r="17" spans="1:18" x14ac:dyDescent="0.25">
      <c r="A17" s="3" t="str">
        <f t="shared" si="0"/>
        <v>&amp;ai;User_DUDEKK</v>
      </c>
      <c r="B17" s="3" t="str">
        <f>Person!O17</f>
        <v>DUDEKK</v>
      </c>
      <c r="C17" s="3" t="str">
        <f>VLOOKUP(_Input!W17,_MasterData!$Y$2:$Z$15,2,FALSE)</f>
        <v>&amp;ai;CompanyMEEPL</v>
      </c>
      <c r="D17" s="2" t="str">
        <f>VLOOKUP(_Input!V17,_MasterData!$W$2:$X$7,2,FALSE)</f>
        <v>&amp;ai;Quote-PDF</v>
      </c>
      <c r="E17" s="3" t="str">
        <f>VLOOKUP(_Input!T17,_MasterData!$U$2:$V$14,2,FALSE)</f>
        <v>https://my319964.crm.ondemand.com/Language#Language_34PL</v>
      </c>
      <c r="F17" s="3" t="str">
        <f>_xlfn.CONCAT("&amp;ai;",_Input!N17)</f>
        <v>&amp;ai;ROLE_SALES_REP_PL_IS</v>
      </c>
      <c r="G17" s="2" t="str">
        <f>VLOOKUP(_Input!S17,_MasterData!$S$2:$T$3,2,FALSE)</f>
        <v>&amp;as;USERACTIVE</v>
      </c>
      <c r="H17" s="2" t="str">
        <f t="shared" si="1"/>
        <v>&amp;ai;User_DUDEKK-Person</v>
      </c>
      <c r="I17" s="2" t="str">
        <f>UserPassword!A17</f>
        <v>&amp;ai;DUDEKK_Password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str">
        <f>_Input!K17</f>
        <v>1770000075</v>
      </c>
      <c r="O17" s="3">
        <f>_Input!H17</f>
        <v>8000000098</v>
      </c>
      <c r="P17" s="3" t="s">
        <v>172</v>
      </c>
      <c r="Q17" s="3" t="s">
        <v>100</v>
      </c>
      <c r="R17" s="3" t="str">
        <f t="shared" si="2"/>
        <v>DUDEKK@en</v>
      </c>
    </row>
    <row r="18" spans="1:18" x14ac:dyDescent="0.25">
      <c r="A18" s="3" t="str">
        <f t="shared" si="0"/>
        <v>&amp;ai;User_DUDKIEWICZP</v>
      </c>
      <c r="B18" s="3" t="str">
        <f>Person!O18</f>
        <v>DUDKIEWICZP</v>
      </c>
      <c r="C18" s="3" t="str">
        <f>VLOOKUP(_Input!W18,_MasterData!$Y$2:$Z$15,2,FALSE)</f>
        <v>&amp;ai;CompanyMEEPL</v>
      </c>
      <c r="D18" s="2" t="str">
        <f>VLOOKUP(_Input!V18,_MasterData!$W$2:$X$7,2,FALSE)</f>
        <v>&amp;ai;Quote-PDF</v>
      </c>
      <c r="E18" s="3" t="str">
        <f>VLOOKUP(_Input!T18,_MasterData!$U$2:$V$14,2,FALSE)</f>
        <v>https://my319964.crm.ondemand.com/Language#Language_34PL</v>
      </c>
      <c r="F18" s="3" t="str">
        <f>_xlfn.CONCAT("&amp;ai;",_Input!N18)</f>
        <v>&amp;ai;ROLE_STL_PL_SP</v>
      </c>
      <c r="G18" s="2" t="str">
        <f>VLOOKUP(_Input!S18,_MasterData!$S$2:$T$3,2,FALSE)</f>
        <v>&amp;as;USERACTIVE</v>
      </c>
      <c r="H18" s="2" t="str">
        <f t="shared" si="1"/>
        <v>&amp;ai;User_DUDKIEWICZP-Person</v>
      </c>
      <c r="I18" s="2" t="str">
        <f>UserPassword!A18</f>
        <v>&amp;ai;DUDKIEWICZP_Password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str">
        <f>_Input!K18</f>
        <v>1770000125</v>
      </c>
      <c r="O18" s="3">
        <f>_Input!H18</f>
        <v>8000000114</v>
      </c>
      <c r="P18" s="3" t="s">
        <v>172</v>
      </c>
      <c r="Q18" s="3" t="s">
        <v>100</v>
      </c>
      <c r="R18" s="3" t="str">
        <f t="shared" si="2"/>
        <v>DUDKIEWICZP@en</v>
      </c>
    </row>
    <row r="19" spans="1:18" x14ac:dyDescent="0.25">
      <c r="A19" s="3" t="str">
        <f t="shared" si="0"/>
        <v>&amp;ai;User_DUSEKF</v>
      </c>
      <c r="B19" s="3" t="str">
        <f>Person!O19</f>
        <v>DUSEKF</v>
      </c>
      <c r="C19" s="3" t="str">
        <f>VLOOKUP(_Input!W19,_MasterData!$Y$2:$Z$15,2,FALSE)</f>
        <v>&amp;ai;CompanyMEEPL</v>
      </c>
      <c r="D19" s="2" t="str">
        <f>VLOOKUP(_Input!V19,_MasterData!$W$2:$X$7,2,FALSE)</f>
        <v>&amp;ai;Quote-PDF</v>
      </c>
      <c r="E19" s="3" t="str">
        <f>VLOOKUP(_Input!T19,_MasterData!$U$2:$V$14,2,FALSE)</f>
        <v>&amp;ai;English</v>
      </c>
      <c r="F19" s="3" t="str">
        <f>_xlfn.CONCAT("&amp;ai;",_Input!N19)</f>
        <v>&amp;ai;ROLE_SALES_REP_CZ</v>
      </c>
      <c r="G19" s="2" t="str">
        <f>VLOOKUP(_Input!S19,_MasterData!$S$2:$T$3,2,FALSE)</f>
        <v>&amp;as;USERACTIVE</v>
      </c>
      <c r="H19" s="2" t="str">
        <f t="shared" si="1"/>
        <v>&amp;ai;User_DUSEKF-Person</v>
      </c>
      <c r="I19" s="2" t="str">
        <f>UserPassword!A19</f>
        <v>&amp;ai;DUSEKF_Password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str">
        <f>_Input!K19</f>
        <v>1770000210</v>
      </c>
      <c r="O19" s="3">
        <f>_Input!H19</f>
        <v>8000000227</v>
      </c>
      <c r="P19" s="3" t="s">
        <v>172</v>
      </c>
      <c r="Q19" s="3" t="s">
        <v>100</v>
      </c>
      <c r="R19" s="3" t="str">
        <f t="shared" si="2"/>
        <v>DUSEKF@en</v>
      </c>
    </row>
    <row r="20" spans="1:18" x14ac:dyDescent="0.25">
      <c r="A20" s="3" t="str">
        <f t="shared" si="0"/>
        <v>&amp;ai;User_EMILIANJ</v>
      </c>
      <c r="B20" s="3" t="str">
        <f>Person!O20</f>
        <v>EMILIANJ</v>
      </c>
      <c r="C20" s="3" t="str">
        <f>VLOOKUP(_Input!W20,_MasterData!$Y$2:$Z$15,2,FALSE)</f>
        <v>&amp;ai;CompanyMEEPL</v>
      </c>
      <c r="D20" s="2" t="str">
        <f>VLOOKUP(_Input!V20,_MasterData!$W$2:$X$7,2,FALSE)</f>
        <v>&amp;ai;Quote-PDF</v>
      </c>
      <c r="E20" s="3" t="str">
        <f>VLOOKUP(_Input!T20,_MasterData!$U$2:$V$14,2,FALSE)</f>
        <v>https://my319964.crm.ondemand.com/Language#Language_34PL</v>
      </c>
      <c r="F20" s="3" t="str">
        <f>_xlfn.CONCAT("&amp;ai;",_Input!N20)</f>
        <v>&amp;ai;ROLE_SALES_REP_PL_SP</v>
      </c>
      <c r="G20" s="2" t="str">
        <f>VLOOKUP(_Input!S20,_MasterData!$S$2:$T$3,2,FALSE)</f>
        <v>&amp;as;USERACTIVE</v>
      </c>
      <c r="H20" s="2" t="str">
        <f t="shared" si="1"/>
        <v>&amp;ai;User_EMILIANJ-Person</v>
      </c>
      <c r="I20" s="2" t="str">
        <f>UserPassword!A20</f>
        <v>&amp;ai;EMILIANJ_Password</v>
      </c>
      <c r="J20" s="3" t="s">
        <v>108</v>
      </c>
      <c r="K20" s="3" t="s">
        <v>108</v>
      </c>
      <c r="L20" s="3" t="s">
        <v>106</v>
      </c>
      <c r="M20" s="3" t="s">
        <v>106</v>
      </c>
      <c r="N20" s="3">
        <f>_Input!K20</f>
        <v>1770000190</v>
      </c>
      <c r="O20" s="3">
        <f>_Input!H20</f>
        <v>8000000501</v>
      </c>
      <c r="P20" s="3" t="s">
        <v>172</v>
      </c>
      <c r="Q20" s="3" t="s">
        <v>100</v>
      </c>
      <c r="R20" s="3" t="str">
        <f t="shared" si="2"/>
        <v>EMILIANJ@en</v>
      </c>
    </row>
    <row r="21" spans="1:18" x14ac:dyDescent="0.25">
      <c r="A21" s="3" t="str">
        <f t="shared" si="0"/>
        <v>&amp;ai;User_FIUCEKM</v>
      </c>
      <c r="B21" s="3" t="str">
        <f>Person!O21</f>
        <v>FIUCEKM</v>
      </c>
      <c r="C21" s="3" t="str">
        <f>VLOOKUP(_Input!W21,_MasterData!$Y$2:$Z$15,2,FALSE)</f>
        <v>&amp;ai;CompanyMEEPL</v>
      </c>
      <c r="D21" s="2" t="str">
        <f>VLOOKUP(_Input!V21,_MasterData!$W$2:$X$7,2,FALSE)</f>
        <v>&amp;ai;Quote-PDF</v>
      </c>
      <c r="E21" s="3" t="str">
        <f>VLOOKUP(_Input!T21,_MasterData!$U$2:$V$14,2,FALSE)</f>
        <v>https://my319964.crm.ondemand.com/Language#Language_34PL</v>
      </c>
      <c r="F21" s="3" t="str">
        <f>_xlfn.CONCAT("&amp;ai;",_Input!N21)</f>
        <v>&amp;ai;ROLE_SALES_REP_PL_SP</v>
      </c>
      <c r="G21" s="2" t="str">
        <f>VLOOKUP(_Input!S21,_MasterData!$S$2:$T$3,2,FALSE)</f>
        <v>&amp;as;USERACTIVE</v>
      </c>
      <c r="H21" s="2" t="str">
        <f t="shared" si="1"/>
        <v>&amp;ai;User_FIUCEKM-Person</v>
      </c>
      <c r="I21" s="2" t="str">
        <f>UserPassword!A21</f>
        <v>&amp;ai;FIUCEKM_Password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str">
        <f>_Input!K21</f>
        <v>1770000110</v>
      </c>
      <c r="O21" s="3">
        <f>_Input!H21</f>
        <v>8000000107</v>
      </c>
      <c r="P21" s="3" t="s">
        <v>172</v>
      </c>
      <c r="Q21" s="3" t="s">
        <v>100</v>
      </c>
      <c r="R21" s="3" t="str">
        <f t="shared" si="2"/>
        <v>FIUCEKM@en</v>
      </c>
    </row>
    <row r="22" spans="1:18" x14ac:dyDescent="0.25">
      <c r="A22" s="3" t="str">
        <f t="shared" si="0"/>
        <v>&amp;ai;User_GABARAS</v>
      </c>
      <c r="B22" s="3" t="str">
        <f>Person!O22</f>
        <v>GABARAS</v>
      </c>
      <c r="C22" s="3" t="str">
        <f>VLOOKUP(_Input!W22,_MasterData!$Y$2:$Z$15,2,FALSE)</f>
        <v>&amp;ai;CompanyMEEPL</v>
      </c>
      <c r="D22" s="2" t="str">
        <f>VLOOKUP(_Input!V22,_MasterData!$W$2:$X$7,2,FALSE)</f>
        <v>&amp;ai;Quote-PDF</v>
      </c>
      <c r="E22" s="3" t="str">
        <f>VLOOKUP(_Input!T22,_MasterData!$U$2:$V$14,2,FALSE)</f>
        <v>https://my319964.crm.ondemand.com/Language#Language_34PL</v>
      </c>
      <c r="F22" s="3" t="str">
        <f>_xlfn.CONCAT("&amp;ai;",_Input!N22)</f>
        <v>&amp;ai;ROLE_SALES_REP_PL_SP</v>
      </c>
      <c r="G22" s="2" t="str">
        <f>VLOOKUP(_Input!S22,_MasterData!$S$2:$T$3,2,FALSE)</f>
        <v>&amp;as;USERACTIVE</v>
      </c>
      <c r="H22" s="2" t="str">
        <f t="shared" si="1"/>
        <v>&amp;ai;User_GABARAS-Person</v>
      </c>
      <c r="I22" s="2" t="str">
        <f>UserPassword!A22</f>
        <v>&amp;ai;GABARAS_Password</v>
      </c>
      <c r="J22" s="3" t="s">
        <v>108</v>
      </c>
      <c r="K22" s="3" t="s">
        <v>108</v>
      </c>
      <c r="L22" s="3" t="s">
        <v>106</v>
      </c>
      <c r="M22" s="3" t="s">
        <v>106</v>
      </c>
      <c r="N22" s="3">
        <f>_Input!K22</f>
        <v>1770000256</v>
      </c>
      <c r="O22" s="3">
        <f>_Input!H22</f>
        <v>8000000250</v>
      </c>
      <c r="P22" s="3" t="s">
        <v>172</v>
      </c>
      <c r="Q22" s="3" t="s">
        <v>100</v>
      </c>
      <c r="R22" s="3" t="str">
        <f t="shared" si="2"/>
        <v>GABARAS@en</v>
      </c>
    </row>
    <row r="23" spans="1:18" x14ac:dyDescent="0.25">
      <c r="A23" s="3" t="str">
        <f t="shared" si="0"/>
        <v>&amp;ai;User_GALDAM</v>
      </c>
      <c r="B23" s="3" t="str">
        <f>Person!O23</f>
        <v>GALDAM</v>
      </c>
      <c r="C23" s="3" t="str">
        <f>VLOOKUP(_Input!W23,_MasterData!$Y$2:$Z$15,2,FALSE)</f>
        <v>&amp;ai;CompanyMEEPL</v>
      </c>
      <c r="D23" s="2" t="str">
        <f>VLOOKUP(_Input!V23,_MasterData!$W$2:$X$7,2,FALSE)</f>
        <v>&amp;ai;Quote-PDF</v>
      </c>
      <c r="E23" s="3" t="str">
        <f>VLOOKUP(_Input!T23,_MasterData!$U$2:$V$14,2,FALSE)</f>
        <v>https://my319964.crm.ondemand.com/Language#Language_34PL</v>
      </c>
      <c r="F23" s="3" t="str">
        <f>_xlfn.CONCAT("&amp;ai;",_Input!N23)</f>
        <v>&amp;ai;ROLE_SALES_REP_PL_IS</v>
      </c>
      <c r="G23" s="2" t="str">
        <f>VLOOKUP(_Input!S23,_MasterData!$S$2:$T$3,2,FALSE)</f>
        <v>&amp;as;USERACTIVE</v>
      </c>
      <c r="H23" s="2" t="str">
        <f t="shared" si="1"/>
        <v>&amp;ai;User_GALDAM-Person</v>
      </c>
      <c r="I23" s="2" t="str">
        <f>UserPassword!A23</f>
        <v>&amp;ai;GALDAM_Password</v>
      </c>
      <c r="J23" s="3" t="s">
        <v>108</v>
      </c>
      <c r="K23" s="3" t="s">
        <v>108</v>
      </c>
      <c r="L23" s="3" t="s">
        <v>106</v>
      </c>
      <c r="M23" s="3" t="s">
        <v>106</v>
      </c>
      <c r="N23" s="3">
        <f>_Input!K23</f>
        <v>1770000255</v>
      </c>
      <c r="O23" s="3">
        <f>_Input!H23</f>
        <v>8000000249</v>
      </c>
      <c r="P23" s="3" t="s">
        <v>172</v>
      </c>
      <c r="Q23" s="3" t="s">
        <v>100</v>
      </c>
      <c r="R23" s="3" t="str">
        <f t="shared" si="2"/>
        <v>GALDAM@en</v>
      </c>
    </row>
    <row r="24" spans="1:18" x14ac:dyDescent="0.25">
      <c r="A24" s="3" t="str">
        <f t="shared" si="0"/>
        <v>&amp;ai;User_GORACZKOM</v>
      </c>
      <c r="B24" s="3" t="str">
        <f>Person!O24</f>
        <v>GORACZKOM</v>
      </c>
      <c r="C24" s="3" t="str">
        <f>VLOOKUP(_Input!W24,_MasterData!$Y$2:$Z$15,2,FALSE)</f>
        <v>&amp;ai;CompanyMEEPL</v>
      </c>
      <c r="D24" s="2" t="str">
        <f>VLOOKUP(_Input!V24,_MasterData!$W$2:$X$7,2,FALSE)</f>
        <v>&amp;ai;Quote-PDF</v>
      </c>
      <c r="E24" s="3" t="str">
        <f>VLOOKUP(_Input!T24,_MasterData!$U$2:$V$14,2,FALSE)</f>
        <v>https://my319964.crm.ondemand.com/Language#Language_34PL</v>
      </c>
      <c r="F24" s="3" t="str">
        <f>_xlfn.CONCAT("&amp;ai;",_Input!N24)</f>
        <v>&amp;ai;ROLE_SALES_REP_PL_IS</v>
      </c>
      <c r="G24" s="2" t="str">
        <f>VLOOKUP(_Input!S24,_MasterData!$S$2:$T$3,2,FALSE)</f>
        <v>&amp;as;USERACTIVE</v>
      </c>
      <c r="H24" s="2" t="str">
        <f t="shared" si="1"/>
        <v>&amp;ai;User_GORACZKOM-Person</v>
      </c>
      <c r="I24" s="2" t="str">
        <f>UserPassword!A24</f>
        <v>&amp;ai;GORACZKOM_Password</v>
      </c>
      <c r="J24" s="3" t="s">
        <v>108</v>
      </c>
      <c r="K24" s="3" t="s">
        <v>108</v>
      </c>
      <c r="L24" s="3" t="s">
        <v>106</v>
      </c>
      <c r="M24" s="3" t="s">
        <v>106</v>
      </c>
      <c r="N24" s="3">
        <f>_Input!K24</f>
        <v>1770000220</v>
      </c>
      <c r="O24" s="3">
        <f>_Input!H24</f>
        <v>8000000234</v>
      </c>
      <c r="P24" s="3" t="s">
        <v>172</v>
      </c>
      <c r="Q24" s="3" t="s">
        <v>100</v>
      </c>
      <c r="R24" s="3" t="str">
        <f t="shared" si="2"/>
        <v>GORACZKOM@en</v>
      </c>
    </row>
    <row r="25" spans="1:18" x14ac:dyDescent="0.25">
      <c r="A25" s="3" t="str">
        <f t="shared" si="0"/>
        <v>&amp;ai;User_GRYZAKL</v>
      </c>
      <c r="B25" s="3" t="str">
        <f>Person!O25</f>
        <v>GRYZAKL</v>
      </c>
      <c r="C25" s="3" t="str">
        <f>VLOOKUP(_Input!W25,_MasterData!$Y$2:$Z$15,2,FALSE)</f>
        <v>&amp;ai;CompanyMEEPL</v>
      </c>
      <c r="D25" s="2" t="str">
        <f>VLOOKUP(_Input!V25,_MasterData!$W$2:$X$7,2,FALSE)</f>
        <v>&amp;ai;Quote-PDF</v>
      </c>
      <c r="E25" s="3" t="str">
        <f>VLOOKUP(_Input!T25,_MasterData!$U$2:$V$14,2,FALSE)</f>
        <v>https://my319964.crm.ondemand.com/Language#Language_34PL</v>
      </c>
      <c r="F25" s="3" t="str">
        <f>_xlfn.CONCAT("&amp;ai;",_Input!N25)</f>
        <v>&amp;ai;ROLE_SALES_REP_PL_SP</v>
      </c>
      <c r="G25" s="2" t="str">
        <f>VLOOKUP(_Input!S25,_MasterData!$S$2:$T$3,2,FALSE)</f>
        <v>&amp;as;USERACTIVE</v>
      </c>
      <c r="H25" s="2" t="str">
        <f t="shared" si="1"/>
        <v>&amp;ai;User_GRYZAKL-Person</v>
      </c>
      <c r="I25" s="2" t="str">
        <f>UserPassword!A25</f>
        <v>&amp;ai;GRYZAKL_Password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str">
        <f>_Input!K25</f>
        <v>1770000046</v>
      </c>
      <c r="O25" s="3">
        <f>_Input!H25</f>
        <v>8000000067</v>
      </c>
      <c r="P25" s="3" t="s">
        <v>172</v>
      </c>
      <c r="Q25" s="3" t="s">
        <v>100</v>
      </c>
      <c r="R25" s="3" t="str">
        <f t="shared" si="2"/>
        <v>GRYZAKL@en</v>
      </c>
    </row>
    <row r="26" spans="1:18" x14ac:dyDescent="0.25">
      <c r="A26" s="3" t="str">
        <f t="shared" si="0"/>
        <v>&amp;ai;User_GRZESIAKA</v>
      </c>
      <c r="B26" s="3" t="str">
        <f>Person!O26</f>
        <v>GRZESIAKA</v>
      </c>
      <c r="C26" s="3" t="str">
        <f>VLOOKUP(_Input!W26,_MasterData!$Y$2:$Z$15,2,FALSE)</f>
        <v>&amp;ai;CompanyMEEPL</v>
      </c>
      <c r="D26" s="2" t="str">
        <f>VLOOKUP(_Input!V26,_MasterData!$W$2:$X$7,2,FALSE)</f>
        <v>&amp;ai;Quote-PDF</v>
      </c>
      <c r="E26" s="3" t="str">
        <f>VLOOKUP(_Input!T26,_MasterData!$U$2:$V$14,2,FALSE)</f>
        <v>https://my319964.crm.ondemand.com/Language#Language_34PL</v>
      </c>
      <c r="F26" s="3" t="str">
        <f>_xlfn.CONCAT("&amp;ai;",_Input!N26)</f>
        <v>&amp;ai;ROLE_SALES_REP_PL_IS</v>
      </c>
      <c r="G26" s="2" t="str">
        <f>VLOOKUP(_Input!S26,_MasterData!$S$2:$T$3,2,FALSE)</f>
        <v>&amp;as;USERACTIVE</v>
      </c>
      <c r="H26" s="2" t="str">
        <f t="shared" si="1"/>
        <v>&amp;ai;User_GRZESIAKA-Person</v>
      </c>
      <c r="I26" s="2" t="str">
        <f>UserPassword!A26</f>
        <v>&amp;ai;GRZESIAKA_Password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str">
        <f>_Input!K26</f>
        <v>1770000047</v>
      </c>
      <c r="O26" s="3">
        <f>_Input!H26</f>
        <v>8000000068</v>
      </c>
      <c r="P26" s="3" t="s">
        <v>172</v>
      </c>
      <c r="Q26" s="3" t="s">
        <v>100</v>
      </c>
      <c r="R26" s="3" t="str">
        <f t="shared" si="2"/>
        <v>GRZESIAKA@en</v>
      </c>
    </row>
    <row r="27" spans="1:18" x14ac:dyDescent="0.25">
      <c r="A27" s="3" t="str">
        <f t="shared" si="0"/>
        <v>&amp;ai;User_HAJAST</v>
      </c>
      <c r="B27" s="3" t="str">
        <f>Person!O27</f>
        <v>HAJAST</v>
      </c>
      <c r="C27" s="3" t="str">
        <f>VLOOKUP(_Input!W27,_MasterData!$Y$2:$Z$15,2,FALSE)</f>
        <v>&amp;ai;CompanyMEEPL</v>
      </c>
      <c r="D27" s="2" t="str">
        <f>VLOOKUP(_Input!V27,_MasterData!$W$2:$X$7,2,FALSE)</f>
        <v>&amp;ai;Quote-PDF</v>
      </c>
      <c r="E27" s="3" t="str">
        <f>VLOOKUP(_Input!T27,_MasterData!$U$2:$V$14,2,FALSE)</f>
        <v>&amp;ai;English</v>
      </c>
      <c r="F27" s="3" t="str">
        <f>_xlfn.CONCAT("&amp;ai;",_Input!N27)</f>
        <v>&amp;ai;ROLE_SALES_REP_HU</v>
      </c>
      <c r="G27" s="2" t="str">
        <f>VLOOKUP(_Input!S27,_MasterData!$S$2:$T$3,2,FALSE)</f>
        <v>&amp;as;USERACTIVE</v>
      </c>
      <c r="H27" s="2" t="str">
        <f t="shared" si="1"/>
        <v>&amp;ai;User_HAJAST-Person</v>
      </c>
      <c r="I27" s="2" t="str">
        <f>UserPassword!A27</f>
        <v>&amp;ai;HAJAST_Password</v>
      </c>
      <c r="J27" s="3" t="s">
        <v>108</v>
      </c>
      <c r="K27" s="3" t="s">
        <v>108</v>
      </c>
      <c r="L27" s="3" t="s">
        <v>106</v>
      </c>
      <c r="M27" s="3" t="s">
        <v>106</v>
      </c>
      <c r="N27" s="3">
        <f>_Input!K27</f>
        <v>1770000312</v>
      </c>
      <c r="O27" s="3">
        <f>_Input!H27</f>
        <v>8000000503</v>
      </c>
      <c r="P27" s="3" t="s">
        <v>172</v>
      </c>
      <c r="Q27" s="3" t="s">
        <v>100</v>
      </c>
      <c r="R27" s="3" t="str">
        <f t="shared" si="2"/>
        <v>HAJAST@en</v>
      </c>
    </row>
    <row r="28" spans="1:18" x14ac:dyDescent="0.25">
      <c r="A28" s="3" t="str">
        <f t="shared" si="0"/>
        <v>&amp;ai;User_HARANCZYKM</v>
      </c>
      <c r="B28" s="3" t="str">
        <f>Person!O28</f>
        <v>HARANCZYKM</v>
      </c>
      <c r="C28" s="3" t="str">
        <f>VLOOKUP(_Input!W28,_MasterData!$Y$2:$Z$15,2,FALSE)</f>
        <v>&amp;ai;CompanyMEEPL</v>
      </c>
      <c r="D28" s="2" t="str">
        <f>VLOOKUP(_Input!V28,_MasterData!$W$2:$X$7,2,FALSE)</f>
        <v>&amp;ai;Quote-PDF</v>
      </c>
      <c r="E28" s="3" t="str">
        <f>VLOOKUP(_Input!T28,_MasterData!$U$2:$V$14,2,FALSE)</f>
        <v>https://my319964.crm.ondemand.com/Language#Language_34PL</v>
      </c>
      <c r="F28" s="3" t="str">
        <f>_xlfn.CONCAT("&amp;ai;",_Input!N28)</f>
        <v>&amp;ai;ROLE_SALES_REP_PL_IS</v>
      </c>
      <c r="G28" s="2" t="str">
        <f>VLOOKUP(_Input!S28,_MasterData!$S$2:$T$3,2,FALSE)</f>
        <v>&amp;as;USERACTIVE</v>
      </c>
      <c r="H28" s="2" t="str">
        <f t="shared" si="1"/>
        <v>&amp;ai;User_HARANCZYKM-Person</v>
      </c>
      <c r="I28" s="2" t="str">
        <f>UserPassword!A28</f>
        <v>&amp;ai;HARANCZYKM_Password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str">
        <f>_Input!K28</f>
        <v>1770000049</v>
      </c>
      <c r="O28" s="3">
        <f>_Input!H28</f>
        <v>8000000070</v>
      </c>
      <c r="P28" s="3" t="s">
        <v>172</v>
      </c>
      <c r="Q28" s="3" t="s">
        <v>100</v>
      </c>
      <c r="R28" s="3" t="str">
        <f t="shared" si="2"/>
        <v>HARANCZYKM@en</v>
      </c>
    </row>
    <row r="29" spans="1:18" x14ac:dyDescent="0.25">
      <c r="A29" s="3" t="str">
        <f t="shared" si="0"/>
        <v>&amp;ai;User_INDREIG</v>
      </c>
      <c r="B29" s="3" t="str">
        <f>Person!O29</f>
        <v>INDREIG</v>
      </c>
      <c r="C29" s="3" t="str">
        <f>VLOOKUP(_Input!W29,_MasterData!$Y$2:$Z$15,2,FALSE)</f>
        <v>&amp;ai;CompanyMEEPL</v>
      </c>
      <c r="D29" s="2" t="str">
        <f>VLOOKUP(_Input!V29,_MasterData!$W$2:$X$7,2,FALSE)</f>
        <v>&amp;ai;Quote-PDF</v>
      </c>
      <c r="E29" s="3" t="str">
        <f>VLOOKUP(_Input!T29,_MasterData!$U$2:$V$14,2,FALSE)</f>
        <v>&amp;ai;English</v>
      </c>
      <c r="F29" s="3" t="str">
        <f>_xlfn.CONCAT("&amp;ai;",_Input!N29)</f>
        <v>&amp;ai;ROLE_SALES_REP_RO</v>
      </c>
      <c r="G29" s="2" t="str">
        <f>VLOOKUP(_Input!S29,_MasterData!$S$2:$T$3,2,FALSE)</f>
        <v>&amp;as;USERACTIVE</v>
      </c>
      <c r="H29" s="2" t="str">
        <f t="shared" si="1"/>
        <v>&amp;ai;User_INDREIG-Person</v>
      </c>
      <c r="I29" s="2" t="str">
        <f>UserPassword!A29</f>
        <v>&amp;ai;INDREIG_Password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str">
        <f>_Input!K29</f>
        <v>1770000231</v>
      </c>
      <c r="O29" s="3">
        <f>_Input!H29</f>
        <v>8000000238</v>
      </c>
      <c r="P29" s="3" t="s">
        <v>172</v>
      </c>
      <c r="Q29" s="3" t="s">
        <v>100</v>
      </c>
      <c r="R29" s="3" t="str">
        <f t="shared" si="2"/>
        <v>INDREIG@en</v>
      </c>
    </row>
    <row r="30" spans="1:18" x14ac:dyDescent="0.25">
      <c r="A30" s="3" t="str">
        <f t="shared" si="0"/>
        <v>&amp;ai;User_JACZEWSKIM</v>
      </c>
      <c r="B30" s="3" t="str">
        <f>Person!O30</f>
        <v>JACZEWSKIM</v>
      </c>
      <c r="C30" s="3" t="str">
        <f>VLOOKUP(_Input!W30,_MasterData!$Y$2:$Z$15,2,FALSE)</f>
        <v>&amp;ai;CompanyMEEPL</v>
      </c>
      <c r="D30" s="2" t="str">
        <f>VLOOKUP(_Input!V30,_MasterData!$W$2:$X$7,2,FALSE)</f>
        <v>&amp;ai;Quote-PDF</v>
      </c>
      <c r="E30" s="3" t="str">
        <f>VLOOKUP(_Input!T30,_MasterData!$U$2:$V$14,2,FALSE)</f>
        <v>https://my319964.crm.ondemand.com/Language#Language_34PL</v>
      </c>
      <c r="F30" s="3" t="str">
        <f>_xlfn.CONCAT("&amp;ai;",_Input!N30)</f>
        <v>&amp;ai;ROLE_SALES_MGR</v>
      </c>
      <c r="G30" s="2" t="str">
        <f>VLOOKUP(_Input!S30,_MasterData!$S$2:$T$3,2,FALSE)</f>
        <v>&amp;as;USERACTIVE</v>
      </c>
      <c r="H30" s="2" t="str">
        <f t="shared" si="1"/>
        <v>&amp;ai;User_JACZEWSKIM-Person</v>
      </c>
      <c r="I30" s="2" t="str">
        <f>UserPassword!A30</f>
        <v>&amp;ai;JACZEWSKIM_Password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str">
        <f>_Input!K30</f>
        <v>1770000026</v>
      </c>
      <c r="O30" s="3">
        <f>_Input!H30</f>
        <v>8000000397</v>
      </c>
      <c r="P30" s="3" t="s">
        <v>172</v>
      </c>
      <c r="Q30" s="3" t="s">
        <v>100</v>
      </c>
      <c r="R30" s="3" t="str">
        <f t="shared" si="2"/>
        <v>JACZEWSKIM@en</v>
      </c>
    </row>
    <row r="31" spans="1:18" x14ac:dyDescent="0.25">
      <c r="A31" s="3" t="str">
        <f t="shared" si="0"/>
        <v>&amp;ai;User_JANIKR</v>
      </c>
      <c r="B31" s="3" t="str">
        <f>Person!O31</f>
        <v>JANIKR</v>
      </c>
      <c r="C31" s="3" t="str">
        <f>VLOOKUP(_Input!W31,_MasterData!$Y$2:$Z$15,2,FALSE)</f>
        <v>&amp;ai;CompanyMEEPL</v>
      </c>
      <c r="D31" s="2" t="str">
        <f>VLOOKUP(_Input!V31,_MasterData!$W$2:$X$7,2,FALSE)</f>
        <v>&amp;ai;Quote-PDF</v>
      </c>
      <c r="E31" s="3" t="str">
        <f>VLOOKUP(_Input!T31,_MasterData!$U$2:$V$14,2,FALSE)</f>
        <v>https://my319964.crm.ondemand.com/Language#Language_34PL</v>
      </c>
      <c r="F31" s="3" t="str">
        <f>_xlfn.CONCAT("&amp;ai;",_Input!N31)</f>
        <v>&amp;ai;ROLE_SALES_REP_PL_IS</v>
      </c>
      <c r="G31" s="2" t="str">
        <f>VLOOKUP(_Input!S31,_MasterData!$S$2:$T$3,2,FALSE)</f>
        <v>&amp;as;USERACTIVE</v>
      </c>
      <c r="H31" s="2" t="str">
        <f t="shared" si="1"/>
        <v>&amp;ai;User_JANIKR-Person</v>
      </c>
      <c r="I31" s="2" t="str">
        <f>UserPassword!A31</f>
        <v>&amp;ai;JANIKR_Password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str">
        <f>_Input!K31</f>
        <v>1770000025</v>
      </c>
      <c r="O31" s="3">
        <f>_Input!H31</f>
        <v>8000000396</v>
      </c>
      <c r="P31" s="3" t="s">
        <v>172</v>
      </c>
      <c r="Q31" s="3" t="s">
        <v>100</v>
      </c>
      <c r="R31" s="3" t="str">
        <f t="shared" si="2"/>
        <v>JANIKR@en</v>
      </c>
    </row>
    <row r="32" spans="1:18" x14ac:dyDescent="0.25">
      <c r="A32" s="3" t="str">
        <f t="shared" si="0"/>
        <v>&amp;ai;User_JEDYNAKB</v>
      </c>
      <c r="B32" s="3" t="str">
        <f>Person!O32</f>
        <v>JEDYNAKB</v>
      </c>
      <c r="C32" s="3" t="str">
        <f>VLOOKUP(_Input!W32,_MasterData!$Y$2:$Z$15,2,FALSE)</f>
        <v>&amp;ai;CompanyMEEPL</v>
      </c>
      <c r="D32" s="2" t="str">
        <f>VLOOKUP(_Input!V32,_MasterData!$W$2:$X$7,2,FALSE)</f>
        <v>&amp;ai;Quote-PDF</v>
      </c>
      <c r="E32" s="3" t="str">
        <f>VLOOKUP(_Input!T32,_MasterData!$U$2:$V$14,2,FALSE)</f>
        <v>https://my319964.crm.ondemand.com/Language#Language_34PL</v>
      </c>
      <c r="F32" s="3" t="str">
        <f>_xlfn.CONCAT("&amp;ai;",_Input!N32)</f>
        <v>&amp;ai;ROLE_SALES_REP_PL_IS</v>
      </c>
      <c r="G32" s="2" t="str">
        <f>VLOOKUP(_Input!S32,_MasterData!$S$2:$T$3,2,FALSE)</f>
        <v>&amp;as;USERACTIVE</v>
      </c>
      <c r="H32" s="2" t="str">
        <f t="shared" si="1"/>
        <v>&amp;ai;User_JEDYNAKB-Person</v>
      </c>
      <c r="I32" s="2" t="str">
        <f>UserPassword!A32</f>
        <v>&amp;ai;JEDYNAKB_Password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str">
        <f>_Input!K32</f>
        <v>1770000115</v>
      </c>
      <c r="O32" s="3">
        <f>_Input!H32</f>
        <v>8000000108</v>
      </c>
      <c r="P32" s="3" t="s">
        <v>172</v>
      </c>
      <c r="Q32" s="3" t="s">
        <v>100</v>
      </c>
      <c r="R32" s="3" t="str">
        <f t="shared" si="2"/>
        <v>JEDYNAKB@en</v>
      </c>
    </row>
    <row r="33" spans="1:18" x14ac:dyDescent="0.25">
      <c r="A33" s="3" t="str">
        <f t="shared" si="0"/>
        <v>&amp;ai;User_JEDYNAKW</v>
      </c>
      <c r="B33" s="3" t="str">
        <f>Person!O33</f>
        <v>JEDYNAKW</v>
      </c>
      <c r="C33" s="3" t="str">
        <f>VLOOKUP(_Input!W33,_MasterData!$Y$2:$Z$15,2,FALSE)</f>
        <v>&amp;ai;CompanyMEEPL</v>
      </c>
      <c r="D33" s="2" t="str">
        <f>VLOOKUP(_Input!V33,_MasterData!$W$2:$X$7,2,FALSE)</f>
        <v>&amp;ai;Quote-PDF</v>
      </c>
      <c r="E33" s="3" t="str">
        <f>VLOOKUP(_Input!T33,_MasterData!$U$2:$V$14,2,FALSE)</f>
        <v>https://my319964.crm.ondemand.com/Language#Language_34PL</v>
      </c>
      <c r="F33" s="3" t="str">
        <f>_xlfn.CONCAT("&amp;ai;",_Input!N33)</f>
        <v>&amp;ai;ROLE_SALES_REP_PL_IS</v>
      </c>
      <c r="G33" s="2" t="str">
        <f>VLOOKUP(_Input!S33,_MasterData!$S$2:$T$3,2,FALSE)</f>
        <v>&amp;as;USERACTIVE</v>
      </c>
      <c r="H33" s="2" t="str">
        <f t="shared" si="1"/>
        <v>&amp;ai;User_JEDYNAKW-Person</v>
      </c>
      <c r="I33" s="2" t="str">
        <f>UserPassword!A33</f>
        <v>&amp;ai;JEDYNAKW_Password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str">
        <f>_Input!K33</f>
        <v>1770000116</v>
      </c>
      <c r="O33" s="3">
        <f>_Input!H33</f>
        <v>8000000109</v>
      </c>
      <c r="P33" s="3" t="s">
        <v>172</v>
      </c>
      <c r="Q33" s="3" t="s">
        <v>100</v>
      </c>
      <c r="R33" s="3" t="str">
        <f t="shared" si="2"/>
        <v>JEDYNAKW@en</v>
      </c>
    </row>
    <row r="34" spans="1:18" x14ac:dyDescent="0.25">
      <c r="A34" s="3" t="str">
        <f t="shared" si="0"/>
        <v>&amp;ai;User_KAMINSKAK</v>
      </c>
      <c r="B34" s="3" t="str">
        <f>Person!O34</f>
        <v>KAMINSKAK</v>
      </c>
      <c r="C34" s="3" t="str">
        <f>VLOOKUP(_Input!W34,_MasterData!$Y$2:$Z$15,2,FALSE)</f>
        <v>&amp;ai;CompanyMEEPL</v>
      </c>
      <c r="D34" s="2" t="str">
        <f>VLOOKUP(_Input!V34,_MasterData!$W$2:$X$7,2,FALSE)</f>
        <v>&amp;ai;Quote-PDF</v>
      </c>
      <c r="E34" s="3" t="str">
        <f>VLOOKUP(_Input!T34,_MasterData!$U$2:$V$14,2,FALSE)</f>
        <v>https://my319964.crm.ondemand.com/Language#Language_34PL</v>
      </c>
      <c r="F34" s="3" t="str">
        <f>_xlfn.CONCAT("&amp;ai;",_Input!N34)</f>
        <v>&amp;ai;ROLE_SALES_REP_PL_IS</v>
      </c>
      <c r="G34" s="2" t="str">
        <f>VLOOKUP(_Input!S34,_MasterData!$S$2:$T$3,2,FALSE)</f>
        <v>&amp;as;USERACTIVE</v>
      </c>
      <c r="H34" s="2" t="str">
        <f t="shared" si="1"/>
        <v>&amp;ai;User_KAMINSKAK-Person</v>
      </c>
      <c r="I34" s="2" t="str">
        <f>UserPassword!A34</f>
        <v>&amp;ai;KAMINSKAK_Password</v>
      </c>
      <c r="J34" s="3" t="s">
        <v>108</v>
      </c>
      <c r="K34" s="3" t="s">
        <v>108</v>
      </c>
      <c r="L34" s="3" t="s">
        <v>106</v>
      </c>
      <c r="M34" s="3" t="s">
        <v>106</v>
      </c>
      <c r="N34" s="3">
        <f>_Input!K34</f>
        <v>1770000155</v>
      </c>
      <c r="O34" s="3">
        <f>_Input!H34</f>
        <v>8000000183</v>
      </c>
      <c r="P34" s="3" t="s">
        <v>172</v>
      </c>
      <c r="Q34" s="3" t="s">
        <v>100</v>
      </c>
      <c r="R34" s="3" t="str">
        <f t="shared" si="2"/>
        <v>KAMINSKAK@en</v>
      </c>
    </row>
    <row r="35" spans="1:18" x14ac:dyDescent="0.25">
      <c r="A35" s="3" t="str">
        <f t="shared" si="0"/>
        <v>&amp;ai;User_KASPERCZYKM</v>
      </c>
      <c r="B35" s="3" t="str">
        <f>Person!O35</f>
        <v>KASPERCZYKM</v>
      </c>
      <c r="C35" s="3" t="str">
        <f>VLOOKUP(_Input!W35,_MasterData!$Y$2:$Z$15,2,FALSE)</f>
        <v>&amp;ai;CompanyMEEPL</v>
      </c>
      <c r="D35" s="2" t="str">
        <f>VLOOKUP(_Input!V35,_MasterData!$W$2:$X$7,2,FALSE)</f>
        <v>&amp;ai;Quote-PDF</v>
      </c>
      <c r="E35" s="3" t="str">
        <f>VLOOKUP(_Input!T35,_MasterData!$U$2:$V$14,2,FALSE)</f>
        <v>https://my319964.crm.ondemand.com/Language#Language_34PL</v>
      </c>
      <c r="F35" s="3" t="str">
        <f>_xlfn.CONCAT("&amp;ai;",_Input!N35)</f>
        <v>&amp;ai;ROLE_SALES_REP_PL_IS</v>
      </c>
      <c r="G35" s="2" t="str">
        <f>VLOOKUP(_Input!S35,_MasterData!$S$2:$T$3,2,FALSE)</f>
        <v>&amp;as;USERACTIVE</v>
      </c>
      <c r="H35" s="2" t="str">
        <f t="shared" si="1"/>
        <v>&amp;ai;User_KASPERCZYKM-Person</v>
      </c>
      <c r="I35" s="2" t="str">
        <f>UserPassword!A35</f>
        <v>&amp;ai;KASPERCZYKM_Password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str">
        <f>_Input!K35</f>
        <v>1770000052</v>
      </c>
      <c r="O35" s="3">
        <f>_Input!H35</f>
        <v>8000000071</v>
      </c>
      <c r="P35" s="3" t="s">
        <v>172</v>
      </c>
      <c r="Q35" s="3" t="s">
        <v>100</v>
      </c>
      <c r="R35" s="3" t="str">
        <f t="shared" si="2"/>
        <v>KASPERCZYKM@en</v>
      </c>
    </row>
    <row r="36" spans="1:18" x14ac:dyDescent="0.25">
      <c r="A36" s="3" t="str">
        <f t="shared" si="0"/>
        <v>&amp;ai;User_KEREKC</v>
      </c>
      <c r="B36" s="3" t="str">
        <f>Person!O36</f>
        <v>KEREKC</v>
      </c>
      <c r="C36" s="3" t="str">
        <f>VLOOKUP(_Input!W36,_MasterData!$Y$2:$Z$15,2,FALSE)</f>
        <v>&amp;ai;CompanyMEEPL</v>
      </c>
      <c r="D36" s="2" t="str">
        <f>VLOOKUP(_Input!V36,_MasterData!$W$2:$X$7,2,FALSE)</f>
        <v>&amp;ai;Quote-PDF</v>
      </c>
      <c r="E36" s="3" t="str">
        <f>VLOOKUP(_Input!T36,_MasterData!$U$2:$V$14,2,FALSE)</f>
        <v>&amp;ai;English</v>
      </c>
      <c r="F36" s="3" t="str">
        <f>_xlfn.CONCAT("&amp;ai;",_Input!N36)</f>
        <v>&amp;ai;ROLE_SALES_REP_HU</v>
      </c>
      <c r="G36" s="2" t="str">
        <f>VLOOKUP(_Input!S36,_MasterData!$S$2:$T$3,2,FALSE)</f>
        <v>&amp;as;USERACTIVE</v>
      </c>
      <c r="H36" s="2" t="str">
        <f t="shared" si="1"/>
        <v>&amp;ai;User_KEREKC-Person</v>
      </c>
      <c r="I36" s="2" t="str">
        <f>UserPassword!A36</f>
        <v>&amp;ai;KEREKC_Password</v>
      </c>
      <c r="J36" s="3" t="s">
        <v>108</v>
      </c>
      <c r="K36" s="3" t="s">
        <v>108</v>
      </c>
      <c r="L36" s="3" t="s">
        <v>106</v>
      </c>
      <c r="M36" s="3" t="s">
        <v>106</v>
      </c>
      <c r="N36" s="3">
        <f>_Input!K36</f>
        <v>1770000313</v>
      </c>
      <c r="O36" s="3">
        <f>_Input!H36</f>
        <v>8000000504</v>
      </c>
      <c r="P36" s="3" t="s">
        <v>172</v>
      </c>
      <c r="Q36" s="3" t="s">
        <v>100</v>
      </c>
      <c r="R36" s="3" t="str">
        <f t="shared" si="2"/>
        <v>KEREKC@en</v>
      </c>
    </row>
    <row r="37" spans="1:18" x14ac:dyDescent="0.25">
      <c r="A37" s="3" t="str">
        <f t="shared" si="0"/>
        <v>&amp;ai;User_KOCJANK</v>
      </c>
      <c r="B37" s="3" t="str">
        <f>Person!O37</f>
        <v>KOCJANK</v>
      </c>
      <c r="C37" s="3" t="str">
        <f>VLOOKUP(_Input!W37,_MasterData!$Y$2:$Z$15,2,FALSE)</f>
        <v>&amp;ai;CompanyMEEPL</v>
      </c>
      <c r="D37" s="2" t="str">
        <f>VLOOKUP(_Input!V37,_MasterData!$W$2:$X$7,2,FALSE)</f>
        <v>&amp;ai;Quote-PDF</v>
      </c>
      <c r="E37" s="3" t="str">
        <f>VLOOKUP(_Input!T37,_MasterData!$U$2:$V$14,2,FALSE)</f>
        <v>https://my319964.crm.ondemand.com/Language#Language_34PL</v>
      </c>
      <c r="F37" s="3" t="str">
        <f>_xlfn.CONCAT("&amp;ai;",_Input!N37)</f>
        <v>&amp;ai;ROLE_SALES_REP_PL_IS</v>
      </c>
      <c r="G37" s="2" t="str">
        <f>VLOOKUP(_Input!S37,_MasterData!$S$2:$T$3,2,FALSE)</f>
        <v>&amp;as;USERACTIVE</v>
      </c>
      <c r="H37" s="2" t="str">
        <f t="shared" si="1"/>
        <v>&amp;ai;User_KOCJANK-Person</v>
      </c>
      <c r="I37" s="2" t="str">
        <f>UserPassword!A37</f>
        <v>&amp;ai;KOCJANK_Password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str">
        <f>_Input!K37</f>
        <v>1770000225</v>
      </c>
      <c r="O37" s="3">
        <f>_Input!H37</f>
        <v>8000000235</v>
      </c>
      <c r="P37" s="3" t="s">
        <v>172</v>
      </c>
      <c r="Q37" s="3" t="s">
        <v>100</v>
      </c>
      <c r="R37" s="3" t="str">
        <f t="shared" si="2"/>
        <v>KOCJANK@en</v>
      </c>
    </row>
    <row r="38" spans="1:18" x14ac:dyDescent="0.25">
      <c r="A38" s="3" t="str">
        <f t="shared" si="0"/>
        <v>&amp;ai;User_KOPACZJ</v>
      </c>
      <c r="B38" s="3" t="str">
        <f>Person!O38</f>
        <v>KOPACZJ</v>
      </c>
      <c r="C38" s="3" t="str">
        <f>VLOOKUP(_Input!W38,_MasterData!$Y$2:$Z$15,2,FALSE)</f>
        <v>&amp;ai;CompanyMEEPL</v>
      </c>
      <c r="D38" s="2" t="str">
        <f>VLOOKUP(_Input!V38,_MasterData!$W$2:$X$7,2,FALSE)</f>
        <v>&amp;ai;Quote-PDF</v>
      </c>
      <c r="E38" s="3" t="str">
        <f>VLOOKUP(_Input!T38,_MasterData!$U$2:$V$14,2,FALSE)</f>
        <v>https://my319964.crm.ondemand.com/Language#Language_34PL</v>
      </c>
      <c r="F38" s="3" t="str">
        <f>_xlfn.CONCAT("&amp;ai;",_Input!N38)</f>
        <v>&amp;ai;ROLE_SALES_MGR</v>
      </c>
      <c r="G38" s="2" t="str">
        <f>VLOOKUP(_Input!S38,_MasterData!$S$2:$T$3,2,FALSE)</f>
        <v>&amp;as;USERACTIVE</v>
      </c>
      <c r="H38" s="2" t="str">
        <f t="shared" si="1"/>
        <v>&amp;ai;User_KOPACZJ-Person</v>
      </c>
      <c r="I38" s="2" t="str">
        <f>UserPassword!A38</f>
        <v>&amp;ai;KOPACZJ_Password</v>
      </c>
      <c r="J38" s="3" t="s">
        <v>108</v>
      </c>
      <c r="K38" s="3" t="s">
        <v>108</v>
      </c>
      <c r="L38" s="3" t="s">
        <v>106</v>
      </c>
      <c r="M38" s="3" t="s">
        <v>106</v>
      </c>
      <c r="N38" s="3">
        <f>_Input!K38</f>
        <v>1770000120</v>
      </c>
      <c r="O38" s="3">
        <f>_Input!H38</f>
        <v>8000000007</v>
      </c>
      <c r="P38" s="3" t="s">
        <v>172</v>
      </c>
      <c r="Q38" s="3" t="s">
        <v>100</v>
      </c>
      <c r="R38" s="3" t="str">
        <f t="shared" si="2"/>
        <v>KOPACZJ@en</v>
      </c>
    </row>
    <row r="39" spans="1:18" x14ac:dyDescent="0.25">
      <c r="A39" s="3" t="str">
        <f t="shared" si="0"/>
        <v>&amp;ai;User_KOZIOLG</v>
      </c>
      <c r="B39" s="3" t="str">
        <f>Person!O39</f>
        <v>KOZIOLG</v>
      </c>
      <c r="C39" s="3" t="str">
        <f>VLOOKUP(_Input!W39,_MasterData!$Y$2:$Z$15,2,FALSE)</f>
        <v>&amp;ai;CompanyMEEPL</v>
      </c>
      <c r="D39" s="2" t="str">
        <f>VLOOKUP(_Input!V39,_MasterData!$W$2:$X$7,2,FALSE)</f>
        <v>&amp;ai;Quote-PDF</v>
      </c>
      <c r="E39" s="3" t="str">
        <f>VLOOKUP(_Input!T39,_MasterData!$U$2:$V$14,2,FALSE)</f>
        <v>https://my319964.crm.ondemand.com/Language#Language_34PL</v>
      </c>
      <c r="F39" s="3" t="str">
        <f>_xlfn.CONCAT("&amp;ai;",_Input!N39)</f>
        <v>&amp;ai;ROLE_PRODUCT_MGR</v>
      </c>
      <c r="G39" s="2" t="str">
        <f>VLOOKUP(_Input!S39,_MasterData!$S$2:$T$3,2,FALSE)</f>
        <v>&amp;as;USERACTIVE</v>
      </c>
      <c r="H39" s="2" t="str">
        <f t="shared" si="1"/>
        <v>&amp;ai;User_KOZIOLG-Person</v>
      </c>
      <c r="I39" s="2" t="str">
        <f>UserPassword!A39</f>
        <v>&amp;ai;KOZIOLG_Password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str">
        <f>_Input!K39</f>
        <v>1770000045</v>
      </c>
      <c r="O39" s="3">
        <f>_Input!H39</f>
        <v>8000000066</v>
      </c>
      <c r="P39" s="3" t="s">
        <v>172</v>
      </c>
      <c r="Q39" s="3" t="s">
        <v>100</v>
      </c>
      <c r="R39" s="3" t="str">
        <f t="shared" si="2"/>
        <v>KOZIOLG@en</v>
      </c>
    </row>
    <row r="40" spans="1:18" x14ac:dyDescent="0.25">
      <c r="A40" s="3" t="str">
        <f t="shared" si="0"/>
        <v>&amp;ai;User_KRAWCZYKZ</v>
      </c>
      <c r="B40" s="3" t="str">
        <f>Person!O40</f>
        <v>KRAWCZYKZ</v>
      </c>
      <c r="C40" s="3" t="str">
        <f>VLOOKUP(_Input!W40,_MasterData!$Y$2:$Z$15,2,FALSE)</f>
        <v>&amp;ai;CompanyMEEPL</v>
      </c>
      <c r="D40" s="2" t="str">
        <f>VLOOKUP(_Input!V40,_MasterData!$W$2:$X$7,2,FALSE)</f>
        <v>&amp;ai;Quote-PDF</v>
      </c>
      <c r="E40" s="3" t="str">
        <f>VLOOKUP(_Input!T40,_MasterData!$U$2:$V$14,2,FALSE)</f>
        <v>https://my319964.crm.ondemand.com/Language#Language_34PL</v>
      </c>
      <c r="F40" s="3" t="str">
        <f>_xlfn.CONCAT("&amp;ai;",_Input!N40)</f>
        <v>&amp;ai;ROLE_SALES_REP_PL_IS</v>
      </c>
      <c r="G40" s="2" t="str">
        <f>VLOOKUP(_Input!S40,_MasterData!$S$2:$T$3,2,FALSE)</f>
        <v>&amp;as;USERACTIVE</v>
      </c>
      <c r="H40" s="2" t="str">
        <f t="shared" si="1"/>
        <v>&amp;ai;User_KRAWCZYKZ-Person</v>
      </c>
      <c r="I40" s="2" t="str">
        <f>UserPassword!A40</f>
        <v>&amp;ai;KRAWCZYKZ_Password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str">
        <f>_Input!K40</f>
        <v>1770000053</v>
      </c>
      <c r="O40" s="3">
        <f>_Input!H40</f>
        <v>8000000072</v>
      </c>
      <c r="P40" s="3" t="s">
        <v>172</v>
      </c>
      <c r="Q40" s="3" t="s">
        <v>100</v>
      </c>
      <c r="R40" s="3" t="str">
        <f t="shared" si="2"/>
        <v>KRAWCZYKZ@en</v>
      </c>
    </row>
    <row r="41" spans="1:18" x14ac:dyDescent="0.25">
      <c r="A41" s="3" t="str">
        <f t="shared" si="0"/>
        <v>&amp;ai;User_KROLM</v>
      </c>
      <c r="B41" s="3" t="str">
        <f>Person!O41</f>
        <v>KROLM</v>
      </c>
      <c r="C41" s="3" t="str">
        <f>VLOOKUP(_Input!W41,_MasterData!$Y$2:$Z$15,2,FALSE)</f>
        <v>&amp;ai;CompanyMEEPL</v>
      </c>
      <c r="D41" s="2" t="str">
        <f>VLOOKUP(_Input!V41,_MasterData!$W$2:$X$7,2,FALSE)</f>
        <v>&amp;ai;Quote-PDF</v>
      </c>
      <c r="E41" s="3" t="str">
        <f>VLOOKUP(_Input!T41,_MasterData!$U$2:$V$14,2,FALSE)</f>
        <v>https://my319964.crm.ondemand.com/Language#Language_34PL</v>
      </c>
      <c r="F41" s="3" t="str">
        <f>_xlfn.CONCAT("&amp;ai;",_Input!N41)</f>
        <v>&amp;ai;ROLE_STL_PL_IS</v>
      </c>
      <c r="G41" s="2" t="str">
        <f>VLOOKUP(_Input!S41,_MasterData!$S$2:$T$3,2,FALSE)</f>
        <v>&amp;as;USERACTIVE</v>
      </c>
      <c r="H41" s="2" t="str">
        <f t="shared" si="1"/>
        <v>&amp;ai;User_KROLM-Person</v>
      </c>
      <c r="I41" s="2" t="str">
        <f>UserPassword!A41</f>
        <v>&amp;ai;KROLM_Password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str">
        <f>_Input!K41</f>
        <v>1770000027</v>
      </c>
      <c r="O41" s="3">
        <f>_Input!H41</f>
        <v>8000000398</v>
      </c>
      <c r="P41" s="3" t="s">
        <v>172</v>
      </c>
      <c r="Q41" s="3" t="s">
        <v>100</v>
      </c>
      <c r="R41" s="3" t="str">
        <f t="shared" si="2"/>
        <v>KROLM@en</v>
      </c>
    </row>
    <row r="42" spans="1:18" x14ac:dyDescent="0.25">
      <c r="A42" s="3" t="str">
        <f t="shared" si="0"/>
        <v>&amp;ai;User_KROWIAKK</v>
      </c>
      <c r="B42" s="3" t="str">
        <f>Person!O42</f>
        <v>KROWIAKK</v>
      </c>
      <c r="C42" s="3" t="str">
        <f>VLOOKUP(_Input!W42,_MasterData!$Y$2:$Z$15,2,FALSE)</f>
        <v>&amp;ai;CompanyMEEPL</v>
      </c>
      <c r="D42" s="2" t="str">
        <f>VLOOKUP(_Input!V42,_MasterData!$W$2:$X$7,2,FALSE)</f>
        <v>&amp;ai;Quote-PDF</v>
      </c>
      <c r="E42" s="3" t="str">
        <f>VLOOKUP(_Input!T42,_MasterData!$U$2:$V$14,2,FALSE)</f>
        <v>https://my319964.crm.ondemand.com/Language#Language_34PL</v>
      </c>
      <c r="F42" s="3" t="str">
        <f>_xlfn.CONCAT("&amp;ai;",_Input!N42)</f>
        <v>&amp;ai;ROLE_PRODUCT_MGR</v>
      </c>
      <c r="G42" s="2" t="str">
        <f>VLOOKUP(_Input!S42,_MasterData!$S$2:$T$3,2,FALSE)</f>
        <v>&amp;as;USERACTIVE</v>
      </c>
      <c r="H42" s="2" t="str">
        <f t="shared" si="1"/>
        <v>&amp;ai;User_KROWIAKK-Person</v>
      </c>
      <c r="I42" s="2" t="str">
        <f>UserPassword!A42</f>
        <v>&amp;ai;KROWIAKK_Password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str">
        <f>_Input!K42</f>
        <v>1770000054</v>
      </c>
      <c r="O42" s="3">
        <f>_Input!H42</f>
        <v>8000000073</v>
      </c>
      <c r="P42" s="3" t="s">
        <v>172</v>
      </c>
      <c r="Q42" s="3" t="s">
        <v>100</v>
      </c>
      <c r="R42" s="3" t="str">
        <f t="shared" si="2"/>
        <v>KROWIAKK@en</v>
      </c>
    </row>
    <row r="43" spans="1:18" x14ac:dyDescent="0.25">
      <c r="A43" s="3" t="str">
        <f t="shared" si="0"/>
        <v>&amp;ai;User_KUCHTAM</v>
      </c>
      <c r="B43" s="3" t="str">
        <f>Person!O43</f>
        <v>KUCHTAM</v>
      </c>
      <c r="C43" s="3" t="str">
        <f>VLOOKUP(_Input!W43,_MasterData!$Y$2:$Z$15,2,FALSE)</f>
        <v>&amp;ai;CompanyMEEPL</v>
      </c>
      <c r="D43" s="2" t="str">
        <f>VLOOKUP(_Input!V43,_MasterData!$W$2:$X$7,2,FALSE)</f>
        <v>&amp;ai;Quote-PDF</v>
      </c>
      <c r="E43" s="3" t="str">
        <f>VLOOKUP(_Input!T43,_MasterData!$U$2:$V$14,2,FALSE)</f>
        <v>https://my319964.crm.ondemand.com/Language#Language_34PL</v>
      </c>
      <c r="F43" s="3" t="str">
        <f>_xlfn.CONCAT("&amp;ai;",_Input!N43)</f>
        <v>&amp;ai;ROLE_SALES_REP_PL_SP</v>
      </c>
      <c r="G43" s="2" t="str">
        <f>VLOOKUP(_Input!S43,_MasterData!$S$2:$T$3,2,FALSE)</f>
        <v>&amp;as;USERACTIVE</v>
      </c>
      <c r="H43" s="2" t="str">
        <f t="shared" si="1"/>
        <v>&amp;ai;User_KUCHTAM-Person</v>
      </c>
      <c r="I43" s="2" t="str">
        <f>UserPassword!A43</f>
        <v>&amp;ai;KUCHTAM_Password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str">
        <f>_Input!K43</f>
        <v>1770000028</v>
      </c>
      <c r="O43" s="3">
        <f>_Input!H43</f>
        <v>8000000399</v>
      </c>
      <c r="P43" s="3" t="s">
        <v>172</v>
      </c>
      <c r="Q43" s="3" t="s">
        <v>100</v>
      </c>
      <c r="R43" s="3" t="str">
        <f t="shared" si="2"/>
        <v>KUCHTAM@en</v>
      </c>
    </row>
    <row r="44" spans="1:18" x14ac:dyDescent="0.25">
      <c r="A44" s="3" t="str">
        <f t="shared" si="0"/>
        <v>&amp;ai;User_KULAK</v>
      </c>
      <c r="B44" s="3" t="str">
        <f>Person!O44</f>
        <v>KULAK</v>
      </c>
      <c r="C44" s="3" t="str">
        <f>VLOOKUP(_Input!W44,_MasterData!$Y$2:$Z$15,2,FALSE)</f>
        <v>&amp;ai;CompanyMEEPL</v>
      </c>
      <c r="D44" s="2" t="str">
        <f>VLOOKUP(_Input!V44,_MasterData!$W$2:$X$7,2,FALSE)</f>
        <v>&amp;ai;Quote-PDF</v>
      </c>
      <c r="E44" s="3" t="str">
        <f>VLOOKUP(_Input!T44,_MasterData!$U$2:$V$14,2,FALSE)</f>
        <v>https://my319964.crm.ondemand.com/Language#Language_34PL</v>
      </c>
      <c r="F44" s="3" t="str">
        <f>_xlfn.CONCAT("&amp;ai;",_Input!N44)</f>
        <v>&amp;ai;ROLE_SALES_REP_PL_SP</v>
      </c>
      <c r="G44" s="2" t="str">
        <f>VLOOKUP(_Input!S44,_MasterData!$S$2:$T$3,2,FALSE)</f>
        <v>&amp;as;USERACTIVE</v>
      </c>
      <c r="H44" s="2" t="str">
        <f t="shared" si="1"/>
        <v>&amp;ai;User_KULAK-Person</v>
      </c>
      <c r="I44" s="2" t="str">
        <f>UserPassword!A44</f>
        <v>&amp;ai;KULAK_Password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str">
        <f>_Input!K44</f>
        <v>1770000029</v>
      </c>
      <c r="O44" s="3">
        <f>_Input!H44</f>
        <v>8000000400</v>
      </c>
      <c r="P44" s="3" t="s">
        <v>172</v>
      </c>
      <c r="Q44" s="3" t="s">
        <v>100</v>
      </c>
      <c r="R44" s="3" t="str">
        <f t="shared" si="2"/>
        <v>KULAK@en</v>
      </c>
    </row>
    <row r="45" spans="1:18" x14ac:dyDescent="0.25">
      <c r="A45" s="3" t="str">
        <f t="shared" si="0"/>
        <v>&amp;ai;User_KWIATKOWSKIJ</v>
      </c>
      <c r="B45" s="3" t="str">
        <f>Person!O45</f>
        <v>KWIATKOWSKIJ</v>
      </c>
      <c r="C45" s="3" t="str">
        <f>VLOOKUP(_Input!W45,_MasterData!$Y$2:$Z$15,2,FALSE)</f>
        <v>&amp;ai;CompanyMEEPL</v>
      </c>
      <c r="D45" s="2" t="str">
        <f>VLOOKUP(_Input!V45,_MasterData!$W$2:$X$7,2,FALSE)</f>
        <v>&amp;ai;Quote-PDF</v>
      </c>
      <c r="E45" s="3" t="str">
        <f>VLOOKUP(_Input!T45,_MasterData!$U$2:$V$14,2,FALSE)</f>
        <v>https://my319964.crm.ondemand.com/Language#Language_34PL</v>
      </c>
      <c r="F45" s="3" t="str">
        <f>_xlfn.CONCAT("&amp;ai;",_Input!N45)</f>
        <v>&amp;ai;ROLE_PRODUCT_MGR</v>
      </c>
      <c r="G45" s="2" t="str">
        <f>VLOOKUP(_Input!S45,_MasterData!$S$2:$T$3,2,FALSE)</f>
        <v>&amp;as;USERACTIVE</v>
      </c>
      <c r="H45" s="2" t="str">
        <f t="shared" si="1"/>
        <v>&amp;ai;User_KWIATKOWSKIJ-Person</v>
      </c>
      <c r="I45" s="2" t="str">
        <f>UserPassword!A45</f>
        <v>&amp;ai;KWIATKOWSKIJ_Password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str">
        <f>_Input!K45</f>
        <v>1770000031</v>
      </c>
      <c r="O45" s="3">
        <f>_Input!H45</f>
        <v>8000000401</v>
      </c>
      <c r="P45" s="3" t="s">
        <v>172</v>
      </c>
      <c r="Q45" s="3" t="s">
        <v>100</v>
      </c>
      <c r="R45" s="3" t="str">
        <f t="shared" si="2"/>
        <v>KWIATKOWSKIJ@en</v>
      </c>
    </row>
    <row r="46" spans="1:18" x14ac:dyDescent="0.25">
      <c r="A46" s="3" t="str">
        <f t="shared" si="0"/>
        <v>&amp;ai;User_LUKASIEWICZS</v>
      </c>
      <c r="B46" s="3" t="str">
        <f>Person!O46</f>
        <v>LUKASIEWICZS</v>
      </c>
      <c r="C46" s="3" t="str">
        <f>VLOOKUP(_Input!W46,_MasterData!$Y$2:$Z$15,2,FALSE)</f>
        <v>&amp;ai;CompanyMEEPL</v>
      </c>
      <c r="D46" s="2" t="str">
        <f>VLOOKUP(_Input!V46,_MasterData!$W$2:$X$7,2,FALSE)</f>
        <v>&amp;ai;Quote-PDF</v>
      </c>
      <c r="E46" s="3" t="str">
        <f>VLOOKUP(_Input!T46,_MasterData!$U$2:$V$14,2,FALSE)</f>
        <v>https://my319964.crm.ondemand.com/Language#Language_34PL</v>
      </c>
      <c r="F46" s="3" t="str">
        <f>_xlfn.CONCAT("&amp;ai;",_Input!N46)</f>
        <v>&amp;ai;ROLE_SALES_REP_PL_SP</v>
      </c>
      <c r="G46" s="2" t="str">
        <f>VLOOKUP(_Input!S46,_MasterData!$S$2:$T$3,2,FALSE)</f>
        <v>&amp;as;USERACTIVE</v>
      </c>
      <c r="H46" s="2" t="str">
        <f t="shared" si="1"/>
        <v>&amp;ai;User_LUKASIEWICZS-Person</v>
      </c>
      <c r="I46" s="2" t="str">
        <f>UserPassword!A46</f>
        <v>&amp;ai;LUKASIEWICZS_Password</v>
      </c>
      <c r="J46" s="3" t="s">
        <v>108</v>
      </c>
      <c r="K46" s="3" t="s">
        <v>108</v>
      </c>
      <c r="L46" s="3" t="s">
        <v>106</v>
      </c>
      <c r="M46" s="3" t="s">
        <v>106</v>
      </c>
      <c r="N46" s="3">
        <f>_Input!K46</f>
        <v>1770000233</v>
      </c>
      <c r="O46" s="3">
        <f>_Input!H46</f>
        <v>8000000240</v>
      </c>
      <c r="P46" s="3" t="s">
        <v>172</v>
      </c>
      <c r="Q46" s="3" t="s">
        <v>100</v>
      </c>
      <c r="R46" s="3" t="str">
        <f t="shared" si="2"/>
        <v>LUKASIEWICZS@en</v>
      </c>
    </row>
    <row r="47" spans="1:18" x14ac:dyDescent="0.25">
      <c r="A47" s="3" t="str">
        <f t="shared" si="0"/>
        <v>&amp;ai;User_MICHNAB</v>
      </c>
      <c r="B47" s="3" t="str">
        <f>Person!O47</f>
        <v>MICHNAB</v>
      </c>
      <c r="C47" s="3" t="str">
        <f>VLOOKUP(_Input!W47,_MasterData!$Y$2:$Z$15,2,FALSE)</f>
        <v>&amp;ai;CompanyMEEPL</v>
      </c>
      <c r="D47" s="2" t="str">
        <f>VLOOKUP(_Input!V47,_MasterData!$W$2:$X$7,2,FALSE)</f>
        <v>&amp;ai;Quote-PDF</v>
      </c>
      <c r="E47" s="3" t="str">
        <f>VLOOKUP(_Input!T47,_MasterData!$U$2:$V$14,2,FALSE)</f>
        <v>https://my319964.crm.ondemand.com/Language#Language_34PL</v>
      </c>
      <c r="F47" s="3" t="str">
        <f>_xlfn.CONCAT("&amp;ai;",_Input!N47)</f>
        <v>&amp;ai;ROLE_SALES_REP_PL_KA</v>
      </c>
      <c r="G47" s="2" t="str">
        <f>VLOOKUP(_Input!S47,_MasterData!$S$2:$T$3,2,FALSE)</f>
        <v>&amp;as;USERACTIVE</v>
      </c>
      <c r="H47" s="2" t="str">
        <f t="shared" si="1"/>
        <v>&amp;ai;User_MICHNAB-Person</v>
      </c>
      <c r="I47" s="2" t="str">
        <f>UserPassword!A47</f>
        <v>&amp;ai;MICHNAB_Password</v>
      </c>
      <c r="J47" s="3" t="s">
        <v>108</v>
      </c>
      <c r="K47" s="3" t="s">
        <v>108</v>
      </c>
      <c r="L47" s="3" t="s">
        <v>106</v>
      </c>
      <c r="M47" s="3" t="s">
        <v>106</v>
      </c>
      <c r="N47" s="3">
        <f>_Input!K47</f>
        <v>1770000335</v>
      </c>
      <c r="O47" s="3">
        <f>_Input!H47</f>
        <v>8000000507</v>
      </c>
      <c r="P47" s="3" t="s">
        <v>172</v>
      </c>
      <c r="Q47" s="3" t="s">
        <v>100</v>
      </c>
      <c r="R47" s="3" t="str">
        <f t="shared" si="2"/>
        <v>MICHNAB@en</v>
      </c>
    </row>
    <row r="48" spans="1:18" x14ac:dyDescent="0.25">
      <c r="A48" s="3" t="str">
        <f t="shared" si="0"/>
        <v>&amp;ai;User_MIESZANIECP</v>
      </c>
      <c r="B48" s="3" t="str">
        <f>Person!O48</f>
        <v>MIESZANIECP</v>
      </c>
      <c r="C48" s="3" t="str">
        <f>VLOOKUP(_Input!W48,_MasterData!$Y$2:$Z$15,2,FALSE)</f>
        <v>&amp;ai;CompanyMEEPL</v>
      </c>
      <c r="D48" s="2" t="str">
        <f>VLOOKUP(_Input!V48,_MasterData!$W$2:$X$7,2,FALSE)</f>
        <v>&amp;ai;Quote-PDF</v>
      </c>
      <c r="E48" s="3" t="str">
        <f>VLOOKUP(_Input!T48,_MasterData!$U$2:$V$14,2,FALSE)</f>
        <v>https://my319964.crm.ondemand.com/Language#Language_34PL</v>
      </c>
      <c r="F48" s="3" t="str">
        <f>_xlfn.CONCAT("&amp;ai;",_Input!N48)</f>
        <v>&amp;ai;ROLE_STL_PL_SP</v>
      </c>
      <c r="G48" s="2" t="str">
        <f>VLOOKUP(_Input!S48,_MasterData!$S$2:$T$3,2,FALSE)</f>
        <v>&amp;as;USERACTIVE</v>
      </c>
      <c r="H48" s="2" t="str">
        <f t="shared" si="1"/>
        <v>&amp;ai;User_MIESZANIECP-Person</v>
      </c>
      <c r="I48" s="2" t="str">
        <f>UserPassword!A48</f>
        <v>&amp;ai;MIESZANIECP_Password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str">
        <f>_Input!K48</f>
        <v>1770000032</v>
      </c>
      <c r="O48" s="3">
        <f>_Input!H48</f>
        <v>8000000402</v>
      </c>
      <c r="P48" s="3" t="s">
        <v>172</v>
      </c>
      <c r="Q48" s="3" t="s">
        <v>100</v>
      </c>
      <c r="R48" s="3" t="str">
        <f t="shared" si="2"/>
        <v>MIESZANIECP@en</v>
      </c>
    </row>
    <row r="49" spans="1:18" x14ac:dyDescent="0.25">
      <c r="A49" s="3" t="str">
        <f t="shared" si="0"/>
        <v>&amp;ai;User_MISTERSKAP</v>
      </c>
      <c r="B49" s="3" t="str">
        <f>Person!O49</f>
        <v>MISTERSKAP</v>
      </c>
      <c r="C49" s="3" t="str">
        <f>VLOOKUP(_Input!W49,_MasterData!$Y$2:$Z$15,2,FALSE)</f>
        <v>&amp;ai;CompanyMEEPL</v>
      </c>
      <c r="D49" s="2" t="str">
        <f>VLOOKUP(_Input!V49,_MasterData!$W$2:$X$7,2,FALSE)</f>
        <v>&amp;ai;Quote-PDF</v>
      </c>
      <c r="E49" s="3" t="str">
        <f>VLOOKUP(_Input!T49,_MasterData!$U$2:$V$14,2,FALSE)</f>
        <v>https://my319964.crm.ondemand.com/Language#Language_34PL</v>
      </c>
      <c r="F49" s="3" t="str">
        <f>_xlfn.CONCAT("&amp;ai;",_Input!N49)</f>
        <v>&amp;ai;ROLE_SALES_REP_PL_IS</v>
      </c>
      <c r="G49" s="2" t="str">
        <f>VLOOKUP(_Input!S49,_MasterData!$S$2:$T$3,2,FALSE)</f>
        <v>&amp;as;USERACTIVE</v>
      </c>
      <c r="H49" s="2" t="str">
        <f t="shared" si="1"/>
        <v>&amp;ai;User_MISTERSKAP-Person</v>
      </c>
      <c r="I49" s="2" t="str">
        <f>UserPassword!A49</f>
        <v>&amp;ai;MISTERSKAP_Password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str">
        <f>_Input!K49</f>
        <v>1770000240</v>
      </c>
      <c r="O49" s="3">
        <f>_Input!H49</f>
        <v>8000000243</v>
      </c>
      <c r="P49" s="3" t="s">
        <v>172</v>
      </c>
      <c r="Q49" s="3" t="s">
        <v>100</v>
      </c>
      <c r="R49" s="3" t="str">
        <f t="shared" si="2"/>
        <v>MISTERSKAP@en</v>
      </c>
    </row>
    <row r="50" spans="1:18" x14ac:dyDescent="0.25">
      <c r="A50" s="3" t="str">
        <f t="shared" si="0"/>
        <v>&amp;ai;User_MOISIDISJ</v>
      </c>
      <c r="B50" s="3" t="str">
        <f>Person!O50</f>
        <v>MOISIDISJ</v>
      </c>
      <c r="C50" s="3" t="str">
        <f>VLOOKUP(_Input!W50,_MasterData!$Y$2:$Z$15,2,FALSE)</f>
        <v>&amp;ai;CompanyMEEPL</v>
      </c>
      <c r="D50" s="2" t="str">
        <f>VLOOKUP(_Input!V50,_MasterData!$W$2:$X$7,2,FALSE)</f>
        <v>&amp;ai;Quote-PDF</v>
      </c>
      <c r="E50" s="3" t="str">
        <f>VLOOKUP(_Input!T50,_MasterData!$U$2:$V$14,2,FALSE)</f>
        <v>&amp;ai;English</v>
      </c>
      <c r="F50" s="3" t="str">
        <f>_xlfn.CONCAT("&amp;ai;",_Input!N50)</f>
        <v>&amp;ai;ROLE_SALES_REP_CZ</v>
      </c>
      <c r="G50" s="2" t="str">
        <f>VLOOKUP(_Input!S50,_MasterData!$S$2:$T$3,2,FALSE)</f>
        <v>&amp;as;USERACTIVE</v>
      </c>
      <c r="H50" s="2" t="str">
        <f t="shared" si="1"/>
        <v>&amp;ai;User_MOISIDISJ-Person</v>
      </c>
      <c r="I50" s="2" t="str">
        <f>UserPassword!A50</f>
        <v>&amp;ai;MOISIDISJ_Password</v>
      </c>
      <c r="J50" s="3" t="s">
        <v>108</v>
      </c>
      <c r="K50" s="3" t="s">
        <v>108</v>
      </c>
      <c r="L50" s="3" t="s">
        <v>106</v>
      </c>
      <c r="M50" s="3" t="s">
        <v>106</v>
      </c>
      <c r="N50" s="3">
        <f>_Input!K50</f>
        <v>1770000310</v>
      </c>
      <c r="O50" s="3">
        <f>_Input!H50</f>
        <v>8000000508</v>
      </c>
      <c r="P50" s="3" t="s">
        <v>172</v>
      </c>
      <c r="Q50" s="3" t="s">
        <v>100</v>
      </c>
      <c r="R50" s="3" t="str">
        <f t="shared" si="2"/>
        <v>MOISIDISJ@en</v>
      </c>
    </row>
    <row r="51" spans="1:18" x14ac:dyDescent="0.25">
      <c r="A51" s="3" t="str">
        <f t="shared" si="0"/>
        <v>&amp;ai;User_NOWAKP</v>
      </c>
      <c r="B51" s="3" t="str">
        <f>Person!O51</f>
        <v>NOWAKP</v>
      </c>
      <c r="C51" s="3" t="str">
        <f>VLOOKUP(_Input!W51,_MasterData!$Y$2:$Z$15,2,FALSE)</f>
        <v>&amp;ai;CompanyMEEPL</v>
      </c>
      <c r="D51" s="2" t="str">
        <f>VLOOKUP(_Input!V51,_MasterData!$W$2:$X$7,2,FALSE)</f>
        <v>&amp;ai;Quote-PDF</v>
      </c>
      <c r="E51" s="3" t="str">
        <f>VLOOKUP(_Input!T51,_MasterData!$U$2:$V$14,2,FALSE)</f>
        <v>https://my319964.crm.ondemand.com/Language#Language_34PL</v>
      </c>
      <c r="F51" s="3" t="str">
        <f>_xlfn.CONCAT("&amp;ai;",_Input!N51)</f>
        <v>&amp;ai;ROLE_SALES_REP_PL_SP</v>
      </c>
      <c r="G51" s="2" t="str">
        <f>VLOOKUP(_Input!S51,_MasterData!$S$2:$T$3,2,FALSE)</f>
        <v>&amp;as;USERACTIVE</v>
      </c>
      <c r="H51" s="2" t="str">
        <f t="shared" si="1"/>
        <v>&amp;ai;User_NOWAKP-Person</v>
      </c>
      <c r="I51" s="2" t="str">
        <f>UserPassword!A51</f>
        <v>&amp;ai;NOWAKP_Password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str">
        <f>_Input!K51</f>
        <v>1770000034</v>
      </c>
      <c r="O51" s="3">
        <f>_Input!H51</f>
        <v>8000000404</v>
      </c>
      <c r="P51" s="3" t="s">
        <v>172</v>
      </c>
      <c r="Q51" s="3" t="s">
        <v>100</v>
      </c>
      <c r="R51" s="3" t="str">
        <f t="shared" si="2"/>
        <v>NOWAKP@en</v>
      </c>
    </row>
    <row r="52" spans="1:18" x14ac:dyDescent="0.25">
      <c r="A52" s="3" t="str">
        <f t="shared" si="0"/>
        <v>&amp;ai;User_OLTEANUA</v>
      </c>
      <c r="B52" s="3" t="str">
        <f>Person!O52</f>
        <v>OLTEANUA</v>
      </c>
      <c r="C52" s="3" t="str">
        <f>VLOOKUP(_Input!W52,_MasterData!$Y$2:$Z$15,2,FALSE)</f>
        <v>&amp;ai;CompanyMEEPL</v>
      </c>
      <c r="D52" s="2" t="str">
        <f>VLOOKUP(_Input!V52,_MasterData!$W$2:$X$7,2,FALSE)</f>
        <v>&amp;ai;Quote-PDF</v>
      </c>
      <c r="E52" s="3" t="str">
        <f>VLOOKUP(_Input!T52,_MasterData!$U$2:$V$14,2,FALSE)</f>
        <v>&amp;ai;English</v>
      </c>
      <c r="F52" s="3" t="str">
        <f>_xlfn.CONCAT("&amp;ai;",_Input!N52)</f>
        <v>&amp;ai;ROLE_SALES_REP_RO</v>
      </c>
      <c r="G52" s="2" t="str">
        <f>VLOOKUP(_Input!S52,_MasterData!$S$2:$T$3,2,FALSE)</f>
        <v>&amp;as;USERACTIVE</v>
      </c>
      <c r="H52" s="2" t="str">
        <f t="shared" si="1"/>
        <v>&amp;ai;User_OLTEANUA-Person</v>
      </c>
      <c r="I52" s="2" t="str">
        <f>UserPassword!A52</f>
        <v>&amp;ai;OLTEANUA_Password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str">
        <f>_Input!K52</f>
        <v>1770000232</v>
      </c>
      <c r="O52" s="3">
        <f>_Input!H52</f>
        <v>8000000239</v>
      </c>
      <c r="P52" s="3" t="s">
        <v>172</v>
      </c>
      <c r="Q52" s="3" t="s">
        <v>100</v>
      </c>
      <c r="R52" s="3" t="str">
        <f t="shared" si="2"/>
        <v>OLTEANUA@en</v>
      </c>
    </row>
    <row r="53" spans="1:18" x14ac:dyDescent="0.25">
      <c r="A53" s="3" t="str">
        <f t="shared" si="0"/>
        <v>&amp;ai;User_PACZYNSKIZ</v>
      </c>
      <c r="B53" s="3" t="str">
        <f>Person!O53</f>
        <v>PACZYNSKIZ</v>
      </c>
      <c r="C53" s="3" t="str">
        <f>VLOOKUP(_Input!W53,_MasterData!$Y$2:$Z$15,2,FALSE)</f>
        <v>&amp;ai;CompanyMEEPL</v>
      </c>
      <c r="D53" s="2" t="str">
        <f>VLOOKUP(_Input!V53,_MasterData!$W$2:$X$7,2,FALSE)</f>
        <v>&amp;ai;Quote-PDF</v>
      </c>
      <c r="E53" s="3" t="str">
        <f>VLOOKUP(_Input!T53,_MasterData!$U$2:$V$14,2,FALSE)</f>
        <v>https://my319964.crm.ondemand.com/Language#Language_34PL</v>
      </c>
      <c r="F53" s="3" t="str">
        <f>_xlfn.CONCAT("&amp;ai;",_Input!N53)</f>
        <v>&amp;ai;ROLE_SALES_REP_PL_KA</v>
      </c>
      <c r="G53" s="2" t="str">
        <f>VLOOKUP(_Input!S53,_MasterData!$S$2:$T$3,2,FALSE)</f>
        <v>&amp;as;USERACTIVE</v>
      </c>
      <c r="H53" s="2" t="str">
        <f t="shared" si="1"/>
        <v>&amp;ai;User_PACZYNSKIZ-Person</v>
      </c>
      <c r="I53" s="2" t="str">
        <f>UserPassword!A53</f>
        <v>&amp;ai;PACZYNSKIZ_Password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str">
        <f>_Input!K53</f>
        <v>1770000033</v>
      </c>
      <c r="O53" s="3">
        <f>_Input!H53</f>
        <v>8000000403</v>
      </c>
      <c r="P53" s="3" t="s">
        <v>172</v>
      </c>
      <c r="Q53" s="3" t="s">
        <v>100</v>
      </c>
      <c r="R53" s="3" t="str">
        <f t="shared" si="2"/>
        <v>PACZYNSKIZ@en</v>
      </c>
    </row>
    <row r="54" spans="1:18" x14ac:dyDescent="0.25">
      <c r="A54" s="3" t="str">
        <f t="shared" si="0"/>
        <v>&amp;ai;User_PILARSKIK</v>
      </c>
      <c r="B54" s="3" t="str">
        <f>Person!O54</f>
        <v>PILARSKIK</v>
      </c>
      <c r="C54" s="3" t="str">
        <f>VLOOKUP(_Input!W54,_MasterData!$Y$2:$Z$15,2,FALSE)</f>
        <v>&amp;ai;CompanyMEEPL</v>
      </c>
      <c r="D54" s="2" t="str">
        <f>VLOOKUP(_Input!V54,_MasterData!$W$2:$X$7,2,FALSE)</f>
        <v>&amp;ai;Quote-PDF</v>
      </c>
      <c r="E54" s="3" t="str">
        <f>VLOOKUP(_Input!T54,_MasterData!$U$2:$V$14,2,FALSE)</f>
        <v>https://my319964.crm.ondemand.com/Language#Language_34PL</v>
      </c>
      <c r="F54" s="3" t="str">
        <f>_xlfn.CONCAT("&amp;ai;",_Input!N54)</f>
        <v>&amp;ai;ROLE_SALES_REP_PL_IS</v>
      </c>
      <c r="G54" s="2" t="str">
        <f>VLOOKUP(_Input!S54,_MasterData!$S$2:$T$3,2,FALSE)</f>
        <v>&amp;as;USERACTIVE</v>
      </c>
      <c r="H54" s="2" t="str">
        <f t="shared" si="1"/>
        <v>&amp;ai;User_PILARSKIK-Person</v>
      </c>
      <c r="I54" s="2" t="str">
        <f>UserPassword!A54</f>
        <v>&amp;ai;PILARSKIK_Password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str">
        <f>_Input!K54</f>
        <v>1770000195</v>
      </c>
      <c r="O54" s="3">
        <f>_Input!H54</f>
        <v>8000000205</v>
      </c>
      <c r="P54" s="3" t="s">
        <v>172</v>
      </c>
      <c r="Q54" s="3" t="s">
        <v>100</v>
      </c>
      <c r="R54" s="3" t="str">
        <f t="shared" si="2"/>
        <v>PILARSKIK@en</v>
      </c>
    </row>
    <row r="55" spans="1:18" x14ac:dyDescent="0.25">
      <c r="A55" s="3" t="str">
        <f t="shared" si="0"/>
        <v>&amp;ai;User_POLAKR</v>
      </c>
      <c r="B55" s="3" t="str">
        <f>Person!O55</f>
        <v>POLAKR</v>
      </c>
      <c r="C55" s="3" t="str">
        <f>VLOOKUP(_Input!W55,_MasterData!$Y$2:$Z$15,2,FALSE)</f>
        <v>&amp;ai;CompanyMEEPL</v>
      </c>
      <c r="D55" s="2" t="str">
        <f>VLOOKUP(_Input!V55,_MasterData!$W$2:$X$7,2,FALSE)</f>
        <v>&amp;ai;Quote-PDF</v>
      </c>
      <c r="E55" s="3" t="str">
        <f>VLOOKUP(_Input!T55,_MasterData!$U$2:$V$14,2,FALSE)</f>
        <v>&amp;ai;English</v>
      </c>
      <c r="F55" s="3" t="str">
        <f>_xlfn.CONCAT("&amp;ai;",_Input!N55)</f>
        <v>&amp;ai;ROLE_STL_CZ</v>
      </c>
      <c r="G55" s="2" t="str">
        <f>VLOOKUP(_Input!S55,_MasterData!$S$2:$T$3,2,FALSE)</f>
        <v>&amp;as;USERACTIVE</v>
      </c>
      <c r="H55" s="2" t="str">
        <f t="shared" si="1"/>
        <v>&amp;ai;User_POLAKR-Person</v>
      </c>
      <c r="I55" s="2" t="str">
        <f>UserPassword!A55</f>
        <v>&amp;ai;POLAKR_Password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str">
        <f>_Input!K55</f>
        <v>1770000201</v>
      </c>
      <c r="O55" s="3">
        <f>_Input!H55</f>
        <v>8000000208</v>
      </c>
      <c r="P55" s="3" t="s">
        <v>172</v>
      </c>
      <c r="Q55" s="3" t="s">
        <v>100</v>
      </c>
      <c r="R55" s="3" t="str">
        <f t="shared" si="2"/>
        <v>POLAKR@en</v>
      </c>
    </row>
    <row r="56" spans="1:18" x14ac:dyDescent="0.25">
      <c r="A56" s="3" t="str">
        <f t="shared" si="0"/>
        <v>&amp;ai;User_PYKAS</v>
      </c>
      <c r="B56" s="3" t="str">
        <f>Person!O56</f>
        <v>PYKAS</v>
      </c>
      <c r="C56" s="3" t="str">
        <f>VLOOKUP(_Input!W56,_MasterData!$Y$2:$Z$15,2,FALSE)</f>
        <v>&amp;ai;CompanyMEEPL</v>
      </c>
      <c r="D56" s="2" t="str">
        <f>VLOOKUP(_Input!V56,_MasterData!$W$2:$X$7,2,FALSE)</f>
        <v>&amp;ai;Quote-PDF</v>
      </c>
      <c r="E56" s="3" t="str">
        <f>VLOOKUP(_Input!T56,_MasterData!$U$2:$V$14,2,FALSE)</f>
        <v>https://my319964.crm.ondemand.com/Language#Language_34PL</v>
      </c>
      <c r="F56" s="3" t="str">
        <f>_xlfn.CONCAT("&amp;ai;",_Input!N56)</f>
        <v>&amp;ai;ROLE_PRODUCT_MGR</v>
      </c>
      <c r="G56" s="2" t="str">
        <f>VLOOKUP(_Input!S56,_MasterData!$S$2:$T$3,2,FALSE)</f>
        <v>&amp;as;USERACTIVE</v>
      </c>
      <c r="H56" s="2" t="str">
        <f t="shared" si="1"/>
        <v>&amp;ai;User_PYKAS-Person</v>
      </c>
      <c r="I56" s="2" t="str">
        <f>UserPassword!A56</f>
        <v>&amp;ai;PYKAS_Password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str">
        <f>_Input!K56</f>
        <v>1770000061</v>
      </c>
      <c r="O56" s="3">
        <f>_Input!H56</f>
        <v>8000000080</v>
      </c>
      <c r="P56" s="3" t="s">
        <v>172</v>
      </c>
      <c r="Q56" s="3" t="s">
        <v>100</v>
      </c>
      <c r="R56" s="3" t="str">
        <f t="shared" si="2"/>
        <v>PYKAS@en</v>
      </c>
    </row>
    <row r="57" spans="1:18" x14ac:dyDescent="0.25">
      <c r="A57" s="3" t="str">
        <f t="shared" si="0"/>
        <v>&amp;ai;User_SCHOLZT</v>
      </c>
      <c r="B57" s="3" t="str">
        <f>Person!O57</f>
        <v>SCHOLZT</v>
      </c>
      <c r="C57" s="3" t="str">
        <f>VLOOKUP(_Input!W57,_MasterData!$Y$2:$Z$15,2,FALSE)</f>
        <v>&amp;ai;CompanyMEEPL</v>
      </c>
      <c r="D57" s="2" t="str">
        <f>VLOOKUP(_Input!V57,_MasterData!$W$2:$X$7,2,FALSE)</f>
        <v>&amp;ai;Quote-PDF</v>
      </c>
      <c r="E57" s="3" t="str">
        <f>VLOOKUP(_Input!T57,_MasterData!$U$2:$V$14,2,FALSE)</f>
        <v>https://my319964.crm.ondemand.com/Language#Language_34PL</v>
      </c>
      <c r="F57" s="3" t="str">
        <f>_xlfn.CONCAT("&amp;ai;",_Input!N57)</f>
        <v>&amp;ai;ROLE_SALES_REP_PL_IS</v>
      </c>
      <c r="G57" s="2" t="str">
        <f>VLOOKUP(_Input!S57,_MasterData!$S$2:$T$3,2,FALSE)</f>
        <v>&amp;as;USERACTIVE</v>
      </c>
      <c r="H57" s="2" t="str">
        <f t="shared" si="1"/>
        <v>&amp;ai;User_SCHOLZT-Person</v>
      </c>
      <c r="I57" s="2" t="str">
        <f>UserPassword!A57</f>
        <v>&amp;ai;SCHOLZT_Password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str">
        <f>_Input!K57</f>
        <v>1770000260</v>
      </c>
      <c r="O57" s="3">
        <f>_Input!H57</f>
        <v>8000000252</v>
      </c>
      <c r="P57" s="3" t="s">
        <v>172</v>
      </c>
      <c r="Q57" s="3" t="s">
        <v>100</v>
      </c>
      <c r="R57" s="3" t="str">
        <f t="shared" si="2"/>
        <v>SCHOLZT@en</v>
      </c>
    </row>
    <row r="58" spans="1:18" x14ac:dyDescent="0.25">
      <c r="A58" s="3" t="str">
        <f t="shared" si="0"/>
        <v>&amp;ai;User_SENDECKIL</v>
      </c>
      <c r="B58" s="3" t="str">
        <f>Person!O58</f>
        <v>SENDECKIL</v>
      </c>
      <c r="C58" s="3" t="str">
        <f>VLOOKUP(_Input!W58,_MasterData!$Y$2:$Z$15,2,FALSE)</f>
        <v>&amp;ai;CompanyMEEPL</v>
      </c>
      <c r="D58" s="2" t="str">
        <f>VLOOKUP(_Input!V58,_MasterData!$W$2:$X$7,2,FALSE)</f>
        <v>&amp;ai;Quote-PDF</v>
      </c>
      <c r="E58" s="3" t="str">
        <f>VLOOKUP(_Input!T58,_MasterData!$U$2:$V$14,2,FALSE)</f>
        <v>https://my319964.crm.ondemand.com/Language#Language_34PL</v>
      </c>
      <c r="F58" s="3" t="str">
        <f>_xlfn.CONCAT("&amp;ai;",_Input!N58)</f>
        <v>&amp;ai;ROLE_SALES_MGR</v>
      </c>
      <c r="G58" s="2" t="str">
        <f>VLOOKUP(_Input!S58,_MasterData!$S$2:$T$3,2,FALSE)</f>
        <v>&amp;as;USERACTIVE</v>
      </c>
      <c r="H58" s="2" t="str">
        <f t="shared" si="1"/>
        <v>&amp;ai;User_SENDECKIL-Person</v>
      </c>
      <c r="I58" s="2" t="str">
        <f>UserPassword!A58</f>
        <v>&amp;ai;SENDECKIL_Password</v>
      </c>
      <c r="J58" s="3" t="s">
        <v>108</v>
      </c>
      <c r="K58" s="3" t="s">
        <v>108</v>
      </c>
      <c r="L58" s="3" t="s">
        <v>106</v>
      </c>
      <c r="M58" s="3" t="s">
        <v>106</v>
      </c>
      <c r="N58" s="3">
        <f>_Input!K58</f>
        <v>1770000020</v>
      </c>
      <c r="O58" s="3">
        <f>_Input!H58</f>
        <v>8000000009</v>
      </c>
      <c r="P58" s="3" t="s">
        <v>172</v>
      </c>
      <c r="Q58" s="3" t="s">
        <v>100</v>
      </c>
      <c r="R58" s="3" t="str">
        <f t="shared" si="2"/>
        <v>SENDECKIL@en</v>
      </c>
    </row>
    <row r="59" spans="1:18" x14ac:dyDescent="0.25">
      <c r="A59" s="3" t="str">
        <f t="shared" si="0"/>
        <v>&amp;ai;User_SIWEKP</v>
      </c>
      <c r="B59" s="3" t="str">
        <f>Person!O59</f>
        <v>SIWEKP</v>
      </c>
      <c r="C59" s="3" t="str">
        <f>VLOOKUP(_Input!W59,_MasterData!$Y$2:$Z$15,2,FALSE)</f>
        <v>&amp;ai;CompanyMEEPL</v>
      </c>
      <c r="D59" s="2" t="str">
        <f>VLOOKUP(_Input!V59,_MasterData!$W$2:$X$7,2,FALSE)</f>
        <v>&amp;ai;Quote-PDF</v>
      </c>
      <c r="E59" s="3" t="str">
        <f>VLOOKUP(_Input!T59,_MasterData!$U$2:$V$14,2,FALSE)</f>
        <v>https://my319964.crm.ondemand.com/Language#Language_34PL</v>
      </c>
      <c r="F59" s="3" t="str">
        <f>_xlfn.CONCAT("&amp;ai;",_Input!N59)</f>
        <v>&amp;ai;ROLE_SALES_REP_PL_IS</v>
      </c>
      <c r="G59" s="2" t="str">
        <f>VLOOKUP(_Input!S59,_MasterData!$S$2:$T$3,2,FALSE)</f>
        <v>&amp;as;USERACTIVE</v>
      </c>
      <c r="H59" s="2" t="str">
        <f t="shared" si="1"/>
        <v>&amp;ai;User_SIWEKP-Person</v>
      </c>
      <c r="I59" s="2" t="str">
        <f>UserPassword!A59</f>
        <v>&amp;ai;SIWEKP_Password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str">
        <f>_Input!K59</f>
        <v>1770000203</v>
      </c>
      <c r="O59" s="3">
        <f>_Input!H59</f>
        <v>8000000210</v>
      </c>
      <c r="P59" s="3" t="s">
        <v>172</v>
      </c>
      <c r="Q59" s="3" t="s">
        <v>100</v>
      </c>
      <c r="R59" s="3" t="str">
        <f t="shared" si="2"/>
        <v>SIWEKP@en</v>
      </c>
    </row>
    <row r="60" spans="1:18" x14ac:dyDescent="0.25">
      <c r="A60" s="3" t="str">
        <f t="shared" si="0"/>
        <v>&amp;ai;User_SKWAREKM</v>
      </c>
      <c r="B60" s="3" t="str">
        <f>Person!O60</f>
        <v>SKWAREKM</v>
      </c>
      <c r="C60" s="3" t="str">
        <f>VLOOKUP(_Input!W60,_MasterData!$Y$2:$Z$15,2,FALSE)</f>
        <v>&amp;ai;CompanyMEEPL</v>
      </c>
      <c r="D60" s="2" t="str">
        <f>VLOOKUP(_Input!V60,_MasterData!$W$2:$X$7,2,FALSE)</f>
        <v>&amp;ai;Quote-PDF</v>
      </c>
      <c r="E60" s="3" t="str">
        <f>VLOOKUP(_Input!T60,_MasterData!$U$2:$V$14,2,FALSE)</f>
        <v>https://my319964.crm.ondemand.com/Language#Language_34PL</v>
      </c>
      <c r="F60" s="3" t="str">
        <f>_xlfn.CONCAT("&amp;ai;",_Input!N60)</f>
        <v>&amp;ai;ROLE_PRODUCT_MGR</v>
      </c>
      <c r="G60" s="2" t="str">
        <f>VLOOKUP(_Input!S60,_MasterData!$S$2:$T$3,2,FALSE)</f>
        <v>&amp;as;USERACTIVE</v>
      </c>
      <c r="H60" s="2" t="str">
        <f t="shared" si="1"/>
        <v>&amp;ai;User_SKWAREKM-Person</v>
      </c>
      <c r="I60" s="2" t="str">
        <f>UserPassword!A60</f>
        <v>&amp;ai;SKWAREKM_Password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str">
        <f>_Input!K60</f>
        <v>1770000215</v>
      </c>
      <c r="O60" s="3">
        <f>_Input!H60</f>
        <v>8000000229</v>
      </c>
      <c r="P60" s="3" t="s">
        <v>172</v>
      </c>
      <c r="Q60" s="3" t="s">
        <v>100</v>
      </c>
      <c r="R60" s="3" t="str">
        <f t="shared" si="2"/>
        <v>SKWAREKM@en</v>
      </c>
    </row>
    <row r="61" spans="1:18" x14ac:dyDescent="0.25">
      <c r="A61" s="3" t="str">
        <f t="shared" si="0"/>
        <v>&amp;ai;User_SROCZYNSKIM</v>
      </c>
      <c r="B61" s="3" t="str">
        <f>Person!O61</f>
        <v>SROCZYNSKIM</v>
      </c>
      <c r="C61" s="3" t="str">
        <f>VLOOKUP(_Input!W61,_MasterData!$Y$2:$Z$15,2,FALSE)</f>
        <v>&amp;ai;CompanyMEEPL</v>
      </c>
      <c r="D61" s="2" t="str">
        <f>VLOOKUP(_Input!V61,_MasterData!$W$2:$X$7,2,FALSE)</f>
        <v>&amp;ai;Quote-PDF</v>
      </c>
      <c r="E61" s="3" t="str">
        <f>VLOOKUP(_Input!T61,_MasterData!$U$2:$V$14,2,FALSE)</f>
        <v>https://my319964.crm.ondemand.com/Language#Language_34PL</v>
      </c>
      <c r="F61" s="3" t="str">
        <f>_xlfn.CONCAT("&amp;ai;",_Input!N61)</f>
        <v>&amp;ai;ROLE_SALES_REP_PL_SP</v>
      </c>
      <c r="G61" s="2" t="str">
        <f>VLOOKUP(_Input!S61,_MasterData!$S$2:$T$3,2,FALSE)</f>
        <v>&amp;as;USERACTIVE</v>
      </c>
      <c r="H61" s="2" t="str">
        <f t="shared" si="1"/>
        <v>&amp;ai;User_SROCZYNSKIM-Person</v>
      </c>
      <c r="I61" s="2" t="str">
        <f>UserPassword!A61</f>
        <v>&amp;ai;SROCZYNSKIM_Password</v>
      </c>
      <c r="J61" s="3" t="s">
        <v>108</v>
      </c>
      <c r="K61" s="3" t="s">
        <v>108</v>
      </c>
      <c r="L61" s="3" t="s">
        <v>106</v>
      </c>
      <c r="M61" s="3" t="s">
        <v>106</v>
      </c>
      <c r="N61" s="3">
        <f>_Input!K61</f>
        <v>1770000200</v>
      </c>
      <c r="O61" s="3">
        <f>_Input!H61</f>
        <v>8000000207</v>
      </c>
      <c r="P61" s="3" t="s">
        <v>172</v>
      </c>
      <c r="Q61" s="3" t="s">
        <v>100</v>
      </c>
      <c r="R61" s="3" t="str">
        <f t="shared" si="2"/>
        <v>SROCZYNSKIM@en</v>
      </c>
    </row>
    <row r="62" spans="1:18" x14ac:dyDescent="0.25">
      <c r="A62" s="3" t="str">
        <f t="shared" si="0"/>
        <v>&amp;ai;User_STANKOVICA</v>
      </c>
      <c r="B62" s="3" t="str">
        <f>Person!O62</f>
        <v>STANKOVICA</v>
      </c>
      <c r="C62" s="3" t="str">
        <f>VLOOKUP(_Input!W62,_MasterData!$Y$2:$Z$15,2,FALSE)</f>
        <v>&amp;ai;CompanyMEEPL</v>
      </c>
      <c r="D62" s="2" t="str">
        <f>VLOOKUP(_Input!V62,_MasterData!$W$2:$X$7,2,FALSE)</f>
        <v>&amp;ai;Quote-PDF</v>
      </c>
      <c r="E62" s="3" t="str">
        <f>VLOOKUP(_Input!T62,_MasterData!$U$2:$V$14,2,FALSE)</f>
        <v>&amp;ai;English</v>
      </c>
      <c r="F62" s="3" t="str">
        <f>_xlfn.CONCAT("&amp;ai;",_Input!N62)</f>
        <v>&amp;ai;ROLE_STL_SRB</v>
      </c>
      <c r="G62" s="2" t="str">
        <f>VLOOKUP(_Input!S62,_MasterData!$S$2:$T$3,2,FALSE)</f>
        <v>&amp;as;USERACTIVE</v>
      </c>
      <c r="H62" s="2" t="str">
        <f t="shared" si="1"/>
        <v>&amp;ai;User_STANKOVICA-Person</v>
      </c>
      <c r="I62" s="2" t="str">
        <f>UserPassword!A62</f>
        <v>&amp;ai;STANKOVICA_Password</v>
      </c>
      <c r="J62" s="3" t="s">
        <v>108</v>
      </c>
      <c r="K62" s="3" t="s">
        <v>108</v>
      </c>
      <c r="L62" s="3" t="s">
        <v>106</v>
      </c>
      <c r="M62" s="3" t="s">
        <v>106</v>
      </c>
      <c r="N62" s="3">
        <f>_Input!K62</f>
        <v>1770000295</v>
      </c>
      <c r="O62" s="3">
        <f>_Input!H62</f>
        <v>8000000516</v>
      </c>
      <c r="P62" s="3" t="s">
        <v>172</v>
      </c>
      <c r="Q62" s="3" t="s">
        <v>100</v>
      </c>
      <c r="R62" s="3" t="str">
        <f t="shared" si="2"/>
        <v>STANKOVICA@en</v>
      </c>
    </row>
    <row r="63" spans="1:18" x14ac:dyDescent="0.25">
      <c r="A63" s="3" t="str">
        <f t="shared" si="0"/>
        <v>&amp;ai;User_STAWIERAJA</v>
      </c>
      <c r="B63" s="3" t="str">
        <f>Person!O63</f>
        <v>STAWIERAJA</v>
      </c>
      <c r="C63" s="3" t="str">
        <f>VLOOKUP(_Input!W63,_MasterData!$Y$2:$Z$15,2,FALSE)</f>
        <v>&amp;ai;CompanyMEEPL</v>
      </c>
      <c r="D63" s="2" t="str">
        <f>VLOOKUP(_Input!V63,_MasterData!$W$2:$X$7,2,FALSE)</f>
        <v>&amp;ai;Quote-PDF</v>
      </c>
      <c r="E63" s="3" t="str">
        <f>VLOOKUP(_Input!T63,_MasterData!$U$2:$V$14,2,FALSE)</f>
        <v>https://my319964.crm.ondemand.com/Language#Language_34PL</v>
      </c>
      <c r="F63" s="3" t="str">
        <f>_xlfn.CONCAT("&amp;ai;",_Input!N63)</f>
        <v>&amp;ai;ROLE_SALES_REP_PL_IS</v>
      </c>
      <c r="G63" s="2" t="str">
        <f>VLOOKUP(_Input!S63,_MasterData!$S$2:$T$3,2,FALSE)</f>
        <v>&amp;as;USERACTIVE</v>
      </c>
      <c r="H63" s="2" t="str">
        <f t="shared" si="1"/>
        <v>&amp;ai;User_STAWIERAJA-Person</v>
      </c>
      <c r="I63" s="2" t="str">
        <f>UserPassword!A63</f>
        <v>&amp;ai;STAWIERAJA_Password</v>
      </c>
      <c r="J63" s="3" t="s">
        <v>108</v>
      </c>
      <c r="K63" s="3" t="s">
        <v>108</v>
      </c>
      <c r="L63" s="3" t="s">
        <v>106</v>
      </c>
      <c r="M63" s="3" t="s">
        <v>106</v>
      </c>
      <c r="N63" s="3">
        <f>_Input!K63</f>
        <v>1770000035</v>
      </c>
      <c r="O63" s="3">
        <f>_Input!H63</f>
        <v>8000000405</v>
      </c>
      <c r="P63" s="3" t="s">
        <v>172</v>
      </c>
      <c r="Q63" s="3" t="s">
        <v>100</v>
      </c>
      <c r="R63" s="3" t="str">
        <f t="shared" si="2"/>
        <v>STAWIERAJA@en</v>
      </c>
    </row>
    <row r="64" spans="1:18" x14ac:dyDescent="0.25">
      <c r="A64" s="3" t="str">
        <f t="shared" si="0"/>
        <v>&amp;ai;User_SVOCAKOVAS</v>
      </c>
      <c r="B64" s="3" t="str">
        <f>Person!O64</f>
        <v>SVOCAKOVAS</v>
      </c>
      <c r="C64" s="3" t="str">
        <f>VLOOKUP(_Input!W64,_MasterData!$Y$2:$Z$15,2,FALSE)</f>
        <v>&amp;ai;CompanyMEEPL</v>
      </c>
      <c r="D64" s="2" t="str">
        <f>VLOOKUP(_Input!V64,_MasterData!$W$2:$X$7,2,FALSE)</f>
        <v>&amp;ai;Quote-PDF</v>
      </c>
      <c r="E64" s="3" t="str">
        <f>VLOOKUP(_Input!T64,_MasterData!$U$2:$V$14,2,FALSE)</f>
        <v>&amp;ai;English</v>
      </c>
      <c r="F64" s="3" t="str">
        <f>_xlfn.CONCAT("&amp;ai;",_Input!N64)</f>
        <v>&amp;ai;ROLE_SALES_REP_SK</v>
      </c>
      <c r="G64" s="2" t="str">
        <f>VLOOKUP(_Input!S64,_MasterData!$S$2:$T$3,2,FALSE)</f>
        <v>&amp;as;USERACTIVE</v>
      </c>
      <c r="H64" s="2" t="str">
        <f t="shared" si="1"/>
        <v>&amp;ai;User_SVOCAKOVAS-Person</v>
      </c>
      <c r="I64" s="2" t="str">
        <f>UserPassword!A64</f>
        <v>&amp;ai;SVOCAKOVAS_Password</v>
      </c>
      <c r="J64" s="3" t="s">
        <v>108</v>
      </c>
      <c r="K64" s="3" t="s">
        <v>108</v>
      </c>
      <c r="L64" s="3" t="s">
        <v>106</v>
      </c>
      <c r="M64" s="3" t="s">
        <v>106</v>
      </c>
      <c r="N64" s="3">
        <f>_Input!K64</f>
        <v>1770000330</v>
      </c>
      <c r="O64" s="3">
        <f>_Input!H64</f>
        <v>8000000517</v>
      </c>
      <c r="P64" s="3" t="s">
        <v>172</v>
      </c>
      <c r="Q64" s="3" t="s">
        <v>100</v>
      </c>
      <c r="R64" s="3" t="str">
        <f t="shared" si="2"/>
        <v>SVOCAKOVAS@en</v>
      </c>
    </row>
    <row r="65" spans="1:18" x14ac:dyDescent="0.25">
      <c r="A65" s="3" t="str">
        <f t="shared" si="0"/>
        <v>&amp;ai;User_SZKULTINS</v>
      </c>
      <c r="B65" s="3" t="str">
        <f>Person!O65</f>
        <v>SZKULTINS</v>
      </c>
      <c r="C65" s="3" t="str">
        <f>VLOOKUP(_Input!W65,_MasterData!$Y$2:$Z$15,2,FALSE)</f>
        <v>&amp;ai;CompanyMEEPL</v>
      </c>
      <c r="D65" s="2" t="str">
        <f>VLOOKUP(_Input!V65,_MasterData!$W$2:$X$7,2,FALSE)</f>
        <v>&amp;ai;Quote-PDF</v>
      </c>
      <c r="E65" s="3" t="str">
        <f>VLOOKUP(_Input!T65,_MasterData!$U$2:$V$14,2,FALSE)</f>
        <v>https://my319964.crm.ondemand.com/Language#Language_34PL</v>
      </c>
      <c r="F65" s="3" t="str">
        <f>_xlfn.CONCAT("&amp;ai;",_Input!N65)</f>
        <v>&amp;ai;ROLE_SALES_REP_PL_SP</v>
      </c>
      <c r="G65" s="2" t="str">
        <f>VLOOKUP(_Input!S65,_MasterData!$S$2:$T$3,2,FALSE)</f>
        <v>&amp;as;USERACTIVE</v>
      </c>
      <c r="H65" s="2" t="str">
        <f t="shared" si="1"/>
        <v>&amp;ai;User_SZKULTINS-Person</v>
      </c>
      <c r="I65" s="2" t="str">
        <f>UserPassword!A65</f>
        <v>&amp;ai;SZKULTINS_Password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str">
        <f>_Input!K65</f>
        <v>1770000036</v>
      </c>
      <c r="O65" s="3">
        <f>_Input!H65</f>
        <v>8000000406</v>
      </c>
      <c r="P65" s="3" t="s">
        <v>172</v>
      </c>
      <c r="Q65" s="3" t="s">
        <v>100</v>
      </c>
      <c r="R65" s="3" t="str">
        <f t="shared" si="2"/>
        <v>SZKULTINS@en</v>
      </c>
    </row>
    <row r="66" spans="1:18" x14ac:dyDescent="0.25">
      <c r="A66" s="3" t="str">
        <f t="shared" si="0"/>
        <v>&amp;ai;User_TACZALAJ</v>
      </c>
      <c r="B66" s="3" t="str">
        <f>Person!O66</f>
        <v>TACZALAJ</v>
      </c>
      <c r="C66" s="3" t="str">
        <f>VLOOKUP(_Input!W66,_MasterData!$Y$2:$Z$15,2,FALSE)</f>
        <v>&amp;ai;CompanyMEEPL</v>
      </c>
      <c r="D66" s="2" t="str">
        <f>VLOOKUP(_Input!V66,_MasterData!$W$2:$X$7,2,FALSE)</f>
        <v>&amp;ai;Quote-PDF</v>
      </c>
      <c r="E66" s="3" t="str">
        <f>VLOOKUP(_Input!T66,_MasterData!$U$2:$V$14,2,FALSE)</f>
        <v>https://my319964.crm.ondemand.com/Language#Language_34PL</v>
      </c>
      <c r="F66" s="3" t="str">
        <f>_xlfn.CONCAT("&amp;ai;",_Input!N66)</f>
        <v>&amp;ai;ROLE_SALES_REP_PL_IS</v>
      </c>
      <c r="G66" s="2" t="str">
        <f>VLOOKUP(_Input!S66,_MasterData!$S$2:$T$3,2,FALSE)</f>
        <v>&amp;as;USERACTIVE</v>
      </c>
      <c r="H66" s="2" t="str">
        <f t="shared" si="1"/>
        <v>&amp;ai;User_TACZALAJ-Person</v>
      </c>
      <c r="I66" s="2" t="str">
        <f>UserPassword!A66</f>
        <v>&amp;ai;TACZALAJ_Password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str">
        <f>_Input!K66</f>
        <v>1770000038</v>
      </c>
      <c r="O66" s="3">
        <f>_Input!H66</f>
        <v>8000000407</v>
      </c>
      <c r="P66" s="3" t="s">
        <v>172</v>
      </c>
      <c r="Q66" s="3" t="s">
        <v>100</v>
      </c>
      <c r="R66" s="3" t="str">
        <f t="shared" si="2"/>
        <v>TACZALAJ@en</v>
      </c>
    </row>
    <row r="67" spans="1:18" x14ac:dyDescent="0.25">
      <c r="A67" s="3" t="str">
        <f t="shared" ref="A67:A118" si="3">CONCATENATE("&amp;ai;User_",B67)</f>
        <v>&amp;ai;User_TKACZYKK</v>
      </c>
      <c r="B67" s="3" t="str">
        <f>Person!O67</f>
        <v>TKACZYKK</v>
      </c>
      <c r="C67" s="3" t="str">
        <f>VLOOKUP(_Input!W67,_MasterData!$Y$2:$Z$15,2,FALSE)</f>
        <v>&amp;ai;CompanyMEEPL</v>
      </c>
      <c r="D67" s="2" t="str">
        <f>VLOOKUP(_Input!V67,_MasterData!$W$2:$X$7,2,FALSE)</f>
        <v>&amp;ai;Quote-PDF</v>
      </c>
      <c r="E67" s="3" t="str">
        <f>VLOOKUP(_Input!T67,_MasterData!$U$2:$V$14,2,FALSE)</f>
        <v>https://my319964.crm.ondemand.com/Language#Language_34PL</v>
      </c>
      <c r="F67" s="3" t="str">
        <f>_xlfn.CONCAT("&amp;ai;",_Input!N67)</f>
        <v>&amp;ai;ROLE_STL_PL_KA</v>
      </c>
      <c r="G67" s="2" t="str">
        <f>VLOOKUP(_Input!S67,_MasterData!$S$2:$T$3,2,FALSE)</f>
        <v>&amp;as;USERACTIVE</v>
      </c>
      <c r="H67" s="2" t="str">
        <f t="shared" ref="H67:H119" si="4">CONCATENATE(A67,"-Person")</f>
        <v>&amp;ai;User_TKACZYKK-Person</v>
      </c>
      <c r="I67" s="2" t="str">
        <f>UserPassword!A67</f>
        <v>&amp;ai;TKACZYKK_Password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str">
        <f>_Input!K67</f>
        <v>1770000235</v>
      </c>
      <c r="O67" s="3">
        <f>_Input!H67</f>
        <v>8000000242</v>
      </c>
      <c r="P67" s="3" t="s">
        <v>172</v>
      </c>
      <c r="Q67" s="3" t="s">
        <v>100</v>
      </c>
      <c r="R67" s="3" t="str">
        <f t="shared" ref="R67:R119" si="5">CONCATENATE(B67,"@en")</f>
        <v>TKACZYKK@en</v>
      </c>
    </row>
    <row r="68" spans="1:18" x14ac:dyDescent="0.25">
      <c r="A68" s="3" t="str">
        <f t="shared" si="3"/>
        <v>&amp;ai;User_TOKARSKIP</v>
      </c>
      <c r="B68" s="3" t="str">
        <f>Person!O68</f>
        <v>TOKARSKIP</v>
      </c>
      <c r="C68" s="3" t="str">
        <f>VLOOKUP(_Input!W68,_MasterData!$Y$2:$Z$15,2,FALSE)</f>
        <v>&amp;ai;CompanyMEEPL</v>
      </c>
      <c r="D68" s="2" t="str">
        <f>VLOOKUP(_Input!V68,_MasterData!$W$2:$X$7,2,FALSE)</f>
        <v>&amp;ai;Quote-PDF</v>
      </c>
      <c r="E68" s="3" t="str">
        <f>VLOOKUP(_Input!T68,_MasterData!$U$2:$V$14,2,FALSE)</f>
        <v>https://my319964.crm.ondemand.com/Language#Language_34PL</v>
      </c>
      <c r="F68" s="3" t="str">
        <f>_xlfn.CONCAT("&amp;ai;",_Input!N68)</f>
        <v>&amp;ai;ROLE_SALES_REP_PL_SP</v>
      </c>
      <c r="G68" s="2" t="str">
        <f>VLOOKUP(_Input!S68,_MasterData!$S$2:$T$3,2,FALSE)</f>
        <v>&amp;as;USERACTIVE</v>
      </c>
      <c r="H68" s="2" t="str">
        <f t="shared" si="4"/>
        <v>&amp;ai;User_TOKARSKIP-Person</v>
      </c>
      <c r="I68" s="2" t="str">
        <f>UserPassword!A68</f>
        <v>&amp;ai;TOKARSKIP_Password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str">
        <f>_Input!K68</f>
        <v>1770000140</v>
      </c>
      <c r="O68" s="3">
        <f>_Input!H68</f>
        <v>8000000137</v>
      </c>
      <c r="P68" s="3" t="s">
        <v>172</v>
      </c>
      <c r="Q68" s="3" t="s">
        <v>100</v>
      </c>
      <c r="R68" s="3" t="str">
        <f t="shared" si="5"/>
        <v>TOKARSKIP@en</v>
      </c>
    </row>
    <row r="69" spans="1:18" x14ac:dyDescent="0.25">
      <c r="A69" s="3" t="str">
        <f t="shared" si="3"/>
        <v>&amp;ai;User_TYNORP</v>
      </c>
      <c r="B69" s="3" t="str">
        <f>Person!O69</f>
        <v>TYNORP</v>
      </c>
      <c r="C69" s="3" t="str">
        <f>VLOOKUP(_Input!W69,_MasterData!$Y$2:$Z$15,2,FALSE)</f>
        <v>&amp;ai;CompanyMEEPL</v>
      </c>
      <c r="D69" s="2" t="str">
        <f>VLOOKUP(_Input!V69,_MasterData!$W$2:$X$7,2,FALSE)</f>
        <v>&amp;ai;Quote-PDF</v>
      </c>
      <c r="E69" s="3" t="str">
        <f>VLOOKUP(_Input!T69,_MasterData!$U$2:$V$14,2,FALSE)</f>
        <v>https://my319964.crm.ondemand.com/Language#Language_34PL</v>
      </c>
      <c r="F69" s="3" t="str">
        <f>_xlfn.CONCAT("&amp;ai;",_Input!N69)</f>
        <v>&amp;ai;ROLE_SALES_MGR</v>
      </c>
      <c r="G69" s="2" t="str">
        <f>VLOOKUP(_Input!S69,_MasterData!$S$2:$T$3,2,FALSE)</f>
        <v>&amp;as;USERACTIVE</v>
      </c>
      <c r="H69" s="2" t="str">
        <f t="shared" si="4"/>
        <v>&amp;ai;User_TYNORP-Person</v>
      </c>
      <c r="I69" s="2" t="str">
        <f>UserPassword!A69</f>
        <v>&amp;ai;TYNORP_Password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str">
        <f>_Input!K69</f>
        <v>1770000044</v>
      </c>
      <c r="O69" s="3">
        <f>_Input!H69</f>
        <v>8000000065</v>
      </c>
      <c r="P69" s="3" t="s">
        <v>172</v>
      </c>
      <c r="Q69" s="3" t="s">
        <v>100</v>
      </c>
      <c r="R69" s="3" t="str">
        <f t="shared" si="5"/>
        <v>TYNORP@en</v>
      </c>
    </row>
    <row r="70" spans="1:18" x14ac:dyDescent="0.25">
      <c r="A70" s="3" t="str">
        <f t="shared" si="3"/>
        <v>&amp;ai;User_VOJTECHOVSKA</v>
      </c>
      <c r="B70" s="3" t="str">
        <f>Person!O70</f>
        <v>VOJTECHOVSKA</v>
      </c>
      <c r="C70" s="3" t="str">
        <f>VLOOKUP(_Input!W70,_MasterData!$Y$2:$Z$15,2,FALSE)</f>
        <v>&amp;ai;CompanyMEEPL</v>
      </c>
      <c r="D70" s="2" t="str">
        <f>VLOOKUP(_Input!V70,_MasterData!$W$2:$X$7,2,FALSE)</f>
        <v>&amp;ai;Quote-PDF</v>
      </c>
      <c r="E70" s="3" t="str">
        <f>VLOOKUP(_Input!T70,_MasterData!$U$2:$V$14,2,FALSE)</f>
        <v>&amp;ai;English</v>
      </c>
      <c r="F70" s="3" t="str">
        <f>_xlfn.CONCAT("&amp;ai;",_Input!N70)</f>
        <v>&amp;ai;ROLE_SALES_REP_CZ</v>
      </c>
      <c r="G70" s="2" t="str">
        <f>VLOOKUP(_Input!S70,_MasterData!$S$2:$T$3,2,FALSE)</f>
        <v>&amp;as;USERACTIVE</v>
      </c>
      <c r="H70" s="2" t="str">
        <f t="shared" si="4"/>
        <v>&amp;ai;User_VOJTECHOVSKA-Person</v>
      </c>
      <c r="I70" s="2" t="str">
        <f>UserPassword!A70</f>
        <v>&amp;ai;VOJTECHOVSKA_Password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str">
        <f>_Input!K70</f>
        <v>1770000250</v>
      </c>
      <c r="O70" s="3">
        <f>_Input!H70</f>
        <v>8000000247</v>
      </c>
      <c r="P70" s="3" t="s">
        <v>172</v>
      </c>
      <c r="Q70" s="3" t="s">
        <v>100</v>
      </c>
      <c r="R70" s="3" t="str">
        <f t="shared" si="5"/>
        <v>VOJTECHOVSKA@en</v>
      </c>
    </row>
    <row r="71" spans="1:18" x14ac:dyDescent="0.25">
      <c r="A71" s="3" t="str">
        <f t="shared" si="3"/>
        <v>&amp;ai;User_WASIKW</v>
      </c>
      <c r="B71" s="3" t="str">
        <f>Person!O71</f>
        <v>WASIKW</v>
      </c>
      <c r="C71" s="3" t="str">
        <f>VLOOKUP(_Input!W71,_MasterData!$Y$2:$Z$15,2,FALSE)</f>
        <v>&amp;ai;CompanyMEEPL</v>
      </c>
      <c r="D71" s="2" t="str">
        <f>VLOOKUP(_Input!V71,_MasterData!$W$2:$X$7,2,FALSE)</f>
        <v>&amp;ai;Quote-PDF</v>
      </c>
      <c r="E71" s="3" t="str">
        <f>VLOOKUP(_Input!T71,_MasterData!$U$2:$V$14,2,FALSE)</f>
        <v>https://my319964.crm.ondemand.com/Language#Language_34PL</v>
      </c>
      <c r="F71" s="3" t="str">
        <f>_xlfn.CONCAT("&amp;ai;",_Input!N71)</f>
        <v>&amp;ai;ROLE_SALES_MGR</v>
      </c>
      <c r="G71" s="2" t="str">
        <f>VLOOKUP(_Input!S71,_MasterData!$S$2:$T$3,2,FALSE)</f>
        <v>&amp;as;USERACTIVE</v>
      </c>
      <c r="H71" s="2" t="str">
        <f t="shared" si="4"/>
        <v>&amp;ai;User_WASIKW-Person</v>
      </c>
      <c r="I71" s="2" t="str">
        <f>UserPassword!A71</f>
        <v>&amp;ai;WASIKW_Password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str">
        <f>_Input!K71</f>
        <v>1770000043</v>
      </c>
      <c r="O71" s="3">
        <f>_Input!H71</f>
        <v>8000000064</v>
      </c>
      <c r="P71" s="3" t="s">
        <v>172</v>
      </c>
      <c r="Q71" s="3" t="s">
        <v>100</v>
      </c>
      <c r="R71" s="3" t="str">
        <f t="shared" si="5"/>
        <v>WASIKW@en</v>
      </c>
    </row>
    <row r="72" spans="1:18" x14ac:dyDescent="0.25">
      <c r="A72" s="3" t="str">
        <f t="shared" si="3"/>
        <v>&amp;ai;User_WITKOWSKIR</v>
      </c>
      <c r="B72" s="3" t="str">
        <f>Person!O72</f>
        <v>WITKOWSKIR</v>
      </c>
      <c r="C72" s="3" t="str">
        <f>VLOOKUP(_Input!W72,_MasterData!$Y$2:$Z$15,2,FALSE)</f>
        <v>&amp;ai;CompanyMEEPL</v>
      </c>
      <c r="D72" s="2" t="str">
        <f>VLOOKUP(_Input!V72,_MasterData!$W$2:$X$7,2,FALSE)</f>
        <v>&amp;ai;Quote-PDF</v>
      </c>
      <c r="E72" s="3" t="str">
        <f>VLOOKUP(_Input!T72,_MasterData!$U$2:$V$14,2,FALSE)</f>
        <v>https://my319964.crm.ondemand.com/Language#Language_34PL</v>
      </c>
      <c r="F72" s="3" t="str">
        <f>_xlfn.CONCAT("&amp;ai;",_Input!N72)</f>
        <v>&amp;ai;ROLE_PRODUCT_MGR</v>
      </c>
      <c r="G72" s="2" t="str">
        <f>VLOOKUP(_Input!S72,_MasterData!$S$2:$T$3,2,FALSE)</f>
        <v>&amp;as;USERACTIVE</v>
      </c>
      <c r="H72" s="2" t="str">
        <f t="shared" si="4"/>
        <v>&amp;ai;User_WITKOWSKIR-Person</v>
      </c>
      <c r="I72" s="2" t="str">
        <f>UserPassword!A72</f>
        <v>&amp;ai;WITKOWSKIR_Password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str">
        <f>_Input!K72</f>
        <v>1770000185</v>
      </c>
      <c r="O72" s="3">
        <f>_Input!H72</f>
        <v>8000000194</v>
      </c>
      <c r="P72" s="3" t="s">
        <v>172</v>
      </c>
      <c r="Q72" s="3" t="s">
        <v>100</v>
      </c>
      <c r="R72" s="3" t="str">
        <f t="shared" si="5"/>
        <v>WITKOWSKIR@en</v>
      </c>
    </row>
    <row r="73" spans="1:18" x14ac:dyDescent="0.25">
      <c r="A73" s="3" t="str">
        <f t="shared" si="3"/>
        <v>&amp;ai;User_WLUDARAZ</v>
      </c>
      <c r="B73" s="3" t="str">
        <f>Person!O73</f>
        <v>WLUDARAZ</v>
      </c>
      <c r="C73" s="3" t="str">
        <f>VLOOKUP(_Input!W73,_MasterData!$Y$2:$Z$15,2,FALSE)</f>
        <v>&amp;ai;CompanyMEEPL</v>
      </c>
      <c r="D73" s="2" t="str">
        <f>VLOOKUP(_Input!V73,_MasterData!$W$2:$X$7,2,FALSE)</f>
        <v>&amp;ai;Quote-PDF</v>
      </c>
      <c r="E73" s="3" t="str">
        <f>VLOOKUP(_Input!T73,_MasterData!$U$2:$V$14,2,FALSE)</f>
        <v>https://my319964.crm.ondemand.com/Language#Language_34PL</v>
      </c>
      <c r="F73" s="3" t="str">
        <f>_xlfn.CONCAT("&amp;ai;",_Input!N73)</f>
        <v>&amp;ai;ROLE_SALES_REP_PL_IS</v>
      </c>
      <c r="G73" s="2" t="str">
        <f>VLOOKUP(_Input!S73,_MasterData!$S$2:$T$3,2,FALSE)</f>
        <v>&amp;as;USERACTIVE</v>
      </c>
      <c r="H73" s="2" t="str">
        <f t="shared" si="4"/>
        <v>&amp;ai;User_WLUDARAZ-Person</v>
      </c>
      <c r="I73" s="2" t="str">
        <f>UserPassword!A73</f>
        <v>&amp;ai;WLUDARAZ_Password</v>
      </c>
      <c r="J73" s="3" t="s">
        <v>108</v>
      </c>
      <c r="K73" s="3" t="s">
        <v>108</v>
      </c>
      <c r="L73" s="3" t="s">
        <v>106</v>
      </c>
      <c r="M73" s="3" t="s">
        <v>106</v>
      </c>
      <c r="N73" s="3">
        <f>_Input!K73</f>
        <v>1770000180</v>
      </c>
      <c r="O73" s="3">
        <f>_Input!H73</f>
        <v>8000000193</v>
      </c>
      <c r="P73" s="3" t="s">
        <v>172</v>
      </c>
      <c r="Q73" s="3" t="s">
        <v>100</v>
      </c>
      <c r="R73" s="3" t="str">
        <f t="shared" si="5"/>
        <v>WLUDARAZ@en</v>
      </c>
    </row>
    <row r="74" spans="1:18" x14ac:dyDescent="0.25">
      <c r="A74" s="3" t="str">
        <f t="shared" si="3"/>
        <v>&amp;ai;User_WOLAKA</v>
      </c>
      <c r="B74" s="3" t="str">
        <f>Person!O74</f>
        <v>WOLAKA</v>
      </c>
      <c r="C74" s="3" t="str">
        <f>VLOOKUP(_Input!W74,_MasterData!$Y$2:$Z$15,2,FALSE)</f>
        <v>&amp;ai;CompanyMEEPL</v>
      </c>
      <c r="D74" s="2" t="str">
        <f>VLOOKUP(_Input!V74,_MasterData!$W$2:$X$7,2,FALSE)</f>
        <v>&amp;ai;Quote-PDF</v>
      </c>
      <c r="E74" s="3" t="str">
        <f>VLOOKUP(_Input!T74,_MasterData!$U$2:$V$14,2,FALSE)</f>
        <v>https://my319964.crm.ondemand.com/Language#Language_34PL</v>
      </c>
      <c r="F74" s="3" t="str">
        <f>_xlfn.CONCAT("&amp;ai;",_Input!N74)</f>
        <v>&amp;ai;ROLE_SALES_REP_PL_IS</v>
      </c>
      <c r="G74" s="2" t="str">
        <f>VLOOKUP(_Input!S74,_MasterData!$S$2:$T$3,2,FALSE)</f>
        <v>&amp;as;USERACTIVE</v>
      </c>
      <c r="H74" s="2" t="str">
        <f t="shared" si="4"/>
        <v>&amp;ai;User_WOLAKA-Person</v>
      </c>
      <c r="I74" s="2" t="str">
        <f>UserPassword!A74</f>
        <v>&amp;ai;WOLAKA_Password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str">
        <f>_Input!K74</f>
        <v>1770000170</v>
      </c>
      <c r="O74" s="3">
        <f>_Input!H74</f>
        <v>8000000187</v>
      </c>
      <c r="P74" s="3" t="s">
        <v>172</v>
      </c>
      <c r="Q74" s="3" t="s">
        <v>100</v>
      </c>
      <c r="R74" s="3" t="str">
        <f t="shared" si="5"/>
        <v>WOLAKA@en</v>
      </c>
    </row>
    <row r="75" spans="1:18" x14ac:dyDescent="0.25">
      <c r="A75" s="3" t="str">
        <f t="shared" si="3"/>
        <v>&amp;ai;User_WOLSKID</v>
      </c>
      <c r="B75" s="3" t="str">
        <f>Person!O75</f>
        <v>WOLSKID</v>
      </c>
      <c r="C75" s="3" t="str">
        <f>VLOOKUP(_Input!W75,_MasterData!$Y$2:$Z$15,2,FALSE)</f>
        <v>&amp;ai;CompanyMEEPL</v>
      </c>
      <c r="D75" s="2" t="str">
        <f>VLOOKUP(_Input!V75,_MasterData!$W$2:$X$7,2,FALSE)</f>
        <v>&amp;ai;Quote-PDF</v>
      </c>
      <c r="E75" s="3" t="str">
        <f>VLOOKUP(_Input!T75,_MasterData!$U$2:$V$14,2,FALSE)</f>
        <v>https://my319964.crm.ondemand.com/Language#Language_34PL</v>
      </c>
      <c r="F75" s="3" t="str">
        <f>_xlfn.CONCAT("&amp;ai;",_Input!N75)</f>
        <v>&amp;ai;ROLE_STL_PL_IS</v>
      </c>
      <c r="G75" s="2" t="str">
        <f>VLOOKUP(_Input!S75,_MasterData!$S$2:$T$3,2,FALSE)</f>
        <v>&amp;as;USERACTIVE</v>
      </c>
      <c r="H75" s="2" t="str">
        <f t="shared" si="4"/>
        <v>&amp;ai;User_WOLSKID-Person</v>
      </c>
      <c r="I75" s="2" t="str">
        <f>UserPassword!A75</f>
        <v>&amp;ai;WOLSKID_Password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str">
        <f>_Input!K75</f>
        <v>1770000039</v>
      </c>
      <c r="O75" s="3">
        <f>_Input!H75</f>
        <v>8000000060</v>
      </c>
      <c r="P75" s="3" t="s">
        <v>172</v>
      </c>
      <c r="Q75" s="3" t="s">
        <v>100</v>
      </c>
      <c r="R75" s="3" t="str">
        <f t="shared" si="5"/>
        <v>WOLSKID@en</v>
      </c>
    </row>
    <row r="76" spans="1:18" x14ac:dyDescent="0.25">
      <c r="A76" s="3" t="str">
        <f t="shared" si="3"/>
        <v>&amp;ai;User_WoszczekW</v>
      </c>
      <c r="B76" s="3" t="str">
        <f>Person!O76</f>
        <v>WoszczekW</v>
      </c>
      <c r="C76" s="3" t="str">
        <f>VLOOKUP(_Input!W76,_MasterData!$Y$2:$Z$15,2,FALSE)</f>
        <v>&amp;ai;CompanyMEEPL</v>
      </c>
      <c r="D76" s="2" t="str">
        <f>VLOOKUP(_Input!V76,_MasterData!$W$2:$X$7,2,FALSE)</f>
        <v>&amp;ai;Quote-PDF</v>
      </c>
      <c r="E76" s="3" t="str">
        <f>VLOOKUP(_Input!T76,_MasterData!$U$2:$V$14,2,FALSE)</f>
        <v>https://my319964.crm.ondemand.com/Language#Language_34PL</v>
      </c>
      <c r="F76" s="3" t="str">
        <f>_xlfn.CONCAT("&amp;ai;",_Input!N76)</f>
        <v>&amp;ai;ROLE_SALES_REP_PL_KA</v>
      </c>
      <c r="G76" s="2" t="str">
        <f>VLOOKUP(_Input!S76,_MasterData!$S$2:$T$3,2,FALSE)</f>
        <v>&amp;as;USERACTIVE</v>
      </c>
      <c r="H76" s="2" t="str">
        <f t="shared" si="4"/>
        <v>&amp;ai;User_WoszczekW-Person</v>
      </c>
      <c r="I76" s="2" t="str">
        <f>UserPassword!A76</f>
        <v>&amp;ai;WoszczekW_Password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str">
        <f>_Input!K76</f>
        <v>1770000040</v>
      </c>
      <c r="O76" s="3">
        <f>_Input!H76</f>
        <v>8000000061</v>
      </c>
      <c r="P76" s="3" t="s">
        <v>172</v>
      </c>
      <c r="Q76" s="3" t="s">
        <v>100</v>
      </c>
      <c r="R76" s="3" t="str">
        <f t="shared" si="5"/>
        <v>WoszczekW@en</v>
      </c>
    </row>
    <row r="77" spans="1:18" x14ac:dyDescent="0.25">
      <c r="A77" s="3" t="str">
        <f t="shared" si="3"/>
        <v>&amp;ai;User_WSOLEKJ</v>
      </c>
      <c r="B77" s="3" t="str">
        <f>Person!O77</f>
        <v>WSOLEKJ</v>
      </c>
      <c r="C77" s="3" t="str">
        <f>VLOOKUP(_Input!W77,_MasterData!$Y$2:$Z$15,2,FALSE)</f>
        <v>&amp;ai;CompanyMEEPL</v>
      </c>
      <c r="D77" s="2" t="str">
        <f>VLOOKUP(_Input!V77,_MasterData!$W$2:$X$7,2,FALSE)</f>
        <v>&amp;ai;Quote-PDF</v>
      </c>
      <c r="E77" s="3" t="str">
        <f>VLOOKUP(_Input!T77,_MasterData!$U$2:$V$14,2,FALSE)</f>
        <v>https://my319964.crm.ondemand.com/Language#Language_34PL</v>
      </c>
      <c r="F77" s="3" t="str">
        <f>_xlfn.CONCAT("&amp;ai;",_Input!N77)</f>
        <v>&amp;ai;ROLE_SALES_REP_PL_IS</v>
      </c>
      <c r="G77" s="2" t="str">
        <f>VLOOKUP(_Input!S77,_MasterData!$S$2:$T$3,2,FALSE)</f>
        <v>&amp;as;USERACTIVE</v>
      </c>
      <c r="H77" s="2" t="str">
        <f t="shared" si="4"/>
        <v>&amp;ai;User_WSOLEKJ-Person</v>
      </c>
      <c r="I77" s="2" t="str">
        <f>UserPassword!A77</f>
        <v>&amp;ai;WSOLEKJ_Password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str">
        <f>_Input!K77</f>
        <v>1770000066</v>
      </c>
      <c r="O77" s="3">
        <f>_Input!H77</f>
        <v>8000000083</v>
      </c>
      <c r="P77" s="3" t="s">
        <v>172</v>
      </c>
      <c r="Q77" s="3" t="s">
        <v>100</v>
      </c>
      <c r="R77" s="3" t="str">
        <f t="shared" si="5"/>
        <v>WSOLEKJ@en</v>
      </c>
    </row>
    <row r="78" spans="1:18" x14ac:dyDescent="0.25">
      <c r="A78" s="3" t="str">
        <f t="shared" si="3"/>
        <v>&amp;ai;User_ZABAWAA</v>
      </c>
      <c r="B78" s="3" t="str">
        <f>Person!O78</f>
        <v>ZABAWAA</v>
      </c>
      <c r="C78" s="3" t="str">
        <f>VLOOKUP(_Input!W78,_MasterData!$Y$2:$Z$15,2,FALSE)</f>
        <v>&amp;ai;CompanyMEEPL</v>
      </c>
      <c r="D78" s="2" t="str">
        <f>VLOOKUP(_Input!V78,_MasterData!$W$2:$X$7,2,FALSE)</f>
        <v>&amp;ai;Quote-PDF</v>
      </c>
      <c r="E78" s="3" t="str">
        <f>VLOOKUP(_Input!T78,_MasterData!$U$2:$V$14,2,FALSE)</f>
        <v>https://my319964.crm.ondemand.com/Language#Language_34PL</v>
      </c>
      <c r="F78" s="3" t="str">
        <f>_xlfn.CONCAT("&amp;ai;",_Input!N78)</f>
        <v>&amp;ai;ROLE_SALES_REP_PL_SP</v>
      </c>
      <c r="G78" s="2" t="str">
        <f>VLOOKUP(_Input!S78,_MasterData!$S$2:$T$3,2,FALSE)</f>
        <v>&amp;as;USERACTIVE</v>
      </c>
      <c r="H78" s="2" t="str">
        <f t="shared" si="4"/>
        <v>&amp;ai;User_ZABAWAA-Person</v>
      </c>
      <c r="I78" s="2" t="str">
        <f>UserPassword!A78</f>
        <v>&amp;ai;ZABAWAA_Password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str">
        <f>_Input!K78</f>
        <v>1770000041</v>
      </c>
      <c r="O78" s="3">
        <f>_Input!H78</f>
        <v>8000000062</v>
      </c>
      <c r="P78" s="3" t="s">
        <v>172</v>
      </c>
      <c r="Q78" s="3" t="s">
        <v>100</v>
      </c>
      <c r="R78" s="3" t="str">
        <f t="shared" si="5"/>
        <v>ZABAWAA@en</v>
      </c>
    </row>
    <row r="79" spans="1:18" x14ac:dyDescent="0.25">
      <c r="A79" s="3" t="str">
        <f t="shared" si="3"/>
        <v>&amp;ai;User_ZADYKOWICZG</v>
      </c>
      <c r="B79" s="3" t="str">
        <f>Person!O79</f>
        <v>ZADYKOWICZG</v>
      </c>
      <c r="C79" s="3" t="str">
        <f>VLOOKUP(_Input!W79,_MasterData!$Y$2:$Z$15,2,FALSE)</f>
        <v>&amp;ai;CompanyMEEPL</v>
      </c>
      <c r="D79" s="2" t="str">
        <f>VLOOKUP(_Input!V79,_MasterData!$W$2:$X$7,2,FALSE)</f>
        <v>&amp;ai;Quote-PDF</v>
      </c>
      <c r="E79" s="3" t="str">
        <f>VLOOKUP(_Input!T79,_MasterData!$U$2:$V$14,2,FALSE)</f>
        <v>https://my319964.crm.ondemand.com/Language#Language_34PL</v>
      </c>
      <c r="F79" s="3" t="str">
        <f>_xlfn.CONCAT("&amp;ai;",_Input!N79)</f>
        <v>&amp;ai;ROLE_SALES_REP_PL_KA</v>
      </c>
      <c r="G79" s="2" t="str">
        <f>VLOOKUP(_Input!S79,_MasterData!$S$2:$T$3,2,FALSE)</f>
        <v>&amp;as;USERACTIVE</v>
      </c>
      <c r="H79" s="2" t="str">
        <f t="shared" si="4"/>
        <v>&amp;ai;User_ZADYKOWICZG-Person</v>
      </c>
      <c r="I79" s="2" t="str">
        <f>UserPassword!A79</f>
        <v>&amp;ai;ZADYKOWICZG_Password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str">
        <f>_Input!K79</f>
        <v>1770000042</v>
      </c>
      <c r="O79" s="3">
        <f>_Input!H79</f>
        <v>8000000063</v>
      </c>
      <c r="P79" s="3" t="s">
        <v>172</v>
      </c>
      <c r="Q79" s="3" t="s">
        <v>100</v>
      </c>
      <c r="R79" s="3" t="str">
        <f t="shared" si="5"/>
        <v>ZADYKOWICZG@en</v>
      </c>
    </row>
    <row r="80" spans="1:18" x14ac:dyDescent="0.25">
      <c r="A80" s="3" t="str">
        <f t="shared" si="3"/>
        <v>&amp;ai;User_ZARSKIL</v>
      </c>
      <c r="B80" s="3" t="str">
        <f>Person!O80</f>
        <v>ZARSKIL</v>
      </c>
      <c r="C80" s="3" t="str">
        <f>VLOOKUP(_Input!W80,_MasterData!$Y$2:$Z$15,2,FALSE)</f>
        <v>&amp;ai;CompanyMEEPL</v>
      </c>
      <c r="D80" s="2" t="str">
        <f>VLOOKUP(_Input!V80,_MasterData!$W$2:$X$7,2,FALSE)</f>
        <v>&amp;ai;Quote-PDF</v>
      </c>
      <c r="E80" s="3" t="str">
        <f>VLOOKUP(_Input!T80,_MasterData!$U$2:$V$14,2,FALSE)</f>
        <v>https://my319964.crm.ondemand.com/Language#Language_34PL</v>
      </c>
      <c r="F80" s="3" t="str">
        <f>_xlfn.CONCAT("&amp;ai;",_Input!N80)</f>
        <v>&amp;ai;ROLE_SALES_REP_PL_SP</v>
      </c>
      <c r="G80" s="2" t="str">
        <f>VLOOKUP(_Input!S80,_MasterData!$S$2:$T$3,2,FALSE)</f>
        <v>&amp;as;USERACTIVE</v>
      </c>
      <c r="H80" s="2" t="str">
        <f t="shared" si="4"/>
        <v>&amp;ai;User_ZARSKIL-Person</v>
      </c>
      <c r="I80" s="2" t="str">
        <f>UserPassword!A80</f>
        <v>&amp;ai;ZARSKIL_Password</v>
      </c>
      <c r="J80" s="3" t="s">
        <v>108</v>
      </c>
      <c r="K80" s="3" t="s">
        <v>108</v>
      </c>
      <c r="L80" s="3" t="s">
        <v>106</v>
      </c>
      <c r="M80" s="3" t="s">
        <v>106</v>
      </c>
      <c r="N80" s="3">
        <f>_Input!K80</f>
        <v>1770000205</v>
      </c>
      <c r="O80" s="3">
        <f>_Input!H80</f>
        <v>8000000212</v>
      </c>
      <c r="P80" s="3" t="s">
        <v>172</v>
      </c>
      <c r="Q80" s="3" t="s">
        <v>100</v>
      </c>
      <c r="R80" s="3" t="str">
        <f t="shared" si="5"/>
        <v>ZARSKIL@en</v>
      </c>
    </row>
    <row r="81" spans="1:18" x14ac:dyDescent="0.25">
      <c r="A81" s="3" t="str">
        <f t="shared" si="3"/>
        <v>&amp;ai;User_GACZOLR</v>
      </c>
      <c r="B81" s="3" t="str">
        <f>Person!O81</f>
        <v>GACZOLR</v>
      </c>
      <c r="C81" s="3" t="str">
        <f>VLOOKUP(_Input!W81,_MasterData!$Y$2:$Z$15,2,FALSE)</f>
        <v>&amp;ai;CompanyMEEPL</v>
      </c>
      <c r="D81" s="2" t="str">
        <f>VLOOKUP(_Input!V81,_MasterData!$W$2:$X$7,2,FALSE)</f>
        <v>&amp;ai;Quote-PDF</v>
      </c>
      <c r="E81" s="3" t="str">
        <f>VLOOKUP(_Input!T81,_MasterData!$U$2:$V$14,2,FALSE)</f>
        <v>https://my319964.crm.ondemand.com/Language#Language_34PL</v>
      </c>
      <c r="F81" s="3" t="str">
        <f>_xlfn.CONCAT("&amp;ai;",_Input!N81)</f>
        <v>&amp;ai;ROLE_SALES_REP_PL_IS</v>
      </c>
      <c r="G81" s="2" t="str">
        <f>VLOOKUP(_Input!S81,_MasterData!$S$2:$T$3,2,FALSE)</f>
        <v>&amp;as;USERACTIVE</v>
      </c>
      <c r="H81" s="2" t="str">
        <f t="shared" si="4"/>
        <v>&amp;ai;User_GACZOLR-Person</v>
      </c>
      <c r="I81" s="2" t="str">
        <f>UserPassword!A81</f>
        <v>&amp;ai;GACZOLR_Password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str">
        <f>_Input!K81</f>
        <v>1770000076</v>
      </c>
      <c r="O81" s="3" t="str">
        <f>_Input!H81</f>
        <v>8000000099</v>
      </c>
      <c r="P81" s="3" t="s">
        <v>172</v>
      </c>
      <c r="Q81" s="3" t="s">
        <v>100</v>
      </c>
      <c r="R81" s="3" t="str">
        <f t="shared" si="5"/>
        <v>GACZOLR@en</v>
      </c>
    </row>
    <row r="82" spans="1:18" x14ac:dyDescent="0.25">
      <c r="A82" s="3" t="str">
        <f t="shared" si="3"/>
        <v>&amp;ai;User_SWIATEKP</v>
      </c>
      <c r="B82" s="3" t="str">
        <f>Person!O82</f>
        <v>SWIATEKP</v>
      </c>
      <c r="C82" s="3" t="str">
        <f>VLOOKUP(_Input!W82,_MasterData!$Y$2:$Z$15,2,FALSE)</f>
        <v>&amp;ai;CompanyMEEPL</v>
      </c>
      <c r="D82" s="2" t="str">
        <f>VLOOKUP(_Input!V82,_MasterData!$W$2:$X$7,2,FALSE)</f>
        <v>&amp;ai;Quote-PDF</v>
      </c>
      <c r="E82" s="3" t="str">
        <f>VLOOKUP(_Input!T82,_MasterData!$U$2:$V$14,2,FALSE)</f>
        <v>https://my319964.crm.ondemand.com/Language#Language_34PL</v>
      </c>
      <c r="F82" s="3" t="str">
        <f>_xlfn.CONCAT("&amp;ai;",_Input!N82)</f>
        <v>&amp;ai;ROLE_SALES_REP_PL_SP</v>
      </c>
      <c r="G82" s="2" t="str">
        <f>VLOOKUP(_Input!S82,_MasterData!$S$2:$T$3,2,FALSE)</f>
        <v>&amp;as;USERACTIVE</v>
      </c>
      <c r="H82" s="2" t="str">
        <f t="shared" si="4"/>
        <v>&amp;ai;User_SWIATEKP-Person</v>
      </c>
      <c r="I82" s="2" t="str">
        <f>UserPassword!A82</f>
        <v>&amp;ai;SWIATEKP_Password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str">
        <f>_Input!K82</f>
        <v>1770000081</v>
      </c>
      <c r="O82" s="3" t="str">
        <f>_Input!H82</f>
        <v>8000000103</v>
      </c>
      <c r="P82" s="3" t="s">
        <v>172</v>
      </c>
      <c r="Q82" s="3" t="s">
        <v>100</v>
      </c>
      <c r="R82" s="3" t="str">
        <f t="shared" si="5"/>
        <v>SWIATEKP@en</v>
      </c>
    </row>
    <row r="83" spans="1:18" x14ac:dyDescent="0.25">
      <c r="A83" s="3" t="str">
        <f t="shared" si="3"/>
        <v>&amp;ai;User_CERVENP</v>
      </c>
      <c r="B83" s="3" t="str">
        <f>Person!O83</f>
        <v>CERVENP</v>
      </c>
      <c r="C83" s="3" t="str">
        <f>VLOOKUP(_Input!W83,_MasterData!$Y$2:$Z$15,2,FALSE)</f>
        <v>&amp;ai;CompanyMEEPL</v>
      </c>
      <c r="D83" s="2" t="str">
        <f>VLOOKUP(_Input!V83,_MasterData!$W$2:$X$7,2,FALSE)</f>
        <v>&amp;ai;Quote-PDF</v>
      </c>
      <c r="E83" s="3" t="str">
        <f>VLOOKUP(_Input!T83,_MasterData!$U$2:$V$14,2,FALSE)</f>
        <v>&amp;ai;English</v>
      </c>
      <c r="F83" s="3" t="str">
        <f>_xlfn.CONCAT("&amp;ai;",_Input!N83)</f>
        <v>&amp;ai;ROLE_SALES_REP_SK</v>
      </c>
      <c r="G83" s="2" t="str">
        <f>VLOOKUP(_Input!S83,_MasterData!$S$2:$T$3,2,FALSE)</f>
        <v>&amp;as;USERACTIVE</v>
      </c>
      <c r="H83" s="2" t="str">
        <f t="shared" si="4"/>
        <v>&amp;ai;User_CERVENP-Person</v>
      </c>
      <c r="I83" s="2" t="str">
        <f>UserPassword!A83</f>
        <v>&amp;ai;CERVENP_Password</v>
      </c>
      <c r="J83" s="3" t="s">
        <v>108</v>
      </c>
      <c r="K83" s="3" t="s">
        <v>108</v>
      </c>
      <c r="L83" s="3" t="s">
        <v>106</v>
      </c>
      <c r="M83" s="3" t="s">
        <v>106</v>
      </c>
      <c r="N83" s="3">
        <f>_Input!K83</f>
        <v>1770000410</v>
      </c>
      <c r="O83" s="3" t="str">
        <f>_Input!H83</f>
        <v>8000000694</v>
      </c>
      <c r="P83" s="3" t="s">
        <v>172</v>
      </c>
      <c r="Q83" s="3" t="s">
        <v>100</v>
      </c>
      <c r="R83" s="3" t="str">
        <f t="shared" si="5"/>
        <v>CERVENP@en</v>
      </c>
    </row>
    <row r="84" spans="1:18" x14ac:dyDescent="0.25">
      <c r="A84" s="3" t="str">
        <f t="shared" si="3"/>
        <v>&amp;ai;User_CUPROVAL</v>
      </c>
      <c r="B84" s="3" t="str">
        <f>Person!O84</f>
        <v>CUPROVAL</v>
      </c>
      <c r="C84" s="3" t="str">
        <f>VLOOKUP(_Input!W84,_MasterData!$Y$2:$Z$15,2,FALSE)</f>
        <v>&amp;ai;CompanyMEEPL</v>
      </c>
      <c r="D84" s="2" t="str">
        <f>VLOOKUP(_Input!V84,_MasterData!$W$2:$X$7,2,FALSE)</f>
        <v>&amp;ai;Quote-PDF</v>
      </c>
      <c r="E84" s="3" t="str">
        <f>VLOOKUP(_Input!T84,_MasterData!$U$2:$V$14,2,FALSE)</f>
        <v>&amp;ai;English</v>
      </c>
      <c r="F84" s="3" t="str">
        <f>_xlfn.CONCAT("&amp;ai;",_Input!N84)</f>
        <v>&amp;ai;ROLE_SALES_REP_CZ</v>
      </c>
      <c r="G84" s="2" t="str">
        <f>VLOOKUP(_Input!S84,_MasterData!$S$2:$T$3,2,FALSE)</f>
        <v>&amp;as;USERACTIVE</v>
      </c>
      <c r="H84" s="2" t="str">
        <f t="shared" si="4"/>
        <v>&amp;ai;User_CUPROVAL-Person</v>
      </c>
      <c r="I84" s="2" t="str">
        <f>UserPassword!A84</f>
        <v>&amp;ai;CUPROVAL_Password</v>
      </c>
      <c r="J84" s="3" t="s">
        <v>108</v>
      </c>
      <c r="K84" s="3" t="s">
        <v>108</v>
      </c>
      <c r="L84" s="3" t="s">
        <v>106</v>
      </c>
      <c r="M84" s="3" t="s">
        <v>106</v>
      </c>
      <c r="N84" s="3">
        <f>_Input!K84</f>
        <v>1770000355</v>
      </c>
      <c r="O84" s="3" t="str">
        <f>_Input!H84</f>
        <v>8000000697</v>
      </c>
      <c r="P84" s="3" t="s">
        <v>172</v>
      </c>
      <c r="Q84" s="3" t="s">
        <v>100</v>
      </c>
      <c r="R84" s="3" t="str">
        <f t="shared" si="5"/>
        <v>CUPROVAL@en</v>
      </c>
    </row>
    <row r="85" spans="1:18" x14ac:dyDescent="0.25">
      <c r="A85" s="3" t="str">
        <f t="shared" si="3"/>
        <v>&amp;ai;User_GRALM</v>
      </c>
      <c r="B85" s="3" t="str">
        <f>Person!O85</f>
        <v>GRALM</v>
      </c>
      <c r="C85" s="3" t="str">
        <f>VLOOKUP(_Input!W85,_MasterData!$Y$2:$Z$15,2,FALSE)</f>
        <v>&amp;ai;CompanyMEEPL</v>
      </c>
      <c r="D85" s="2" t="str">
        <f>VLOOKUP(_Input!V85,_MasterData!$W$2:$X$7,2,FALSE)</f>
        <v>&amp;ai;Quote-PDF</v>
      </c>
      <c r="E85" s="3" t="str">
        <f>VLOOKUP(_Input!T85,_MasterData!$U$2:$V$14,2,FALSE)</f>
        <v>https://my319964.crm.ondemand.com/Language#Language_34PL</v>
      </c>
      <c r="F85" s="3" t="str">
        <f>_xlfn.CONCAT("&amp;ai;",_Input!N85)</f>
        <v>&amp;ai;ROLE_SALES_REP_PL_SP</v>
      </c>
      <c r="G85" s="2" t="str">
        <f>VLOOKUP(_Input!S85,_MasterData!$S$2:$T$3,2,FALSE)</f>
        <v>&amp;as;USERACTIVE</v>
      </c>
      <c r="H85" s="2" t="str">
        <f t="shared" si="4"/>
        <v>&amp;ai;User_GRALM-Person</v>
      </c>
      <c r="I85" s="2" t="str">
        <f>UserPassword!A85</f>
        <v>&amp;ai;GRALM_Password</v>
      </c>
      <c r="J85" s="3" t="s">
        <v>108</v>
      </c>
      <c r="K85" s="3" t="s">
        <v>108</v>
      </c>
      <c r="L85" s="3" t="s">
        <v>106</v>
      </c>
      <c r="M85" s="3" t="s">
        <v>106</v>
      </c>
      <c r="N85" s="3">
        <f>_Input!K85</f>
        <v>1770000375</v>
      </c>
      <c r="O85" s="3" t="str">
        <f>_Input!H85</f>
        <v>8000000703</v>
      </c>
      <c r="P85" s="3" t="s">
        <v>172</v>
      </c>
      <c r="Q85" s="3" t="s">
        <v>100</v>
      </c>
      <c r="R85" s="3" t="str">
        <f t="shared" si="5"/>
        <v>GRALM@en</v>
      </c>
    </row>
    <row r="86" spans="1:18" x14ac:dyDescent="0.25">
      <c r="A86" s="3" t="str">
        <f t="shared" si="3"/>
        <v>&amp;ai;User_KORONDIB</v>
      </c>
      <c r="B86" s="3" t="str">
        <f>Person!O86</f>
        <v>KORONDIB</v>
      </c>
      <c r="C86" s="3" t="str">
        <f>VLOOKUP(_Input!W86,_MasterData!$Y$2:$Z$15,2,FALSE)</f>
        <v>&amp;ai;CompanyMEEPL</v>
      </c>
      <c r="D86" s="2" t="str">
        <f>VLOOKUP(_Input!V86,_MasterData!$W$2:$X$7,2,FALSE)</f>
        <v>&amp;ai;Quote-PDF</v>
      </c>
      <c r="E86" s="3" t="str">
        <f>VLOOKUP(_Input!T86,_MasterData!$U$2:$V$14,2,FALSE)</f>
        <v>&amp;ai;English</v>
      </c>
      <c r="F86" s="3" t="str">
        <f>_xlfn.CONCAT("&amp;ai;",_Input!N86)</f>
        <v>&amp;ai;ROLE_PRODUCT_MGR</v>
      </c>
      <c r="G86" s="2" t="str">
        <f>VLOOKUP(_Input!S86,_MasterData!$S$2:$T$3,2,FALSE)</f>
        <v>&amp;as;USERACTIVE</v>
      </c>
      <c r="H86" s="2" t="str">
        <f t="shared" si="4"/>
        <v>&amp;ai;User_KORONDIB-Person</v>
      </c>
      <c r="I86" s="2" t="str">
        <f>UserPassword!A86</f>
        <v>&amp;ai;KORONDIB_Password</v>
      </c>
      <c r="J86" s="3" t="s">
        <v>108</v>
      </c>
      <c r="K86" s="3" t="s">
        <v>108</v>
      </c>
      <c r="L86" s="3" t="s">
        <v>106</v>
      </c>
      <c r="M86" s="3" t="s">
        <v>106</v>
      </c>
      <c r="N86" s="3">
        <f>_Input!K86</f>
        <v>1770000380</v>
      </c>
      <c r="O86" s="3" t="str">
        <f>_Input!H86</f>
        <v>8000000710</v>
      </c>
      <c r="P86" s="3" t="s">
        <v>172</v>
      </c>
      <c r="Q86" s="3" t="s">
        <v>100</v>
      </c>
      <c r="R86" s="3" t="str">
        <f t="shared" si="5"/>
        <v>KORONDIB@en</v>
      </c>
    </row>
    <row r="87" spans="1:18" x14ac:dyDescent="0.25">
      <c r="A87" s="3" t="str">
        <f t="shared" si="3"/>
        <v>&amp;ai;User_KOTWICAP</v>
      </c>
      <c r="B87" s="3" t="str">
        <f>Person!O87</f>
        <v>KOTWICAP</v>
      </c>
      <c r="C87" s="3" t="str">
        <f>VLOOKUP(_Input!W87,_MasterData!$Y$2:$Z$15,2,FALSE)</f>
        <v>&amp;ai;CompanyMEEPL</v>
      </c>
      <c r="D87" s="2" t="str">
        <f>VLOOKUP(_Input!V87,_MasterData!$W$2:$X$7,2,FALSE)</f>
        <v>&amp;ai;Quote-PDF</v>
      </c>
      <c r="E87" s="3" t="str">
        <f>VLOOKUP(_Input!T87,_MasterData!$U$2:$V$14,2,FALSE)</f>
        <v>https://my319964.crm.ondemand.com/Language#Language_34PL</v>
      </c>
      <c r="F87" s="3" t="str">
        <f>_xlfn.CONCAT("&amp;ai;",_Input!N87)</f>
        <v>&amp;ai;ROLE_SALES_REP_PL_SP</v>
      </c>
      <c r="G87" s="2" t="str">
        <f>VLOOKUP(_Input!S87,_MasterData!$S$2:$T$3,2,FALSE)</f>
        <v>&amp;as;USERACTIVE</v>
      </c>
      <c r="H87" s="2" t="str">
        <f t="shared" si="4"/>
        <v>&amp;ai;User_KOTWICAP-Person</v>
      </c>
      <c r="I87" s="2" t="str">
        <f>UserPassword!A87</f>
        <v>&amp;ai;KOTWICAP_Password</v>
      </c>
      <c r="J87" s="3" t="s">
        <v>108</v>
      </c>
      <c r="K87" s="3" t="s">
        <v>108</v>
      </c>
      <c r="L87" s="3" t="s">
        <v>106</v>
      </c>
      <c r="M87" s="3" t="s">
        <v>106</v>
      </c>
      <c r="N87" s="3">
        <f>_Input!K87</f>
        <v>1770000376</v>
      </c>
      <c r="O87" s="3" t="str">
        <f>_Input!H87</f>
        <v>8000000711</v>
      </c>
      <c r="P87" s="3" t="s">
        <v>172</v>
      </c>
      <c r="Q87" s="3" t="s">
        <v>100</v>
      </c>
      <c r="R87" s="3" t="str">
        <f t="shared" si="5"/>
        <v>KOTWICAP@en</v>
      </c>
    </row>
    <row r="88" spans="1:18" x14ac:dyDescent="0.25">
      <c r="A88" s="3" t="str">
        <f t="shared" si="3"/>
        <v>&amp;ai;User_KRAWCZYKT</v>
      </c>
      <c r="B88" s="3" t="str">
        <f>Person!O88</f>
        <v>KRAWCZYKT</v>
      </c>
      <c r="C88" s="3" t="str">
        <f>VLOOKUP(_Input!W88,_MasterData!$Y$2:$Z$15,2,FALSE)</f>
        <v>&amp;ai;CompanyMEEPL</v>
      </c>
      <c r="D88" s="2" t="str">
        <f>VLOOKUP(_Input!V88,_MasterData!$W$2:$X$7,2,FALSE)</f>
        <v>&amp;ai;Quote-PDF</v>
      </c>
      <c r="E88" s="3" t="str">
        <f>VLOOKUP(_Input!T88,_MasterData!$U$2:$V$14,2,FALSE)</f>
        <v>https://my319964.crm.ondemand.com/Language#Language_34PL</v>
      </c>
      <c r="F88" s="3" t="str">
        <f>_xlfn.CONCAT("&amp;ai;",_Input!N88)</f>
        <v>&amp;ai;ROLE_SALES_REP_PL_IS</v>
      </c>
      <c r="G88" s="2" t="str">
        <f>VLOOKUP(_Input!S88,_MasterData!$S$2:$T$3,2,FALSE)</f>
        <v>&amp;as;USERACTIVE</v>
      </c>
      <c r="H88" s="2" t="str">
        <f t="shared" si="4"/>
        <v>&amp;ai;User_KRAWCZYKT-Person</v>
      </c>
      <c r="I88" s="2" t="str">
        <f>UserPassword!A88</f>
        <v>&amp;ai;KRAWCZYKT_Password</v>
      </c>
      <c r="J88" s="3" t="s">
        <v>108</v>
      </c>
      <c r="K88" s="3" t="s">
        <v>108</v>
      </c>
      <c r="L88" s="3" t="s">
        <v>106</v>
      </c>
      <c r="M88" s="3" t="s">
        <v>106</v>
      </c>
      <c r="N88" s="3">
        <f>_Input!K88</f>
        <v>1770000400</v>
      </c>
      <c r="O88" s="3" t="str">
        <f>_Input!H88</f>
        <v>8000000712</v>
      </c>
      <c r="P88" s="3" t="s">
        <v>172</v>
      </c>
      <c r="Q88" s="3" t="s">
        <v>100</v>
      </c>
      <c r="R88" s="3" t="str">
        <f t="shared" si="5"/>
        <v>KRAWCZYKT@en</v>
      </c>
    </row>
    <row r="89" spans="1:18" x14ac:dyDescent="0.25">
      <c r="A89" s="3" t="str">
        <f t="shared" si="3"/>
        <v>&amp;ai;User_YUTAKAO</v>
      </c>
      <c r="B89" s="3" t="str">
        <f>Person!O89</f>
        <v>YUTAKAO</v>
      </c>
      <c r="C89" s="3" t="str">
        <f>VLOOKUP(_Input!W89,_MasterData!$Y$2:$Z$15,2,FALSE)</f>
        <v>&amp;ai;CompanyMEEPL</v>
      </c>
      <c r="D89" s="2" t="str">
        <f>VLOOKUP(_Input!V89,_MasterData!$W$2:$X$7,2,FALSE)</f>
        <v>&amp;ai;Quote-PDF</v>
      </c>
      <c r="E89" s="3" t="str">
        <f>VLOOKUP(_Input!T89,_MasterData!$U$2:$V$14,2,FALSE)</f>
        <v>https://my319964.crm.ondemand.com/Language#Language_34PL</v>
      </c>
      <c r="F89" s="3" t="str">
        <f>_xlfn.CONCAT("&amp;ai;",_Input!N89)</f>
        <v>&amp;ai;ROLE_SALES_MGR</v>
      </c>
      <c r="G89" s="2" t="str">
        <f>VLOOKUP(_Input!S89,_MasterData!$S$2:$T$3,2,FALSE)</f>
        <v>&amp;as;USERACTIVE</v>
      </c>
      <c r="H89" s="2" t="str">
        <f t="shared" si="4"/>
        <v>&amp;ai;User_YUTAKAO-Person</v>
      </c>
      <c r="I89" s="2" t="str">
        <f>UserPassword!A89</f>
        <v>&amp;ai;YUTAKAO_Password</v>
      </c>
      <c r="J89" s="3" t="s">
        <v>108</v>
      </c>
      <c r="K89" s="3" t="s">
        <v>108</v>
      </c>
      <c r="L89" s="3" t="s">
        <v>106</v>
      </c>
      <c r="M89" s="3" t="s">
        <v>106</v>
      </c>
      <c r="N89" s="3">
        <f>_Input!K89</f>
        <v>1770000365</v>
      </c>
      <c r="O89" s="3" t="str">
        <f>_Input!H89</f>
        <v>8000000723</v>
      </c>
      <c r="P89" s="3" t="s">
        <v>172</v>
      </c>
      <c r="Q89" s="3" t="s">
        <v>100</v>
      </c>
      <c r="R89" s="3" t="str">
        <f t="shared" si="5"/>
        <v>YUTAKAO@en</v>
      </c>
    </row>
    <row r="90" spans="1:18" x14ac:dyDescent="0.25">
      <c r="A90" s="3" t="str">
        <f t="shared" si="3"/>
        <v>&amp;ai;User_SIMKOVAJ</v>
      </c>
      <c r="B90" s="3" t="str">
        <f>Person!O90</f>
        <v>SIMKOVAJ</v>
      </c>
      <c r="C90" s="3" t="str">
        <f>VLOOKUP(_Input!W90,_MasterData!$Y$2:$Z$15,2,FALSE)</f>
        <v>&amp;ai;CompanyMEEPL</v>
      </c>
      <c r="D90" s="2" t="str">
        <f>VLOOKUP(_Input!V90,_MasterData!$W$2:$X$7,2,FALSE)</f>
        <v>&amp;ai;Quote-PDF</v>
      </c>
      <c r="E90" s="3" t="str">
        <f>VLOOKUP(_Input!T90,_MasterData!$U$2:$V$14,2,FALSE)</f>
        <v>&amp;ai;English</v>
      </c>
      <c r="F90" s="3" t="str">
        <f>_xlfn.CONCAT("&amp;ai;",_Input!N90)</f>
        <v>&amp;ai;ROLE_SALES_REP_CZ</v>
      </c>
      <c r="G90" s="2" t="str">
        <f>VLOOKUP(_Input!S90,_MasterData!$S$2:$T$3,2,FALSE)</f>
        <v>&amp;as;USERACTIVE</v>
      </c>
      <c r="H90" s="2" t="str">
        <f t="shared" si="4"/>
        <v>&amp;ai;User_SIMKOVAJ-Person</v>
      </c>
      <c r="I90" s="2" t="str">
        <f>UserPassword!A90</f>
        <v>&amp;ai;SIMKOVAJ_Password</v>
      </c>
      <c r="J90" s="3" t="s">
        <v>108</v>
      </c>
      <c r="K90" s="3" t="s">
        <v>108</v>
      </c>
      <c r="L90" s="3" t="s">
        <v>106</v>
      </c>
      <c r="M90" s="3" t="s">
        <v>106</v>
      </c>
      <c r="N90" s="3">
        <f>_Input!K90</f>
        <v>1770000401</v>
      </c>
      <c r="O90" s="3" t="str">
        <f>_Input!H90</f>
        <v>8000000732</v>
      </c>
      <c r="P90" s="3" t="s">
        <v>172</v>
      </c>
      <c r="Q90" s="3" t="s">
        <v>100</v>
      </c>
      <c r="R90" s="3" t="str">
        <f t="shared" si="5"/>
        <v>SIMKOVAJ@en</v>
      </c>
    </row>
    <row r="91" spans="1:18" x14ac:dyDescent="0.25">
      <c r="A91" s="3" t="str">
        <f t="shared" si="3"/>
        <v>&amp;ai;User_SLOWINSKIM</v>
      </c>
      <c r="B91" s="3" t="str">
        <f>Person!O91</f>
        <v>SLOWINSKIM</v>
      </c>
      <c r="C91" s="3" t="str">
        <f>VLOOKUP(_Input!W91,_MasterData!$Y$2:$Z$15,2,FALSE)</f>
        <v>&amp;ai;CompanyMEEPL</v>
      </c>
      <c r="D91" s="2" t="str">
        <f>VLOOKUP(_Input!V91,_MasterData!$W$2:$X$7,2,FALSE)</f>
        <v>&amp;ai;Quote-PDF</v>
      </c>
      <c r="E91" s="3" t="str">
        <f>VLOOKUP(_Input!T91,_MasterData!$U$2:$V$14,2,FALSE)</f>
        <v>https://my319964.crm.ondemand.com/Language#Language_34PL</v>
      </c>
      <c r="F91" s="3" t="str">
        <f>_xlfn.CONCAT("&amp;ai;",_Input!N91)</f>
        <v>&amp;ai;ROLE_SALES_REP_PL_IS</v>
      </c>
      <c r="G91" s="2" t="str">
        <f>VLOOKUP(_Input!S91,_MasterData!$S$2:$T$3,2,FALSE)</f>
        <v>&amp;as;USERACTIVE</v>
      </c>
      <c r="H91" s="2" t="str">
        <f t="shared" si="4"/>
        <v>&amp;ai;User_SLOWINSKIM-Person</v>
      </c>
      <c r="I91" s="2" t="str">
        <f>UserPassword!A91</f>
        <v>&amp;ai;SLOWINSKIM_Password</v>
      </c>
      <c r="J91" s="3" t="s">
        <v>108</v>
      </c>
      <c r="K91" s="3" t="s">
        <v>108</v>
      </c>
      <c r="L91" s="3" t="s">
        <v>106</v>
      </c>
      <c r="M91" s="3" t="s">
        <v>106</v>
      </c>
      <c r="N91" s="3">
        <f>_Input!K91</f>
        <v>1770000362</v>
      </c>
      <c r="O91" s="3" t="str">
        <f>_Input!H91</f>
        <v>8000000735</v>
      </c>
      <c r="P91" s="3" t="s">
        <v>172</v>
      </c>
      <c r="Q91" s="3" t="s">
        <v>100</v>
      </c>
      <c r="R91" s="3" t="str">
        <f t="shared" si="5"/>
        <v>SLOWINSKIM@en</v>
      </c>
    </row>
    <row r="92" spans="1:18" x14ac:dyDescent="0.25">
      <c r="A92" s="3" t="str">
        <f t="shared" si="3"/>
        <v>&amp;ai;User_WALUSIAKM</v>
      </c>
      <c r="B92" s="3" t="str">
        <f>Person!O92</f>
        <v>WALUSIAKM</v>
      </c>
      <c r="C92" s="3" t="str">
        <f>VLOOKUP(_Input!W92,_MasterData!$Y$2:$Z$15,2,FALSE)</f>
        <v>&amp;ai;CompanyMEEPL</v>
      </c>
      <c r="D92" s="2" t="str">
        <f>VLOOKUP(_Input!V92,_MasterData!$W$2:$X$7,2,FALSE)</f>
        <v>&amp;ai;Quote-PDF</v>
      </c>
      <c r="E92" s="3" t="str">
        <f>VLOOKUP(_Input!T92,_MasterData!$U$2:$V$14,2,FALSE)</f>
        <v>https://my319964.crm.ondemand.com/Language#Language_34PL</v>
      </c>
      <c r="F92" s="3" t="str">
        <f>_xlfn.CONCAT("&amp;ai;",_Input!N92)</f>
        <v>&amp;ai;ROLE_SALES_REP_PL_IS</v>
      </c>
      <c r="G92" s="2" t="str">
        <f>VLOOKUP(_Input!S92,_MasterData!$S$2:$T$3,2,FALSE)</f>
        <v>&amp;as;USERACTIVE</v>
      </c>
      <c r="H92" s="2" t="str">
        <f t="shared" si="4"/>
        <v>&amp;ai;User_WALUSIAKM-Person</v>
      </c>
      <c r="I92" s="2" t="str">
        <f>UserPassword!A92</f>
        <v>&amp;ai;WALUSIAKM_Password</v>
      </c>
      <c r="J92" s="3" t="s">
        <v>108</v>
      </c>
      <c r="K92" s="3" t="s">
        <v>108</v>
      </c>
      <c r="L92" s="3" t="s">
        <v>106</v>
      </c>
      <c r="M92" s="3" t="s">
        <v>106</v>
      </c>
      <c r="N92" s="3">
        <f>_Input!K92</f>
        <v>1770000346</v>
      </c>
      <c r="O92" s="3" t="str">
        <f>_Input!H92</f>
        <v>8000000744</v>
      </c>
      <c r="P92" s="3" t="s">
        <v>172</v>
      </c>
      <c r="Q92" s="3" t="s">
        <v>100</v>
      </c>
      <c r="R92" s="3" t="str">
        <f t="shared" si="5"/>
        <v>WALUSIAKM@en</v>
      </c>
    </row>
    <row r="93" spans="1:18" x14ac:dyDescent="0.25">
      <c r="A93" s="3" t="str">
        <f t="shared" si="3"/>
        <v>&amp;ai;User_WroblewskiK</v>
      </c>
      <c r="B93" s="3" t="str">
        <f>Person!O93</f>
        <v>WroblewskiK</v>
      </c>
      <c r="C93" s="3" t="str">
        <f>VLOOKUP(_Input!W93,_MasterData!$Y$2:$Z$15,2,FALSE)</f>
        <v>&amp;ai;CompanyMEEPL</v>
      </c>
      <c r="D93" s="2" t="str">
        <f>VLOOKUP(_Input!V93,_MasterData!$W$2:$X$7,2,FALSE)</f>
        <v>&amp;ai;Quote-PDF</v>
      </c>
      <c r="E93" s="3" t="str">
        <f>VLOOKUP(_Input!T93,_MasterData!$U$2:$V$14,2,FALSE)</f>
        <v>https://my319964.crm.ondemand.com/Language#Language_34PL</v>
      </c>
      <c r="F93" s="3" t="str">
        <f>_xlfn.CONCAT("&amp;ai;",_Input!N93)</f>
        <v>&amp;ai;ROLE_SALES_REP_PL_SP</v>
      </c>
      <c r="G93" s="2" t="str">
        <f>VLOOKUP(_Input!S93,_MasterData!$S$2:$T$3,2,FALSE)</f>
        <v>&amp;as;USERACTIVE</v>
      </c>
      <c r="H93" s="2" t="str">
        <f t="shared" si="4"/>
        <v>&amp;ai;User_WroblewskiK-Person</v>
      </c>
      <c r="I93" s="2" t="str">
        <f>UserPassword!A93</f>
        <v>&amp;ai;WroblewskiK_Password</v>
      </c>
      <c r="J93" s="3" t="s">
        <v>108</v>
      </c>
      <c r="K93" s="3" t="s">
        <v>108</v>
      </c>
      <c r="L93" s="3" t="s">
        <v>106</v>
      </c>
      <c r="M93" s="3" t="s">
        <v>106</v>
      </c>
      <c r="N93" s="3">
        <f>_Input!K93</f>
        <v>1770000345</v>
      </c>
      <c r="O93" s="3" t="str">
        <f>_Input!H93</f>
        <v>8000000748</v>
      </c>
      <c r="P93" s="3" t="s">
        <v>172</v>
      </c>
      <c r="Q93" s="3" t="s">
        <v>100</v>
      </c>
      <c r="R93" s="3" t="str">
        <f t="shared" si="5"/>
        <v>WroblewskiK@en</v>
      </c>
    </row>
    <row r="94" spans="1:18" x14ac:dyDescent="0.25">
      <c r="A94" s="3" t="str">
        <f t="shared" si="3"/>
        <v>&amp;ai;User_GORCZAKA</v>
      </c>
      <c r="B94" s="3" t="str">
        <f>Person!O94</f>
        <v>GORCZAKA</v>
      </c>
      <c r="C94" s="3" t="str">
        <f>VLOOKUP(_Input!W94,_MasterData!$Y$2:$Z$15,2,FALSE)</f>
        <v>&amp;ai;CompanyMEEPL</v>
      </c>
      <c r="D94" s="2" t="str">
        <f>VLOOKUP(_Input!V94,_MasterData!$W$2:$X$7,2,FALSE)</f>
        <v>&amp;ai;Quote-PDF</v>
      </c>
      <c r="E94" s="3" t="str">
        <f>VLOOKUP(_Input!T94,_MasterData!$U$2:$V$14,2,FALSE)</f>
        <v>https://my319964.crm.ondemand.com/Language#Language_34PL</v>
      </c>
      <c r="F94" s="3" t="str">
        <f>_xlfn.CONCAT("&amp;ai;",_Input!N94)</f>
        <v>&amp;ai;ROLE_PRODUCT_MGR</v>
      </c>
      <c r="G94" s="2" t="str">
        <f>VLOOKUP(_Input!S94,_MasterData!$S$2:$T$3,2,FALSE)</f>
        <v>&amp;as;USERACTIVE</v>
      </c>
      <c r="H94" s="2" t="str">
        <f t="shared" si="4"/>
        <v>&amp;ai;User_GORCZAKA-Person</v>
      </c>
      <c r="I94" s="2" t="str">
        <f>UserPassword!A94</f>
        <v>&amp;ai;GORCZAKA_Password</v>
      </c>
      <c r="J94" s="3" t="s">
        <v>108</v>
      </c>
      <c r="K94" s="3" t="s">
        <v>108</v>
      </c>
      <c r="L94" s="3" t="s">
        <v>106</v>
      </c>
      <c r="M94" s="3" t="s">
        <v>106</v>
      </c>
      <c r="N94" s="3">
        <f>_Input!K94</f>
        <v>1770000090</v>
      </c>
      <c r="O94" s="3">
        <f>_Input!H94</f>
        <v>0</v>
      </c>
      <c r="P94" s="3" t="s">
        <v>172</v>
      </c>
      <c r="Q94" s="3" t="s">
        <v>100</v>
      </c>
      <c r="R94" s="3" t="str">
        <f t="shared" si="5"/>
        <v>GORCZAKA@en</v>
      </c>
    </row>
    <row r="95" spans="1:18" x14ac:dyDescent="0.25">
      <c r="A95" s="3" t="str">
        <f t="shared" si="3"/>
        <v>&amp;ai;User_PALMAKAM</v>
      </c>
      <c r="B95" s="3" t="str">
        <f>Person!O95</f>
        <v>PALMAKAM</v>
      </c>
      <c r="C95" s="3" t="str">
        <f>VLOOKUP(_Input!W95,_MasterData!$Y$2:$Z$15,2,FALSE)</f>
        <v>&amp;ai;CompanyMEEPL</v>
      </c>
      <c r="D95" s="2" t="str">
        <f>VLOOKUP(_Input!V95,_MasterData!$W$2:$X$7,2,FALSE)</f>
        <v>&amp;ai;Quote-PDF</v>
      </c>
      <c r="E95" s="3" t="str">
        <f>VLOOKUP(_Input!T95,_MasterData!$U$2:$V$14,2,FALSE)</f>
        <v>https://my319964.crm.ondemand.com/Language#Language_34PL</v>
      </c>
      <c r="F95" s="3" t="str">
        <f>_xlfn.CONCAT("&amp;ai;",_Input!N95)</f>
        <v>&amp;ai;ROLE_SALES_REP_PL_SP</v>
      </c>
      <c r="G95" s="2" t="str">
        <f>VLOOKUP(_Input!S95,_MasterData!$S$2:$T$3,2,FALSE)</f>
        <v>&amp;as;USERACTIVE</v>
      </c>
      <c r="H95" s="2" t="str">
        <f t="shared" si="4"/>
        <v>&amp;ai;User_PALMAKAM-Person</v>
      </c>
      <c r="I95" s="2" t="str">
        <f>UserPassword!A95</f>
        <v>&amp;ai;PALMAKAM_Password</v>
      </c>
      <c r="J95" s="3" t="s">
        <v>108</v>
      </c>
      <c r="K95" s="3" t="s">
        <v>108</v>
      </c>
      <c r="L95" s="3" t="s">
        <v>106</v>
      </c>
      <c r="M95" s="3" t="s">
        <v>106</v>
      </c>
      <c r="N95" s="3">
        <f>_Input!K95</f>
        <v>1770000350</v>
      </c>
      <c r="O95" s="3">
        <f>_Input!H95</f>
        <v>0</v>
      </c>
      <c r="P95" s="3" t="s">
        <v>172</v>
      </c>
      <c r="Q95" s="3" t="s">
        <v>100</v>
      </c>
      <c r="R95" s="3" t="str">
        <f t="shared" si="5"/>
        <v>PALMAKAM@en</v>
      </c>
    </row>
    <row r="96" spans="1:18" x14ac:dyDescent="0.25">
      <c r="A96" s="3" t="str">
        <f t="shared" si="3"/>
        <v>&amp;ai;User_GlowackaP</v>
      </c>
      <c r="B96" s="3" t="str">
        <f>Person!O96</f>
        <v>GlowackaP</v>
      </c>
      <c r="C96" s="3" t="str">
        <f>VLOOKUP(_Input!W96,_MasterData!$Y$2:$Z$15,2,FALSE)</f>
        <v>&amp;ai;CompanyMEEPL</v>
      </c>
      <c r="D96" s="2" t="str">
        <f>VLOOKUP(_Input!V96,_MasterData!$W$2:$X$7,2,FALSE)</f>
        <v>&amp;ai;Quote-PDF</v>
      </c>
      <c r="E96" s="3" t="str">
        <f>VLOOKUP(_Input!T96,_MasterData!$U$2:$V$14,2,FALSE)</f>
        <v>https://my319964.crm.ondemand.com/Language#Language_34PL</v>
      </c>
      <c r="F96" s="3" t="str">
        <f>_xlfn.CONCAT("&amp;ai;",_Input!N96)</f>
        <v>&amp;ai;ROLE_SALES_REP_PL_SP</v>
      </c>
      <c r="G96" s="2" t="str">
        <f>VLOOKUP(_Input!S96,_MasterData!$S$2:$T$3,2,FALSE)</f>
        <v>&amp;as;USERACTIVE</v>
      </c>
      <c r="H96" s="2" t="str">
        <f t="shared" si="4"/>
        <v>&amp;ai;User_GlowackaP-Person</v>
      </c>
      <c r="I96" s="2" t="str">
        <f>UserPassword!A96</f>
        <v>&amp;ai;GlowackaP_Password</v>
      </c>
      <c r="J96" s="3" t="s">
        <v>108</v>
      </c>
      <c r="K96" s="3" t="s">
        <v>108</v>
      </c>
      <c r="L96" s="3" t="s">
        <v>106</v>
      </c>
      <c r="M96" s="3" t="s">
        <v>106</v>
      </c>
      <c r="N96" s="3">
        <f>_Input!K96</f>
        <v>0</v>
      </c>
      <c r="O96" s="3" t="str">
        <f>_Input!H96</f>
        <v>nicht vorhanden</v>
      </c>
      <c r="P96" s="3" t="s">
        <v>172</v>
      </c>
      <c r="Q96" s="3" t="s">
        <v>100</v>
      </c>
      <c r="R96" s="3" t="str">
        <f t="shared" si="5"/>
        <v>GlowackaP@en</v>
      </c>
    </row>
    <row r="97" spans="1:18" x14ac:dyDescent="0.25">
      <c r="A97" s="3" t="str">
        <f t="shared" si="3"/>
        <v>&amp;ai;User_BorbiroL</v>
      </c>
      <c r="B97" s="3" t="str">
        <f>Person!O97</f>
        <v>BorbiroL</v>
      </c>
      <c r="C97" s="3" t="str">
        <f>VLOOKUP(_Input!W100,_MasterData!$Y$2:$Z$15,2,FALSE)</f>
        <v>&amp;ai;CompanyMEE</v>
      </c>
      <c r="D97" s="2" t="str">
        <f>VLOOKUP(_Input!V100,_MasterData!$W$2:$X$7,2,FALSE)</f>
        <v>&amp;ai;QuoteScan-PDF</v>
      </c>
      <c r="E97" s="3" t="str">
        <f>VLOOKUP(_Input!T100,_MasterData!$U$2:$V$14,2,FALSE)</f>
        <v>&amp;ai;English</v>
      </c>
      <c r="F97" s="3" t="str">
        <f>_xlfn.CONCAT("&amp;ai;",_Input!N97)</f>
        <v>&amp;ai;ROLE_SALES_REP_HU</v>
      </c>
      <c r="G97" s="2" t="str">
        <f>VLOOKUP(_Input!S97,_MasterData!$S$2:$T$3,2,FALSE)</f>
        <v>&amp;as;USERACTIVE</v>
      </c>
      <c r="H97" s="2" t="str">
        <f t="shared" si="4"/>
        <v>&amp;ai;User_BorbiroL-Person</v>
      </c>
      <c r="I97" s="2" t="str">
        <f>UserPassword!A97</f>
        <v>&amp;ai;BorbiroL_Password</v>
      </c>
      <c r="J97" s="3" t="s">
        <v>108</v>
      </c>
      <c r="K97" s="3" t="s">
        <v>108</v>
      </c>
      <c r="L97" s="3" t="s">
        <v>106</v>
      </c>
      <c r="M97" s="3" t="s">
        <v>106</v>
      </c>
      <c r="N97" s="3">
        <f>_Input!K97</f>
        <v>1770000395</v>
      </c>
      <c r="O97" s="3">
        <f>_Input!H97</f>
        <v>0</v>
      </c>
      <c r="P97" s="3" t="s">
        <v>172</v>
      </c>
      <c r="Q97" s="3" t="s">
        <v>100</v>
      </c>
      <c r="R97" s="3" t="str">
        <f t="shared" si="5"/>
        <v>BorbiroL@en</v>
      </c>
    </row>
    <row r="98" spans="1:18" x14ac:dyDescent="0.25">
      <c r="A98" s="3" t="str">
        <f t="shared" si="3"/>
        <v>&amp;ai;User_KOTZM</v>
      </c>
      <c r="B98" s="3" t="str">
        <f>Person!O98</f>
        <v>KOTZM</v>
      </c>
      <c r="C98" s="3" t="str">
        <f>VLOOKUP(_Input!W101,_MasterData!$Y$2:$Z$15,2,FALSE)</f>
        <v>&amp;ai;CompanyMEE</v>
      </c>
      <c r="D98" s="2" t="str">
        <f>VLOOKUP(_Input!V101,_MasterData!$W$2:$X$7,2,FALSE)</f>
        <v>&amp;ai;QuoteScan-PDF</v>
      </c>
      <c r="E98" s="3" t="str">
        <f>VLOOKUP(_Input!T101,_MasterData!$U$2:$V$14,2,FALSE)</f>
        <v>&amp;ai;English</v>
      </c>
      <c r="F98" s="3" t="str">
        <f>_xlfn.CONCAT("&amp;ai;",_Input!N100)</f>
        <v>&amp;ai;ROLE_SALES_REP_NORDIC_SE</v>
      </c>
      <c r="G98" s="2" t="str">
        <f>VLOOKUP(_Input!S100,_MasterData!$S$2:$T$3,2,FALSE)</f>
        <v>&amp;as;USERACTIVE</v>
      </c>
      <c r="H98" s="2" t="str">
        <f t="shared" si="4"/>
        <v>&amp;ai;User_KOTZM-Person</v>
      </c>
      <c r="I98" s="2" t="str">
        <f>UserPassword!A98</f>
        <v>&amp;ai;KOTZM_Password</v>
      </c>
      <c r="J98" s="3" t="s">
        <v>108</v>
      </c>
      <c r="K98" s="3" t="s">
        <v>108</v>
      </c>
      <c r="L98" s="3" t="s">
        <v>106</v>
      </c>
      <c r="M98" s="3" t="s">
        <v>106</v>
      </c>
      <c r="N98" s="3" t="str">
        <f>_Input!K100</f>
        <v>-</v>
      </c>
      <c r="O98" s="3" t="str">
        <f>_Input!H100</f>
        <v>8000000561</v>
      </c>
      <c r="P98" s="3" t="s">
        <v>172</v>
      </c>
      <c r="Q98" s="3" t="s">
        <v>100</v>
      </c>
      <c r="R98" s="3" t="str">
        <f t="shared" si="5"/>
        <v>KOTZM@en</v>
      </c>
    </row>
    <row r="99" spans="1:18" x14ac:dyDescent="0.25">
      <c r="A99" s="3" t="str">
        <f t="shared" si="3"/>
        <v>&amp;ai;User_LIBICHERR</v>
      </c>
      <c r="B99" s="3" t="str">
        <f>Person!O99</f>
        <v>LIBICHERR</v>
      </c>
      <c r="C99" s="3" t="str">
        <f>VLOOKUP(_Input!W102,_MasterData!$Y$2:$Z$15,2,FALSE)</f>
        <v>&amp;ai;CompanyMEE</v>
      </c>
      <c r="D99" s="2" t="str">
        <f>VLOOKUP(_Input!V102,_MasterData!$W$2:$X$7,2,FALSE)</f>
        <v>&amp;ai;QuoteScan-PDF</v>
      </c>
      <c r="E99" s="3" t="str">
        <f>VLOOKUP(_Input!T102,_MasterData!$U$2:$V$14,2,FALSE)</f>
        <v>&amp;ai;English</v>
      </c>
      <c r="F99" s="3" t="str">
        <f>_xlfn.CONCAT("&amp;ai;",_Input!N101)</f>
        <v>&amp;ai;ROLE_SALES_REP_NORDIC_SE</v>
      </c>
      <c r="G99" s="2" t="str">
        <f>VLOOKUP(_Input!S101,_MasterData!$S$2:$T$3,2,FALSE)</f>
        <v>&amp;as;USERACTIVE</v>
      </c>
      <c r="H99" s="2" t="str">
        <f t="shared" si="4"/>
        <v>&amp;ai;User_LIBICHERR-Person</v>
      </c>
      <c r="I99" s="2" t="str">
        <f>UserPassword!A99</f>
        <v>&amp;ai;LIBICHERR_Password</v>
      </c>
      <c r="J99" s="3" t="s">
        <v>108</v>
      </c>
      <c r="K99" s="3" t="s">
        <v>108</v>
      </c>
      <c r="L99" s="3" t="s">
        <v>106</v>
      </c>
      <c r="M99" s="3" t="s">
        <v>106</v>
      </c>
      <c r="N99" s="3" t="str">
        <f>_Input!K101</f>
        <v>-</v>
      </c>
      <c r="O99" s="3" t="str">
        <f>_Input!H101</f>
        <v>nicht vorhanden</v>
      </c>
      <c r="P99" s="3" t="s">
        <v>172</v>
      </c>
      <c r="Q99" s="3" t="s">
        <v>100</v>
      </c>
      <c r="R99" s="3" t="str">
        <f t="shared" si="5"/>
        <v>LIBICHERR@en</v>
      </c>
    </row>
    <row r="100" spans="1:18" x14ac:dyDescent="0.25">
      <c r="A100" s="3" t="str">
        <f t="shared" si="3"/>
        <v>&amp;ai;User_PIA.IWAR</v>
      </c>
      <c r="B100" s="3" t="str">
        <f>Person!O100</f>
        <v>PIA.IWAR</v>
      </c>
      <c r="C100" s="3" t="str">
        <f>VLOOKUP(_Input!W103,_MasterData!$Y$2:$Z$15,2,FALSE)</f>
        <v>&amp;ai;CompanyMEE</v>
      </c>
      <c r="D100" s="2" t="str">
        <f>VLOOKUP(_Input!V103,_MasterData!$W$2:$X$7,2,FALSE)</f>
        <v>&amp;ai;QuoteScan-PDF</v>
      </c>
      <c r="E100" s="3" t="str">
        <f>VLOOKUP(_Input!T103,_MasterData!$U$2:$V$14,2,FALSE)</f>
        <v>&amp;ai;English</v>
      </c>
      <c r="F100" s="3" t="str">
        <f>_xlfn.CONCAT("&amp;ai;",_Input!N102)</f>
        <v>&amp;ai;ROLE_SALES_REP_NORDIC_SE</v>
      </c>
      <c r="G100" s="2" t="str">
        <f>VLOOKUP(_Input!S102,_MasterData!$S$2:$T$3,2,FALSE)</f>
        <v>&amp;as;USERACTIVE</v>
      </c>
      <c r="H100" s="2" t="str">
        <f t="shared" si="4"/>
        <v>&amp;ai;User_PIA.IWAR-Person</v>
      </c>
      <c r="I100" s="2" t="str">
        <f>UserPassword!A100</f>
        <v>&amp;ai;PIA.IWAR_Password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 t="str">
        <f>_Input!K102</f>
        <v>470001209</v>
      </c>
      <c r="O100" s="3" t="str">
        <f>_Input!H102</f>
        <v>8000000115</v>
      </c>
      <c r="P100" s="3" t="s">
        <v>172</v>
      </c>
      <c r="Q100" s="3" t="s">
        <v>100</v>
      </c>
      <c r="R100" s="3" t="str">
        <f t="shared" si="5"/>
        <v>PIA.IWAR@en</v>
      </c>
    </row>
    <row r="101" spans="1:18" x14ac:dyDescent="0.25">
      <c r="A101" s="3" t="str">
        <f t="shared" si="3"/>
        <v>&amp;ai;User_Christine.Thornqvist</v>
      </c>
      <c r="B101" s="3" t="str">
        <f>Person!O101</f>
        <v>Christine.Thornqvist</v>
      </c>
      <c r="C101" s="3" t="str">
        <f>VLOOKUP(_Input!W104,_MasterData!$Y$2:$Z$15,2,FALSE)</f>
        <v>&amp;ai;CompanyMEE</v>
      </c>
      <c r="D101" s="2" t="str">
        <f>VLOOKUP(_Input!V104,_MasterData!$W$2:$X$7,2,FALSE)</f>
        <v>&amp;ai;QuoteScan-PDF</v>
      </c>
      <c r="E101" s="3" t="str">
        <f>VLOOKUP(_Input!T104,_MasterData!$U$2:$V$14,2,FALSE)</f>
        <v>&amp;ai;English</v>
      </c>
      <c r="F101" s="3" t="str">
        <f>_xlfn.CONCAT("&amp;ai;",_Input!N103)</f>
        <v>&amp;ai;ROLE_SALES_REP_NORDIC_SE</v>
      </c>
      <c r="G101" s="2" t="str">
        <f>VLOOKUP(_Input!S103,_MasterData!$S$2:$T$3,2,FALSE)</f>
        <v>&amp;as;USERACTIVE</v>
      </c>
      <c r="H101" s="2" t="str">
        <f t="shared" si="4"/>
        <v>&amp;ai;User_Christine.Thornqvist-Person</v>
      </c>
      <c r="I101" s="2" t="str">
        <f>UserPassword!A101</f>
        <v>&amp;ai;Christine.Thornqvist_Password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 t="str">
        <f>_Input!K103</f>
        <v>470001211</v>
      </c>
      <c r="O101" s="3" t="str">
        <f>_Input!H103</f>
        <v>8000000117</v>
      </c>
      <c r="P101" s="3" t="s">
        <v>172</v>
      </c>
      <c r="Q101" s="3" t="s">
        <v>100</v>
      </c>
      <c r="R101" s="3" t="str">
        <f t="shared" si="5"/>
        <v>Christine.Thornqvist@en</v>
      </c>
    </row>
    <row r="102" spans="1:18" x14ac:dyDescent="0.25">
      <c r="A102" s="3" t="str">
        <f t="shared" si="3"/>
        <v>&amp;ai;User_Hans.Forsberg</v>
      </c>
      <c r="B102" s="3" t="str">
        <f>Person!O102</f>
        <v>Hans.Forsberg</v>
      </c>
      <c r="C102" s="3" t="str">
        <f>VLOOKUP(_Input!W105,_MasterData!$Y$2:$Z$15,2,FALSE)</f>
        <v>&amp;ai;CompanyMEE</v>
      </c>
      <c r="D102" s="2" t="str">
        <f>VLOOKUP(_Input!V105,_MasterData!$W$2:$X$7,2,FALSE)</f>
        <v>&amp;ai;QuoteScan-PDF</v>
      </c>
      <c r="E102" s="3" t="str">
        <f>VLOOKUP(_Input!T105,_MasterData!$U$2:$V$14,2,FALSE)</f>
        <v>&amp;ai;English</v>
      </c>
      <c r="F102" s="3" t="str">
        <f>_xlfn.CONCAT("&amp;ai;",_Input!N104)</f>
        <v>&amp;ai;ROLE_SALES_REP_NORDIC_SE</v>
      </c>
      <c r="G102" s="2" t="str">
        <f>VLOOKUP(_Input!S104,_MasterData!$S$2:$T$3,2,FALSE)</f>
        <v>&amp;as;USERACTIVE</v>
      </c>
      <c r="H102" s="2" t="str">
        <f t="shared" si="4"/>
        <v>&amp;ai;User_Hans.Forsberg-Person</v>
      </c>
      <c r="I102" s="2" t="str">
        <f>UserPassword!A102</f>
        <v>&amp;ai;Hans.Forsberg_Password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 t="str">
        <f>_Input!K104</f>
        <v>470001212</v>
      </c>
      <c r="O102" s="3" t="str">
        <f>_Input!H104</f>
        <v>8000000118</v>
      </c>
      <c r="P102" s="3" t="s">
        <v>172</v>
      </c>
      <c r="Q102" s="3" t="s">
        <v>100</v>
      </c>
      <c r="R102" s="3" t="str">
        <f t="shared" si="5"/>
        <v>Hans.Forsberg@en</v>
      </c>
    </row>
    <row r="103" spans="1:18" x14ac:dyDescent="0.25">
      <c r="A103" s="3" t="str">
        <f t="shared" si="3"/>
        <v>&amp;ai;User_Martin.denHartog</v>
      </c>
      <c r="B103" s="3" t="str">
        <f>Person!O103</f>
        <v>Martin.denHartog</v>
      </c>
      <c r="C103" s="3" t="str">
        <f>VLOOKUP(_Input!W106,_MasterData!$Y$2:$Z$15,2,FALSE)</f>
        <v>&amp;ai;CompanyMEE</v>
      </c>
      <c r="D103" s="2" t="str">
        <f>VLOOKUP(_Input!V106,_MasterData!$W$2:$X$7,2,FALSE)</f>
        <v>&amp;ai;QuoteScan-PDF</v>
      </c>
      <c r="E103" s="3" t="str">
        <f>VLOOKUP(_Input!T106,_MasterData!$U$2:$V$14,2,FALSE)</f>
        <v>&amp;ai;English</v>
      </c>
      <c r="F103" s="3" t="str">
        <f>_xlfn.CONCAT("&amp;ai;",_Input!N105)</f>
        <v>&amp;ai;ROLE_SALES_REP_NORDIC_SE</v>
      </c>
      <c r="G103" s="2" t="str">
        <f>VLOOKUP(_Input!S105,_MasterData!$S$2:$T$3,2,FALSE)</f>
        <v>&amp;as;USERACTIVE</v>
      </c>
      <c r="H103" s="2" t="str">
        <f t="shared" si="4"/>
        <v>&amp;ai;User_Martin.denHartog-Person</v>
      </c>
      <c r="I103" s="2" t="str">
        <f>UserPassword!A103</f>
        <v>&amp;ai;Martin.denHartog_Password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 t="str">
        <f>_Input!K105</f>
        <v>470001234</v>
      </c>
      <c r="O103" s="3" t="str">
        <f>_Input!H105</f>
        <v>8000000124</v>
      </c>
      <c r="P103" s="3" t="s">
        <v>172</v>
      </c>
      <c r="Q103" s="3" t="s">
        <v>100</v>
      </c>
      <c r="R103" s="3" t="str">
        <f t="shared" si="5"/>
        <v>Martin.denHartog@en</v>
      </c>
    </row>
    <row r="104" spans="1:18" x14ac:dyDescent="0.25">
      <c r="A104" s="3" t="str">
        <f t="shared" si="3"/>
        <v>&amp;ai;User_Niklas.Rippe</v>
      </c>
      <c r="B104" s="3" t="str">
        <f>Person!O104</f>
        <v>Niklas.Rippe</v>
      </c>
      <c r="C104" s="3" t="str">
        <f>VLOOKUP(_Input!W107,_MasterData!$Y$2:$Z$15,2,FALSE)</f>
        <v>&amp;ai;CompanyMEE</v>
      </c>
      <c r="D104" s="2" t="str">
        <f>VLOOKUP(_Input!V107,_MasterData!$W$2:$X$7,2,FALSE)</f>
        <v>&amp;ai;QuoteScan-PDF</v>
      </c>
      <c r="E104" s="3" t="str">
        <f>VLOOKUP(_Input!T107,_MasterData!$U$2:$V$14,2,FALSE)</f>
        <v>&amp;ai;English</v>
      </c>
      <c r="F104" s="3" t="str">
        <f>_xlfn.CONCAT("&amp;ai;",_Input!N106)</f>
        <v>&amp;ai;ROLE_SALES_REP_NORDIC_SE</v>
      </c>
      <c r="G104" s="2" t="str">
        <f>VLOOKUP(_Input!S106,_MasterData!$S$2:$T$3,2,FALSE)</f>
        <v>&amp;as;USERACTIVE</v>
      </c>
      <c r="H104" s="2" t="str">
        <f t="shared" si="4"/>
        <v>&amp;ai;User_Niklas.Rippe-Person</v>
      </c>
      <c r="I104" s="2" t="str">
        <f>UserPassword!A104</f>
        <v>&amp;ai;Niklas.Rippe_Password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 t="str">
        <f>_Input!K106</f>
        <v>470001242</v>
      </c>
      <c r="O104" s="3" t="str">
        <f>_Input!H106</f>
        <v>8000000132</v>
      </c>
      <c r="P104" s="3" t="s">
        <v>172</v>
      </c>
      <c r="Q104" s="3" t="s">
        <v>100</v>
      </c>
      <c r="R104" s="3" t="str">
        <f t="shared" si="5"/>
        <v>Niklas.Rippe@en</v>
      </c>
    </row>
    <row r="105" spans="1:18" x14ac:dyDescent="0.25">
      <c r="A105" s="3" t="str">
        <f t="shared" si="3"/>
        <v>&amp;ai;User_Håkan.Svensson</v>
      </c>
      <c r="B105" s="3" t="str">
        <f>Person!O105</f>
        <v>Håkan.Svensson</v>
      </c>
      <c r="C105" s="3" t="str">
        <f>VLOOKUP(_Input!W108,_MasterData!$Y$2:$Z$15,2,FALSE)</f>
        <v>&amp;ai;CompanyMEE</v>
      </c>
      <c r="D105" s="2" t="str">
        <f>VLOOKUP(_Input!V108,_MasterData!$W$2:$X$7,2,FALSE)</f>
        <v>&amp;ai;QuoteScan-PDF</v>
      </c>
      <c r="E105" s="3" t="str">
        <f>VLOOKUP(_Input!T108,_MasterData!$U$2:$V$14,2,FALSE)</f>
        <v>&amp;ai;English</v>
      </c>
      <c r="F105" s="3" t="str">
        <f>_xlfn.CONCAT("&amp;ai;",_Input!N107)</f>
        <v>&amp;ai;ROLE_SALES_REP_NORDIC_SE</v>
      </c>
      <c r="G105" s="2" t="str">
        <f>VLOOKUP(_Input!S107,_MasterData!$S$2:$T$3,2,FALSE)</f>
        <v>&amp;as;USERACTIVE</v>
      </c>
      <c r="H105" s="2" t="str">
        <f t="shared" si="4"/>
        <v>&amp;ai;User_Håkan.Svensson-Person</v>
      </c>
      <c r="I105" s="2" t="str">
        <f>UserPassword!A105</f>
        <v>&amp;ai;Håkan.Svensson_Password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 t="str">
        <f>_Input!K107</f>
        <v>470001244</v>
      </c>
      <c r="O105" s="3" t="str">
        <f>_Input!H107</f>
        <v>8000000133</v>
      </c>
      <c r="P105" s="3" t="s">
        <v>172</v>
      </c>
      <c r="Q105" s="3" t="s">
        <v>100</v>
      </c>
      <c r="R105" s="3" t="str">
        <f t="shared" si="5"/>
        <v>Håkan.Svensson@en</v>
      </c>
    </row>
    <row r="106" spans="1:18" x14ac:dyDescent="0.25">
      <c r="A106" s="3" t="str">
        <f t="shared" si="3"/>
        <v>&amp;ai;User_Maria.Wendt</v>
      </c>
      <c r="B106" s="3" t="str">
        <f>Person!O106</f>
        <v>Maria.Wendt</v>
      </c>
      <c r="C106" s="3" t="str">
        <f>VLOOKUP(_Input!W109,_MasterData!$Y$2:$Z$15,2,FALSE)</f>
        <v>&amp;ai;CompanyMEE</v>
      </c>
      <c r="D106" s="2" t="str">
        <f>VLOOKUP(_Input!V109,_MasterData!$W$2:$X$7,2,FALSE)</f>
        <v>&amp;ai;QuoteScan-PDF</v>
      </c>
      <c r="E106" s="3" t="str">
        <f>VLOOKUP(_Input!T109,_MasterData!$U$2:$V$14,2,FALSE)</f>
        <v>&amp;ai;English</v>
      </c>
      <c r="F106" s="3" t="str">
        <f>_xlfn.CONCAT("&amp;ai;",_Input!N108)</f>
        <v>&amp;ai;ROLE_SALES_REP_NORDIC_SE</v>
      </c>
      <c r="G106" s="2" t="str">
        <f>VLOOKUP(_Input!S108,_MasterData!$S$2:$T$3,2,FALSE)</f>
        <v>&amp;as;USERACTIVE</v>
      </c>
      <c r="H106" s="2" t="str">
        <f t="shared" si="4"/>
        <v>&amp;ai;User_Maria.Wendt-Person</v>
      </c>
      <c r="I106" s="2" t="str">
        <f>UserPassword!A106</f>
        <v>&amp;ai;Maria.Wendt_Password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 t="str">
        <f>_Input!K108</f>
        <v>470001245</v>
      </c>
      <c r="O106" s="3" t="str">
        <f>_Input!H108</f>
        <v>8000000134</v>
      </c>
      <c r="P106" s="3" t="s">
        <v>172</v>
      </c>
      <c r="Q106" s="3" t="s">
        <v>100</v>
      </c>
      <c r="R106" s="3" t="str">
        <f t="shared" si="5"/>
        <v>Maria.Wendt@en</v>
      </c>
    </row>
    <row r="107" spans="1:18" x14ac:dyDescent="0.25">
      <c r="A107" s="3" t="str">
        <f t="shared" si="3"/>
        <v>&amp;ai;User_Magnus.Edblom</v>
      </c>
      <c r="B107" s="3" t="str">
        <f>Person!O107</f>
        <v>Magnus.Edblom</v>
      </c>
      <c r="C107" s="3" t="str">
        <f>VLOOKUP(_Input!W110,_MasterData!$Y$2:$Z$15,2,FALSE)</f>
        <v>&amp;ai;CompanyMEE</v>
      </c>
      <c r="D107" s="2" t="str">
        <f>VLOOKUP(_Input!V110,_MasterData!$W$2:$X$7,2,FALSE)</f>
        <v>&amp;ai;QuoteScan-PDF</v>
      </c>
      <c r="E107" s="3" t="str">
        <f>VLOOKUP(_Input!T110,_MasterData!$U$2:$V$14,2,FALSE)</f>
        <v>&amp;ai;English</v>
      </c>
      <c r="F107" s="3" t="str">
        <f>_xlfn.CONCAT("&amp;ai;",_Input!N109)</f>
        <v>&amp;ai;ROLE_SALES_REP_NORDIC_SE</v>
      </c>
      <c r="G107" s="2" t="str">
        <f>VLOOKUP(_Input!S109,_MasterData!$S$2:$T$3,2,FALSE)</f>
        <v>&amp;as;USERACTIVE</v>
      </c>
      <c r="H107" s="2" t="str">
        <f t="shared" si="4"/>
        <v>&amp;ai;User_Magnus.Edblom-Person</v>
      </c>
      <c r="I107" s="2" t="str">
        <f>UserPassword!A107</f>
        <v>&amp;ai;Magnus.Edblom_Password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 t="str">
        <f>_Input!K109</f>
        <v>470001309</v>
      </c>
      <c r="O107" s="3" t="str">
        <f>_Input!H109</f>
        <v>8000000189</v>
      </c>
      <c r="P107" s="3" t="s">
        <v>172</v>
      </c>
      <c r="Q107" s="3" t="s">
        <v>100</v>
      </c>
      <c r="R107" s="3" t="str">
        <f t="shared" si="5"/>
        <v>Magnus.Edblom@en</v>
      </c>
    </row>
    <row r="108" spans="1:18" x14ac:dyDescent="0.25">
      <c r="A108" s="3" t="str">
        <f t="shared" si="3"/>
        <v>&amp;ai;User_Daniel.Dahlberg</v>
      </c>
      <c r="B108" s="3" t="str">
        <f>Person!O108</f>
        <v>Daniel.Dahlberg</v>
      </c>
      <c r="C108" s="3" t="str">
        <f>VLOOKUP(_Input!W111,_MasterData!$Y$2:$Z$15,2,FALSE)</f>
        <v>&amp;ai;CompanyMEE</v>
      </c>
      <c r="D108" s="2" t="str">
        <f>VLOOKUP(_Input!V111,_MasterData!$W$2:$X$7,2,FALSE)</f>
        <v>&amp;ai;QuoteScan-PDF</v>
      </c>
      <c r="E108" s="3" t="str">
        <f>VLOOKUP(_Input!T111,_MasterData!$U$2:$V$14,2,FALSE)</f>
        <v>&amp;ai;English</v>
      </c>
      <c r="F108" s="3" t="str">
        <f>_xlfn.CONCAT("&amp;ai;",_Input!N110)</f>
        <v>&amp;ai;ROLE_SALES_REP_NORDIC_SE</v>
      </c>
      <c r="G108" s="2" t="str">
        <f>VLOOKUP(_Input!S110,_MasterData!$S$2:$T$3,2,FALSE)</f>
        <v>&amp;as;USERACTIVE</v>
      </c>
      <c r="H108" s="2" t="str">
        <f t="shared" si="4"/>
        <v>&amp;ai;User_Daniel.Dahlberg-Person</v>
      </c>
      <c r="I108" s="2" t="str">
        <f>UserPassword!A108</f>
        <v>&amp;ai;Daniel.Dahlberg_Password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 t="str">
        <f>_Input!K110</f>
        <v>470001434</v>
      </c>
      <c r="O108" s="3" t="str">
        <f>_Input!H110</f>
        <v>8000000195</v>
      </c>
      <c r="P108" s="3" t="s">
        <v>172</v>
      </c>
      <c r="Q108" s="3" t="s">
        <v>100</v>
      </c>
      <c r="R108" s="3" t="str">
        <f t="shared" si="5"/>
        <v>Daniel.Dahlberg@en</v>
      </c>
    </row>
    <row r="109" spans="1:18" x14ac:dyDescent="0.25">
      <c r="A109" s="3" t="str">
        <f t="shared" si="3"/>
        <v>&amp;ai;User_Ronny.Annerqvist</v>
      </c>
      <c r="B109" s="3" t="str">
        <f>Person!O109</f>
        <v>Ronny.Annerqvist</v>
      </c>
      <c r="C109" s="3" t="str">
        <f>VLOOKUP(_Input!W112,_MasterData!$Y$2:$Z$15,2,FALSE)</f>
        <v>&amp;ai;CompanyMEE</v>
      </c>
      <c r="D109" s="2" t="str">
        <f>VLOOKUP(_Input!V112,_MasterData!$W$2:$X$7,2,FALSE)</f>
        <v>&amp;ai;QuoteScan-PDF</v>
      </c>
      <c r="E109" s="3" t="str">
        <f>VLOOKUP(_Input!T112,_MasterData!$U$2:$V$14,2,FALSE)</f>
        <v>&amp;ai;English</v>
      </c>
      <c r="F109" s="3" t="str">
        <f>_xlfn.CONCAT("&amp;ai;",_Input!N111)</f>
        <v>&amp;ai;ROLE_SALES_REP_NORDIC_SE</v>
      </c>
      <c r="G109" s="2" t="str">
        <f>VLOOKUP(_Input!S111,_MasterData!$S$2:$T$3,2,FALSE)</f>
        <v>&amp;as;USERACTIVE</v>
      </c>
      <c r="H109" s="2" t="str">
        <f t="shared" si="4"/>
        <v>&amp;ai;User_Ronny.Annerqvist-Person</v>
      </c>
      <c r="I109" s="2" t="str">
        <f>UserPassword!A109</f>
        <v>&amp;ai;Ronny.Annerqvist_Password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 t="str">
        <f>_Input!K111</f>
        <v>470001544</v>
      </c>
      <c r="O109" s="3" t="str">
        <f>_Input!H111</f>
        <v>8000000244</v>
      </c>
      <c r="P109" s="3" t="s">
        <v>172</v>
      </c>
      <c r="Q109" s="3" t="s">
        <v>100</v>
      </c>
      <c r="R109" s="3" t="str">
        <f t="shared" si="5"/>
        <v>Ronny.Annerqvist@en</v>
      </c>
    </row>
    <row r="110" spans="1:18" x14ac:dyDescent="0.25">
      <c r="A110" s="3" t="str">
        <f t="shared" si="3"/>
        <v>&amp;ai;User_Lars.Celano</v>
      </c>
      <c r="B110" s="3" t="str">
        <f>Person!O110</f>
        <v>Lars.Celano</v>
      </c>
      <c r="C110" s="3" t="str">
        <f>VLOOKUP(_Input!W113,_MasterData!$Y$2:$Z$15,2,FALSE)</f>
        <v>&amp;ai;CompanyMEE</v>
      </c>
      <c r="D110" s="2" t="str">
        <f>VLOOKUP(_Input!V113,_MasterData!$W$2:$X$7,2,FALSE)</f>
        <v>&amp;ai;QuoteScan-PDF</v>
      </c>
      <c r="E110" s="3" t="str">
        <f>VLOOKUP(_Input!T113,_MasterData!$U$2:$V$14,2,FALSE)</f>
        <v>&amp;ai;English</v>
      </c>
      <c r="F110" s="3" t="str">
        <f>_xlfn.CONCAT("&amp;ai;",_Input!N112)</f>
        <v>&amp;ai;ROLE_SALES_REP_NORDIC_NO</v>
      </c>
      <c r="G110" s="2" t="str">
        <f>VLOOKUP(_Input!S112,_MasterData!$S$2:$T$3,2,FALSE)</f>
        <v>&amp;as;USERACTIVE</v>
      </c>
      <c r="H110" s="2" t="str">
        <f t="shared" si="4"/>
        <v>&amp;ai;User_Lars.Celano-Person</v>
      </c>
      <c r="I110" s="2" t="str">
        <f>UserPassword!A110</f>
        <v>&amp;ai;Lars.Celano_Password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 t="str">
        <f>_Input!K112</f>
        <v>470001619</v>
      </c>
      <c r="O110" s="3" t="str">
        <f>_Input!H112</f>
        <v>8000000477</v>
      </c>
      <c r="P110" s="3" t="s">
        <v>172</v>
      </c>
      <c r="Q110" s="3" t="s">
        <v>100</v>
      </c>
      <c r="R110" s="3" t="str">
        <f t="shared" si="5"/>
        <v>Lars.Celano@en</v>
      </c>
    </row>
    <row r="111" spans="1:18" x14ac:dyDescent="0.25">
      <c r="A111" s="3" t="str">
        <f t="shared" si="3"/>
        <v>&amp;ai;User_Sigvard.Vågerdal</v>
      </c>
      <c r="B111" s="3" t="str">
        <f>Person!O111</f>
        <v>Sigvard.Vågerdal</v>
      </c>
      <c r="C111" s="3" t="str">
        <f>VLOOKUP(_Input!W114,_MasterData!$Y$2:$Z$15,2,FALSE)</f>
        <v>&amp;ai;CompanyMEE</v>
      </c>
      <c r="D111" s="2" t="str">
        <f>VLOOKUP(_Input!V114,_MasterData!$W$2:$X$7,2,FALSE)</f>
        <v>&amp;ai;QuoteScan-PDF</v>
      </c>
      <c r="E111" s="3" t="str">
        <f>VLOOKUP(_Input!T114,_MasterData!$U$2:$V$14,2,FALSE)</f>
        <v>&amp;ai;English</v>
      </c>
      <c r="F111" s="3" t="str">
        <f>_xlfn.CONCAT("&amp;ai;",_Input!N113)</f>
        <v>&amp;ai;ROLE_SALES_REP_NORDIC_NO</v>
      </c>
      <c r="G111" s="2" t="str">
        <f>VLOOKUP(_Input!S113,_MasterData!$S$2:$T$3,2,FALSE)</f>
        <v>&amp;as;USERACTIVE</v>
      </c>
      <c r="H111" s="2" t="str">
        <f t="shared" si="4"/>
        <v>&amp;ai;User_Sigvard.Vågerdal-Person</v>
      </c>
      <c r="I111" s="2" t="str">
        <f>UserPassword!A111</f>
        <v>&amp;ai;Sigvard.Vågerdal_Password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 t="str">
        <f>_Input!K113</f>
        <v>470001629</v>
      </c>
      <c r="O111" s="3" t="str">
        <f>_Input!H113</f>
        <v>8000000479</v>
      </c>
      <c r="P111" s="3" t="s">
        <v>172</v>
      </c>
      <c r="Q111" s="3" t="s">
        <v>100</v>
      </c>
      <c r="R111" s="3" t="str">
        <f t="shared" si="5"/>
        <v>Sigvard.Vågerdal@en</v>
      </c>
    </row>
    <row r="112" spans="1:18" x14ac:dyDescent="0.25">
      <c r="A112" s="3" t="str">
        <f t="shared" si="3"/>
        <v>&amp;ai;User_Grimsgaardi</v>
      </c>
      <c r="B112" s="3" t="str">
        <f>Person!O112</f>
        <v>Grimsgaardi</v>
      </c>
      <c r="C112" s="3" t="str">
        <f>VLOOKUP(_Input!W115,_MasterData!$Y$2:$Z$15,2,FALSE)</f>
        <v>&amp;ai;CompanyMEE</v>
      </c>
      <c r="D112" s="2" t="str">
        <f>VLOOKUP(_Input!V115,_MasterData!$W$2:$X$7,2,FALSE)</f>
        <v>&amp;ai;QuoteScan-PDF</v>
      </c>
      <c r="E112" s="3" t="str">
        <f>VLOOKUP(_Input!T115,_MasterData!$U$2:$V$14,2,FALSE)</f>
        <v>&amp;ai;English</v>
      </c>
      <c r="F112" s="3" t="str">
        <f>_xlfn.CONCAT("&amp;ai;",_Input!N114)</f>
        <v>&amp;ai;ROLE_SALES_REP_NORDIC_NO</v>
      </c>
      <c r="G112" s="2" t="str">
        <f>VLOOKUP(_Input!S114,_MasterData!$S$2:$T$3,2,FALSE)</f>
        <v>&amp;as;USERACTIVE</v>
      </c>
      <c r="H112" s="2" t="str">
        <f t="shared" si="4"/>
        <v>&amp;ai;User_Grimsgaardi-Person</v>
      </c>
      <c r="I112" s="2" t="str">
        <f>UserPassword!A112</f>
        <v>&amp;ai;Grimsgaardi_Password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 t="str">
        <f>_Input!K114</f>
        <v>470001632</v>
      </c>
      <c r="O112" s="3" t="str">
        <f>_Input!H114</f>
        <v>8000000482</v>
      </c>
      <c r="P112" s="3" t="s">
        <v>172</v>
      </c>
      <c r="Q112" s="3" t="s">
        <v>100</v>
      </c>
      <c r="R112" s="3" t="str">
        <f t="shared" si="5"/>
        <v>Grimsgaardi@en</v>
      </c>
    </row>
    <row r="113" spans="1:18" x14ac:dyDescent="0.25">
      <c r="A113" s="3" t="str">
        <f t="shared" si="3"/>
        <v>&amp;ai;User_Aase</v>
      </c>
      <c r="B113" s="3" t="str">
        <f>Person!O113</f>
        <v>Aase</v>
      </c>
      <c r="C113" s="3" t="str">
        <f>VLOOKUP(_Input!W116,_MasterData!$Y$2:$Z$15,2,FALSE)</f>
        <v>&amp;ai;CompanyMEE</v>
      </c>
      <c r="D113" s="2" t="str">
        <f>VLOOKUP(_Input!V116,_MasterData!$W$2:$X$7,2,FALSE)</f>
        <v>&amp;ai;QuoteScan-PDF</v>
      </c>
      <c r="E113" s="3" t="str">
        <f>VLOOKUP(_Input!T116,_MasterData!$U$2:$V$14,2,FALSE)</f>
        <v>&amp;ai;English</v>
      </c>
      <c r="F113" s="3" t="str">
        <f>_xlfn.CONCAT("&amp;ai;",_Input!N115)</f>
        <v>&amp;ai;ROLE_SALES_REP_NORDIC_NO</v>
      </c>
      <c r="G113" s="2" t="str">
        <f>VLOOKUP(_Input!S115,_MasterData!$S$2:$T$3,2,FALSE)</f>
        <v>&amp;as;USERACTIVE</v>
      </c>
      <c r="H113" s="2" t="str">
        <f t="shared" si="4"/>
        <v>&amp;ai;User_Aase-Person</v>
      </c>
      <c r="I113" s="2" t="str">
        <f>UserPassword!A113</f>
        <v>&amp;ai;Aase_Password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 t="str">
        <f>_Input!K115</f>
        <v>470001694</v>
      </c>
      <c r="O113" s="3" t="str">
        <f>_Input!H115</f>
        <v>nicht vorhanden</v>
      </c>
      <c r="P113" s="3" t="s">
        <v>172</v>
      </c>
      <c r="Q113" s="3" t="s">
        <v>100</v>
      </c>
      <c r="R113" s="3" t="str">
        <f t="shared" si="5"/>
        <v>Aase@en</v>
      </c>
    </row>
    <row r="114" spans="1:18" x14ac:dyDescent="0.25">
      <c r="A114" s="3" t="str">
        <f t="shared" si="3"/>
        <v>&amp;ai;User_Bergfloedtj</v>
      </c>
      <c r="B114" s="3" t="str">
        <f>Person!O114</f>
        <v>Bergfloedtj</v>
      </c>
      <c r="C114" s="3" t="str">
        <f>VLOOKUP(_Input!W117,_MasterData!$Y$2:$Z$15,2,FALSE)</f>
        <v>&amp;ai;CompanyMEE</v>
      </c>
      <c r="D114" s="2" t="str">
        <f>VLOOKUP(_Input!V117,_MasterData!$W$2:$X$7,2,FALSE)</f>
        <v>&amp;ai;QuoteScan-PDF</v>
      </c>
      <c r="E114" s="3" t="str">
        <f>VLOOKUP(_Input!T117,_MasterData!$U$2:$V$14,2,FALSE)</f>
        <v>&amp;ai;English</v>
      </c>
      <c r="F114" s="3" t="str">
        <f>_xlfn.CONCAT("&amp;ai;",_Input!N116)</f>
        <v>&amp;ai;ROLE_SALES_REP_NORDIC_NO</v>
      </c>
      <c r="G114" s="2" t="str">
        <f>VLOOKUP(_Input!S116,_MasterData!$S$2:$T$3,2,FALSE)</f>
        <v>&amp;as;USERACTIVE</v>
      </c>
      <c r="H114" s="2" t="str">
        <f t="shared" si="4"/>
        <v>&amp;ai;User_Bergfloedtj-Person</v>
      </c>
      <c r="I114" s="2" t="str">
        <f>UserPassword!A114</f>
        <v>&amp;ai;Bergfloedtj_Password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 t="str">
        <f>_Input!K116</f>
        <v>470001695</v>
      </c>
      <c r="O114" s="3" t="str">
        <f>_Input!H116</f>
        <v>nicht vorhanden</v>
      </c>
      <c r="P114" s="3" t="s">
        <v>172</v>
      </c>
      <c r="Q114" s="3" t="s">
        <v>100</v>
      </c>
      <c r="R114" s="3" t="str">
        <f t="shared" si="5"/>
        <v>Bergfloedtj@en</v>
      </c>
    </row>
    <row r="115" spans="1:18" x14ac:dyDescent="0.25">
      <c r="A115" s="3" t="str">
        <f t="shared" si="3"/>
        <v>&amp;ai;User_Maelandap</v>
      </c>
      <c r="B115" s="3" t="str">
        <f>Person!O115</f>
        <v>Maelandap</v>
      </c>
      <c r="C115" s="3" t="str">
        <f>VLOOKUP(_Input!W118,_MasterData!$Y$2:$Z$15,2,FALSE)</f>
        <v>&amp;ai;CompanyMEE</v>
      </c>
      <c r="D115" s="2" t="str">
        <f>VLOOKUP(_Input!V118,_MasterData!$W$2:$X$7,2,FALSE)</f>
        <v>&amp;ai;QuoteScan-PDF</v>
      </c>
      <c r="E115" s="3" t="str">
        <f>VLOOKUP(_Input!T118,_MasterData!$U$2:$V$14,2,FALSE)</f>
        <v>&amp;ai;English</v>
      </c>
      <c r="F115" s="3" t="str">
        <f>_xlfn.CONCAT("&amp;ai;",_Input!N117)</f>
        <v>&amp;ai;ROLE_SALES_REP_NORDIC_SE</v>
      </c>
      <c r="G115" s="2" t="str">
        <f>VLOOKUP(_Input!S117,_MasterData!$S$2:$T$3,2,FALSE)</f>
        <v>&amp;as;USERACTIVE</v>
      </c>
      <c r="H115" s="2" t="str">
        <f t="shared" si="4"/>
        <v>&amp;ai;User_Maelandap-Person</v>
      </c>
      <c r="I115" s="2" t="str">
        <f>UserPassword!A115</f>
        <v>&amp;ai;Maelandap_Password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 t="str">
        <f>_Input!K117</f>
        <v>470001749</v>
      </c>
      <c r="O115" s="3" t="str">
        <f>_Input!H117</f>
        <v>nicht vorhanden</v>
      </c>
      <c r="P115" s="3" t="s">
        <v>172</v>
      </c>
      <c r="Q115" s="3" t="s">
        <v>100</v>
      </c>
      <c r="R115" s="3" t="str">
        <f t="shared" si="5"/>
        <v>Maelandap@en</v>
      </c>
    </row>
    <row r="116" spans="1:18" x14ac:dyDescent="0.25">
      <c r="A116" s="3" t="str">
        <f t="shared" si="3"/>
        <v>&amp;ai;User_Markussenb</v>
      </c>
      <c r="B116" s="3" t="str">
        <f>Person!O116</f>
        <v>Markussenb</v>
      </c>
      <c r="C116" s="3" t="str">
        <f>VLOOKUP(_Input!W119,_MasterData!$Y$2:$Z$15,2,FALSE)</f>
        <v>&amp;ai;CompanyMEE</v>
      </c>
      <c r="D116" s="2" t="str">
        <f>VLOOKUP(_Input!V119,_MasterData!$W$2:$X$7,2,FALSE)</f>
        <v>&amp;ai;QuoteScan-PDF</v>
      </c>
      <c r="E116" s="3" t="str">
        <f>VLOOKUP(_Input!T119,_MasterData!$U$2:$V$14,2,FALSE)</f>
        <v>&amp;ai;English</v>
      </c>
      <c r="F116" s="3" t="str">
        <f>_xlfn.CONCAT("&amp;ai;",_Input!N118)</f>
        <v>&amp;ai;ROLE_SALES_REP_NORDIC_SE</v>
      </c>
      <c r="G116" s="2" t="str">
        <f>VLOOKUP(_Input!S118,_MasterData!$S$2:$T$3,2,FALSE)</f>
        <v>&amp;as;USERACTIVE</v>
      </c>
      <c r="H116" s="2" t="str">
        <f t="shared" si="4"/>
        <v>&amp;ai;User_Markussenb-Person</v>
      </c>
      <c r="I116" s="2" t="str">
        <f>UserPassword!A116</f>
        <v>&amp;ai;Markussenb_Password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 t="str">
        <f>_Input!K118</f>
        <v>470001750</v>
      </c>
      <c r="O116" s="3" t="str">
        <f>_Input!H118</f>
        <v>nicht vorhanden</v>
      </c>
      <c r="P116" s="3" t="s">
        <v>172</v>
      </c>
      <c r="Q116" s="3" t="s">
        <v>100</v>
      </c>
      <c r="R116" s="3" t="str">
        <f t="shared" si="5"/>
        <v>Markussenb@en</v>
      </c>
    </row>
    <row r="117" spans="1:18" x14ac:dyDescent="0.25">
      <c r="A117" s="3" t="str">
        <f t="shared" si="3"/>
        <v>&amp;ai;User_Ella-Magda.Axenram</v>
      </c>
      <c r="B117" s="3" t="str">
        <f>Person!O117</f>
        <v>Ella-Magda.Axenram</v>
      </c>
      <c r="C117" s="3" t="str">
        <f>VLOOKUP(_Input!W120,_MasterData!$Y$2:$Z$15,2,FALSE)</f>
        <v>&amp;ai;CompanyMEE</v>
      </c>
      <c r="D117" s="2" t="str">
        <f>VLOOKUP(_Input!V120,_MasterData!$W$2:$X$7,2,FALSE)</f>
        <v>&amp;ai;QuoteScan-PDF</v>
      </c>
      <c r="E117" s="3" t="str">
        <f>VLOOKUP(_Input!T120,_MasterData!$U$2:$V$14,2,FALSE)</f>
        <v>&amp;ai;English</v>
      </c>
      <c r="F117" s="3" t="str">
        <f>_xlfn.CONCAT("&amp;ai;",_Input!N119)</f>
        <v>&amp;ai;ROLE_SALES_MGMT_NORDIC_SE</v>
      </c>
      <c r="G117" s="2" t="str">
        <f>VLOOKUP(_Input!S119,_MasterData!$S$2:$T$3,2,FALSE)</f>
        <v>&amp;as;USERACTIVE</v>
      </c>
      <c r="H117" s="2" t="str">
        <f t="shared" si="4"/>
        <v>&amp;ai;User_Ella-Magda.Axenram-Person</v>
      </c>
      <c r="I117" s="2" t="str">
        <f>UserPassword!A117</f>
        <v>&amp;ai;Ella-Magda.Axenram_Password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 t="str">
        <f>_Input!K119</f>
        <v>470001210</v>
      </c>
      <c r="O117" s="3" t="str">
        <f>_Input!H119</f>
        <v>8000000116</v>
      </c>
      <c r="P117" s="3" t="s">
        <v>172</v>
      </c>
      <c r="Q117" s="3" t="s">
        <v>100</v>
      </c>
      <c r="R117" s="3" t="str">
        <f t="shared" si="5"/>
        <v>Ella-Magda.Axenram@en</v>
      </c>
    </row>
    <row r="118" spans="1:18" x14ac:dyDescent="0.25">
      <c r="A118" s="3" t="str">
        <f t="shared" si="3"/>
        <v>&amp;ai;User_Robert.Nicander</v>
      </c>
      <c r="B118" s="3" t="str">
        <f>Person!O118</f>
        <v>Robert.Nicander</v>
      </c>
      <c r="C118" s="3" t="str">
        <f>VLOOKUP(_Input!W121,_MasterData!$Y$2:$Z$15,2,FALSE)</f>
        <v>&amp;ai;CompanyMEE</v>
      </c>
      <c r="D118" s="2" t="str">
        <f>VLOOKUP(_Input!V121,_MasterData!$W$2:$X$7,2,FALSE)</f>
        <v>&amp;ai;QuoteScan-PDF</v>
      </c>
      <c r="E118" s="3" t="str">
        <f>VLOOKUP(_Input!T121,_MasterData!$U$2:$V$14,2,FALSE)</f>
        <v>&amp;ai;English</v>
      </c>
      <c r="F118" s="3" t="str">
        <f>_xlfn.CONCAT("&amp;ai;",_Input!N120)</f>
        <v>&amp;ai;ROLE_SALES_MGMT_NORDIC_NO</v>
      </c>
      <c r="G118" s="2" t="str">
        <f>VLOOKUP(_Input!S120,_MasterData!$S$2:$T$3,2,FALSE)</f>
        <v>&amp;as;USERACTIVE</v>
      </c>
      <c r="H118" s="2" t="str">
        <f t="shared" si="4"/>
        <v>&amp;ai;User_Robert.Nicander-Person</v>
      </c>
      <c r="I118" s="2" t="str">
        <f>UserPassword!A118</f>
        <v>&amp;ai;Robert.Nicander_Password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 t="str">
        <f>_Input!K120</f>
        <v>470001633</v>
      </c>
      <c r="O118" s="3">
        <f>_Input!H120</f>
        <v>8000000483</v>
      </c>
      <c r="P118" s="3" t="s">
        <v>172</v>
      </c>
      <c r="Q118" s="3" t="s">
        <v>100</v>
      </c>
      <c r="R118" s="3" t="str">
        <f t="shared" si="5"/>
        <v>Robert.Nicander@en</v>
      </c>
    </row>
    <row r="119" spans="1:18" x14ac:dyDescent="0.25">
      <c r="D119" s="2"/>
      <c r="F119" s="3" t="str">
        <f>_xlfn.CONCAT("&amp;ai;",_Input!N121)</f>
        <v>&amp;ai;ROLE_SALES_REP_NORDIC_SE</v>
      </c>
      <c r="G119" s="2" t="str">
        <f>VLOOKUP(_Input!S121,_MasterData!$S$2:$T$3,2,FALSE)</f>
        <v>&amp;as;USERACTIVE</v>
      </c>
      <c r="H119" s="2" t="str">
        <f t="shared" si="4"/>
        <v>-Person</v>
      </c>
      <c r="I119" s="2" t="str">
        <f>UserPassword!A119</f>
        <v>&amp;ai;Lars.Ekelund_Password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 t="str">
        <f>_Input!K121</f>
        <v>470001624</v>
      </c>
      <c r="O119" s="3">
        <f>_Input!H121</f>
        <v>8000000478</v>
      </c>
      <c r="P119" s="3" t="s">
        <v>172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  <row r="121" spans="1:18" x14ac:dyDescent="0.25">
      <c r="D121" s="2"/>
      <c r="G121" s="2"/>
      <c r="H121" s="2"/>
      <c r="I121" s="2"/>
    </row>
    <row r="122" spans="1:18" x14ac:dyDescent="0.25">
      <c r="D122" s="2"/>
      <c r="G122" s="2"/>
      <c r="H122" s="2"/>
      <c r="I122" s="2"/>
    </row>
    <row r="123" spans="1:18" x14ac:dyDescent="0.25">
      <c r="D123" s="2"/>
      <c r="G123" s="2"/>
      <c r="H123" s="2"/>
      <c r="I123" s="2"/>
    </row>
    <row r="124" spans="1:18" x14ac:dyDescent="0.25">
      <c r="D124" s="2"/>
      <c r="G124" s="2"/>
      <c r="H124" s="2"/>
      <c r="I124" s="2"/>
    </row>
    <row r="125" spans="1:18" x14ac:dyDescent="0.25">
      <c r="D125" s="2"/>
      <c r="G125" s="2"/>
      <c r="H125" s="2"/>
      <c r="I125" s="2"/>
    </row>
    <row r="126" spans="1:18" x14ac:dyDescent="0.25">
      <c r="D126" s="2"/>
      <c r="G126" s="2"/>
      <c r="H126" s="2"/>
      <c r="I126" s="2"/>
    </row>
    <row r="127" spans="1:18" x14ac:dyDescent="0.25">
      <c r="D127" s="2"/>
      <c r="G127" s="2"/>
      <c r="H127" s="2"/>
      <c r="I127" s="2"/>
    </row>
    <row r="128" spans="1:18" x14ac:dyDescent="0.25">
      <c r="D128" s="2"/>
      <c r="G128" s="2"/>
      <c r="H128" s="2"/>
      <c r="I128" s="2"/>
    </row>
    <row r="129" spans="4:9" x14ac:dyDescent="0.25">
      <c r="D129" s="2"/>
      <c r="G129" s="2"/>
      <c r="H129" s="2"/>
      <c r="I129" s="2"/>
    </row>
    <row r="130" spans="4:9" x14ac:dyDescent="0.25">
      <c r="D130" s="2"/>
      <c r="G130" s="2"/>
      <c r="H130" s="2"/>
      <c r="I130" s="2"/>
    </row>
    <row r="131" spans="4:9" x14ac:dyDescent="0.25">
      <c r="D131" s="2"/>
      <c r="G131" s="2"/>
      <c r="H131" s="2"/>
      <c r="I131" s="2"/>
    </row>
    <row r="132" spans="4:9" x14ac:dyDescent="0.25">
      <c r="D132" s="2"/>
      <c r="G132" s="2"/>
      <c r="H132" s="2"/>
      <c r="I132" s="2"/>
    </row>
    <row r="133" spans="4:9" x14ac:dyDescent="0.25">
      <c r="D133" s="2"/>
      <c r="G133" s="2"/>
      <c r="H133" s="2"/>
      <c r="I133" s="2"/>
    </row>
    <row r="134" spans="4:9" x14ac:dyDescent="0.25">
      <c r="D134" s="2"/>
      <c r="G134" s="2"/>
      <c r="H134" s="2"/>
      <c r="I134" s="2"/>
    </row>
    <row r="135" spans="4:9" x14ac:dyDescent="0.25">
      <c r="D135" s="2"/>
      <c r="G135" s="2"/>
      <c r="H135" s="2"/>
      <c r="I135" s="2"/>
    </row>
    <row r="136" spans="4:9" x14ac:dyDescent="0.25">
      <c r="D136" s="2"/>
      <c r="G136" s="2"/>
      <c r="H136" s="2"/>
      <c r="I136" s="2"/>
    </row>
    <row r="137" spans="4:9" x14ac:dyDescent="0.25">
      <c r="D137" s="2"/>
      <c r="G137" s="2"/>
      <c r="H137" s="2"/>
      <c r="I137" s="2"/>
    </row>
    <row r="138" spans="4:9" x14ac:dyDescent="0.25">
      <c r="D138" s="2"/>
      <c r="G138" s="2"/>
      <c r="H138" s="2"/>
      <c r="I138" s="2"/>
    </row>
    <row r="139" spans="4:9" x14ac:dyDescent="0.25">
      <c r="D139" s="2"/>
      <c r="G139" s="2"/>
      <c r="H139" s="2"/>
      <c r="I139" s="2"/>
    </row>
    <row r="140" spans="4:9" x14ac:dyDescent="0.25">
      <c r="D140" s="2"/>
      <c r="G140" s="2"/>
      <c r="H140" s="2"/>
      <c r="I140" s="2"/>
    </row>
    <row r="141" spans="4:9" x14ac:dyDescent="0.25">
      <c r="D141" s="2"/>
      <c r="G141" s="2"/>
      <c r="H141" s="2"/>
      <c r="I141" s="2"/>
    </row>
    <row r="142" spans="4:9" x14ac:dyDescent="0.25">
      <c r="D142" s="2"/>
      <c r="G142" s="2"/>
      <c r="H142" s="2"/>
      <c r="I142" s="2"/>
    </row>
    <row r="143" spans="4:9" x14ac:dyDescent="0.25">
      <c r="D143" s="2"/>
      <c r="G143" s="2"/>
      <c r="H143" s="2"/>
      <c r="I143" s="2"/>
    </row>
    <row r="144" spans="4:9" x14ac:dyDescent="0.25">
      <c r="D144" s="2"/>
      <c r="G144" s="2"/>
      <c r="H144" s="2"/>
      <c r="I144" s="2"/>
    </row>
    <row r="145" spans="4:9" x14ac:dyDescent="0.25">
      <c r="D145" s="2"/>
      <c r="G145" s="2"/>
      <c r="H145" s="2"/>
      <c r="I145" s="2"/>
    </row>
    <row r="146" spans="4:9" x14ac:dyDescent="0.25">
      <c r="D146" s="2"/>
      <c r="G146" s="2"/>
      <c r="H146" s="2"/>
      <c r="I146" s="2"/>
    </row>
    <row r="147" spans="4:9" x14ac:dyDescent="0.25">
      <c r="D147" s="2"/>
      <c r="G147" s="2"/>
      <c r="H147" s="2"/>
      <c r="I147" s="2"/>
    </row>
    <row r="148" spans="4:9" x14ac:dyDescent="0.25">
      <c r="D148" s="2"/>
      <c r="G148" s="2"/>
      <c r="H148" s="2"/>
      <c r="I148" s="2"/>
    </row>
    <row r="149" spans="4:9" x14ac:dyDescent="0.25">
      <c r="D149" s="2"/>
      <c r="G149" s="2"/>
      <c r="H149" s="2"/>
      <c r="I149" s="2"/>
    </row>
    <row r="150" spans="4:9" x14ac:dyDescent="0.25">
      <c r="D150" s="2"/>
      <c r="G150" s="2"/>
      <c r="H150" s="2"/>
      <c r="I150" s="2"/>
    </row>
    <row r="151" spans="4:9" x14ac:dyDescent="0.25">
      <c r="D151" s="2"/>
      <c r="G151" s="2"/>
      <c r="H151" s="2"/>
      <c r="I151" s="2"/>
    </row>
    <row r="152" spans="4:9" x14ac:dyDescent="0.25">
      <c r="D152" s="2"/>
      <c r="G152" s="2"/>
      <c r="H152" s="2"/>
      <c r="I152" s="2"/>
    </row>
    <row r="153" spans="4:9" x14ac:dyDescent="0.25">
      <c r="D153" s="2"/>
      <c r="G153" s="2"/>
      <c r="H153" s="2"/>
      <c r="I153" s="2"/>
    </row>
    <row r="154" spans="4:9" x14ac:dyDescent="0.25">
      <c r="D154" s="2"/>
      <c r="G154" s="2"/>
      <c r="H154" s="2"/>
      <c r="I154" s="2"/>
    </row>
    <row r="155" spans="4:9" x14ac:dyDescent="0.25">
      <c r="D155" s="2"/>
      <c r="G155" s="2"/>
      <c r="H155" s="2"/>
      <c r="I155" s="2"/>
    </row>
    <row r="156" spans="4:9" x14ac:dyDescent="0.25">
      <c r="D156" s="2"/>
      <c r="G156" s="2"/>
      <c r="H156" s="2"/>
      <c r="I156" s="2"/>
    </row>
    <row r="157" spans="4:9" x14ac:dyDescent="0.25">
      <c r="D157" s="2"/>
      <c r="G157" s="2"/>
      <c r="H157" s="2"/>
      <c r="I157" s="2"/>
    </row>
    <row r="158" spans="4:9" x14ac:dyDescent="0.25">
      <c r="D158" s="2"/>
      <c r="G158" s="2"/>
      <c r="H158" s="2"/>
      <c r="I158" s="2"/>
    </row>
    <row r="159" spans="4:9" x14ac:dyDescent="0.25">
      <c r="D159" s="2"/>
      <c r="G159" s="2"/>
      <c r="H159" s="2"/>
      <c r="I159" s="2"/>
    </row>
    <row r="160" spans="4:9" x14ac:dyDescent="0.25">
      <c r="D160" s="2"/>
      <c r="G160" s="2"/>
      <c r="H160" s="2"/>
      <c r="I160" s="2"/>
    </row>
    <row r="161" spans="4:9" x14ac:dyDescent="0.25">
      <c r="D161" s="2"/>
      <c r="G161" s="2"/>
      <c r="H161" s="2"/>
      <c r="I161" s="2"/>
    </row>
    <row r="162" spans="4:9" x14ac:dyDescent="0.25">
      <c r="D162" s="2"/>
      <c r="G162" s="2"/>
      <c r="H162" s="2"/>
      <c r="I162" s="2"/>
    </row>
    <row r="163" spans="4:9" x14ac:dyDescent="0.25">
      <c r="D163" s="2"/>
      <c r="G163" s="2"/>
      <c r="H163" s="2"/>
      <c r="I163" s="2"/>
    </row>
    <row r="164" spans="4:9" x14ac:dyDescent="0.25">
      <c r="D164" s="2"/>
      <c r="G164" s="2"/>
      <c r="H164" s="2"/>
      <c r="I164" s="2"/>
    </row>
    <row r="165" spans="4:9" x14ac:dyDescent="0.25">
      <c r="D165" s="2"/>
      <c r="G165" s="2"/>
      <c r="H165" s="2"/>
      <c r="I165" s="2"/>
    </row>
    <row r="166" spans="4:9" x14ac:dyDescent="0.25">
      <c r="D166" s="2"/>
      <c r="G166" s="2"/>
      <c r="H166" s="2"/>
      <c r="I166" s="2"/>
    </row>
    <row r="167" spans="4:9" x14ac:dyDescent="0.25">
      <c r="D167" s="2"/>
      <c r="G167" s="2"/>
      <c r="H167" s="2"/>
      <c r="I167" s="2"/>
    </row>
    <row r="168" spans="4:9" x14ac:dyDescent="0.25">
      <c r="D168" s="2"/>
      <c r="G168" s="2"/>
      <c r="H168" s="2"/>
      <c r="I168" s="2"/>
    </row>
    <row r="169" spans="4:9" x14ac:dyDescent="0.25">
      <c r="D169" s="2"/>
      <c r="G169" s="2"/>
      <c r="H169" s="2"/>
      <c r="I169" s="2"/>
    </row>
    <row r="170" spans="4:9" x14ac:dyDescent="0.25">
      <c r="D170" s="2"/>
      <c r="G170" s="2"/>
      <c r="H170" s="2"/>
      <c r="I170" s="2"/>
    </row>
    <row r="171" spans="4:9" x14ac:dyDescent="0.25">
      <c r="D171" s="2"/>
      <c r="G171" s="2"/>
      <c r="H171" s="2"/>
      <c r="I171" s="2"/>
    </row>
    <row r="172" spans="4:9" x14ac:dyDescent="0.25">
      <c r="D172" s="2"/>
      <c r="G172" s="2"/>
      <c r="H172" s="2"/>
      <c r="I172" s="2"/>
    </row>
    <row r="173" spans="4:9" x14ac:dyDescent="0.25">
      <c r="D173" s="2"/>
      <c r="G173" s="2"/>
      <c r="H173" s="2"/>
      <c r="I173" s="2"/>
    </row>
    <row r="174" spans="4:9" x14ac:dyDescent="0.25">
      <c r="D174" s="2"/>
      <c r="G174" s="2"/>
      <c r="H174" s="2"/>
      <c r="I174" s="2"/>
    </row>
    <row r="175" spans="4:9" x14ac:dyDescent="0.25">
      <c r="D175" s="2"/>
      <c r="G175" s="2"/>
      <c r="H175" s="2"/>
      <c r="I175" s="2"/>
    </row>
    <row r="176" spans="4:9" x14ac:dyDescent="0.25">
      <c r="D176" s="2"/>
      <c r="G176" s="2"/>
      <c r="H176" s="2"/>
      <c r="I176" s="2"/>
    </row>
    <row r="177" spans="4:9" x14ac:dyDescent="0.25">
      <c r="D177" s="2"/>
      <c r="G177" s="2"/>
      <c r="H177" s="2"/>
      <c r="I177" s="2"/>
    </row>
    <row r="178" spans="4:9" x14ac:dyDescent="0.25">
      <c r="D178" s="2"/>
      <c r="G178" s="2"/>
      <c r="H178" s="2"/>
      <c r="I178" s="2"/>
    </row>
    <row r="179" spans="4:9" x14ac:dyDescent="0.25">
      <c r="D179" s="2"/>
      <c r="G179" s="2"/>
      <c r="H179" s="2"/>
      <c r="I179" s="2"/>
    </row>
    <row r="180" spans="4:9" x14ac:dyDescent="0.25">
      <c r="D180" s="2"/>
      <c r="G180" s="2"/>
      <c r="H180" s="2"/>
      <c r="I180" s="2"/>
    </row>
    <row r="181" spans="4:9" x14ac:dyDescent="0.25">
      <c r="D181" s="2"/>
      <c r="G181" s="2"/>
      <c r="H181" s="2"/>
      <c r="I181" s="2"/>
    </row>
    <row r="182" spans="4:9" x14ac:dyDescent="0.25">
      <c r="D182" s="2"/>
      <c r="G182" s="2"/>
      <c r="H182" s="2"/>
      <c r="I182" s="2"/>
    </row>
    <row r="183" spans="4:9" x14ac:dyDescent="0.25">
      <c r="D183" s="2"/>
      <c r="G183" s="2"/>
      <c r="H183" s="2"/>
      <c r="I183" s="2"/>
    </row>
    <row r="184" spans="4:9" x14ac:dyDescent="0.25">
      <c r="D184" s="2"/>
      <c r="G184" s="2"/>
      <c r="H184" s="2"/>
      <c r="I184" s="2"/>
    </row>
    <row r="185" spans="4:9" x14ac:dyDescent="0.25">
      <c r="D185" s="2"/>
      <c r="G185" s="2"/>
      <c r="H185" s="2"/>
      <c r="I185" s="2"/>
    </row>
    <row r="186" spans="4:9" x14ac:dyDescent="0.25">
      <c r="D186" s="2"/>
      <c r="G186" s="2"/>
      <c r="H186" s="2"/>
      <c r="I186" s="2"/>
    </row>
    <row r="187" spans="4:9" x14ac:dyDescent="0.25">
      <c r="D187" s="2"/>
      <c r="G187" s="2"/>
      <c r="H187" s="2"/>
      <c r="I187" s="2"/>
    </row>
    <row r="188" spans="4:9" x14ac:dyDescent="0.25">
      <c r="D188" s="2"/>
      <c r="G188" s="2"/>
      <c r="H188" s="2"/>
      <c r="I188" s="2"/>
    </row>
    <row r="189" spans="4:9" x14ac:dyDescent="0.25">
      <c r="D189" s="2"/>
      <c r="G189" s="2"/>
      <c r="H189" s="2"/>
      <c r="I189" s="2"/>
    </row>
    <row r="190" spans="4:9" x14ac:dyDescent="0.25">
      <c r="D190" s="2"/>
      <c r="G190" s="2"/>
      <c r="H190" s="2"/>
      <c r="I190" s="2"/>
    </row>
    <row r="191" spans="4:9" x14ac:dyDescent="0.25">
      <c r="D191" s="2"/>
      <c r="G191" s="2"/>
      <c r="H191" s="2"/>
      <c r="I191" s="2"/>
    </row>
    <row r="192" spans="4:9" x14ac:dyDescent="0.25">
      <c r="D192" s="2"/>
      <c r="G192" s="2"/>
      <c r="H192" s="2"/>
      <c r="I192" s="2"/>
    </row>
    <row r="193" spans="4:9" x14ac:dyDescent="0.25">
      <c r="D193" s="2"/>
      <c r="G193" s="2"/>
      <c r="H193" s="2"/>
      <c r="I193" s="2"/>
    </row>
    <row r="194" spans="4:9" x14ac:dyDescent="0.25">
      <c r="D194" s="2"/>
      <c r="G194" s="2"/>
      <c r="H194" s="2"/>
      <c r="I194" s="2"/>
    </row>
    <row r="195" spans="4:9" x14ac:dyDescent="0.25">
      <c r="D195" s="2"/>
      <c r="G195" s="2"/>
      <c r="H195" s="2"/>
      <c r="I195" s="2"/>
    </row>
    <row r="196" spans="4:9" x14ac:dyDescent="0.25">
      <c r="D196" s="2"/>
      <c r="G196" s="2"/>
      <c r="H196" s="2"/>
      <c r="I196" s="2"/>
    </row>
    <row r="197" spans="4:9" x14ac:dyDescent="0.25">
      <c r="D197" s="2"/>
      <c r="G197" s="2"/>
      <c r="H197" s="2"/>
      <c r="I197" s="2"/>
    </row>
    <row r="198" spans="4:9" x14ac:dyDescent="0.25">
      <c r="D198" s="2"/>
      <c r="G198" s="2"/>
      <c r="H198" s="2"/>
      <c r="I198" s="2"/>
    </row>
    <row r="199" spans="4:9" x14ac:dyDescent="0.25">
      <c r="D199" s="2"/>
      <c r="G199" s="2"/>
      <c r="H199" s="2"/>
      <c r="I199" s="2"/>
    </row>
    <row r="200" spans="4:9" x14ac:dyDescent="0.25">
      <c r="D200" s="2"/>
      <c r="G200" s="2"/>
      <c r="H200" s="2"/>
      <c r="I200" s="2"/>
    </row>
    <row r="201" spans="4:9" x14ac:dyDescent="0.25">
      <c r="D201" s="2"/>
      <c r="G201" s="2"/>
      <c r="H201" s="2"/>
      <c r="I201" s="2"/>
    </row>
    <row r="202" spans="4:9" x14ac:dyDescent="0.25">
      <c r="D202" s="2"/>
      <c r="G202" s="2"/>
      <c r="H202" s="2"/>
      <c r="I202" s="2"/>
    </row>
    <row r="203" spans="4:9" x14ac:dyDescent="0.25">
      <c r="D203" s="2"/>
      <c r="G203" s="2"/>
      <c r="H203" s="2"/>
      <c r="I203" s="2"/>
    </row>
    <row r="204" spans="4:9" x14ac:dyDescent="0.25">
      <c r="D204" s="2"/>
      <c r="G204" s="2"/>
      <c r="H204" s="2"/>
      <c r="I204" s="2"/>
    </row>
    <row r="205" spans="4:9" x14ac:dyDescent="0.25">
      <c r="D205" s="2"/>
      <c r="G205" s="2"/>
      <c r="H205" s="2"/>
      <c r="I205" s="2"/>
    </row>
    <row r="206" spans="4:9" x14ac:dyDescent="0.25">
      <c r="D206" s="2"/>
      <c r="G206" s="2"/>
      <c r="H206" s="2"/>
      <c r="I206" s="2"/>
    </row>
    <row r="207" spans="4:9" x14ac:dyDescent="0.25">
      <c r="D207" s="2"/>
      <c r="G207" s="2"/>
      <c r="H207" s="2"/>
      <c r="I207" s="2"/>
    </row>
    <row r="208" spans="4:9" x14ac:dyDescent="0.25">
      <c r="D208" s="2"/>
      <c r="G208" s="2"/>
      <c r="H208" s="2"/>
      <c r="I208" s="2"/>
    </row>
    <row r="209" spans="4:9" x14ac:dyDescent="0.25">
      <c r="D209" s="2"/>
      <c r="G209" s="2"/>
      <c r="H209" s="2"/>
      <c r="I209" s="2"/>
    </row>
    <row r="210" spans="4:9" x14ac:dyDescent="0.25">
      <c r="D210" s="2"/>
      <c r="G210" s="2"/>
      <c r="H210" s="2"/>
      <c r="I210" s="2"/>
    </row>
    <row r="211" spans="4:9" x14ac:dyDescent="0.25">
      <c r="D211" s="2"/>
      <c r="G211" s="2"/>
      <c r="H211" s="2"/>
      <c r="I211" s="2"/>
    </row>
    <row r="212" spans="4:9" x14ac:dyDescent="0.25">
      <c r="D212" s="2"/>
      <c r="G212" s="2"/>
      <c r="H212" s="2"/>
      <c r="I212" s="2"/>
    </row>
    <row r="213" spans="4:9" x14ac:dyDescent="0.25">
      <c r="D213" s="2"/>
      <c r="G213" s="2"/>
      <c r="H213" s="2"/>
      <c r="I213" s="2"/>
    </row>
    <row r="214" spans="4:9" x14ac:dyDescent="0.25">
      <c r="D214" s="2"/>
      <c r="G214" s="2"/>
      <c r="H214" s="2"/>
      <c r="I214" s="2"/>
    </row>
    <row r="215" spans="4:9" x14ac:dyDescent="0.25">
      <c r="D215" s="2"/>
      <c r="G215" s="2"/>
      <c r="H215" s="2"/>
      <c r="I215" s="2"/>
    </row>
    <row r="216" spans="4:9" x14ac:dyDescent="0.25">
      <c r="D216" s="2"/>
      <c r="G216" s="2"/>
      <c r="H216" s="2"/>
      <c r="I216" s="2"/>
    </row>
    <row r="217" spans="4:9" x14ac:dyDescent="0.25">
      <c r="D217" s="2"/>
      <c r="G217" s="2"/>
      <c r="H217" s="2"/>
      <c r="I217" s="2"/>
    </row>
    <row r="218" spans="4:9" x14ac:dyDescent="0.25">
      <c r="D218" s="2"/>
      <c r="G218" s="2"/>
      <c r="H218" s="2"/>
      <c r="I218" s="2"/>
    </row>
    <row r="219" spans="4:9" x14ac:dyDescent="0.25">
      <c r="D219" s="2"/>
      <c r="G219" s="2"/>
      <c r="H219" s="2"/>
      <c r="I219" s="2"/>
    </row>
    <row r="220" spans="4:9" x14ac:dyDescent="0.25">
      <c r="D220" s="2"/>
      <c r="G220" s="2"/>
      <c r="H220" s="2"/>
      <c r="I220" s="2"/>
    </row>
    <row r="221" spans="4:9" x14ac:dyDescent="0.25">
      <c r="D221" s="2"/>
      <c r="G221" s="2"/>
      <c r="H221" s="2"/>
      <c r="I221" s="2"/>
    </row>
    <row r="222" spans="4:9" x14ac:dyDescent="0.25">
      <c r="D222" s="2"/>
      <c r="G222" s="2"/>
      <c r="H222" s="2"/>
      <c r="I222" s="2"/>
    </row>
    <row r="223" spans="4:9" x14ac:dyDescent="0.25">
      <c r="D223" s="2"/>
      <c r="G223" s="2"/>
      <c r="H223" s="2"/>
      <c r="I223" s="2"/>
    </row>
    <row r="224" spans="4:9" x14ac:dyDescent="0.25">
      <c r="D224" s="2"/>
      <c r="G224" s="2"/>
      <c r="H224" s="2"/>
      <c r="I224" s="2"/>
    </row>
    <row r="225" spans="4:9" x14ac:dyDescent="0.25">
      <c r="D225" s="2"/>
      <c r="G225" s="2"/>
      <c r="H225" s="2"/>
      <c r="I225" s="2"/>
    </row>
    <row r="226" spans="4:9" x14ac:dyDescent="0.25">
      <c r="D226" s="2"/>
      <c r="G226" s="2"/>
      <c r="H226" s="2"/>
      <c r="I226" s="2"/>
    </row>
    <row r="227" spans="4:9" x14ac:dyDescent="0.25">
      <c r="D227" s="2"/>
      <c r="G227" s="2"/>
      <c r="H227" s="2"/>
      <c r="I227" s="2"/>
    </row>
    <row r="228" spans="4:9" x14ac:dyDescent="0.25">
      <c r="D228" s="2"/>
      <c r="G228" s="2"/>
      <c r="H228" s="2"/>
      <c r="I228" s="2"/>
    </row>
    <row r="229" spans="4:9" x14ac:dyDescent="0.25">
      <c r="D229" s="2"/>
      <c r="G229" s="2"/>
      <c r="H229" s="2"/>
      <c r="I229" s="2"/>
    </row>
    <row r="230" spans="4:9" x14ac:dyDescent="0.25">
      <c r="D230" s="2"/>
      <c r="G230" s="2"/>
      <c r="H230" s="2"/>
      <c r="I230" s="2"/>
    </row>
    <row r="231" spans="4:9" x14ac:dyDescent="0.25">
      <c r="D231" s="2"/>
      <c r="G231" s="2"/>
      <c r="H231" s="2"/>
      <c r="I231" s="2"/>
    </row>
    <row r="232" spans="4:9" x14ac:dyDescent="0.25">
      <c r="D232" s="2"/>
      <c r="G232" s="2"/>
      <c r="H232" s="2"/>
      <c r="I232" s="2"/>
    </row>
    <row r="233" spans="4:9" x14ac:dyDescent="0.25">
      <c r="D233" s="2"/>
      <c r="G233" s="2"/>
      <c r="H233" s="2"/>
      <c r="I233" s="2"/>
    </row>
    <row r="234" spans="4:9" x14ac:dyDescent="0.25">
      <c r="D234" s="2"/>
      <c r="G234" s="2"/>
      <c r="H234" s="2"/>
      <c r="I234" s="2"/>
    </row>
    <row r="235" spans="4:9" x14ac:dyDescent="0.25">
      <c r="D235" s="2"/>
      <c r="G235" s="2"/>
      <c r="H235" s="2"/>
      <c r="I235" s="2"/>
    </row>
    <row r="236" spans="4:9" x14ac:dyDescent="0.25">
      <c r="D236" s="2"/>
      <c r="G236" s="2"/>
      <c r="H236" s="2"/>
      <c r="I236" s="2"/>
    </row>
    <row r="237" spans="4:9" x14ac:dyDescent="0.25">
      <c r="D237" s="2"/>
      <c r="G237" s="2"/>
      <c r="H237" s="2"/>
      <c r="I237" s="2"/>
    </row>
    <row r="238" spans="4:9" x14ac:dyDescent="0.25">
      <c r="D238" s="2"/>
      <c r="G238" s="2"/>
      <c r="H238" s="2"/>
      <c r="I238" s="2"/>
    </row>
    <row r="239" spans="4:9" x14ac:dyDescent="0.25">
      <c r="D239" s="2"/>
      <c r="G239" s="2"/>
      <c r="H239" s="2"/>
      <c r="I239" s="2"/>
    </row>
    <row r="240" spans="4:9" x14ac:dyDescent="0.25">
      <c r="D240" s="2"/>
      <c r="G240" s="2"/>
      <c r="H240" s="2"/>
      <c r="I240" s="2"/>
    </row>
    <row r="241" spans="4:9" x14ac:dyDescent="0.25">
      <c r="D241" s="2"/>
      <c r="G241" s="2"/>
      <c r="H241" s="2"/>
      <c r="I241" s="2"/>
    </row>
    <row r="242" spans="4:9" x14ac:dyDescent="0.25">
      <c r="D242" s="2"/>
      <c r="G242" s="2"/>
      <c r="H242" s="2"/>
      <c r="I242" s="2"/>
    </row>
    <row r="243" spans="4:9" x14ac:dyDescent="0.25">
      <c r="D243" s="2"/>
      <c r="G243" s="2"/>
      <c r="H243" s="2"/>
      <c r="I243" s="2"/>
    </row>
    <row r="244" spans="4:9" x14ac:dyDescent="0.25">
      <c r="D244" s="2"/>
      <c r="G244" s="2"/>
      <c r="H244" s="2"/>
      <c r="I244" s="2"/>
    </row>
    <row r="245" spans="4:9" x14ac:dyDescent="0.25">
      <c r="D245" s="2"/>
      <c r="G245" s="2"/>
      <c r="H245" s="2"/>
      <c r="I245" s="2"/>
    </row>
    <row r="246" spans="4:9" x14ac:dyDescent="0.25">
      <c r="D246" s="2"/>
      <c r="G246" s="2"/>
      <c r="H246" s="2"/>
      <c r="I246" s="2"/>
    </row>
    <row r="247" spans="4:9" x14ac:dyDescent="0.25">
      <c r="D247" s="2"/>
      <c r="G247" s="2"/>
      <c r="H247" s="2"/>
      <c r="I247" s="2"/>
    </row>
    <row r="248" spans="4:9" x14ac:dyDescent="0.25">
      <c r="D248" s="2"/>
      <c r="G248" s="2"/>
      <c r="H248" s="2"/>
      <c r="I248" s="2"/>
    </row>
    <row r="249" spans="4:9" x14ac:dyDescent="0.25">
      <c r="D249" s="2"/>
      <c r="G249" s="2"/>
      <c r="H249" s="2"/>
      <c r="I249" s="2"/>
    </row>
    <row r="250" spans="4:9" x14ac:dyDescent="0.25">
      <c r="D250" s="2"/>
      <c r="G250" s="2"/>
      <c r="H250" s="2"/>
      <c r="I250" s="2"/>
    </row>
    <row r="251" spans="4:9" x14ac:dyDescent="0.25">
      <c r="D251" s="2"/>
      <c r="G251" s="2"/>
      <c r="H251" s="2"/>
      <c r="I251" s="2"/>
    </row>
    <row r="252" spans="4:9" x14ac:dyDescent="0.25">
      <c r="D252" s="2"/>
      <c r="G252" s="2"/>
      <c r="H252" s="2"/>
      <c r="I252" s="2"/>
    </row>
  </sheetData>
  <hyperlinks>
    <hyperlink ref="G2" location="'UserStatus'!A3" display="&amp;as;USERACTIVE"/>
    <hyperlink ref="H2" location="'Person'!A5" display="&amp;ai;VTRAVERS-Person"/>
    <hyperlink ref="G100:G195" location="'UserStatus'!A3" display="&amp;as;USERACTIVE"/>
    <hyperlink ref="H100:H195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"/>
  <sheetViews>
    <sheetView tabSelected="1" workbookViewId="0">
      <pane ySplit="1" topLeftCell="A104" activePane="bottomLeft" state="frozen"/>
      <selection activeCell="D1" sqref="D1"/>
      <selection pane="bottomLeft" activeCell="B124" sqref="B124"/>
    </sheetView>
  </sheetViews>
  <sheetFormatPr defaultColWidth="8.85546875" defaultRowHeight="15" x14ac:dyDescent="0.25"/>
  <cols>
    <col min="1" max="1" width="5.85546875" bestFit="1" customWidth="1"/>
    <col min="2" max="3" width="18.140625" bestFit="1" customWidth="1"/>
    <col min="4" max="4" width="11.85546875" bestFit="1" customWidth="1"/>
    <col min="5" max="5" width="9.85546875" bestFit="1" customWidth="1"/>
    <col min="6" max="6" width="19.140625" customWidth="1"/>
    <col min="7" max="7" width="7.140625" bestFit="1" customWidth="1"/>
    <col min="8" max="8" width="15.7109375" customWidth="1"/>
    <col min="9" max="9" width="17.28515625" customWidth="1"/>
    <col min="10" max="10" width="10.85546875" customWidth="1"/>
    <col min="11" max="11" width="11" bestFit="1" customWidth="1"/>
    <col min="12" max="12" width="13.28515625" bestFit="1" customWidth="1"/>
    <col min="13" max="13" width="26.28515625" customWidth="1"/>
    <col min="14" max="14" width="22.7109375" customWidth="1"/>
    <col min="15" max="15" width="28.7109375" bestFit="1" customWidth="1"/>
    <col min="16" max="16" width="21.85546875" bestFit="1" customWidth="1"/>
    <col min="17" max="17" width="30" bestFit="1" customWidth="1"/>
    <col min="18" max="18" width="18.85546875" bestFit="1" customWidth="1"/>
    <col min="19" max="19" width="9.7109375" bestFit="1" customWidth="1"/>
    <col min="20" max="20" width="8.5703125" bestFit="1" customWidth="1"/>
    <col min="21" max="21" width="3.140625" bestFit="1" customWidth="1"/>
    <col min="22" max="22" width="13.7109375" bestFit="1" customWidth="1"/>
    <col min="23" max="23" width="36.28515625" bestFit="1" customWidth="1"/>
    <col min="24" max="24" width="14.28515625" bestFit="1" customWidth="1"/>
    <col min="25" max="25" width="73.85546875" bestFit="1" customWidth="1"/>
    <col min="26" max="26" width="18.28515625" bestFit="1" customWidth="1"/>
    <col min="27" max="27" width="33" bestFit="1" customWidth="1"/>
    <col min="28" max="28" width="17" bestFit="1" customWidth="1"/>
    <col min="29" max="29" width="3.5703125" bestFit="1" customWidth="1"/>
    <col min="30" max="30" width="16.7109375" bestFit="1" customWidth="1"/>
    <col min="31" max="31" width="13.85546875" bestFit="1" customWidth="1"/>
    <col min="32" max="32" width="27.85546875" bestFit="1" customWidth="1"/>
    <col min="33" max="33" width="9.42578125" bestFit="1" customWidth="1"/>
    <col min="34" max="34" width="8" bestFit="1" customWidth="1"/>
    <col min="35" max="35" width="8" style="3" customWidth="1"/>
    <col min="36" max="36" width="13.28515625" bestFit="1" customWidth="1"/>
    <col min="37" max="37" width="3.140625" bestFit="1" customWidth="1"/>
  </cols>
  <sheetData>
    <row r="1" spans="1:37" s="11" customFormat="1" ht="25.5" thickBot="1" x14ac:dyDescent="0.3">
      <c r="A1" s="95" t="s">
        <v>1348</v>
      </c>
      <c r="B1" s="96" t="s">
        <v>1349</v>
      </c>
      <c r="C1" s="96" t="s">
        <v>1350</v>
      </c>
      <c r="D1" s="97" t="s">
        <v>186</v>
      </c>
      <c r="E1" s="97" t="s">
        <v>1351</v>
      </c>
      <c r="F1" s="98" t="s">
        <v>1369</v>
      </c>
      <c r="G1" s="99" t="s">
        <v>125</v>
      </c>
      <c r="H1" s="100" t="s">
        <v>1352</v>
      </c>
      <c r="I1" s="101" t="s">
        <v>1353</v>
      </c>
      <c r="J1" s="101" t="s">
        <v>1388</v>
      </c>
      <c r="K1" s="101" t="s">
        <v>1354</v>
      </c>
      <c r="L1" s="97" t="s">
        <v>119</v>
      </c>
      <c r="M1" s="97" t="s">
        <v>1355</v>
      </c>
      <c r="N1" s="102" t="s">
        <v>1356</v>
      </c>
      <c r="O1" s="103" t="s">
        <v>1357</v>
      </c>
      <c r="P1" s="103" t="s">
        <v>1358</v>
      </c>
      <c r="Q1" s="103" t="s">
        <v>1359</v>
      </c>
      <c r="R1" s="104" t="s">
        <v>1360</v>
      </c>
      <c r="S1" s="105" t="s">
        <v>1361</v>
      </c>
      <c r="T1" s="106" t="s">
        <v>130</v>
      </c>
      <c r="U1" s="107"/>
      <c r="V1" s="107" t="s">
        <v>1362</v>
      </c>
      <c r="W1" s="108" t="s">
        <v>115</v>
      </c>
      <c r="X1" s="109"/>
      <c r="Y1" s="97" t="s">
        <v>1363</v>
      </c>
      <c r="Z1" s="110" t="s">
        <v>148</v>
      </c>
      <c r="AA1" s="108" t="s">
        <v>1364</v>
      </c>
      <c r="AB1" s="111" t="s">
        <v>1365</v>
      </c>
      <c r="AC1" s="97" t="s">
        <v>1366</v>
      </c>
      <c r="AD1" s="111" t="s">
        <v>1367</v>
      </c>
      <c r="AE1" s="112" t="s">
        <v>1368</v>
      </c>
      <c r="AF1" s="7" t="s">
        <v>187</v>
      </c>
      <c r="AG1" s="8" t="s">
        <v>188</v>
      </c>
      <c r="AH1" s="9" t="s">
        <v>189</v>
      </c>
      <c r="AI1" s="118" t="s">
        <v>1377</v>
      </c>
      <c r="AJ1" s="10" t="s">
        <v>119</v>
      </c>
      <c r="AK1" s="6"/>
    </row>
    <row r="2" spans="1:37" s="26" customFormat="1" ht="16.5" thickBot="1" x14ac:dyDescent="0.3">
      <c r="A2" s="12" t="s">
        <v>190</v>
      </c>
      <c r="B2" s="13" t="s">
        <v>191</v>
      </c>
      <c r="C2" s="13" t="s">
        <v>191</v>
      </c>
      <c r="D2" s="13" t="s">
        <v>192</v>
      </c>
      <c r="E2" s="13" t="s">
        <v>193</v>
      </c>
      <c r="F2" s="13" t="s">
        <v>194</v>
      </c>
      <c r="G2" s="13" t="s">
        <v>195</v>
      </c>
      <c r="H2" s="14">
        <v>8000000005</v>
      </c>
      <c r="I2" s="14">
        <v>8000000128</v>
      </c>
      <c r="J2" s="14">
        <v>470000076</v>
      </c>
      <c r="K2" s="14">
        <v>470000076</v>
      </c>
      <c r="L2" s="13" t="s">
        <v>196</v>
      </c>
      <c r="M2" s="13" t="s">
        <v>197</v>
      </c>
      <c r="N2" s="34" t="s">
        <v>1389</v>
      </c>
      <c r="O2" s="13"/>
      <c r="P2" s="13"/>
      <c r="Q2" s="13"/>
      <c r="R2" s="16" t="s">
        <v>198</v>
      </c>
      <c r="S2" s="16" t="s">
        <v>198</v>
      </c>
      <c r="T2" s="13" t="s">
        <v>199</v>
      </c>
      <c r="U2" s="17" t="s">
        <v>199</v>
      </c>
      <c r="V2" s="17" t="s">
        <v>1384</v>
      </c>
      <c r="W2" s="18" t="s">
        <v>200</v>
      </c>
      <c r="X2" s="19" t="s">
        <v>201</v>
      </c>
      <c r="Y2" s="13" t="s">
        <v>197</v>
      </c>
      <c r="Z2" s="20" t="s">
        <v>202</v>
      </c>
      <c r="AA2" s="21" t="s">
        <v>203</v>
      </c>
      <c r="AB2" s="22" t="s">
        <v>204</v>
      </c>
      <c r="AC2" s="13"/>
      <c r="AD2" s="22" t="s">
        <v>205</v>
      </c>
      <c r="AE2" s="13"/>
      <c r="AF2" s="23" t="s">
        <v>206</v>
      </c>
      <c r="AG2" s="23" t="s">
        <v>207</v>
      </c>
      <c r="AH2" s="23">
        <v>40882</v>
      </c>
      <c r="AI2" s="23"/>
      <c r="AJ2" s="24" t="s">
        <v>196</v>
      </c>
      <c r="AK2" s="25" t="s">
        <v>199</v>
      </c>
    </row>
    <row r="3" spans="1:37" s="26" customFormat="1" ht="15.75" x14ac:dyDescent="0.25">
      <c r="A3" s="27" t="s">
        <v>208</v>
      </c>
      <c r="B3" s="28" t="s">
        <v>209</v>
      </c>
      <c r="C3" s="28" t="s">
        <v>209</v>
      </c>
      <c r="D3" s="28" t="s">
        <v>210</v>
      </c>
      <c r="E3" s="28" t="s">
        <v>211</v>
      </c>
      <c r="F3" s="28" t="s">
        <v>212</v>
      </c>
      <c r="G3" s="28" t="s">
        <v>213</v>
      </c>
      <c r="H3" s="29">
        <v>8000000004</v>
      </c>
      <c r="I3" s="29">
        <v>8000000020</v>
      </c>
      <c r="J3" s="29">
        <v>470001714</v>
      </c>
      <c r="K3" s="29">
        <v>470001714</v>
      </c>
      <c r="L3" s="28" t="s">
        <v>196</v>
      </c>
      <c r="M3" s="28" t="s">
        <v>197</v>
      </c>
      <c r="N3" s="34" t="s">
        <v>223</v>
      </c>
      <c r="O3" s="28"/>
      <c r="P3" s="28"/>
      <c r="Q3" s="28"/>
      <c r="R3" s="30" t="s">
        <v>198</v>
      </c>
      <c r="S3" s="30" t="s">
        <v>198</v>
      </c>
      <c r="T3" s="28" t="s">
        <v>199</v>
      </c>
      <c r="U3" s="17" t="s">
        <v>199</v>
      </c>
      <c r="V3" s="17" t="s">
        <v>1384</v>
      </c>
      <c r="W3" s="18" t="s">
        <v>200</v>
      </c>
      <c r="X3" s="19" t="s">
        <v>201</v>
      </c>
      <c r="Y3" s="28" t="s">
        <v>197</v>
      </c>
      <c r="Z3" s="20" t="s">
        <v>202</v>
      </c>
      <c r="AA3" s="28" t="s">
        <v>214</v>
      </c>
      <c r="AB3" s="31">
        <f>492102+4861645</f>
        <v>5353747</v>
      </c>
      <c r="AC3" s="28"/>
      <c r="AD3" s="23" t="s">
        <v>215</v>
      </c>
      <c r="AE3" s="28"/>
      <c r="AF3" s="23" t="s">
        <v>206</v>
      </c>
      <c r="AG3" s="23" t="s">
        <v>207</v>
      </c>
      <c r="AH3" s="23">
        <v>40882</v>
      </c>
      <c r="AI3" s="23"/>
      <c r="AJ3" s="24" t="s">
        <v>196</v>
      </c>
      <c r="AK3" s="25" t="s">
        <v>199</v>
      </c>
    </row>
    <row r="4" spans="1:37" s="34" customFormat="1" x14ac:dyDescent="0.25">
      <c r="A4" s="32" t="s">
        <v>216</v>
      </c>
      <c r="B4" s="18" t="s">
        <v>217</v>
      </c>
      <c r="C4" s="18" t="s">
        <v>217</v>
      </c>
      <c r="D4" s="18" t="s">
        <v>218</v>
      </c>
      <c r="E4" s="18" t="s">
        <v>219</v>
      </c>
      <c r="F4" s="28" t="s">
        <v>220</v>
      </c>
      <c r="G4" s="18" t="s">
        <v>213</v>
      </c>
      <c r="H4" s="29">
        <v>8000000498</v>
      </c>
      <c r="I4" s="33">
        <v>8000000374</v>
      </c>
      <c r="J4" s="29">
        <v>1770000005</v>
      </c>
      <c r="K4" s="29">
        <v>1770000005</v>
      </c>
      <c r="L4" s="18" t="s">
        <v>221</v>
      </c>
      <c r="M4" s="18" t="s">
        <v>222</v>
      </c>
      <c r="N4" s="34" t="s">
        <v>223</v>
      </c>
      <c r="O4" s="35"/>
      <c r="P4" s="35"/>
      <c r="Q4" s="35" t="s">
        <v>198</v>
      </c>
      <c r="R4" s="36" t="s">
        <v>198</v>
      </c>
      <c r="S4" s="36" t="s">
        <v>198</v>
      </c>
      <c r="T4" s="18" t="str">
        <f t="shared" ref="T4:T40" si="0">IF(L4="Poland","PL","EN")</f>
        <v>PL</v>
      </c>
      <c r="U4" s="17" t="s">
        <v>199</v>
      </c>
      <c r="V4" s="17" t="s">
        <v>1384</v>
      </c>
      <c r="W4" s="18" t="s">
        <v>200</v>
      </c>
      <c r="X4" s="19" t="s">
        <v>201</v>
      </c>
      <c r="Y4" s="18" t="s">
        <v>224</v>
      </c>
      <c r="Z4" s="37" t="s">
        <v>225</v>
      </c>
      <c r="AA4" s="18" t="s">
        <v>226</v>
      </c>
      <c r="AB4" s="38" t="s">
        <v>227</v>
      </c>
      <c r="AC4" s="18" t="s">
        <v>107</v>
      </c>
      <c r="AD4" s="38" t="s">
        <v>228</v>
      </c>
      <c r="AE4" s="18" t="s">
        <v>107</v>
      </c>
      <c r="AF4" s="18" t="s">
        <v>229</v>
      </c>
      <c r="AG4" s="18" t="s">
        <v>230</v>
      </c>
      <c r="AH4" s="18" t="s">
        <v>231</v>
      </c>
      <c r="AI4" s="119"/>
      <c r="AJ4" s="39" t="s">
        <v>221</v>
      </c>
      <c r="AK4" s="25" t="s">
        <v>199</v>
      </c>
    </row>
    <row r="5" spans="1:37" s="34" customFormat="1" x14ac:dyDescent="0.25">
      <c r="A5" s="32" t="s">
        <v>232</v>
      </c>
      <c r="B5" s="18" t="s">
        <v>233</v>
      </c>
      <c r="C5" s="18" t="s">
        <v>233</v>
      </c>
      <c r="D5" s="18" t="s">
        <v>234</v>
      </c>
      <c r="E5" s="18" t="s">
        <v>235</v>
      </c>
      <c r="F5" s="28" t="s">
        <v>236</v>
      </c>
      <c r="G5" s="18" t="s">
        <v>213</v>
      </c>
      <c r="H5" s="29">
        <v>8000000499</v>
      </c>
      <c r="I5" s="33">
        <v>8000000375</v>
      </c>
      <c r="J5" s="33">
        <v>1770000320</v>
      </c>
      <c r="K5" s="40" t="s">
        <v>237</v>
      </c>
      <c r="L5" s="18" t="s">
        <v>221</v>
      </c>
      <c r="M5" s="18" t="s">
        <v>202</v>
      </c>
      <c r="N5" s="41" t="s">
        <v>238</v>
      </c>
      <c r="O5" s="35"/>
      <c r="P5" s="35"/>
      <c r="Q5" s="35"/>
      <c r="R5" s="36" t="s">
        <v>198</v>
      </c>
      <c r="S5" s="36" t="s">
        <v>198</v>
      </c>
      <c r="T5" s="18" t="str">
        <f t="shared" si="0"/>
        <v>PL</v>
      </c>
      <c r="U5" s="17" t="s">
        <v>199</v>
      </c>
      <c r="V5" s="17" t="s">
        <v>1384</v>
      </c>
      <c r="W5" s="18" t="s">
        <v>200</v>
      </c>
      <c r="X5" s="19" t="s">
        <v>201</v>
      </c>
      <c r="Y5" s="18" t="s">
        <v>239</v>
      </c>
      <c r="Z5" s="18" t="s">
        <v>202</v>
      </c>
      <c r="AA5" s="18" t="s">
        <v>240</v>
      </c>
      <c r="AB5" s="38" t="s">
        <v>241</v>
      </c>
      <c r="AC5" s="18" t="s">
        <v>107</v>
      </c>
      <c r="AD5" s="38" t="s">
        <v>242</v>
      </c>
      <c r="AE5" s="18" t="s">
        <v>107</v>
      </c>
      <c r="AF5" s="18" t="s">
        <v>229</v>
      </c>
      <c r="AG5" s="18" t="s">
        <v>230</v>
      </c>
      <c r="AH5" s="18" t="s">
        <v>231</v>
      </c>
      <c r="AI5" s="119"/>
      <c r="AJ5" s="39" t="s">
        <v>221</v>
      </c>
      <c r="AK5" s="25" t="s">
        <v>199</v>
      </c>
    </row>
    <row r="6" spans="1:37" s="34" customFormat="1" ht="24" x14ac:dyDescent="0.25">
      <c r="A6" s="32" t="s">
        <v>243</v>
      </c>
      <c r="B6" s="18" t="s">
        <v>244</v>
      </c>
      <c r="C6" s="18" t="s">
        <v>244</v>
      </c>
      <c r="D6" s="18" t="s">
        <v>245</v>
      </c>
      <c r="E6" s="18" t="s">
        <v>181</v>
      </c>
      <c r="F6" s="28" t="s">
        <v>246</v>
      </c>
      <c r="G6" s="18" t="s">
        <v>213</v>
      </c>
      <c r="H6" s="29">
        <v>8000000085</v>
      </c>
      <c r="I6" s="33">
        <v>8000000049</v>
      </c>
      <c r="J6" s="40" t="s">
        <v>247</v>
      </c>
      <c r="K6" s="40" t="s">
        <v>247</v>
      </c>
      <c r="L6" s="18" t="s">
        <v>248</v>
      </c>
      <c r="M6" s="18" t="s">
        <v>249</v>
      </c>
      <c r="N6" s="34" t="s">
        <v>250</v>
      </c>
      <c r="O6" s="35" t="s">
        <v>198</v>
      </c>
      <c r="P6" s="35"/>
      <c r="Q6" s="35"/>
      <c r="R6" s="36" t="s">
        <v>198</v>
      </c>
      <c r="S6" s="36" t="s">
        <v>198</v>
      </c>
      <c r="T6" s="18" t="str">
        <f t="shared" si="0"/>
        <v>EN</v>
      </c>
      <c r="U6" s="17" t="s">
        <v>199</v>
      </c>
      <c r="V6" s="17" t="s">
        <v>1384</v>
      </c>
      <c r="W6" s="18" t="s">
        <v>251</v>
      </c>
      <c r="X6" s="19" t="s">
        <v>201</v>
      </c>
      <c r="Y6" s="42" t="s">
        <v>252</v>
      </c>
      <c r="Z6" s="37" t="s">
        <v>225</v>
      </c>
      <c r="AA6" s="18" t="s">
        <v>253</v>
      </c>
      <c r="AB6" s="38" t="s">
        <v>254</v>
      </c>
      <c r="AC6" s="18" t="s">
        <v>107</v>
      </c>
      <c r="AD6" s="38" t="s">
        <v>254</v>
      </c>
      <c r="AE6" s="18" t="s">
        <v>107</v>
      </c>
      <c r="AF6" s="18" t="s">
        <v>255</v>
      </c>
      <c r="AG6" s="18" t="s">
        <v>256</v>
      </c>
      <c r="AH6" s="18" t="s">
        <v>257</v>
      </c>
      <c r="AI6" s="119"/>
      <c r="AJ6" s="39" t="s">
        <v>248</v>
      </c>
      <c r="AK6" s="25" t="s">
        <v>199</v>
      </c>
    </row>
    <row r="7" spans="1:37" s="5" customFormat="1" ht="24" x14ac:dyDescent="0.25">
      <c r="A7" s="32" t="s">
        <v>261</v>
      </c>
      <c r="B7" s="18" t="s">
        <v>262</v>
      </c>
      <c r="C7" s="18" t="s">
        <v>262</v>
      </c>
      <c r="D7" s="18" t="s">
        <v>263</v>
      </c>
      <c r="E7" s="18" t="s">
        <v>264</v>
      </c>
      <c r="F7" s="28" t="s">
        <v>265</v>
      </c>
      <c r="G7" s="18" t="s">
        <v>213</v>
      </c>
      <c r="H7" s="29">
        <v>8000000086</v>
      </c>
      <c r="I7" s="29">
        <v>8000000050</v>
      </c>
      <c r="J7" s="29" t="s">
        <v>266</v>
      </c>
      <c r="K7" s="29" t="s">
        <v>266</v>
      </c>
      <c r="L7" s="18" t="s">
        <v>221</v>
      </c>
      <c r="M7" s="18" t="s">
        <v>267</v>
      </c>
      <c r="N7" s="18" t="s">
        <v>268</v>
      </c>
      <c r="O7" s="35" t="s">
        <v>198</v>
      </c>
      <c r="P7" s="35"/>
      <c r="Q7" s="35"/>
      <c r="R7" s="36" t="s">
        <v>198</v>
      </c>
      <c r="S7" s="36" t="s">
        <v>198</v>
      </c>
      <c r="T7" s="18" t="str">
        <f t="shared" si="0"/>
        <v>PL</v>
      </c>
      <c r="U7" s="17" t="s">
        <v>199</v>
      </c>
      <c r="V7" s="17" t="s">
        <v>1384</v>
      </c>
      <c r="W7" s="18" t="s">
        <v>200</v>
      </c>
      <c r="X7" s="19" t="s">
        <v>201</v>
      </c>
      <c r="Y7" s="18" t="s">
        <v>185</v>
      </c>
      <c r="Z7" s="37" t="s">
        <v>260</v>
      </c>
      <c r="AA7" s="18" t="s">
        <v>269</v>
      </c>
      <c r="AB7" s="38" t="s">
        <v>270</v>
      </c>
      <c r="AC7" s="18" t="s">
        <v>107</v>
      </c>
      <c r="AD7" s="38" t="s">
        <v>271</v>
      </c>
      <c r="AE7" s="18" t="s">
        <v>107</v>
      </c>
      <c r="AF7" s="18" t="s">
        <v>272</v>
      </c>
      <c r="AG7" s="18" t="s">
        <v>273</v>
      </c>
      <c r="AH7" s="18" t="s">
        <v>274</v>
      </c>
      <c r="AI7" s="119"/>
      <c r="AJ7" s="39" t="s">
        <v>221</v>
      </c>
      <c r="AK7" s="25" t="s">
        <v>199</v>
      </c>
    </row>
    <row r="8" spans="1:37" s="34" customFormat="1" ht="24" x14ac:dyDescent="0.25">
      <c r="A8" s="32" t="s">
        <v>275</v>
      </c>
      <c r="B8" s="18" t="s">
        <v>276</v>
      </c>
      <c r="C8" s="18" t="s">
        <v>276</v>
      </c>
      <c r="D8" s="18" t="s">
        <v>277</v>
      </c>
      <c r="E8" s="18" t="s">
        <v>278</v>
      </c>
      <c r="F8" s="28" t="s">
        <v>279</v>
      </c>
      <c r="G8" s="18" t="s">
        <v>213</v>
      </c>
      <c r="H8" s="29">
        <v>8000000087</v>
      </c>
      <c r="I8" s="29">
        <v>8000000051</v>
      </c>
      <c r="J8" s="29" t="s">
        <v>280</v>
      </c>
      <c r="K8" s="29" t="s">
        <v>280</v>
      </c>
      <c r="L8" s="18" t="s">
        <v>221</v>
      </c>
      <c r="M8" s="18" t="s">
        <v>281</v>
      </c>
      <c r="N8" s="34" t="s">
        <v>268</v>
      </c>
      <c r="O8" s="35" t="s">
        <v>198</v>
      </c>
      <c r="P8" s="35"/>
      <c r="Q8" s="35"/>
      <c r="R8" s="36" t="s">
        <v>198</v>
      </c>
      <c r="S8" s="36" t="s">
        <v>198</v>
      </c>
      <c r="T8" s="18" t="str">
        <f t="shared" si="0"/>
        <v>PL</v>
      </c>
      <c r="U8" s="17" t="s">
        <v>199</v>
      </c>
      <c r="V8" s="17" t="s">
        <v>1384</v>
      </c>
      <c r="W8" s="18" t="s">
        <v>200</v>
      </c>
      <c r="X8" s="19" t="s">
        <v>201</v>
      </c>
      <c r="Y8" s="18" t="s">
        <v>282</v>
      </c>
      <c r="Z8" s="37" t="s">
        <v>225</v>
      </c>
      <c r="AA8" s="18" t="s">
        <v>283</v>
      </c>
      <c r="AB8" s="38" t="s">
        <v>284</v>
      </c>
      <c r="AC8" s="18" t="s">
        <v>107</v>
      </c>
      <c r="AD8" s="38" t="s">
        <v>285</v>
      </c>
      <c r="AE8" s="18" t="s">
        <v>107</v>
      </c>
      <c r="AF8" s="18" t="s">
        <v>286</v>
      </c>
      <c r="AG8" s="18" t="s">
        <v>287</v>
      </c>
      <c r="AH8" s="18" t="s">
        <v>288</v>
      </c>
      <c r="AI8" s="119"/>
      <c r="AJ8" s="39" t="s">
        <v>221</v>
      </c>
      <c r="AK8" s="25" t="s">
        <v>199</v>
      </c>
    </row>
    <row r="9" spans="1:37" s="34" customFormat="1" ht="24" x14ac:dyDescent="0.25">
      <c r="A9" s="32" t="s">
        <v>289</v>
      </c>
      <c r="B9" s="18" t="s">
        <v>290</v>
      </c>
      <c r="C9" s="18" t="s">
        <v>290</v>
      </c>
      <c r="D9" s="18" t="s">
        <v>291</v>
      </c>
      <c r="E9" s="18" t="s">
        <v>292</v>
      </c>
      <c r="F9" s="28" t="s">
        <v>293</v>
      </c>
      <c r="G9" s="18" t="s">
        <v>213</v>
      </c>
      <c r="H9" s="29">
        <v>8000000138</v>
      </c>
      <c r="I9" s="29">
        <v>8000000106</v>
      </c>
      <c r="J9" s="29" t="s">
        <v>294</v>
      </c>
      <c r="K9" s="29" t="s">
        <v>294</v>
      </c>
      <c r="L9" s="18" t="s">
        <v>295</v>
      </c>
      <c r="M9" s="18" t="s">
        <v>296</v>
      </c>
      <c r="N9" s="34" t="s">
        <v>297</v>
      </c>
      <c r="O9" s="35" t="s">
        <v>198</v>
      </c>
      <c r="P9" s="35"/>
      <c r="Q9" s="35"/>
      <c r="R9" s="36" t="s">
        <v>198</v>
      </c>
      <c r="S9" s="36" t="s">
        <v>198</v>
      </c>
      <c r="T9" s="18" t="str">
        <f t="shared" si="0"/>
        <v>EN</v>
      </c>
      <c r="U9" s="17" t="s">
        <v>199</v>
      </c>
      <c r="V9" s="17" t="s">
        <v>1384</v>
      </c>
      <c r="W9" s="18" t="s">
        <v>298</v>
      </c>
      <c r="X9" s="19" t="s">
        <v>201</v>
      </c>
      <c r="Y9" s="42" t="s">
        <v>299</v>
      </c>
      <c r="Z9" s="37" t="s">
        <v>225</v>
      </c>
      <c r="AA9" s="18" t="s">
        <v>300</v>
      </c>
      <c r="AB9" s="38" t="s">
        <v>107</v>
      </c>
      <c r="AC9" s="18" t="s">
        <v>107</v>
      </c>
      <c r="AD9" s="50" t="s">
        <v>301</v>
      </c>
      <c r="AE9" s="18" t="s">
        <v>107</v>
      </c>
      <c r="AF9" s="18" t="s">
        <v>302</v>
      </c>
      <c r="AG9" s="18" t="s">
        <v>303</v>
      </c>
      <c r="AH9" s="51" t="s">
        <v>304</v>
      </c>
      <c r="AI9" s="120"/>
      <c r="AJ9" s="39" t="s">
        <v>295</v>
      </c>
      <c r="AK9" s="25" t="s">
        <v>199</v>
      </c>
    </row>
    <row r="10" spans="1:37" s="34" customFormat="1" x14ac:dyDescent="0.25">
      <c r="A10" s="32" t="s">
        <v>309</v>
      </c>
      <c r="B10" s="18" t="s">
        <v>310</v>
      </c>
      <c r="C10" s="18" t="s">
        <v>310</v>
      </c>
      <c r="D10" s="18" t="s">
        <v>311</v>
      </c>
      <c r="E10" s="18" t="s">
        <v>312</v>
      </c>
      <c r="F10" s="28" t="s">
        <v>313</v>
      </c>
      <c r="G10" s="18" t="s">
        <v>213</v>
      </c>
      <c r="H10" s="29">
        <v>8000000459</v>
      </c>
      <c r="I10" s="29">
        <v>8000000509</v>
      </c>
      <c r="J10" s="29">
        <v>1770000305</v>
      </c>
      <c r="K10" s="29">
        <v>1770000305</v>
      </c>
      <c r="L10" s="18" t="s">
        <v>314</v>
      </c>
      <c r="M10" s="18" t="s">
        <v>314</v>
      </c>
      <c r="N10" s="34" t="s">
        <v>315</v>
      </c>
      <c r="O10" s="35"/>
      <c r="P10" s="35"/>
      <c r="Q10" s="35"/>
      <c r="R10" s="36" t="s">
        <v>198</v>
      </c>
      <c r="S10" s="36" t="s">
        <v>198</v>
      </c>
      <c r="T10" s="18" t="str">
        <f t="shared" si="0"/>
        <v>EN</v>
      </c>
      <c r="U10" s="17" t="s">
        <v>199</v>
      </c>
      <c r="V10" s="17" t="s">
        <v>1384</v>
      </c>
      <c r="W10" s="18" t="s">
        <v>316</v>
      </c>
      <c r="X10" s="19" t="s">
        <v>201</v>
      </c>
      <c r="Y10" s="18" t="s">
        <v>317</v>
      </c>
      <c r="Z10" s="37" t="s">
        <v>260</v>
      </c>
      <c r="AA10" s="18" t="s">
        <v>318</v>
      </c>
      <c r="AB10" s="38" t="s">
        <v>319</v>
      </c>
      <c r="AC10" s="18" t="s">
        <v>107</v>
      </c>
      <c r="AD10" s="38" t="s">
        <v>320</v>
      </c>
      <c r="AE10" s="18" t="s">
        <v>107</v>
      </c>
      <c r="AF10" s="18" t="s">
        <v>229</v>
      </c>
      <c r="AG10" s="18" t="s">
        <v>230</v>
      </c>
      <c r="AH10" s="18" t="s">
        <v>231</v>
      </c>
      <c r="AI10" s="119"/>
      <c r="AJ10" s="39" t="s">
        <v>221</v>
      </c>
      <c r="AK10" s="25" t="s">
        <v>199</v>
      </c>
    </row>
    <row r="11" spans="1:37" s="5" customFormat="1" ht="24" x14ac:dyDescent="0.25">
      <c r="A11" s="32" t="s">
        <v>321</v>
      </c>
      <c r="B11" s="18" t="s">
        <v>322</v>
      </c>
      <c r="C11" s="18" t="s">
        <v>322</v>
      </c>
      <c r="D11" s="18" t="s">
        <v>323</v>
      </c>
      <c r="E11" s="18" t="s">
        <v>324</v>
      </c>
      <c r="F11" s="28" t="s">
        <v>325</v>
      </c>
      <c r="G11" s="18" t="s">
        <v>195</v>
      </c>
      <c r="H11" s="29">
        <v>8000000089</v>
      </c>
      <c r="I11" s="29">
        <v>8000000053</v>
      </c>
      <c r="J11" s="29" t="s">
        <v>326</v>
      </c>
      <c r="K11" s="29" t="s">
        <v>326</v>
      </c>
      <c r="L11" s="18" t="s">
        <v>221</v>
      </c>
      <c r="M11" s="18" t="s">
        <v>202</v>
      </c>
      <c r="N11" s="126" t="s">
        <v>238</v>
      </c>
      <c r="O11" s="35"/>
      <c r="P11" s="35"/>
      <c r="Q11" s="35"/>
      <c r="R11" s="36" t="s">
        <v>198</v>
      </c>
      <c r="S11" s="36" t="s">
        <v>198</v>
      </c>
      <c r="T11" s="18" t="str">
        <f t="shared" si="0"/>
        <v>PL</v>
      </c>
      <c r="U11" s="17" t="s">
        <v>199</v>
      </c>
      <c r="V11" s="17" t="s">
        <v>1384</v>
      </c>
      <c r="W11" s="18" t="s">
        <v>200</v>
      </c>
      <c r="X11" s="19" t="s">
        <v>201</v>
      </c>
      <c r="Y11" s="18" t="s">
        <v>327</v>
      </c>
      <c r="Z11" s="18" t="s">
        <v>202</v>
      </c>
      <c r="AA11" s="18" t="s">
        <v>328</v>
      </c>
      <c r="AB11" s="38" t="s">
        <v>329</v>
      </c>
      <c r="AC11" s="18" t="s">
        <v>107</v>
      </c>
      <c r="AD11" s="38" t="s">
        <v>330</v>
      </c>
      <c r="AE11" s="18" t="s">
        <v>107</v>
      </c>
      <c r="AF11" s="18" t="s">
        <v>229</v>
      </c>
      <c r="AG11" s="18" t="s">
        <v>230</v>
      </c>
      <c r="AH11" s="18" t="s">
        <v>231</v>
      </c>
      <c r="AI11" s="119"/>
      <c r="AJ11" s="39" t="s">
        <v>221</v>
      </c>
      <c r="AK11" s="25" t="s">
        <v>199</v>
      </c>
    </row>
    <row r="12" spans="1:37" s="34" customFormat="1" ht="24" x14ac:dyDescent="0.25">
      <c r="A12" s="32" t="s">
        <v>331</v>
      </c>
      <c r="B12" s="18" t="s">
        <v>332</v>
      </c>
      <c r="C12" s="18" t="s">
        <v>332</v>
      </c>
      <c r="D12" s="18" t="s">
        <v>333</v>
      </c>
      <c r="E12" s="18" t="s">
        <v>334</v>
      </c>
      <c r="F12" s="28" t="s">
        <v>335</v>
      </c>
      <c r="G12" s="18" t="s">
        <v>213</v>
      </c>
      <c r="H12" s="29">
        <v>8000000090</v>
      </c>
      <c r="I12" s="29">
        <v>8000000055</v>
      </c>
      <c r="J12" s="29" t="s">
        <v>336</v>
      </c>
      <c r="K12" s="29" t="s">
        <v>336</v>
      </c>
      <c r="L12" s="18" t="s">
        <v>314</v>
      </c>
      <c r="M12" s="18" t="s">
        <v>337</v>
      </c>
      <c r="N12" s="34" t="s">
        <v>315</v>
      </c>
      <c r="O12" s="35"/>
      <c r="P12" s="35"/>
      <c r="Q12" s="35"/>
      <c r="R12" s="36" t="s">
        <v>198</v>
      </c>
      <c r="S12" s="36" t="s">
        <v>198</v>
      </c>
      <c r="T12" s="18" t="str">
        <f t="shared" si="0"/>
        <v>EN</v>
      </c>
      <c r="U12" s="17" t="s">
        <v>199</v>
      </c>
      <c r="V12" s="17" t="s">
        <v>1384</v>
      </c>
      <c r="W12" s="18" t="s">
        <v>316</v>
      </c>
      <c r="X12" s="19" t="s">
        <v>201</v>
      </c>
      <c r="Y12" s="18" t="s">
        <v>338</v>
      </c>
      <c r="Z12" s="37" t="s">
        <v>260</v>
      </c>
      <c r="AA12" s="18" t="s">
        <v>339</v>
      </c>
      <c r="AB12" s="53" t="s">
        <v>340</v>
      </c>
      <c r="AC12" s="53" t="s">
        <v>107</v>
      </c>
      <c r="AD12" s="50" t="s">
        <v>341</v>
      </c>
      <c r="AE12" s="18" t="s">
        <v>107</v>
      </c>
      <c r="AF12" s="18" t="s">
        <v>342</v>
      </c>
      <c r="AG12" s="18" t="s">
        <v>343</v>
      </c>
      <c r="AH12" s="18" t="s">
        <v>344</v>
      </c>
      <c r="AI12" s="119"/>
      <c r="AJ12" s="39" t="s">
        <v>314</v>
      </c>
      <c r="AK12" s="25" t="s">
        <v>199</v>
      </c>
    </row>
    <row r="13" spans="1:37" s="34" customFormat="1" ht="24" x14ac:dyDescent="0.25">
      <c r="A13" s="32" t="s">
        <v>345</v>
      </c>
      <c r="B13" s="18" t="s">
        <v>346</v>
      </c>
      <c r="C13" s="18" t="s">
        <v>346</v>
      </c>
      <c r="D13" s="18" t="s">
        <v>347</v>
      </c>
      <c r="E13" s="18" t="s">
        <v>348</v>
      </c>
      <c r="F13" s="28" t="s">
        <v>349</v>
      </c>
      <c r="G13" s="18" t="s">
        <v>213</v>
      </c>
      <c r="H13" s="29">
        <v>8000000246</v>
      </c>
      <c r="I13" s="29">
        <v>8000000226</v>
      </c>
      <c r="J13" s="29" t="s">
        <v>350</v>
      </c>
      <c r="K13" s="29" t="s">
        <v>350</v>
      </c>
      <c r="L13" s="18" t="s">
        <v>314</v>
      </c>
      <c r="M13" s="18" t="s">
        <v>337</v>
      </c>
      <c r="N13" s="34" t="s">
        <v>315</v>
      </c>
      <c r="O13" s="35"/>
      <c r="P13" s="35"/>
      <c r="Q13" s="35"/>
      <c r="R13" s="36" t="s">
        <v>198</v>
      </c>
      <c r="S13" s="36" t="s">
        <v>198</v>
      </c>
      <c r="T13" s="18" t="str">
        <f t="shared" si="0"/>
        <v>EN</v>
      </c>
      <c r="U13" s="17" t="s">
        <v>199</v>
      </c>
      <c r="V13" s="17" t="s">
        <v>1384</v>
      </c>
      <c r="W13" s="18" t="s">
        <v>316</v>
      </c>
      <c r="X13" s="19" t="s">
        <v>201</v>
      </c>
      <c r="Y13" s="18" t="s">
        <v>351</v>
      </c>
      <c r="Z13" s="37" t="s">
        <v>260</v>
      </c>
      <c r="AA13" s="18" t="s">
        <v>352</v>
      </c>
      <c r="AB13" s="53" t="s">
        <v>353</v>
      </c>
      <c r="AC13" s="53" t="s">
        <v>107</v>
      </c>
      <c r="AD13" s="50" t="s">
        <v>354</v>
      </c>
      <c r="AE13" s="18" t="s">
        <v>107</v>
      </c>
      <c r="AF13" s="18" t="s">
        <v>342</v>
      </c>
      <c r="AG13" s="18" t="s">
        <v>343</v>
      </c>
      <c r="AH13" s="18" t="s">
        <v>344</v>
      </c>
      <c r="AI13" s="119"/>
      <c r="AJ13" s="39" t="s">
        <v>314</v>
      </c>
      <c r="AK13" s="25" t="s">
        <v>199</v>
      </c>
    </row>
    <row r="14" spans="1:37" s="34" customFormat="1" ht="24" x14ac:dyDescent="0.25">
      <c r="A14" s="32" t="s">
        <v>355</v>
      </c>
      <c r="B14" s="18" t="s">
        <v>356</v>
      </c>
      <c r="C14" s="18" t="s">
        <v>356</v>
      </c>
      <c r="D14" s="18" t="s">
        <v>357</v>
      </c>
      <c r="E14" s="18" t="s">
        <v>358</v>
      </c>
      <c r="F14" s="28" t="s">
        <v>359</v>
      </c>
      <c r="G14" s="18" t="s">
        <v>213</v>
      </c>
      <c r="H14" s="29">
        <v>8000000237</v>
      </c>
      <c r="I14" s="29">
        <v>8000000216</v>
      </c>
      <c r="J14" s="29" t="s">
        <v>360</v>
      </c>
      <c r="K14" s="29" t="s">
        <v>360</v>
      </c>
      <c r="L14" s="18" t="s">
        <v>361</v>
      </c>
      <c r="M14" s="18" t="s">
        <v>362</v>
      </c>
      <c r="N14" s="34" t="s">
        <v>363</v>
      </c>
      <c r="O14" s="35" t="s">
        <v>198</v>
      </c>
      <c r="P14" s="35"/>
      <c r="Q14" s="35"/>
      <c r="R14" s="36" t="s">
        <v>198</v>
      </c>
      <c r="S14" s="36" t="s">
        <v>198</v>
      </c>
      <c r="T14" s="18" t="str">
        <f t="shared" si="0"/>
        <v>EN</v>
      </c>
      <c r="U14" s="17" t="s">
        <v>199</v>
      </c>
      <c r="V14" s="17" t="s">
        <v>1384</v>
      </c>
      <c r="W14" s="18" t="s">
        <v>200</v>
      </c>
      <c r="X14" s="19" t="s">
        <v>201</v>
      </c>
      <c r="Y14" s="42" t="s">
        <v>364</v>
      </c>
      <c r="Z14" s="37" t="s">
        <v>225</v>
      </c>
      <c r="AA14" s="18" t="s">
        <v>365</v>
      </c>
      <c r="AB14" s="50" t="s">
        <v>366</v>
      </c>
      <c r="AC14" s="53" t="s">
        <v>107</v>
      </c>
      <c r="AD14" s="53" t="s">
        <v>367</v>
      </c>
      <c r="AE14" s="18" t="s">
        <v>107</v>
      </c>
      <c r="AF14" s="18" t="s">
        <v>229</v>
      </c>
      <c r="AG14" s="18" t="s">
        <v>230</v>
      </c>
      <c r="AH14" s="18" t="s">
        <v>231</v>
      </c>
      <c r="AI14" s="119"/>
      <c r="AJ14" s="39" t="s">
        <v>221</v>
      </c>
      <c r="AK14" s="25" t="s">
        <v>199</v>
      </c>
    </row>
    <row r="15" spans="1:37" s="34" customFormat="1" ht="24" x14ac:dyDescent="0.25">
      <c r="A15" s="32" t="s">
        <v>368</v>
      </c>
      <c r="B15" s="18" t="s">
        <v>369</v>
      </c>
      <c r="C15" s="18" t="s">
        <v>369</v>
      </c>
      <c r="D15" s="18" t="s">
        <v>370</v>
      </c>
      <c r="E15" s="18" t="s">
        <v>371</v>
      </c>
      <c r="F15" s="28" t="s">
        <v>372</v>
      </c>
      <c r="G15" s="18" t="s">
        <v>213</v>
      </c>
      <c r="H15" s="29">
        <v>8000000091</v>
      </c>
      <c r="I15" s="29">
        <v>8000000056</v>
      </c>
      <c r="J15" s="29" t="s">
        <v>373</v>
      </c>
      <c r="K15" s="29" t="s">
        <v>373</v>
      </c>
      <c r="L15" s="18" t="s">
        <v>221</v>
      </c>
      <c r="M15" s="18" t="s">
        <v>374</v>
      </c>
      <c r="N15" s="34" t="s">
        <v>223</v>
      </c>
      <c r="O15" s="35"/>
      <c r="P15" s="35"/>
      <c r="Q15" s="35" t="s">
        <v>198</v>
      </c>
      <c r="R15" s="36" t="s">
        <v>198</v>
      </c>
      <c r="S15" s="36" t="s">
        <v>198</v>
      </c>
      <c r="T15" s="18" t="str">
        <f t="shared" si="0"/>
        <v>PL</v>
      </c>
      <c r="U15" s="17" t="s">
        <v>199</v>
      </c>
      <c r="V15" s="17" t="s">
        <v>1384</v>
      </c>
      <c r="W15" s="18" t="s">
        <v>200</v>
      </c>
      <c r="X15" s="19" t="s">
        <v>201</v>
      </c>
      <c r="Y15" s="18" t="s">
        <v>375</v>
      </c>
      <c r="Z15" s="20" t="s">
        <v>202</v>
      </c>
      <c r="AA15" s="18" t="s">
        <v>376</v>
      </c>
      <c r="AB15" s="38" t="s">
        <v>377</v>
      </c>
      <c r="AC15" s="18" t="s">
        <v>107</v>
      </c>
      <c r="AD15" s="38" t="s">
        <v>378</v>
      </c>
      <c r="AE15" s="18" t="s">
        <v>107</v>
      </c>
      <c r="AF15" s="18" t="s">
        <v>229</v>
      </c>
      <c r="AG15" s="18" t="s">
        <v>230</v>
      </c>
      <c r="AH15" s="18" t="s">
        <v>231</v>
      </c>
      <c r="AI15" s="119"/>
      <c r="AJ15" s="39" t="s">
        <v>221</v>
      </c>
      <c r="AK15" s="25" t="s">
        <v>199</v>
      </c>
    </row>
    <row r="16" spans="1:37" s="34" customFormat="1" ht="24" x14ac:dyDescent="0.25">
      <c r="A16" s="32" t="s">
        <v>379</v>
      </c>
      <c r="B16" s="18" t="s">
        <v>380</v>
      </c>
      <c r="C16" s="18" t="s">
        <v>380</v>
      </c>
      <c r="D16" s="18" t="s">
        <v>381</v>
      </c>
      <c r="E16" s="18" t="s">
        <v>348</v>
      </c>
      <c r="F16" s="28" t="s">
        <v>382</v>
      </c>
      <c r="G16" s="18" t="s">
        <v>213</v>
      </c>
      <c r="H16" s="54">
        <v>8000000185</v>
      </c>
      <c r="I16" s="54">
        <v>8000000159</v>
      </c>
      <c r="J16" s="55" t="s">
        <v>383</v>
      </c>
      <c r="K16" s="55" t="s">
        <v>383</v>
      </c>
      <c r="L16" s="18" t="s">
        <v>221</v>
      </c>
      <c r="M16" s="18" t="s">
        <v>202</v>
      </c>
      <c r="N16" s="41" t="s">
        <v>238</v>
      </c>
      <c r="O16" s="35"/>
      <c r="P16" s="35"/>
      <c r="Q16" s="35"/>
      <c r="R16" s="36" t="s">
        <v>198</v>
      </c>
      <c r="S16" s="36" t="s">
        <v>198</v>
      </c>
      <c r="T16" s="18" t="str">
        <f t="shared" si="0"/>
        <v>PL</v>
      </c>
      <c r="U16" s="17" t="s">
        <v>199</v>
      </c>
      <c r="V16" s="17" t="s">
        <v>1384</v>
      </c>
      <c r="W16" s="18" t="s">
        <v>200</v>
      </c>
      <c r="X16" s="19" t="s">
        <v>201</v>
      </c>
      <c r="Y16" s="18" t="s">
        <v>384</v>
      </c>
      <c r="Z16" s="20" t="s">
        <v>202</v>
      </c>
      <c r="AA16" s="18" t="s">
        <v>385</v>
      </c>
      <c r="AB16" s="38" t="s">
        <v>386</v>
      </c>
      <c r="AC16" s="18" t="s">
        <v>107</v>
      </c>
      <c r="AD16" s="38" t="s">
        <v>387</v>
      </c>
      <c r="AE16" s="18" t="s">
        <v>107</v>
      </c>
      <c r="AF16" s="18" t="s">
        <v>229</v>
      </c>
      <c r="AG16" s="18" t="s">
        <v>230</v>
      </c>
      <c r="AH16" s="18" t="s">
        <v>231</v>
      </c>
      <c r="AI16" s="119"/>
      <c r="AJ16" s="39" t="s">
        <v>221</v>
      </c>
      <c r="AK16" s="25" t="s">
        <v>199</v>
      </c>
    </row>
    <row r="17" spans="1:37" s="34" customFormat="1" ht="24" x14ac:dyDescent="0.25">
      <c r="A17" s="32" t="s">
        <v>388</v>
      </c>
      <c r="B17" s="18" t="s">
        <v>389</v>
      </c>
      <c r="C17" s="18" t="s">
        <v>389</v>
      </c>
      <c r="D17" s="18" t="s">
        <v>390</v>
      </c>
      <c r="E17" s="18" t="s">
        <v>391</v>
      </c>
      <c r="F17" s="28" t="s">
        <v>392</v>
      </c>
      <c r="G17" s="18" t="s">
        <v>213</v>
      </c>
      <c r="H17" s="29">
        <v>8000000098</v>
      </c>
      <c r="I17" s="29">
        <v>8000000063</v>
      </c>
      <c r="J17" s="29" t="s">
        <v>393</v>
      </c>
      <c r="K17" s="29" t="s">
        <v>393</v>
      </c>
      <c r="L17" s="18" t="s">
        <v>221</v>
      </c>
      <c r="M17" s="18" t="s">
        <v>394</v>
      </c>
      <c r="N17" s="41" t="s">
        <v>238</v>
      </c>
      <c r="O17" s="35"/>
      <c r="P17" s="35"/>
      <c r="Q17" s="35"/>
      <c r="R17" s="36" t="s">
        <v>198</v>
      </c>
      <c r="S17" s="36" t="s">
        <v>198</v>
      </c>
      <c r="T17" s="18" t="str">
        <f t="shared" si="0"/>
        <v>PL</v>
      </c>
      <c r="U17" s="17" t="s">
        <v>199</v>
      </c>
      <c r="V17" s="17" t="s">
        <v>1384</v>
      </c>
      <c r="W17" s="18" t="s">
        <v>200</v>
      </c>
      <c r="X17" s="19" t="s">
        <v>201</v>
      </c>
      <c r="Y17" s="18" t="s">
        <v>395</v>
      </c>
      <c r="Z17" s="20" t="s">
        <v>202</v>
      </c>
      <c r="AA17" s="18" t="s">
        <v>396</v>
      </c>
      <c r="AB17" s="38" t="s">
        <v>397</v>
      </c>
      <c r="AC17" s="18" t="s">
        <v>107</v>
      </c>
      <c r="AD17" s="38" t="s">
        <v>398</v>
      </c>
      <c r="AE17" s="18" t="s">
        <v>107</v>
      </c>
      <c r="AF17" s="18" t="s">
        <v>229</v>
      </c>
      <c r="AG17" s="18" t="s">
        <v>230</v>
      </c>
      <c r="AH17" s="18" t="s">
        <v>231</v>
      </c>
      <c r="AI17" s="119"/>
      <c r="AJ17" s="39" t="s">
        <v>221</v>
      </c>
      <c r="AK17" s="25" t="s">
        <v>199</v>
      </c>
    </row>
    <row r="18" spans="1:37" s="34" customFormat="1" ht="24" x14ac:dyDescent="0.25">
      <c r="A18" s="32" t="s">
        <v>399</v>
      </c>
      <c r="B18" s="18" t="s">
        <v>400</v>
      </c>
      <c r="C18" s="18" t="s">
        <v>400</v>
      </c>
      <c r="D18" s="18" t="s">
        <v>401</v>
      </c>
      <c r="E18" s="18" t="s">
        <v>402</v>
      </c>
      <c r="F18" s="28" t="s">
        <v>403</v>
      </c>
      <c r="G18" s="18" t="s">
        <v>213</v>
      </c>
      <c r="H18" s="29">
        <v>8000000114</v>
      </c>
      <c r="I18" s="29">
        <v>8000000081</v>
      </c>
      <c r="J18" s="29" t="s">
        <v>404</v>
      </c>
      <c r="K18" s="29" t="s">
        <v>404</v>
      </c>
      <c r="L18" s="18" t="s">
        <v>221</v>
      </c>
      <c r="M18" s="18" t="s">
        <v>267</v>
      </c>
      <c r="N18" s="34" t="s">
        <v>268</v>
      </c>
      <c r="O18" s="35" t="s">
        <v>198</v>
      </c>
      <c r="P18" s="35"/>
      <c r="Q18" s="35"/>
      <c r="R18" s="36" t="s">
        <v>198</v>
      </c>
      <c r="S18" s="36" t="s">
        <v>198</v>
      </c>
      <c r="T18" s="18" t="str">
        <f t="shared" si="0"/>
        <v>PL</v>
      </c>
      <c r="U18" s="17" t="s">
        <v>199</v>
      </c>
      <c r="V18" s="17" t="s">
        <v>1384</v>
      </c>
      <c r="W18" s="18" t="s">
        <v>200</v>
      </c>
      <c r="X18" s="19" t="s">
        <v>201</v>
      </c>
      <c r="Y18" s="18" t="s">
        <v>185</v>
      </c>
      <c r="Z18" s="37" t="s">
        <v>260</v>
      </c>
      <c r="AA18" s="18" t="s">
        <v>405</v>
      </c>
      <c r="AB18" s="38" t="s">
        <v>406</v>
      </c>
      <c r="AC18" s="18" t="s">
        <v>107</v>
      </c>
      <c r="AD18" s="38" t="s">
        <v>407</v>
      </c>
      <c r="AE18" s="18" t="s">
        <v>107</v>
      </c>
      <c r="AF18" s="18" t="s">
        <v>286</v>
      </c>
      <c r="AG18" s="18" t="s">
        <v>287</v>
      </c>
      <c r="AH18" s="18" t="s">
        <v>288</v>
      </c>
      <c r="AI18" s="119"/>
      <c r="AJ18" s="39" t="s">
        <v>221</v>
      </c>
      <c r="AK18" s="25" t="s">
        <v>199</v>
      </c>
    </row>
    <row r="19" spans="1:37" s="34" customFormat="1" ht="24" x14ac:dyDescent="0.25">
      <c r="A19" s="32" t="s">
        <v>408</v>
      </c>
      <c r="B19" s="18" t="s">
        <v>409</v>
      </c>
      <c r="C19" s="18" t="s">
        <v>409</v>
      </c>
      <c r="D19" s="18" t="s">
        <v>410</v>
      </c>
      <c r="E19" s="18" t="s">
        <v>411</v>
      </c>
      <c r="F19" s="28" t="s">
        <v>412</v>
      </c>
      <c r="G19" s="18" t="s">
        <v>213</v>
      </c>
      <c r="H19" s="29">
        <v>8000000227</v>
      </c>
      <c r="I19" s="29">
        <v>8000000205</v>
      </c>
      <c r="J19" s="29" t="s">
        <v>413</v>
      </c>
      <c r="K19" s="29" t="s">
        <v>413</v>
      </c>
      <c r="L19" s="18" t="s">
        <v>314</v>
      </c>
      <c r="M19" s="18" t="s">
        <v>337</v>
      </c>
      <c r="N19" s="34" t="s">
        <v>315</v>
      </c>
      <c r="O19" s="35"/>
      <c r="P19" s="35"/>
      <c r="Q19" s="35"/>
      <c r="R19" s="36" t="s">
        <v>198</v>
      </c>
      <c r="S19" s="36" t="s">
        <v>198</v>
      </c>
      <c r="T19" s="18" t="str">
        <f t="shared" si="0"/>
        <v>EN</v>
      </c>
      <c r="U19" s="17" t="s">
        <v>199</v>
      </c>
      <c r="V19" s="17" t="s">
        <v>1384</v>
      </c>
      <c r="W19" s="18" t="s">
        <v>316</v>
      </c>
      <c r="X19" s="19" t="s">
        <v>201</v>
      </c>
      <c r="Y19" s="18" t="s">
        <v>414</v>
      </c>
      <c r="Z19" s="37" t="s">
        <v>260</v>
      </c>
      <c r="AA19" s="18" t="s">
        <v>415</v>
      </c>
      <c r="AB19" s="38" t="s">
        <v>416</v>
      </c>
      <c r="AC19" s="18" t="s">
        <v>107</v>
      </c>
      <c r="AD19" s="38" t="s">
        <v>417</v>
      </c>
      <c r="AE19" s="18" t="s">
        <v>107</v>
      </c>
      <c r="AF19" s="18" t="s">
        <v>342</v>
      </c>
      <c r="AG19" s="18" t="s">
        <v>343</v>
      </c>
      <c r="AH19" s="18" t="s">
        <v>344</v>
      </c>
      <c r="AI19" s="119"/>
      <c r="AJ19" s="39" t="s">
        <v>314</v>
      </c>
      <c r="AK19" s="25" t="s">
        <v>199</v>
      </c>
    </row>
    <row r="20" spans="1:37" s="34" customFormat="1" x14ac:dyDescent="0.25">
      <c r="A20" s="32" t="s">
        <v>418</v>
      </c>
      <c r="B20" s="18" t="s">
        <v>419</v>
      </c>
      <c r="C20" s="18" t="s">
        <v>419</v>
      </c>
      <c r="D20" s="18" t="s">
        <v>420</v>
      </c>
      <c r="E20" s="18" t="s">
        <v>421</v>
      </c>
      <c r="F20" s="28" t="s">
        <v>422</v>
      </c>
      <c r="G20" s="18" t="s">
        <v>195</v>
      </c>
      <c r="H20" s="29">
        <v>8000000501</v>
      </c>
      <c r="I20" s="29">
        <v>8000000377</v>
      </c>
      <c r="J20" s="29">
        <v>1770000190</v>
      </c>
      <c r="K20" s="29">
        <v>1770000190</v>
      </c>
      <c r="L20" s="18" t="s">
        <v>221</v>
      </c>
      <c r="M20" s="18" t="s">
        <v>423</v>
      </c>
      <c r="N20" s="34" t="s">
        <v>424</v>
      </c>
      <c r="O20" s="35"/>
      <c r="P20" s="35"/>
      <c r="Q20" s="35"/>
      <c r="R20" s="36" t="s">
        <v>198</v>
      </c>
      <c r="S20" s="36" t="s">
        <v>198</v>
      </c>
      <c r="T20" s="18" t="str">
        <f t="shared" si="0"/>
        <v>PL</v>
      </c>
      <c r="U20" s="17" t="s">
        <v>199</v>
      </c>
      <c r="V20" s="17" t="s">
        <v>1384</v>
      </c>
      <c r="W20" s="18" t="s">
        <v>200</v>
      </c>
      <c r="X20" s="19" t="s">
        <v>201</v>
      </c>
      <c r="Y20" s="18" t="s">
        <v>425</v>
      </c>
      <c r="Z20" s="18" t="s">
        <v>426</v>
      </c>
      <c r="AA20" s="18" t="s">
        <v>427</v>
      </c>
      <c r="AB20" s="38" t="s">
        <v>428</v>
      </c>
      <c r="AC20" s="18" t="s">
        <v>107</v>
      </c>
      <c r="AD20" s="38" t="s">
        <v>429</v>
      </c>
      <c r="AE20" s="18" t="s">
        <v>107</v>
      </c>
      <c r="AF20" s="18" t="s">
        <v>272</v>
      </c>
      <c r="AG20" s="18" t="s">
        <v>273</v>
      </c>
      <c r="AH20" s="18" t="s">
        <v>274</v>
      </c>
      <c r="AI20" s="119"/>
      <c r="AJ20" s="39" t="s">
        <v>221</v>
      </c>
      <c r="AK20" s="25" t="s">
        <v>199</v>
      </c>
    </row>
    <row r="21" spans="1:37" s="34" customFormat="1" ht="24" x14ac:dyDescent="0.25">
      <c r="A21" s="32" t="s">
        <v>430</v>
      </c>
      <c r="B21" s="18" t="s">
        <v>431</v>
      </c>
      <c r="C21" s="18" t="s">
        <v>431</v>
      </c>
      <c r="D21" s="18" t="s">
        <v>432</v>
      </c>
      <c r="E21" s="18" t="s">
        <v>433</v>
      </c>
      <c r="F21" s="28" t="s">
        <v>434</v>
      </c>
      <c r="G21" s="18" t="s">
        <v>195</v>
      </c>
      <c r="H21" s="29">
        <v>8000000107</v>
      </c>
      <c r="I21" s="29">
        <v>8000000073</v>
      </c>
      <c r="J21" s="29" t="s">
        <v>435</v>
      </c>
      <c r="K21" s="29" t="s">
        <v>435</v>
      </c>
      <c r="L21" s="18" t="s">
        <v>221</v>
      </c>
      <c r="M21" s="18" t="s">
        <v>423</v>
      </c>
      <c r="N21" s="34" t="s">
        <v>424</v>
      </c>
      <c r="O21" s="35"/>
      <c r="P21" s="35"/>
      <c r="Q21" s="35"/>
      <c r="R21" s="36" t="s">
        <v>198</v>
      </c>
      <c r="S21" s="36" t="s">
        <v>198</v>
      </c>
      <c r="T21" s="18" t="str">
        <f t="shared" si="0"/>
        <v>PL</v>
      </c>
      <c r="U21" s="17" t="s">
        <v>199</v>
      </c>
      <c r="V21" s="17" t="s">
        <v>1384</v>
      </c>
      <c r="W21" s="18" t="s">
        <v>200</v>
      </c>
      <c r="X21" s="19" t="s">
        <v>201</v>
      </c>
      <c r="Y21" s="18" t="s">
        <v>425</v>
      </c>
      <c r="Z21" s="18" t="s">
        <v>426</v>
      </c>
      <c r="AA21" s="18" t="s">
        <v>436</v>
      </c>
      <c r="AB21" s="38" t="s">
        <v>437</v>
      </c>
      <c r="AC21" s="18" t="s">
        <v>107</v>
      </c>
      <c r="AD21" s="38" t="s">
        <v>438</v>
      </c>
      <c r="AE21" s="18" t="s">
        <v>107</v>
      </c>
      <c r="AF21" s="18" t="s">
        <v>286</v>
      </c>
      <c r="AG21" s="18" t="s">
        <v>287</v>
      </c>
      <c r="AH21" s="18" t="s">
        <v>288</v>
      </c>
      <c r="AI21" s="119"/>
      <c r="AJ21" s="39" t="s">
        <v>221</v>
      </c>
      <c r="AK21" s="25" t="s">
        <v>199</v>
      </c>
    </row>
    <row r="22" spans="1:37" s="34" customFormat="1" x14ac:dyDescent="0.25">
      <c r="A22" s="32" t="s">
        <v>439</v>
      </c>
      <c r="B22" s="18" t="s">
        <v>440</v>
      </c>
      <c r="C22" s="18" t="s">
        <v>440</v>
      </c>
      <c r="D22" s="18" t="s">
        <v>441</v>
      </c>
      <c r="E22" s="18" t="s">
        <v>442</v>
      </c>
      <c r="F22" s="28" t="s">
        <v>443</v>
      </c>
      <c r="G22" s="18" t="s">
        <v>213</v>
      </c>
      <c r="H22" s="54">
        <v>8000000250</v>
      </c>
      <c r="I22" s="54">
        <v>8000000230</v>
      </c>
      <c r="J22" s="54">
        <v>1770000256</v>
      </c>
      <c r="K22" s="29">
        <v>1770000256</v>
      </c>
      <c r="L22" s="18" t="s">
        <v>221</v>
      </c>
      <c r="M22" s="18" t="s">
        <v>423</v>
      </c>
      <c r="N22" s="34" t="s">
        <v>424</v>
      </c>
      <c r="O22" s="35"/>
      <c r="P22" s="35"/>
      <c r="Q22" s="35"/>
      <c r="R22" s="36" t="s">
        <v>198</v>
      </c>
      <c r="S22" s="36" t="s">
        <v>198</v>
      </c>
      <c r="T22" s="18" t="str">
        <f t="shared" si="0"/>
        <v>PL</v>
      </c>
      <c r="U22" s="17" t="s">
        <v>199</v>
      </c>
      <c r="V22" s="17" t="s">
        <v>1384</v>
      </c>
      <c r="W22" s="18" t="s">
        <v>200</v>
      </c>
      <c r="X22" s="19" t="s">
        <v>201</v>
      </c>
      <c r="Y22" s="18" t="s">
        <v>444</v>
      </c>
      <c r="Z22" s="37" t="s">
        <v>260</v>
      </c>
      <c r="AA22" s="18" t="s">
        <v>445</v>
      </c>
      <c r="AB22" s="38" t="s">
        <v>446</v>
      </c>
      <c r="AC22" s="18" t="s">
        <v>107</v>
      </c>
      <c r="AD22" s="38" t="s">
        <v>447</v>
      </c>
      <c r="AE22" s="18" t="s">
        <v>107</v>
      </c>
      <c r="AF22" s="18" t="s">
        <v>286</v>
      </c>
      <c r="AG22" s="18" t="s">
        <v>287</v>
      </c>
      <c r="AH22" s="18" t="s">
        <v>288</v>
      </c>
      <c r="AI22" s="119"/>
      <c r="AJ22" s="39" t="s">
        <v>221</v>
      </c>
      <c r="AK22" s="25" t="s">
        <v>199</v>
      </c>
    </row>
    <row r="23" spans="1:37" s="34" customFormat="1" x14ac:dyDescent="0.25">
      <c r="A23" s="32" t="s">
        <v>448</v>
      </c>
      <c r="B23" s="18" t="s">
        <v>449</v>
      </c>
      <c r="C23" s="18" t="s">
        <v>449</v>
      </c>
      <c r="D23" s="18" t="s">
        <v>450</v>
      </c>
      <c r="E23" s="18" t="s">
        <v>451</v>
      </c>
      <c r="F23" s="28" t="s">
        <v>452</v>
      </c>
      <c r="G23" s="18" t="s">
        <v>213</v>
      </c>
      <c r="H23" s="54">
        <v>8000000249</v>
      </c>
      <c r="I23" s="54">
        <v>8000000229</v>
      </c>
      <c r="J23" s="54">
        <v>1770000255</v>
      </c>
      <c r="K23" s="54">
        <v>1770000255</v>
      </c>
      <c r="L23" s="18" t="s">
        <v>221</v>
      </c>
      <c r="M23" s="18" t="s">
        <v>453</v>
      </c>
      <c r="N23" s="34" t="s">
        <v>238</v>
      </c>
      <c r="O23" s="35"/>
      <c r="P23" s="35"/>
      <c r="Q23" s="35"/>
      <c r="R23" s="36" t="s">
        <v>198</v>
      </c>
      <c r="S23" s="36" t="s">
        <v>198</v>
      </c>
      <c r="T23" s="18" t="str">
        <f t="shared" si="0"/>
        <v>PL</v>
      </c>
      <c r="U23" s="17" t="s">
        <v>199</v>
      </c>
      <c r="V23" s="17" t="s">
        <v>1384</v>
      </c>
      <c r="W23" s="18" t="s">
        <v>200</v>
      </c>
      <c r="X23" s="19" t="s">
        <v>201</v>
      </c>
      <c r="Y23" s="18" t="s">
        <v>338</v>
      </c>
      <c r="Z23" s="37" t="s">
        <v>260</v>
      </c>
      <c r="AA23" s="18" t="s">
        <v>454</v>
      </c>
      <c r="AB23" s="38" t="s">
        <v>107</v>
      </c>
      <c r="AC23" s="18" t="s">
        <v>107</v>
      </c>
      <c r="AD23" s="38" t="s">
        <v>455</v>
      </c>
      <c r="AE23" s="18" t="s">
        <v>107</v>
      </c>
      <c r="AF23" s="18" t="s">
        <v>286</v>
      </c>
      <c r="AG23" s="18" t="s">
        <v>287</v>
      </c>
      <c r="AH23" s="18" t="s">
        <v>288</v>
      </c>
      <c r="AI23" s="119"/>
      <c r="AJ23" s="39" t="s">
        <v>221</v>
      </c>
      <c r="AK23" s="25" t="s">
        <v>199</v>
      </c>
    </row>
    <row r="24" spans="1:37" s="34" customFormat="1" x14ac:dyDescent="0.25">
      <c r="A24" s="32" t="s">
        <v>458</v>
      </c>
      <c r="B24" s="18" t="s">
        <v>459</v>
      </c>
      <c r="C24" s="18" t="s">
        <v>459</v>
      </c>
      <c r="D24" s="18" t="s">
        <v>460</v>
      </c>
      <c r="E24" s="18" t="s">
        <v>461</v>
      </c>
      <c r="F24" s="28" t="s">
        <v>462</v>
      </c>
      <c r="G24" s="18" t="s">
        <v>213</v>
      </c>
      <c r="H24" s="54">
        <v>8000000234</v>
      </c>
      <c r="I24" s="54">
        <v>8000000213</v>
      </c>
      <c r="J24" s="54">
        <v>1770000220</v>
      </c>
      <c r="K24" s="29">
        <v>1770000220</v>
      </c>
      <c r="L24" s="18" t="s">
        <v>221</v>
      </c>
      <c r="M24" s="18" t="s">
        <v>453</v>
      </c>
      <c r="N24" s="34" t="s">
        <v>238</v>
      </c>
      <c r="O24" s="35"/>
      <c r="P24" s="35"/>
      <c r="Q24" s="35"/>
      <c r="R24" s="36" t="s">
        <v>198</v>
      </c>
      <c r="S24" s="36" t="s">
        <v>198</v>
      </c>
      <c r="T24" s="18" t="str">
        <f t="shared" si="0"/>
        <v>PL</v>
      </c>
      <c r="U24" s="17" t="s">
        <v>199</v>
      </c>
      <c r="V24" s="17" t="s">
        <v>1384</v>
      </c>
      <c r="W24" s="18" t="s">
        <v>200</v>
      </c>
      <c r="X24" s="19" t="s">
        <v>201</v>
      </c>
      <c r="Y24" s="18" t="s">
        <v>338</v>
      </c>
      <c r="Z24" s="20" t="s">
        <v>260</v>
      </c>
      <c r="AA24" s="56" t="s">
        <v>463</v>
      </c>
      <c r="AB24" s="38" t="s">
        <v>464</v>
      </c>
      <c r="AC24" s="18" t="s">
        <v>107</v>
      </c>
      <c r="AD24" s="38" t="s">
        <v>465</v>
      </c>
      <c r="AE24" s="18" t="s">
        <v>107</v>
      </c>
      <c r="AF24" s="18" t="s">
        <v>272</v>
      </c>
      <c r="AG24" s="18" t="s">
        <v>273</v>
      </c>
      <c r="AH24" s="18" t="s">
        <v>274</v>
      </c>
      <c r="AI24" s="119"/>
      <c r="AJ24" s="39" t="s">
        <v>221</v>
      </c>
      <c r="AK24" s="25" t="s">
        <v>199</v>
      </c>
    </row>
    <row r="25" spans="1:37" s="34" customFormat="1" ht="24" x14ac:dyDescent="0.25">
      <c r="A25" s="32" t="s">
        <v>467</v>
      </c>
      <c r="B25" s="18" t="s">
        <v>468</v>
      </c>
      <c r="C25" s="18" t="s">
        <v>468</v>
      </c>
      <c r="D25" s="18" t="s">
        <v>469</v>
      </c>
      <c r="E25" s="18" t="s">
        <v>470</v>
      </c>
      <c r="F25" s="28" t="s">
        <v>471</v>
      </c>
      <c r="G25" s="18" t="s">
        <v>213</v>
      </c>
      <c r="H25" s="29">
        <v>8000000067</v>
      </c>
      <c r="I25" s="29">
        <v>8000000029</v>
      </c>
      <c r="J25" s="29" t="s">
        <v>472</v>
      </c>
      <c r="K25" s="29" t="s">
        <v>472</v>
      </c>
      <c r="L25" s="18" t="s">
        <v>221</v>
      </c>
      <c r="M25" s="18" t="s">
        <v>423</v>
      </c>
      <c r="N25" s="34" t="s">
        <v>424</v>
      </c>
      <c r="O25" s="35"/>
      <c r="P25" s="35"/>
      <c r="Q25" s="35"/>
      <c r="R25" s="36" t="s">
        <v>198</v>
      </c>
      <c r="S25" s="36" t="s">
        <v>198</v>
      </c>
      <c r="T25" s="18" t="str">
        <f t="shared" si="0"/>
        <v>PL</v>
      </c>
      <c r="U25" s="17" t="s">
        <v>199</v>
      </c>
      <c r="V25" s="17" t="s">
        <v>1384</v>
      </c>
      <c r="W25" s="18" t="s">
        <v>200</v>
      </c>
      <c r="X25" s="19" t="s">
        <v>201</v>
      </c>
      <c r="Y25" s="18" t="s">
        <v>473</v>
      </c>
      <c r="Z25" s="20" t="s">
        <v>260</v>
      </c>
      <c r="AA25" s="18" t="s">
        <v>474</v>
      </c>
      <c r="AB25" s="38" t="s">
        <v>107</v>
      </c>
      <c r="AC25" s="18" t="s">
        <v>107</v>
      </c>
      <c r="AD25" s="38" t="s">
        <v>475</v>
      </c>
      <c r="AE25" s="18" t="s">
        <v>107</v>
      </c>
      <c r="AF25" s="18" t="s">
        <v>229</v>
      </c>
      <c r="AG25" s="18" t="s">
        <v>230</v>
      </c>
      <c r="AH25" s="18" t="s">
        <v>231</v>
      </c>
      <c r="AI25" s="119"/>
      <c r="AJ25" s="39" t="s">
        <v>221</v>
      </c>
      <c r="AK25" s="25" t="s">
        <v>199</v>
      </c>
    </row>
    <row r="26" spans="1:37" s="5" customFormat="1" ht="24" x14ac:dyDescent="0.25">
      <c r="A26" s="32" t="s">
        <v>476</v>
      </c>
      <c r="B26" s="18" t="s">
        <v>477</v>
      </c>
      <c r="C26" s="18" t="s">
        <v>477</v>
      </c>
      <c r="D26" s="18" t="s">
        <v>478</v>
      </c>
      <c r="E26" s="18" t="s">
        <v>479</v>
      </c>
      <c r="F26" s="28" t="s">
        <v>480</v>
      </c>
      <c r="G26" s="18" t="s">
        <v>195</v>
      </c>
      <c r="H26" s="29">
        <v>8000000068</v>
      </c>
      <c r="I26" s="29">
        <v>8000000030</v>
      </c>
      <c r="J26" s="29" t="s">
        <v>481</v>
      </c>
      <c r="K26" s="29" t="s">
        <v>481</v>
      </c>
      <c r="L26" s="18" t="s">
        <v>221</v>
      </c>
      <c r="M26" s="18" t="s">
        <v>482</v>
      </c>
      <c r="N26" t="s">
        <v>238</v>
      </c>
      <c r="O26" s="35"/>
      <c r="P26" s="35"/>
      <c r="Q26" s="35" t="s">
        <v>198</v>
      </c>
      <c r="R26" s="36" t="s">
        <v>198</v>
      </c>
      <c r="S26" s="36" t="s">
        <v>198</v>
      </c>
      <c r="T26" s="18" t="str">
        <f t="shared" si="0"/>
        <v>PL</v>
      </c>
      <c r="U26" s="17" t="s">
        <v>199</v>
      </c>
      <c r="V26" s="17" t="s">
        <v>1384</v>
      </c>
      <c r="W26" s="18" t="s">
        <v>200</v>
      </c>
      <c r="X26" s="19" t="s">
        <v>201</v>
      </c>
      <c r="Y26" s="18" t="s">
        <v>483</v>
      </c>
      <c r="Z26" s="20" t="s">
        <v>202</v>
      </c>
      <c r="AA26" s="18" t="s">
        <v>484</v>
      </c>
      <c r="AB26" s="38" t="s">
        <v>485</v>
      </c>
      <c r="AC26" s="18" t="s">
        <v>107</v>
      </c>
      <c r="AD26" s="38" t="s">
        <v>486</v>
      </c>
      <c r="AE26" s="18" t="s">
        <v>107</v>
      </c>
      <c r="AF26" s="18" t="s">
        <v>229</v>
      </c>
      <c r="AG26" s="18" t="s">
        <v>230</v>
      </c>
      <c r="AH26" s="18" t="s">
        <v>231</v>
      </c>
      <c r="AI26" s="119"/>
      <c r="AJ26" s="39" t="s">
        <v>221</v>
      </c>
      <c r="AK26" s="25" t="s">
        <v>199</v>
      </c>
    </row>
    <row r="27" spans="1:37" s="34" customFormat="1" x14ac:dyDescent="0.25">
      <c r="A27" s="32" t="s">
        <v>487</v>
      </c>
      <c r="B27" s="18" t="s">
        <v>488</v>
      </c>
      <c r="C27" s="18" t="s">
        <v>488</v>
      </c>
      <c r="D27" s="18" t="s">
        <v>489</v>
      </c>
      <c r="E27" s="18" t="s">
        <v>490</v>
      </c>
      <c r="F27" s="28" t="s">
        <v>491</v>
      </c>
      <c r="G27" s="18" t="s">
        <v>213</v>
      </c>
      <c r="H27" s="29">
        <v>8000000503</v>
      </c>
      <c r="I27" s="29">
        <v>8000000378</v>
      </c>
      <c r="J27" s="29">
        <v>1770000312</v>
      </c>
      <c r="K27" s="29">
        <v>1770000312</v>
      </c>
      <c r="L27" s="18" t="s">
        <v>248</v>
      </c>
      <c r="M27" s="18" t="s">
        <v>248</v>
      </c>
      <c r="N27" s="34" t="s">
        <v>492</v>
      </c>
      <c r="O27" s="35"/>
      <c r="P27" s="35"/>
      <c r="Q27" s="35"/>
      <c r="R27" s="36" t="s">
        <v>198</v>
      </c>
      <c r="S27" s="36" t="s">
        <v>198</v>
      </c>
      <c r="T27" s="18" t="str">
        <f t="shared" si="0"/>
        <v>EN</v>
      </c>
      <c r="U27" s="17" t="s">
        <v>199</v>
      </c>
      <c r="V27" s="17" t="s">
        <v>1384</v>
      </c>
      <c r="W27" s="18" t="s">
        <v>251</v>
      </c>
      <c r="X27" s="19" t="s">
        <v>201</v>
      </c>
      <c r="Y27" s="18" t="s">
        <v>493</v>
      </c>
      <c r="Z27" s="20" t="s">
        <v>260</v>
      </c>
      <c r="AA27" s="18" t="s">
        <v>494</v>
      </c>
      <c r="AB27" s="38" t="s">
        <v>107</v>
      </c>
      <c r="AC27" s="18" t="s">
        <v>107</v>
      </c>
      <c r="AD27" s="38" t="s">
        <v>495</v>
      </c>
      <c r="AE27" s="18" t="s">
        <v>107</v>
      </c>
      <c r="AF27" s="18" t="s">
        <v>255</v>
      </c>
      <c r="AG27" s="18" t="s">
        <v>256</v>
      </c>
      <c r="AH27" s="18" t="s">
        <v>257</v>
      </c>
      <c r="AI27" s="119"/>
      <c r="AJ27" s="39" t="s">
        <v>248</v>
      </c>
      <c r="AK27" s="25" t="s">
        <v>199</v>
      </c>
    </row>
    <row r="28" spans="1:37" s="5" customFormat="1" ht="24" x14ac:dyDescent="0.25">
      <c r="A28" s="32" t="s">
        <v>496</v>
      </c>
      <c r="B28" s="18" t="s">
        <v>497</v>
      </c>
      <c r="C28" s="18" t="s">
        <v>497</v>
      </c>
      <c r="D28" s="18" t="s">
        <v>498</v>
      </c>
      <c r="E28" s="18" t="s">
        <v>461</v>
      </c>
      <c r="F28" s="28" t="s">
        <v>499</v>
      </c>
      <c r="G28" s="18" t="s">
        <v>213</v>
      </c>
      <c r="H28" s="29">
        <v>8000000070</v>
      </c>
      <c r="I28" s="29">
        <v>8000000033</v>
      </c>
      <c r="J28" s="29" t="s">
        <v>500</v>
      </c>
      <c r="K28" s="29" t="s">
        <v>500</v>
      </c>
      <c r="L28" s="18" t="s">
        <v>221</v>
      </c>
      <c r="M28" s="18" t="s">
        <v>453</v>
      </c>
      <c r="N28" s="18" t="s">
        <v>238</v>
      </c>
      <c r="O28" s="35"/>
      <c r="P28" s="35"/>
      <c r="Q28" s="35"/>
      <c r="R28" s="36" t="s">
        <v>198</v>
      </c>
      <c r="S28" s="36" t="s">
        <v>198</v>
      </c>
      <c r="T28" s="18" t="str">
        <f t="shared" si="0"/>
        <v>PL</v>
      </c>
      <c r="U28" s="17" t="s">
        <v>199</v>
      </c>
      <c r="V28" s="17" t="s">
        <v>1384</v>
      </c>
      <c r="W28" s="18" t="s">
        <v>200</v>
      </c>
      <c r="X28" s="19" t="s">
        <v>201</v>
      </c>
      <c r="Y28" s="18" t="s">
        <v>501</v>
      </c>
      <c r="Z28" s="20" t="s">
        <v>260</v>
      </c>
      <c r="AA28" s="18" t="s">
        <v>502</v>
      </c>
      <c r="AB28" s="38" t="s">
        <v>503</v>
      </c>
      <c r="AC28" s="18" t="s">
        <v>107</v>
      </c>
      <c r="AD28" s="38" t="s">
        <v>504</v>
      </c>
      <c r="AE28" s="18" t="s">
        <v>107</v>
      </c>
      <c r="AF28" s="18" t="s">
        <v>229</v>
      </c>
      <c r="AG28" s="18" t="s">
        <v>230</v>
      </c>
      <c r="AH28" s="18" t="s">
        <v>231</v>
      </c>
      <c r="AI28" s="119"/>
      <c r="AJ28" s="39" t="s">
        <v>221</v>
      </c>
      <c r="AK28" s="25" t="s">
        <v>199</v>
      </c>
    </row>
    <row r="29" spans="1:37" s="34" customFormat="1" ht="24" x14ac:dyDescent="0.25">
      <c r="A29" s="32" t="s">
        <v>505</v>
      </c>
      <c r="B29" s="18" t="s">
        <v>506</v>
      </c>
      <c r="C29" s="18" t="s">
        <v>506</v>
      </c>
      <c r="D29" s="18" t="s">
        <v>507</v>
      </c>
      <c r="E29" s="18" t="s">
        <v>508</v>
      </c>
      <c r="F29" s="28" t="s">
        <v>509</v>
      </c>
      <c r="G29" s="18" t="s">
        <v>213</v>
      </c>
      <c r="H29" s="29">
        <v>8000000238</v>
      </c>
      <c r="I29" s="29">
        <v>8000000218</v>
      </c>
      <c r="J29" s="29" t="s">
        <v>510</v>
      </c>
      <c r="K29" s="29" t="s">
        <v>510</v>
      </c>
      <c r="L29" s="18" t="s">
        <v>361</v>
      </c>
      <c r="M29" s="18" t="s">
        <v>361</v>
      </c>
      <c r="N29" s="34" t="s">
        <v>511</v>
      </c>
      <c r="O29" s="35"/>
      <c r="P29" s="35"/>
      <c r="Q29" s="35"/>
      <c r="R29" s="36" t="s">
        <v>198</v>
      </c>
      <c r="S29" s="36" t="s">
        <v>198</v>
      </c>
      <c r="T29" s="18" t="str">
        <f t="shared" si="0"/>
        <v>EN</v>
      </c>
      <c r="U29" s="17" t="s">
        <v>199</v>
      </c>
      <c r="V29" s="17" t="s">
        <v>1384</v>
      </c>
      <c r="W29" s="18" t="s">
        <v>200</v>
      </c>
      <c r="X29" s="19" t="s">
        <v>201</v>
      </c>
      <c r="Y29" s="18" t="s">
        <v>512</v>
      </c>
      <c r="Z29" s="20" t="s">
        <v>260</v>
      </c>
      <c r="AA29" s="18" t="s">
        <v>513</v>
      </c>
      <c r="AB29" s="38" t="s">
        <v>107</v>
      </c>
      <c r="AC29" s="18" t="s">
        <v>107</v>
      </c>
      <c r="AD29" s="50" t="s">
        <v>514</v>
      </c>
      <c r="AE29" s="18" t="s">
        <v>107</v>
      </c>
      <c r="AF29" s="18" t="s">
        <v>229</v>
      </c>
      <c r="AG29" s="18" t="s">
        <v>230</v>
      </c>
      <c r="AH29" s="18" t="s">
        <v>231</v>
      </c>
      <c r="AI29" s="119"/>
      <c r="AJ29" s="39" t="s">
        <v>221</v>
      </c>
      <c r="AK29" s="25" t="s">
        <v>199</v>
      </c>
    </row>
    <row r="30" spans="1:37" s="34" customFormat="1" ht="24" x14ac:dyDescent="0.25">
      <c r="A30" s="32" t="s">
        <v>515</v>
      </c>
      <c r="B30" s="18" t="s">
        <v>516</v>
      </c>
      <c r="C30" s="18" t="s">
        <v>516</v>
      </c>
      <c r="D30" s="18" t="s">
        <v>517</v>
      </c>
      <c r="E30" s="18" t="s">
        <v>518</v>
      </c>
      <c r="F30" s="28" t="s">
        <v>519</v>
      </c>
      <c r="G30" s="18" t="s">
        <v>213</v>
      </c>
      <c r="H30" s="29">
        <v>8000000397</v>
      </c>
      <c r="I30" s="29">
        <v>8000000474</v>
      </c>
      <c r="J30" s="29" t="s">
        <v>520</v>
      </c>
      <c r="K30" s="29" t="s">
        <v>520</v>
      </c>
      <c r="L30" s="18" t="s">
        <v>221</v>
      </c>
      <c r="M30" s="18" t="s">
        <v>222</v>
      </c>
      <c r="N30" s="34" t="s">
        <v>223</v>
      </c>
      <c r="O30" s="35"/>
      <c r="P30" s="35"/>
      <c r="Q30" s="35" t="s">
        <v>198</v>
      </c>
      <c r="R30" s="36" t="s">
        <v>198</v>
      </c>
      <c r="S30" s="36" t="s">
        <v>198</v>
      </c>
      <c r="T30" s="18" t="str">
        <f t="shared" si="0"/>
        <v>PL</v>
      </c>
      <c r="U30" s="17" t="s">
        <v>199</v>
      </c>
      <c r="V30" s="17" t="s">
        <v>1384</v>
      </c>
      <c r="W30" s="18" t="s">
        <v>200</v>
      </c>
      <c r="X30" s="19" t="s">
        <v>201</v>
      </c>
      <c r="Y30" s="18" t="s">
        <v>521</v>
      </c>
      <c r="Z30" s="37" t="s">
        <v>225</v>
      </c>
      <c r="AA30" s="18" t="s">
        <v>522</v>
      </c>
      <c r="AB30" s="38" t="s">
        <v>523</v>
      </c>
      <c r="AC30" s="18" t="s">
        <v>107</v>
      </c>
      <c r="AD30" s="38" t="s">
        <v>524</v>
      </c>
      <c r="AE30" s="18" t="s">
        <v>107</v>
      </c>
      <c r="AF30" s="18" t="s">
        <v>286</v>
      </c>
      <c r="AG30" s="18" t="s">
        <v>287</v>
      </c>
      <c r="AH30" s="18" t="s">
        <v>288</v>
      </c>
      <c r="AI30" s="119"/>
      <c r="AJ30" s="39" t="s">
        <v>221</v>
      </c>
      <c r="AK30" s="25" t="s">
        <v>199</v>
      </c>
    </row>
    <row r="31" spans="1:37" s="34" customFormat="1" ht="24" x14ac:dyDescent="0.25">
      <c r="A31" s="32" t="s">
        <v>525</v>
      </c>
      <c r="B31" s="18" t="s">
        <v>526</v>
      </c>
      <c r="C31" s="18" t="s">
        <v>526</v>
      </c>
      <c r="D31" s="18" t="s">
        <v>527</v>
      </c>
      <c r="E31" s="18" t="s">
        <v>528</v>
      </c>
      <c r="F31" s="28" t="s">
        <v>529</v>
      </c>
      <c r="G31" s="18" t="s">
        <v>213</v>
      </c>
      <c r="H31" s="29">
        <v>8000000396</v>
      </c>
      <c r="I31" s="29">
        <v>8000000473</v>
      </c>
      <c r="J31" s="29" t="s">
        <v>530</v>
      </c>
      <c r="K31" s="29" t="s">
        <v>530</v>
      </c>
      <c r="L31" s="18" t="s">
        <v>221</v>
      </c>
      <c r="M31" s="18" t="s">
        <v>453</v>
      </c>
      <c r="N31" s="34" t="s">
        <v>238</v>
      </c>
      <c r="O31" s="35"/>
      <c r="P31" s="35"/>
      <c r="Q31" s="35"/>
      <c r="R31" s="36" t="s">
        <v>198</v>
      </c>
      <c r="S31" s="36" t="s">
        <v>198</v>
      </c>
      <c r="T31" s="18" t="str">
        <f t="shared" si="0"/>
        <v>PL</v>
      </c>
      <c r="U31" s="17" t="s">
        <v>199</v>
      </c>
      <c r="V31" s="17" t="s">
        <v>1384</v>
      </c>
      <c r="W31" s="18" t="s">
        <v>200</v>
      </c>
      <c r="X31" s="19" t="s">
        <v>201</v>
      </c>
      <c r="Y31" s="18" t="s">
        <v>531</v>
      </c>
      <c r="Z31" s="20" t="s">
        <v>260</v>
      </c>
      <c r="AA31" s="18" t="s">
        <v>532</v>
      </c>
      <c r="AB31" s="38" t="s">
        <v>533</v>
      </c>
      <c r="AC31" s="18" t="s">
        <v>107</v>
      </c>
      <c r="AD31" s="38" t="s">
        <v>534</v>
      </c>
      <c r="AE31" s="18" t="s">
        <v>107</v>
      </c>
      <c r="AF31" s="18" t="s">
        <v>272</v>
      </c>
      <c r="AG31" s="18" t="s">
        <v>273</v>
      </c>
      <c r="AH31" s="18" t="s">
        <v>274</v>
      </c>
      <c r="AI31" s="119"/>
      <c r="AJ31" s="39" t="s">
        <v>221</v>
      </c>
      <c r="AK31" s="25" t="s">
        <v>199</v>
      </c>
    </row>
    <row r="32" spans="1:37" s="34" customFormat="1" ht="24" x14ac:dyDescent="0.25">
      <c r="A32" s="32" t="s">
        <v>535</v>
      </c>
      <c r="B32" s="18" t="s">
        <v>536</v>
      </c>
      <c r="C32" s="18" t="s">
        <v>536</v>
      </c>
      <c r="D32" s="18" t="s">
        <v>537</v>
      </c>
      <c r="E32" s="18" t="s">
        <v>538</v>
      </c>
      <c r="F32" s="28" t="s">
        <v>539</v>
      </c>
      <c r="G32" s="18" t="s">
        <v>213</v>
      </c>
      <c r="H32" s="29">
        <v>8000000108</v>
      </c>
      <c r="I32" s="29">
        <v>8000000074</v>
      </c>
      <c r="J32" s="29" t="s">
        <v>540</v>
      </c>
      <c r="K32" s="29" t="s">
        <v>540</v>
      </c>
      <c r="L32" s="18" t="s">
        <v>221</v>
      </c>
      <c r="M32" s="18" t="s">
        <v>541</v>
      </c>
      <c r="N32" s="41" t="s">
        <v>238</v>
      </c>
      <c r="O32" s="35"/>
      <c r="P32" s="35"/>
      <c r="Q32" s="35"/>
      <c r="R32" s="36" t="s">
        <v>107</v>
      </c>
      <c r="S32" s="36" t="s">
        <v>198</v>
      </c>
      <c r="T32" s="18" t="str">
        <f t="shared" si="0"/>
        <v>PL</v>
      </c>
      <c r="U32" s="17" t="s">
        <v>199</v>
      </c>
      <c r="V32" s="17" t="s">
        <v>1384</v>
      </c>
      <c r="W32" s="18" t="s">
        <v>200</v>
      </c>
      <c r="X32" s="19" t="s">
        <v>201</v>
      </c>
      <c r="Y32" s="18" t="s">
        <v>542</v>
      </c>
      <c r="Z32" s="20" t="s">
        <v>260</v>
      </c>
      <c r="AA32" s="18" t="s">
        <v>543</v>
      </c>
      <c r="AB32" s="38" t="s">
        <v>544</v>
      </c>
      <c r="AC32" s="18" t="s">
        <v>107</v>
      </c>
      <c r="AD32" s="38" t="s">
        <v>545</v>
      </c>
      <c r="AE32" s="18" t="s">
        <v>107</v>
      </c>
      <c r="AF32" s="18" t="s">
        <v>229</v>
      </c>
      <c r="AG32" s="18" t="s">
        <v>230</v>
      </c>
      <c r="AH32" s="18" t="s">
        <v>231</v>
      </c>
      <c r="AI32" s="119"/>
      <c r="AJ32" s="39" t="s">
        <v>221</v>
      </c>
      <c r="AK32" s="25" t="s">
        <v>199</v>
      </c>
    </row>
    <row r="33" spans="1:37" s="34" customFormat="1" ht="24" x14ac:dyDescent="0.25">
      <c r="A33" s="32" t="s">
        <v>546</v>
      </c>
      <c r="B33" s="18" t="s">
        <v>547</v>
      </c>
      <c r="C33" s="18" t="s">
        <v>547</v>
      </c>
      <c r="D33" s="18" t="s">
        <v>537</v>
      </c>
      <c r="E33" s="18" t="s">
        <v>312</v>
      </c>
      <c r="F33" s="28" t="s">
        <v>548</v>
      </c>
      <c r="G33" s="18" t="s">
        <v>213</v>
      </c>
      <c r="H33" s="29">
        <v>8000000109</v>
      </c>
      <c r="I33" s="29">
        <v>8000000075</v>
      </c>
      <c r="J33" s="29" t="s">
        <v>549</v>
      </c>
      <c r="K33" s="29" t="s">
        <v>549</v>
      </c>
      <c r="L33" s="18" t="s">
        <v>221</v>
      </c>
      <c r="M33" s="18" t="s">
        <v>541</v>
      </c>
      <c r="N33" s="41" t="s">
        <v>238</v>
      </c>
      <c r="O33" s="35"/>
      <c r="P33" s="35"/>
      <c r="Q33" s="35"/>
      <c r="R33" s="36" t="s">
        <v>107</v>
      </c>
      <c r="S33" s="36" t="s">
        <v>198</v>
      </c>
      <c r="T33" s="18" t="str">
        <f t="shared" si="0"/>
        <v>PL</v>
      </c>
      <c r="U33" s="17" t="s">
        <v>199</v>
      </c>
      <c r="V33" s="17" t="s">
        <v>1384</v>
      </c>
      <c r="W33" s="18" t="s">
        <v>200</v>
      </c>
      <c r="X33" s="19" t="s">
        <v>201</v>
      </c>
      <c r="Y33" s="18" t="s">
        <v>550</v>
      </c>
      <c r="Z33" s="20" t="s">
        <v>260</v>
      </c>
      <c r="AA33" s="18" t="s">
        <v>551</v>
      </c>
      <c r="AB33" s="38" t="s">
        <v>552</v>
      </c>
      <c r="AC33" s="18" t="s">
        <v>107</v>
      </c>
      <c r="AD33" s="38" t="s">
        <v>553</v>
      </c>
      <c r="AE33" s="18" t="s">
        <v>107</v>
      </c>
      <c r="AF33" s="18" t="s">
        <v>229</v>
      </c>
      <c r="AG33" s="18" t="s">
        <v>230</v>
      </c>
      <c r="AH33" s="18" t="s">
        <v>231</v>
      </c>
      <c r="AI33" s="119"/>
      <c r="AJ33" s="39" t="s">
        <v>221</v>
      </c>
      <c r="AK33" s="25" t="s">
        <v>199</v>
      </c>
    </row>
    <row r="34" spans="1:37" s="34" customFormat="1" x14ac:dyDescent="0.25">
      <c r="A34" s="32" t="s">
        <v>554</v>
      </c>
      <c r="B34" s="18" t="s">
        <v>555</v>
      </c>
      <c r="C34" s="18" t="s">
        <v>555</v>
      </c>
      <c r="D34" s="18" t="s">
        <v>556</v>
      </c>
      <c r="E34" s="18" t="s">
        <v>557</v>
      </c>
      <c r="F34" s="28" t="s">
        <v>558</v>
      </c>
      <c r="G34" s="18" t="s">
        <v>195</v>
      </c>
      <c r="H34" s="54">
        <v>8000000183</v>
      </c>
      <c r="I34" s="54">
        <v>8000000157</v>
      </c>
      <c r="J34" s="54">
        <v>1770000155</v>
      </c>
      <c r="K34" s="29">
        <v>1770000155</v>
      </c>
      <c r="L34" s="18" t="s">
        <v>221</v>
      </c>
      <c r="M34" s="18" t="s">
        <v>202</v>
      </c>
      <c r="N34" s="41" t="s">
        <v>238</v>
      </c>
      <c r="O34" s="35"/>
      <c r="P34" s="35"/>
      <c r="Q34" s="35"/>
      <c r="R34" s="36" t="s">
        <v>198</v>
      </c>
      <c r="S34" s="36" t="s">
        <v>198</v>
      </c>
      <c r="T34" s="18" t="str">
        <f t="shared" si="0"/>
        <v>PL</v>
      </c>
      <c r="U34" s="17" t="s">
        <v>199</v>
      </c>
      <c r="V34" s="17" t="s">
        <v>1384</v>
      </c>
      <c r="W34" s="18" t="s">
        <v>200</v>
      </c>
      <c r="X34" s="19" t="s">
        <v>201</v>
      </c>
      <c r="Y34" s="18" t="s">
        <v>559</v>
      </c>
      <c r="Z34" s="20" t="s">
        <v>202</v>
      </c>
      <c r="AA34" s="56" t="s">
        <v>560</v>
      </c>
      <c r="AB34" s="38" t="s">
        <v>561</v>
      </c>
      <c r="AC34" s="18" t="s">
        <v>107</v>
      </c>
      <c r="AD34" s="38" t="s">
        <v>562</v>
      </c>
      <c r="AE34" s="18" t="s">
        <v>107</v>
      </c>
      <c r="AF34" s="18" t="s">
        <v>229</v>
      </c>
      <c r="AG34" s="18" t="s">
        <v>230</v>
      </c>
      <c r="AH34" s="18" t="s">
        <v>231</v>
      </c>
      <c r="AI34" s="119"/>
      <c r="AJ34" s="39" t="s">
        <v>221</v>
      </c>
      <c r="AK34" s="25" t="s">
        <v>199</v>
      </c>
    </row>
    <row r="35" spans="1:37" s="34" customFormat="1" ht="24" x14ac:dyDescent="0.25">
      <c r="A35" s="32" t="s">
        <v>563</v>
      </c>
      <c r="B35" s="18" t="s">
        <v>564</v>
      </c>
      <c r="C35" s="18" t="s">
        <v>564</v>
      </c>
      <c r="D35" s="18" t="s">
        <v>565</v>
      </c>
      <c r="E35" s="18" t="s">
        <v>518</v>
      </c>
      <c r="F35" s="28" t="s">
        <v>566</v>
      </c>
      <c r="G35" s="18" t="s">
        <v>213</v>
      </c>
      <c r="H35" s="29">
        <v>8000000071</v>
      </c>
      <c r="I35" s="29">
        <v>8000000034</v>
      </c>
      <c r="J35" s="29" t="s">
        <v>567</v>
      </c>
      <c r="K35" s="29" t="s">
        <v>567</v>
      </c>
      <c r="L35" s="18" t="s">
        <v>221</v>
      </c>
      <c r="M35" s="18" t="s">
        <v>541</v>
      </c>
      <c r="N35" s="41" t="s">
        <v>238</v>
      </c>
      <c r="O35" s="35"/>
      <c r="P35" s="35"/>
      <c r="Q35" s="35"/>
      <c r="R35" s="36" t="s">
        <v>107</v>
      </c>
      <c r="S35" s="36" t="s">
        <v>198</v>
      </c>
      <c r="T35" s="18" t="str">
        <f t="shared" si="0"/>
        <v>PL</v>
      </c>
      <c r="U35" s="17" t="s">
        <v>199</v>
      </c>
      <c r="V35" s="17" t="s">
        <v>1384</v>
      </c>
      <c r="W35" s="18" t="s">
        <v>200</v>
      </c>
      <c r="X35" s="19" t="s">
        <v>201</v>
      </c>
      <c r="Y35" s="18" t="s">
        <v>568</v>
      </c>
      <c r="Z35" s="20" t="s">
        <v>260</v>
      </c>
      <c r="AA35" s="18" t="s">
        <v>569</v>
      </c>
      <c r="AB35" s="38" t="s">
        <v>570</v>
      </c>
      <c r="AC35" s="18" t="s">
        <v>107</v>
      </c>
      <c r="AD35" s="38" t="s">
        <v>571</v>
      </c>
      <c r="AE35" s="18" t="s">
        <v>107</v>
      </c>
      <c r="AF35" s="18" t="s">
        <v>229</v>
      </c>
      <c r="AG35" s="18" t="s">
        <v>230</v>
      </c>
      <c r="AH35" s="18" t="s">
        <v>231</v>
      </c>
      <c r="AI35" s="119"/>
      <c r="AJ35" s="39" t="s">
        <v>221</v>
      </c>
      <c r="AK35" s="25" t="s">
        <v>199</v>
      </c>
    </row>
    <row r="36" spans="1:37" s="34" customFormat="1" x14ac:dyDescent="0.25">
      <c r="A36" s="32" t="s">
        <v>572</v>
      </c>
      <c r="B36" s="18" t="s">
        <v>573</v>
      </c>
      <c r="C36" s="18" t="s">
        <v>573</v>
      </c>
      <c r="D36" s="18" t="s">
        <v>574</v>
      </c>
      <c r="E36" s="18" t="s">
        <v>575</v>
      </c>
      <c r="F36" s="28" t="s">
        <v>576</v>
      </c>
      <c r="G36" s="18" t="s">
        <v>195</v>
      </c>
      <c r="H36" s="29">
        <v>8000000504</v>
      </c>
      <c r="I36" s="29">
        <v>8000000379</v>
      </c>
      <c r="J36" s="29">
        <v>1770000313</v>
      </c>
      <c r="K36" s="29">
        <v>1770000313</v>
      </c>
      <c r="L36" s="18" t="s">
        <v>248</v>
      </c>
      <c r="M36" s="18" t="s">
        <v>248</v>
      </c>
      <c r="N36" s="34" t="s">
        <v>492</v>
      </c>
      <c r="O36" s="35"/>
      <c r="P36" s="35"/>
      <c r="Q36" s="35"/>
      <c r="R36" s="36" t="s">
        <v>198</v>
      </c>
      <c r="S36" s="36" t="s">
        <v>198</v>
      </c>
      <c r="T36" s="18" t="str">
        <f t="shared" si="0"/>
        <v>EN</v>
      </c>
      <c r="U36" s="17" t="s">
        <v>199</v>
      </c>
      <c r="V36" s="17" t="s">
        <v>1384</v>
      </c>
      <c r="W36" s="18" t="s">
        <v>251</v>
      </c>
      <c r="X36" s="19" t="s">
        <v>201</v>
      </c>
      <c r="Y36" s="18" t="s">
        <v>577</v>
      </c>
      <c r="Z36" s="20" t="s">
        <v>426</v>
      </c>
      <c r="AA36" s="18" t="s">
        <v>578</v>
      </c>
      <c r="AB36" s="38" t="s">
        <v>107</v>
      </c>
      <c r="AC36" s="18" t="s">
        <v>107</v>
      </c>
      <c r="AD36" s="38" t="s">
        <v>579</v>
      </c>
      <c r="AE36" s="18" t="s">
        <v>107</v>
      </c>
      <c r="AF36" s="18" t="s">
        <v>255</v>
      </c>
      <c r="AG36" s="18" t="s">
        <v>256</v>
      </c>
      <c r="AH36" s="18" t="s">
        <v>257</v>
      </c>
      <c r="AI36" s="119"/>
      <c r="AJ36" s="39" t="s">
        <v>248</v>
      </c>
      <c r="AK36" s="25" t="s">
        <v>199</v>
      </c>
    </row>
    <row r="37" spans="1:37" s="34" customFormat="1" ht="24" x14ac:dyDescent="0.25">
      <c r="A37" s="32" t="s">
        <v>580</v>
      </c>
      <c r="B37" s="18" t="s">
        <v>581</v>
      </c>
      <c r="C37" s="18" t="s">
        <v>581</v>
      </c>
      <c r="D37" s="18" t="s">
        <v>582</v>
      </c>
      <c r="E37" s="18" t="s">
        <v>583</v>
      </c>
      <c r="F37" s="28" t="s">
        <v>584</v>
      </c>
      <c r="G37" s="18" t="s">
        <v>195</v>
      </c>
      <c r="H37" s="29">
        <v>8000000235</v>
      </c>
      <c r="I37" s="29">
        <v>8000000214</v>
      </c>
      <c r="J37" s="29" t="s">
        <v>585</v>
      </c>
      <c r="K37" s="29" t="s">
        <v>585</v>
      </c>
      <c r="L37" s="18" t="s">
        <v>221</v>
      </c>
      <c r="M37" s="18" t="s">
        <v>202</v>
      </c>
      <c r="N37" s="41" t="s">
        <v>238</v>
      </c>
      <c r="O37" s="35"/>
      <c r="P37" s="35"/>
      <c r="Q37" s="35"/>
      <c r="R37" s="36" t="s">
        <v>198</v>
      </c>
      <c r="S37" s="36" t="s">
        <v>198</v>
      </c>
      <c r="T37" s="18" t="str">
        <f t="shared" si="0"/>
        <v>PL</v>
      </c>
      <c r="U37" s="17" t="s">
        <v>199</v>
      </c>
      <c r="V37" s="17" t="s">
        <v>1384</v>
      </c>
      <c r="W37" s="18" t="s">
        <v>200</v>
      </c>
      <c r="X37" s="19" t="s">
        <v>201</v>
      </c>
      <c r="Y37" s="18" t="s">
        <v>586</v>
      </c>
      <c r="Z37" s="20" t="s">
        <v>202</v>
      </c>
      <c r="AA37" s="18" t="s">
        <v>587</v>
      </c>
      <c r="AB37" s="38" t="s">
        <v>588</v>
      </c>
      <c r="AC37" s="18" t="s">
        <v>107</v>
      </c>
      <c r="AD37" s="38" t="s">
        <v>107</v>
      </c>
      <c r="AE37" s="18" t="s">
        <v>107</v>
      </c>
      <c r="AF37" s="18" t="s">
        <v>229</v>
      </c>
      <c r="AG37" s="18" t="s">
        <v>230</v>
      </c>
      <c r="AH37" s="18" t="s">
        <v>231</v>
      </c>
      <c r="AI37" s="119"/>
      <c r="AJ37" s="39" t="s">
        <v>221</v>
      </c>
      <c r="AK37" s="25" t="s">
        <v>199</v>
      </c>
    </row>
    <row r="38" spans="1:37" s="34" customFormat="1" x14ac:dyDescent="0.25">
      <c r="A38" s="32" t="s">
        <v>589</v>
      </c>
      <c r="B38" s="18" t="s">
        <v>590</v>
      </c>
      <c r="C38" s="18" t="s">
        <v>590</v>
      </c>
      <c r="D38" s="18" t="s">
        <v>591</v>
      </c>
      <c r="E38" s="18" t="s">
        <v>592</v>
      </c>
      <c r="F38" s="28" t="s">
        <v>593</v>
      </c>
      <c r="G38" s="18" t="s">
        <v>213</v>
      </c>
      <c r="H38" s="29">
        <v>8000000007</v>
      </c>
      <c r="I38" s="29">
        <v>8000000508</v>
      </c>
      <c r="J38" s="29">
        <v>1770000120</v>
      </c>
      <c r="K38" s="29">
        <v>1770000120</v>
      </c>
      <c r="L38" s="18" t="s">
        <v>221</v>
      </c>
      <c r="M38" s="18" t="s">
        <v>374</v>
      </c>
      <c r="N38" s="34" t="s">
        <v>223</v>
      </c>
      <c r="O38" s="35"/>
      <c r="P38" s="35"/>
      <c r="Q38" s="35" t="s">
        <v>198</v>
      </c>
      <c r="R38" s="36" t="s">
        <v>198</v>
      </c>
      <c r="S38" s="36" t="s">
        <v>198</v>
      </c>
      <c r="T38" s="18" t="str">
        <f t="shared" si="0"/>
        <v>PL</v>
      </c>
      <c r="U38" s="17" t="s">
        <v>199</v>
      </c>
      <c r="V38" s="17" t="s">
        <v>1384</v>
      </c>
      <c r="W38" s="18" t="s">
        <v>200</v>
      </c>
      <c r="X38" s="19" t="s">
        <v>201</v>
      </c>
      <c r="Y38" s="18" t="s">
        <v>594</v>
      </c>
      <c r="Z38" s="18" t="s">
        <v>202</v>
      </c>
      <c r="AA38" s="18" t="s">
        <v>595</v>
      </c>
      <c r="AB38" s="38" t="s">
        <v>596</v>
      </c>
      <c r="AC38" s="18" t="s">
        <v>107</v>
      </c>
      <c r="AD38" s="38" t="s">
        <v>597</v>
      </c>
      <c r="AE38" s="18" t="s">
        <v>107</v>
      </c>
      <c r="AF38" s="18" t="s">
        <v>229</v>
      </c>
      <c r="AG38" s="18" t="s">
        <v>230</v>
      </c>
      <c r="AH38" s="18" t="s">
        <v>231</v>
      </c>
      <c r="AI38" s="119"/>
      <c r="AJ38" s="39" t="s">
        <v>221</v>
      </c>
      <c r="AK38" s="25" t="s">
        <v>199</v>
      </c>
    </row>
    <row r="39" spans="1:37" s="34" customFormat="1" ht="24" x14ac:dyDescent="0.25">
      <c r="A39" s="32" t="s">
        <v>598</v>
      </c>
      <c r="B39" s="18" t="s">
        <v>599</v>
      </c>
      <c r="C39" s="18" t="s">
        <v>599</v>
      </c>
      <c r="D39" s="18" t="s">
        <v>600</v>
      </c>
      <c r="E39" s="18" t="s">
        <v>219</v>
      </c>
      <c r="F39" s="28" t="s">
        <v>601</v>
      </c>
      <c r="G39" s="18" t="s">
        <v>213</v>
      </c>
      <c r="H39" s="29">
        <v>8000000066</v>
      </c>
      <c r="I39" s="29">
        <v>8000000028</v>
      </c>
      <c r="J39" s="29" t="s">
        <v>602</v>
      </c>
      <c r="K39" s="29" t="s">
        <v>602</v>
      </c>
      <c r="L39" s="18" t="s">
        <v>221</v>
      </c>
      <c r="M39" s="18" t="s">
        <v>603</v>
      </c>
      <c r="N39" s="34" t="s">
        <v>604</v>
      </c>
      <c r="O39" s="35"/>
      <c r="P39" s="35" t="s">
        <v>198</v>
      </c>
      <c r="Q39" s="35"/>
      <c r="R39" s="36" t="s">
        <v>198</v>
      </c>
      <c r="S39" s="36" t="s">
        <v>198</v>
      </c>
      <c r="T39" s="18" t="str">
        <f t="shared" si="0"/>
        <v>PL</v>
      </c>
      <c r="U39" s="17" t="s">
        <v>199</v>
      </c>
      <c r="V39" s="17" t="s">
        <v>1384</v>
      </c>
      <c r="W39" s="18" t="s">
        <v>200</v>
      </c>
      <c r="X39" s="19" t="s">
        <v>201</v>
      </c>
      <c r="Y39" s="18" t="s">
        <v>605</v>
      </c>
      <c r="Z39" s="20" t="s">
        <v>202</v>
      </c>
      <c r="AA39" s="18" t="s">
        <v>606</v>
      </c>
      <c r="AB39" s="38" t="s">
        <v>607</v>
      </c>
      <c r="AC39" s="18" t="s">
        <v>107</v>
      </c>
      <c r="AD39" s="38" t="s">
        <v>608</v>
      </c>
      <c r="AE39" s="18" t="s">
        <v>107</v>
      </c>
      <c r="AF39" s="18" t="s">
        <v>229</v>
      </c>
      <c r="AG39" s="18" t="s">
        <v>230</v>
      </c>
      <c r="AH39" s="18" t="s">
        <v>231</v>
      </c>
      <c r="AI39" s="119"/>
      <c r="AJ39" s="39" t="s">
        <v>221</v>
      </c>
      <c r="AK39" s="25" t="s">
        <v>199</v>
      </c>
    </row>
    <row r="40" spans="1:37" s="34" customFormat="1" ht="24" x14ac:dyDescent="0.25">
      <c r="A40" s="32" t="s">
        <v>609</v>
      </c>
      <c r="B40" s="18" t="s">
        <v>610</v>
      </c>
      <c r="C40" s="18" t="s">
        <v>610</v>
      </c>
      <c r="D40" s="18" t="s">
        <v>611</v>
      </c>
      <c r="E40" s="18" t="s">
        <v>612</v>
      </c>
      <c r="F40" s="28" t="s">
        <v>613</v>
      </c>
      <c r="G40" s="18" t="s">
        <v>213</v>
      </c>
      <c r="H40" s="29">
        <v>8000000072</v>
      </c>
      <c r="I40" s="29">
        <v>8000000035</v>
      </c>
      <c r="J40" s="29" t="s">
        <v>614</v>
      </c>
      <c r="K40" s="29" t="s">
        <v>614</v>
      </c>
      <c r="L40" s="18" t="s">
        <v>221</v>
      </c>
      <c r="M40" s="18" t="s">
        <v>541</v>
      </c>
      <c r="N40" s="41" t="s">
        <v>238</v>
      </c>
      <c r="O40" s="35"/>
      <c r="P40" s="35"/>
      <c r="Q40" s="35"/>
      <c r="R40" s="36" t="s">
        <v>107</v>
      </c>
      <c r="S40" s="36" t="s">
        <v>198</v>
      </c>
      <c r="T40" s="18" t="str">
        <f t="shared" si="0"/>
        <v>PL</v>
      </c>
      <c r="U40" s="17" t="s">
        <v>199</v>
      </c>
      <c r="V40" s="17" t="s">
        <v>1384</v>
      </c>
      <c r="W40" s="18" t="s">
        <v>200</v>
      </c>
      <c r="X40" s="19" t="s">
        <v>201</v>
      </c>
      <c r="Y40" s="18" t="s">
        <v>615</v>
      </c>
      <c r="Z40" s="20" t="s">
        <v>260</v>
      </c>
      <c r="AA40" s="18" t="s">
        <v>616</v>
      </c>
      <c r="AB40" s="38" t="s">
        <v>617</v>
      </c>
      <c r="AC40" s="18" t="s">
        <v>107</v>
      </c>
      <c r="AD40" s="38" t="s">
        <v>618</v>
      </c>
      <c r="AE40" s="18" t="s">
        <v>107</v>
      </c>
      <c r="AF40" s="18" t="s">
        <v>229</v>
      </c>
      <c r="AG40" s="18" t="s">
        <v>230</v>
      </c>
      <c r="AH40" s="18" t="s">
        <v>231</v>
      </c>
      <c r="AI40" s="119"/>
      <c r="AJ40" s="39" t="s">
        <v>221</v>
      </c>
      <c r="AK40" s="25" t="s">
        <v>199</v>
      </c>
    </row>
    <row r="41" spans="1:37" s="34" customFormat="1" ht="24" x14ac:dyDescent="0.25">
      <c r="A41" s="32" t="s">
        <v>624</v>
      </c>
      <c r="B41" s="18" t="s">
        <v>625</v>
      </c>
      <c r="C41" s="18" t="s">
        <v>625</v>
      </c>
      <c r="D41" s="18" t="s">
        <v>626</v>
      </c>
      <c r="E41" s="18" t="s">
        <v>348</v>
      </c>
      <c r="F41" s="28" t="s">
        <v>627</v>
      </c>
      <c r="G41" s="18" t="s">
        <v>213</v>
      </c>
      <c r="H41" s="29">
        <v>8000000398</v>
      </c>
      <c r="I41" s="29">
        <v>8000000475</v>
      </c>
      <c r="J41" s="29" t="s">
        <v>628</v>
      </c>
      <c r="K41" s="29" t="s">
        <v>628</v>
      </c>
      <c r="L41" s="18" t="s">
        <v>221</v>
      </c>
      <c r="M41" s="18" t="s">
        <v>629</v>
      </c>
      <c r="N41" s="34" t="s">
        <v>630</v>
      </c>
      <c r="O41" s="35" t="s">
        <v>198</v>
      </c>
      <c r="P41" s="35"/>
      <c r="Q41" s="35"/>
      <c r="R41" s="36" t="s">
        <v>198</v>
      </c>
      <c r="S41" s="36" t="s">
        <v>198</v>
      </c>
      <c r="T41" s="18" t="s">
        <v>631</v>
      </c>
      <c r="U41" s="17" t="s">
        <v>199</v>
      </c>
      <c r="V41" s="17" t="s">
        <v>1384</v>
      </c>
      <c r="W41" s="18" t="s">
        <v>200</v>
      </c>
      <c r="X41" s="19" t="s">
        <v>201</v>
      </c>
      <c r="Y41" s="18" t="s">
        <v>632</v>
      </c>
      <c r="Z41" s="18" t="s">
        <v>225</v>
      </c>
      <c r="AA41" s="18" t="s">
        <v>633</v>
      </c>
      <c r="AB41" s="38" t="s">
        <v>634</v>
      </c>
      <c r="AC41" s="18" t="s">
        <v>107</v>
      </c>
      <c r="AD41" s="38" t="s">
        <v>635</v>
      </c>
      <c r="AE41" s="18" t="s">
        <v>107</v>
      </c>
      <c r="AF41" s="18" t="s">
        <v>229</v>
      </c>
      <c r="AG41" s="18" t="s">
        <v>230</v>
      </c>
      <c r="AH41" s="18" t="s">
        <v>231</v>
      </c>
      <c r="AI41" s="119"/>
      <c r="AJ41" s="39" t="s">
        <v>221</v>
      </c>
      <c r="AK41" s="25" t="s">
        <v>199</v>
      </c>
    </row>
    <row r="42" spans="1:37" s="34" customFormat="1" ht="24" x14ac:dyDescent="0.25">
      <c r="A42" s="32" t="s">
        <v>636</v>
      </c>
      <c r="B42" s="18" t="s">
        <v>637</v>
      </c>
      <c r="C42" s="18" t="s">
        <v>637</v>
      </c>
      <c r="D42" s="18" t="s">
        <v>638</v>
      </c>
      <c r="E42" s="18" t="s">
        <v>639</v>
      </c>
      <c r="F42" s="28" t="s">
        <v>640</v>
      </c>
      <c r="G42" s="18" t="s">
        <v>213</v>
      </c>
      <c r="H42" s="29">
        <v>8000000073</v>
      </c>
      <c r="I42" s="29">
        <v>8000000036</v>
      </c>
      <c r="J42" s="29" t="s">
        <v>641</v>
      </c>
      <c r="K42" s="29" t="s">
        <v>641</v>
      </c>
      <c r="L42" s="18" t="s">
        <v>221</v>
      </c>
      <c r="M42" s="18" t="s">
        <v>603</v>
      </c>
      <c r="N42" s="34" t="s">
        <v>604</v>
      </c>
      <c r="O42" s="35"/>
      <c r="P42" s="35" t="s">
        <v>198</v>
      </c>
      <c r="Q42" s="35"/>
      <c r="R42" s="36" t="s">
        <v>198</v>
      </c>
      <c r="S42" s="36" t="s">
        <v>198</v>
      </c>
      <c r="T42" s="18" t="str">
        <f t="shared" ref="T42:T73" si="1">IF(L42="Poland","PL","EN")</f>
        <v>PL</v>
      </c>
      <c r="U42" s="17" t="s">
        <v>199</v>
      </c>
      <c r="V42" s="17" t="s">
        <v>1384</v>
      </c>
      <c r="W42" s="18" t="s">
        <v>200</v>
      </c>
      <c r="X42" s="19" t="s">
        <v>201</v>
      </c>
      <c r="Y42" s="18" t="s">
        <v>642</v>
      </c>
      <c r="Z42" s="20" t="s">
        <v>202</v>
      </c>
      <c r="AA42" s="18" t="s">
        <v>643</v>
      </c>
      <c r="AB42" s="38" t="s">
        <v>644</v>
      </c>
      <c r="AC42" s="18" t="s">
        <v>107</v>
      </c>
      <c r="AD42" s="38" t="s">
        <v>645</v>
      </c>
      <c r="AE42" s="18" t="s">
        <v>107</v>
      </c>
      <c r="AF42" s="18" t="s">
        <v>229</v>
      </c>
      <c r="AG42" s="18" t="s">
        <v>230</v>
      </c>
      <c r="AH42" s="18" t="s">
        <v>231</v>
      </c>
      <c r="AI42" s="119"/>
      <c r="AJ42" s="39" t="s">
        <v>221</v>
      </c>
      <c r="AK42" s="25" t="s">
        <v>199</v>
      </c>
    </row>
    <row r="43" spans="1:37" s="34" customFormat="1" ht="24" x14ac:dyDescent="0.25">
      <c r="A43" s="32" t="s">
        <v>646</v>
      </c>
      <c r="B43" s="18" t="s">
        <v>647</v>
      </c>
      <c r="C43" s="18" t="s">
        <v>647</v>
      </c>
      <c r="D43" s="18" t="s">
        <v>648</v>
      </c>
      <c r="E43" s="18" t="s">
        <v>451</v>
      </c>
      <c r="F43" s="28" t="s">
        <v>649</v>
      </c>
      <c r="G43" s="18" t="s">
        <v>213</v>
      </c>
      <c r="H43" s="29">
        <v>8000000399</v>
      </c>
      <c r="I43" s="29">
        <v>8000000476</v>
      </c>
      <c r="J43" s="29" t="s">
        <v>650</v>
      </c>
      <c r="K43" s="29" t="s">
        <v>650</v>
      </c>
      <c r="L43" s="18" t="s">
        <v>221</v>
      </c>
      <c r="M43" s="18" t="s">
        <v>423</v>
      </c>
      <c r="N43" s="34" t="s">
        <v>424</v>
      </c>
      <c r="O43" s="35"/>
      <c r="P43" s="35"/>
      <c r="Q43" s="35"/>
      <c r="R43" s="36" t="s">
        <v>198</v>
      </c>
      <c r="S43" s="36" t="s">
        <v>198</v>
      </c>
      <c r="T43" s="18" t="str">
        <f t="shared" si="1"/>
        <v>PL</v>
      </c>
      <c r="U43" s="17" t="s">
        <v>199</v>
      </c>
      <c r="V43" s="17" t="s">
        <v>1384</v>
      </c>
      <c r="W43" s="18" t="s">
        <v>200</v>
      </c>
      <c r="X43" s="19" t="s">
        <v>201</v>
      </c>
      <c r="Y43" s="18" t="s">
        <v>338</v>
      </c>
      <c r="Z43" s="18" t="s">
        <v>260</v>
      </c>
      <c r="AA43" s="18" t="s">
        <v>651</v>
      </c>
      <c r="AB43" s="38" t="s">
        <v>652</v>
      </c>
      <c r="AC43" s="18" t="s">
        <v>107</v>
      </c>
      <c r="AD43" s="38" t="s">
        <v>653</v>
      </c>
      <c r="AE43" s="18" t="s">
        <v>107</v>
      </c>
      <c r="AF43" s="18" t="s">
        <v>272</v>
      </c>
      <c r="AG43" s="18" t="s">
        <v>273</v>
      </c>
      <c r="AH43" s="18" t="s">
        <v>274</v>
      </c>
      <c r="AI43" s="119"/>
      <c r="AJ43" s="39" t="s">
        <v>221</v>
      </c>
      <c r="AK43" s="25" t="s">
        <v>199</v>
      </c>
    </row>
    <row r="44" spans="1:37" s="34" customFormat="1" ht="24" x14ac:dyDescent="0.25">
      <c r="A44" s="32" t="s">
        <v>654</v>
      </c>
      <c r="B44" s="18" t="s">
        <v>655</v>
      </c>
      <c r="C44" s="18" t="s">
        <v>655</v>
      </c>
      <c r="D44" s="18" t="s">
        <v>656</v>
      </c>
      <c r="E44" s="18" t="s">
        <v>657</v>
      </c>
      <c r="F44" s="28" t="s">
        <v>658</v>
      </c>
      <c r="G44" s="18" t="s">
        <v>213</v>
      </c>
      <c r="H44" s="29">
        <v>8000000400</v>
      </c>
      <c r="I44" s="29">
        <v>8000000477</v>
      </c>
      <c r="J44" s="29" t="s">
        <v>659</v>
      </c>
      <c r="K44" s="29" t="s">
        <v>659</v>
      </c>
      <c r="L44" s="18" t="s">
        <v>221</v>
      </c>
      <c r="M44" s="18" t="s">
        <v>423</v>
      </c>
      <c r="N44" s="34" t="s">
        <v>424</v>
      </c>
      <c r="O44" s="35"/>
      <c r="P44" s="35"/>
      <c r="Q44" s="35"/>
      <c r="R44" s="36" t="s">
        <v>198</v>
      </c>
      <c r="S44" s="36" t="s">
        <v>198</v>
      </c>
      <c r="T44" s="18" t="str">
        <f t="shared" si="1"/>
        <v>PL</v>
      </c>
      <c r="U44" s="17" t="s">
        <v>199</v>
      </c>
      <c r="V44" s="17" t="s">
        <v>1384</v>
      </c>
      <c r="W44" s="18" t="s">
        <v>200</v>
      </c>
      <c r="X44" s="19" t="s">
        <v>201</v>
      </c>
      <c r="Y44" s="18" t="s">
        <v>338</v>
      </c>
      <c r="Z44" s="18" t="s">
        <v>260</v>
      </c>
      <c r="AA44" s="18" t="s">
        <v>660</v>
      </c>
      <c r="AB44" s="38" t="s">
        <v>661</v>
      </c>
      <c r="AC44" s="18" t="s">
        <v>107</v>
      </c>
      <c r="AD44" s="38" t="s">
        <v>662</v>
      </c>
      <c r="AE44" s="18" t="s">
        <v>107</v>
      </c>
      <c r="AF44" s="18" t="s">
        <v>286</v>
      </c>
      <c r="AG44" s="18" t="s">
        <v>287</v>
      </c>
      <c r="AH44" s="18" t="s">
        <v>288</v>
      </c>
      <c r="AI44" s="119"/>
      <c r="AJ44" s="39" t="s">
        <v>221</v>
      </c>
      <c r="AK44" s="25" t="s">
        <v>199</v>
      </c>
    </row>
    <row r="45" spans="1:37" s="5" customFormat="1" ht="24" x14ac:dyDescent="0.25">
      <c r="A45" s="32" t="s">
        <v>664</v>
      </c>
      <c r="B45" s="18" t="s">
        <v>665</v>
      </c>
      <c r="C45" s="18" t="s">
        <v>665</v>
      </c>
      <c r="D45" s="18" t="s">
        <v>666</v>
      </c>
      <c r="E45" s="18" t="s">
        <v>592</v>
      </c>
      <c r="F45" s="28" t="s">
        <v>667</v>
      </c>
      <c r="G45" s="18" t="s">
        <v>213</v>
      </c>
      <c r="H45" s="29">
        <v>8000000401</v>
      </c>
      <c r="I45" s="29">
        <v>8000000478</v>
      </c>
      <c r="J45" s="29" t="s">
        <v>668</v>
      </c>
      <c r="K45" s="29" t="s">
        <v>668</v>
      </c>
      <c r="L45" s="18" t="s">
        <v>221</v>
      </c>
      <c r="M45" s="18" t="s">
        <v>603</v>
      </c>
      <c r="N45" s="18" t="s">
        <v>604</v>
      </c>
      <c r="O45" s="35"/>
      <c r="P45" s="35" t="s">
        <v>198</v>
      </c>
      <c r="Q45" s="35"/>
      <c r="R45" s="36" t="s">
        <v>198</v>
      </c>
      <c r="S45" s="36" t="s">
        <v>198</v>
      </c>
      <c r="T45" s="18" t="str">
        <f t="shared" si="1"/>
        <v>PL</v>
      </c>
      <c r="U45" s="17" t="s">
        <v>199</v>
      </c>
      <c r="V45" s="17" t="s">
        <v>1384</v>
      </c>
      <c r="W45" s="18" t="s">
        <v>200</v>
      </c>
      <c r="X45" s="19" t="s">
        <v>201</v>
      </c>
      <c r="Y45" s="18" t="s">
        <v>669</v>
      </c>
      <c r="Z45" s="20" t="s">
        <v>202</v>
      </c>
      <c r="AA45" s="18" t="s">
        <v>670</v>
      </c>
      <c r="AB45" s="38" t="s">
        <v>671</v>
      </c>
      <c r="AC45" s="18" t="s">
        <v>107</v>
      </c>
      <c r="AD45" s="38" t="s">
        <v>672</v>
      </c>
      <c r="AE45" s="18" t="s">
        <v>107</v>
      </c>
      <c r="AF45" s="18" t="s">
        <v>286</v>
      </c>
      <c r="AG45" s="18" t="s">
        <v>287</v>
      </c>
      <c r="AH45" s="18" t="s">
        <v>288</v>
      </c>
      <c r="AI45" s="119"/>
      <c r="AJ45" s="39" t="s">
        <v>221</v>
      </c>
      <c r="AK45" s="25" t="s">
        <v>199</v>
      </c>
    </row>
    <row r="46" spans="1:37" s="34" customFormat="1" x14ac:dyDescent="0.25">
      <c r="A46" s="32" t="s">
        <v>673</v>
      </c>
      <c r="B46" s="18" t="s">
        <v>674</v>
      </c>
      <c r="C46" s="18" t="s">
        <v>674</v>
      </c>
      <c r="D46" s="18" t="s">
        <v>675</v>
      </c>
      <c r="E46" s="18" t="s">
        <v>676</v>
      </c>
      <c r="F46" s="28" t="s">
        <v>677</v>
      </c>
      <c r="G46" s="18" t="s">
        <v>213</v>
      </c>
      <c r="H46" s="54">
        <v>8000000240</v>
      </c>
      <c r="I46" s="54">
        <v>8000000220</v>
      </c>
      <c r="J46" s="54">
        <v>1770000233</v>
      </c>
      <c r="K46" s="29">
        <v>1770000233</v>
      </c>
      <c r="L46" s="18" t="s">
        <v>221</v>
      </c>
      <c r="M46" s="18" t="s">
        <v>423</v>
      </c>
      <c r="N46" s="34" t="s">
        <v>424</v>
      </c>
      <c r="O46" s="35"/>
      <c r="P46" s="35"/>
      <c r="Q46" s="35"/>
      <c r="R46" s="36" t="s">
        <v>198</v>
      </c>
      <c r="S46" s="36" t="s">
        <v>198</v>
      </c>
      <c r="T46" s="18" t="str">
        <f t="shared" si="1"/>
        <v>PL</v>
      </c>
      <c r="U46" s="17" t="s">
        <v>199</v>
      </c>
      <c r="V46" s="17" t="s">
        <v>1384</v>
      </c>
      <c r="W46" s="18" t="s">
        <v>200</v>
      </c>
      <c r="X46" s="19" t="s">
        <v>201</v>
      </c>
      <c r="Y46" s="18" t="s">
        <v>678</v>
      </c>
      <c r="Z46" s="18" t="s">
        <v>260</v>
      </c>
      <c r="AA46" s="18" t="s">
        <v>679</v>
      </c>
      <c r="AB46" s="38" t="s">
        <v>680</v>
      </c>
      <c r="AC46" s="18" t="s">
        <v>107</v>
      </c>
      <c r="AD46" s="38" t="s">
        <v>681</v>
      </c>
      <c r="AE46" s="18" t="s">
        <v>107</v>
      </c>
      <c r="AF46" s="18" t="s">
        <v>229</v>
      </c>
      <c r="AG46" s="18" t="s">
        <v>230</v>
      </c>
      <c r="AH46" s="18" t="s">
        <v>231</v>
      </c>
      <c r="AI46" s="119"/>
      <c r="AJ46" s="39" t="s">
        <v>221</v>
      </c>
      <c r="AK46" s="25" t="s">
        <v>199</v>
      </c>
    </row>
    <row r="47" spans="1:37" s="34" customFormat="1" x14ac:dyDescent="0.25">
      <c r="A47" s="32" t="s">
        <v>684</v>
      </c>
      <c r="B47" s="18" t="s">
        <v>685</v>
      </c>
      <c r="C47" s="18" t="s">
        <v>685</v>
      </c>
      <c r="D47" s="18" t="s">
        <v>686</v>
      </c>
      <c r="E47" s="18" t="s">
        <v>687</v>
      </c>
      <c r="F47" s="28" t="s">
        <v>688</v>
      </c>
      <c r="G47" s="18" t="s">
        <v>213</v>
      </c>
      <c r="H47" s="29">
        <v>8000000507</v>
      </c>
      <c r="I47" s="29">
        <v>8000000383</v>
      </c>
      <c r="J47" s="29">
        <v>1770000335</v>
      </c>
      <c r="K47" s="29">
        <v>1770000335</v>
      </c>
      <c r="L47" s="18" t="s">
        <v>221</v>
      </c>
      <c r="M47" s="18" t="s">
        <v>307</v>
      </c>
      <c r="N47" s="34" t="s">
        <v>689</v>
      </c>
      <c r="O47" s="35"/>
      <c r="P47" s="35"/>
      <c r="Q47" s="35"/>
      <c r="R47" s="36" t="s">
        <v>198</v>
      </c>
      <c r="S47" s="36" t="s">
        <v>198</v>
      </c>
      <c r="T47" s="18" t="str">
        <f t="shared" si="1"/>
        <v>PL</v>
      </c>
      <c r="U47" s="17" t="s">
        <v>199</v>
      </c>
      <c r="V47" s="17" t="s">
        <v>1384</v>
      </c>
      <c r="W47" s="18" t="s">
        <v>200</v>
      </c>
      <c r="X47" s="19" t="s">
        <v>201</v>
      </c>
      <c r="Y47" s="18" t="s">
        <v>690</v>
      </c>
      <c r="Z47" s="18" t="s">
        <v>260</v>
      </c>
      <c r="AA47" s="18" t="s">
        <v>691</v>
      </c>
      <c r="AB47" s="38" t="s">
        <v>692</v>
      </c>
      <c r="AC47" s="18" t="s">
        <v>107</v>
      </c>
      <c r="AD47" s="38" t="s">
        <v>693</v>
      </c>
      <c r="AE47" s="18" t="s">
        <v>107</v>
      </c>
      <c r="AF47" s="18" t="s">
        <v>286</v>
      </c>
      <c r="AG47" s="18" t="s">
        <v>287</v>
      </c>
      <c r="AH47" s="18" t="s">
        <v>288</v>
      </c>
      <c r="AI47" s="119"/>
      <c r="AJ47" s="39" t="s">
        <v>221</v>
      </c>
      <c r="AK47" s="25" t="s">
        <v>199</v>
      </c>
    </row>
    <row r="48" spans="1:37" s="34" customFormat="1" ht="24" x14ac:dyDescent="0.25">
      <c r="A48" s="32" t="s">
        <v>694</v>
      </c>
      <c r="B48" s="18" t="s">
        <v>695</v>
      </c>
      <c r="C48" s="18" t="s">
        <v>695</v>
      </c>
      <c r="D48" s="18" t="s">
        <v>696</v>
      </c>
      <c r="E48" s="18" t="s">
        <v>306</v>
      </c>
      <c r="F48" s="28" t="s">
        <v>697</v>
      </c>
      <c r="G48" s="18" t="s">
        <v>213</v>
      </c>
      <c r="H48" s="29">
        <v>8000000402</v>
      </c>
      <c r="I48" s="29">
        <v>8000000479</v>
      </c>
      <c r="J48" s="29" t="s">
        <v>698</v>
      </c>
      <c r="K48" s="29" t="s">
        <v>698</v>
      </c>
      <c r="L48" s="18" t="s">
        <v>221</v>
      </c>
      <c r="M48" s="18" t="s">
        <v>267</v>
      </c>
      <c r="N48" s="34" t="s">
        <v>268</v>
      </c>
      <c r="O48" s="35" t="s">
        <v>198</v>
      </c>
      <c r="P48" s="35"/>
      <c r="Q48" s="35"/>
      <c r="R48" s="36" t="s">
        <v>198</v>
      </c>
      <c r="S48" s="36" t="s">
        <v>198</v>
      </c>
      <c r="T48" s="18" t="str">
        <f t="shared" si="1"/>
        <v>PL</v>
      </c>
      <c r="U48" s="17" t="s">
        <v>199</v>
      </c>
      <c r="V48" s="17" t="s">
        <v>1384</v>
      </c>
      <c r="W48" s="18" t="s">
        <v>200</v>
      </c>
      <c r="X48" s="19" t="s">
        <v>201</v>
      </c>
      <c r="Y48" s="18" t="s">
        <v>185</v>
      </c>
      <c r="Z48" s="18" t="s">
        <v>260</v>
      </c>
      <c r="AA48" s="18" t="s">
        <v>699</v>
      </c>
      <c r="AB48" s="38" t="s">
        <v>700</v>
      </c>
      <c r="AC48" s="18" t="s">
        <v>107</v>
      </c>
      <c r="AD48" s="38" t="s">
        <v>701</v>
      </c>
      <c r="AE48" s="18" t="s">
        <v>107</v>
      </c>
      <c r="AF48" s="18" t="s">
        <v>229</v>
      </c>
      <c r="AG48" s="18" t="s">
        <v>230</v>
      </c>
      <c r="AH48" s="18" t="s">
        <v>231</v>
      </c>
      <c r="AI48" s="119"/>
      <c r="AJ48" s="39" t="s">
        <v>221</v>
      </c>
      <c r="AK48" s="25" t="s">
        <v>199</v>
      </c>
    </row>
    <row r="49" spans="1:37" s="34" customFormat="1" ht="24" x14ac:dyDescent="0.25">
      <c r="A49" s="32" t="s">
        <v>702</v>
      </c>
      <c r="B49" s="18" t="s">
        <v>703</v>
      </c>
      <c r="C49" s="18" t="s">
        <v>703</v>
      </c>
      <c r="D49" s="18" t="s">
        <v>704</v>
      </c>
      <c r="E49" s="18" t="s">
        <v>705</v>
      </c>
      <c r="F49" s="28" t="s">
        <v>706</v>
      </c>
      <c r="G49" s="18" t="s">
        <v>195</v>
      </c>
      <c r="H49" s="29">
        <v>8000000243</v>
      </c>
      <c r="I49" s="29">
        <v>8000000223</v>
      </c>
      <c r="J49" s="29" t="s">
        <v>707</v>
      </c>
      <c r="K49" s="29" t="s">
        <v>707</v>
      </c>
      <c r="L49" s="18" t="s">
        <v>221</v>
      </c>
      <c r="M49" s="18" t="s">
        <v>394</v>
      </c>
      <c r="N49" s="41" t="s">
        <v>238</v>
      </c>
      <c r="O49" s="35"/>
      <c r="P49" s="35"/>
      <c r="Q49" s="35"/>
      <c r="R49" s="36" t="s">
        <v>198</v>
      </c>
      <c r="S49" s="36" t="s">
        <v>198</v>
      </c>
      <c r="T49" s="18" t="str">
        <f t="shared" si="1"/>
        <v>PL</v>
      </c>
      <c r="U49" s="17" t="s">
        <v>199</v>
      </c>
      <c r="V49" s="17" t="s">
        <v>1384</v>
      </c>
      <c r="W49" s="18" t="s">
        <v>200</v>
      </c>
      <c r="X49" s="19" t="s">
        <v>201</v>
      </c>
      <c r="Y49" s="18" t="s">
        <v>317</v>
      </c>
      <c r="Z49" s="20" t="s">
        <v>426</v>
      </c>
      <c r="AA49" s="18" t="s">
        <v>708</v>
      </c>
      <c r="AB49" s="38" t="s">
        <v>709</v>
      </c>
      <c r="AC49" s="18" t="s">
        <v>107</v>
      </c>
      <c r="AD49" s="38" t="s">
        <v>710</v>
      </c>
      <c r="AE49" s="18" t="s">
        <v>107</v>
      </c>
      <c r="AF49" s="18" t="s">
        <v>272</v>
      </c>
      <c r="AG49" s="18" t="s">
        <v>273</v>
      </c>
      <c r="AH49" s="18" t="s">
        <v>274</v>
      </c>
      <c r="AI49" s="119"/>
      <c r="AJ49" s="39" t="s">
        <v>221</v>
      </c>
      <c r="AK49" s="25" t="s">
        <v>199</v>
      </c>
    </row>
    <row r="50" spans="1:37" s="5" customFormat="1" x14ac:dyDescent="0.25">
      <c r="A50" s="32" t="s">
        <v>711</v>
      </c>
      <c r="B50" s="18" t="s">
        <v>712</v>
      </c>
      <c r="C50" s="18" t="s">
        <v>712</v>
      </c>
      <c r="D50" s="18" t="s">
        <v>713</v>
      </c>
      <c r="E50" s="18" t="s">
        <v>714</v>
      </c>
      <c r="F50" s="28" t="s">
        <v>715</v>
      </c>
      <c r="G50" s="18" t="s">
        <v>213</v>
      </c>
      <c r="H50" s="29">
        <v>8000000508</v>
      </c>
      <c r="I50" s="29">
        <v>8000000384</v>
      </c>
      <c r="J50" s="29">
        <v>1770000310</v>
      </c>
      <c r="K50" s="29">
        <v>1770000310</v>
      </c>
      <c r="L50" s="18" t="s">
        <v>314</v>
      </c>
      <c r="M50" s="18" t="s">
        <v>337</v>
      </c>
      <c r="N50" s="18" t="s">
        <v>315</v>
      </c>
      <c r="O50" s="35"/>
      <c r="P50" s="35"/>
      <c r="Q50" s="35"/>
      <c r="R50" s="36" t="s">
        <v>198</v>
      </c>
      <c r="S50" s="36" t="s">
        <v>198</v>
      </c>
      <c r="T50" s="18" t="str">
        <f t="shared" si="1"/>
        <v>EN</v>
      </c>
      <c r="U50" s="17" t="s">
        <v>199</v>
      </c>
      <c r="V50" s="17" t="s">
        <v>1384</v>
      </c>
      <c r="W50" s="18" t="s">
        <v>316</v>
      </c>
      <c r="X50" s="19" t="s">
        <v>201</v>
      </c>
      <c r="Y50" s="18" t="s">
        <v>716</v>
      </c>
      <c r="Z50" s="20" t="s">
        <v>260</v>
      </c>
      <c r="AA50" s="18" t="s">
        <v>717</v>
      </c>
      <c r="AB50" s="38" t="s">
        <v>107</v>
      </c>
      <c r="AC50" s="18" t="s">
        <v>107</v>
      </c>
      <c r="AD50" s="38" t="s">
        <v>718</v>
      </c>
      <c r="AE50" s="18" t="s">
        <v>107</v>
      </c>
      <c r="AF50" s="18" t="s">
        <v>621</v>
      </c>
      <c r="AG50" s="18" t="s">
        <v>622</v>
      </c>
      <c r="AH50" s="18" t="s">
        <v>623</v>
      </c>
      <c r="AI50" s="119"/>
      <c r="AJ50" s="39" t="s">
        <v>314</v>
      </c>
      <c r="AK50" s="25" t="s">
        <v>199</v>
      </c>
    </row>
    <row r="51" spans="1:37" s="34" customFormat="1" ht="24" x14ac:dyDescent="0.25">
      <c r="A51" s="32" t="s">
        <v>721</v>
      </c>
      <c r="B51" s="18" t="s">
        <v>722</v>
      </c>
      <c r="C51" s="18" t="s">
        <v>722</v>
      </c>
      <c r="D51" s="18" t="s">
        <v>184</v>
      </c>
      <c r="E51" s="18" t="s">
        <v>402</v>
      </c>
      <c r="F51" s="28" t="s">
        <v>723</v>
      </c>
      <c r="G51" s="18" t="s">
        <v>213</v>
      </c>
      <c r="H51" s="29">
        <v>8000000404</v>
      </c>
      <c r="I51" s="29">
        <v>8000000481</v>
      </c>
      <c r="J51" s="29" t="s">
        <v>724</v>
      </c>
      <c r="K51" s="29" t="s">
        <v>724</v>
      </c>
      <c r="L51" s="18" t="s">
        <v>221</v>
      </c>
      <c r="M51" s="18" t="s">
        <v>423</v>
      </c>
      <c r="N51" s="34" t="s">
        <v>424</v>
      </c>
      <c r="O51" s="35"/>
      <c r="P51" s="35"/>
      <c r="Q51" s="35"/>
      <c r="R51" s="36" t="s">
        <v>198</v>
      </c>
      <c r="S51" s="36" t="s">
        <v>198</v>
      </c>
      <c r="T51" s="18" t="str">
        <f t="shared" si="1"/>
        <v>PL</v>
      </c>
      <c r="U51" s="17" t="s">
        <v>199</v>
      </c>
      <c r="V51" s="17" t="s">
        <v>1384</v>
      </c>
      <c r="W51" s="18" t="s">
        <v>200</v>
      </c>
      <c r="X51" s="19" t="s">
        <v>201</v>
      </c>
      <c r="Y51" s="18" t="s">
        <v>338</v>
      </c>
      <c r="Z51" s="18" t="s">
        <v>260</v>
      </c>
      <c r="AA51" s="18" t="s">
        <v>725</v>
      </c>
      <c r="AB51" s="38" t="s">
        <v>726</v>
      </c>
      <c r="AC51" s="18" t="s">
        <v>107</v>
      </c>
      <c r="AD51" s="38" t="s">
        <v>727</v>
      </c>
      <c r="AE51" s="18" t="s">
        <v>107</v>
      </c>
      <c r="AF51" s="18" t="s">
        <v>229</v>
      </c>
      <c r="AG51" s="18" t="s">
        <v>230</v>
      </c>
      <c r="AH51" s="18" t="s">
        <v>231</v>
      </c>
      <c r="AI51" s="119"/>
      <c r="AJ51" s="39" t="s">
        <v>221</v>
      </c>
      <c r="AK51" s="25" t="s">
        <v>199</v>
      </c>
    </row>
    <row r="52" spans="1:37" s="34" customFormat="1" ht="24" x14ac:dyDescent="0.25">
      <c r="A52" s="32" t="s">
        <v>729</v>
      </c>
      <c r="B52" s="18" t="s">
        <v>730</v>
      </c>
      <c r="C52" s="18" t="s">
        <v>730</v>
      </c>
      <c r="D52" s="18" t="s">
        <v>731</v>
      </c>
      <c r="E52" s="18" t="s">
        <v>732</v>
      </c>
      <c r="F52" s="28" t="s">
        <v>733</v>
      </c>
      <c r="G52" s="18" t="s">
        <v>213</v>
      </c>
      <c r="H52" s="29">
        <v>8000000239</v>
      </c>
      <c r="I52" s="29">
        <v>8000000219</v>
      </c>
      <c r="J52" s="29" t="s">
        <v>734</v>
      </c>
      <c r="K52" s="29" t="s">
        <v>734</v>
      </c>
      <c r="L52" s="18" t="s">
        <v>361</v>
      </c>
      <c r="M52" s="18" t="s">
        <v>361</v>
      </c>
      <c r="N52" s="34" t="s">
        <v>511</v>
      </c>
      <c r="O52" s="35"/>
      <c r="P52" s="35"/>
      <c r="Q52" s="35"/>
      <c r="R52" s="36" t="s">
        <v>198</v>
      </c>
      <c r="S52" s="36" t="s">
        <v>198</v>
      </c>
      <c r="T52" s="18" t="str">
        <f t="shared" si="1"/>
        <v>EN</v>
      </c>
      <c r="U52" s="17" t="s">
        <v>199</v>
      </c>
      <c r="V52" s="17" t="s">
        <v>1384</v>
      </c>
      <c r="W52" s="18" t="s">
        <v>200</v>
      </c>
      <c r="X52" s="19" t="s">
        <v>201</v>
      </c>
      <c r="Y52" s="18" t="s">
        <v>735</v>
      </c>
      <c r="Z52" s="18" t="s">
        <v>260</v>
      </c>
      <c r="AA52" s="18" t="s">
        <v>736</v>
      </c>
      <c r="AB52" s="38" t="s">
        <v>107</v>
      </c>
      <c r="AC52" s="18" t="s">
        <v>107</v>
      </c>
      <c r="AD52" s="53" t="s">
        <v>737</v>
      </c>
      <c r="AE52" s="18" t="s">
        <v>107</v>
      </c>
      <c r="AF52" s="18" t="s">
        <v>229</v>
      </c>
      <c r="AG52" s="18" t="s">
        <v>230</v>
      </c>
      <c r="AH52" s="18" t="s">
        <v>231</v>
      </c>
      <c r="AI52" s="119"/>
      <c r="AJ52" s="39" t="s">
        <v>221</v>
      </c>
      <c r="AK52" s="25" t="s">
        <v>199</v>
      </c>
    </row>
    <row r="53" spans="1:37" s="5" customFormat="1" ht="24" x14ac:dyDescent="0.25">
      <c r="A53" s="32" t="s">
        <v>739</v>
      </c>
      <c r="B53" s="18" t="s">
        <v>740</v>
      </c>
      <c r="C53" s="18" t="s">
        <v>740</v>
      </c>
      <c r="D53" s="18" t="s">
        <v>741</v>
      </c>
      <c r="E53" s="18" t="s">
        <v>742</v>
      </c>
      <c r="F53" s="28" t="s">
        <v>743</v>
      </c>
      <c r="G53" s="18" t="s">
        <v>213</v>
      </c>
      <c r="H53" s="29">
        <v>8000000403</v>
      </c>
      <c r="I53" s="29">
        <v>8000000480</v>
      </c>
      <c r="J53" s="29" t="s">
        <v>744</v>
      </c>
      <c r="K53" s="29" t="s">
        <v>744</v>
      </c>
      <c r="L53" s="18" t="s">
        <v>221</v>
      </c>
      <c r="M53" s="18" t="s">
        <v>307</v>
      </c>
      <c r="N53" s="18" t="s">
        <v>689</v>
      </c>
      <c r="O53" s="35"/>
      <c r="P53" s="35"/>
      <c r="Q53" s="35"/>
      <c r="R53" s="36" t="s">
        <v>198</v>
      </c>
      <c r="S53" s="36" t="s">
        <v>198</v>
      </c>
      <c r="T53" s="18" t="str">
        <f t="shared" si="1"/>
        <v>PL</v>
      </c>
      <c r="U53" s="17" t="s">
        <v>199</v>
      </c>
      <c r="V53" s="17" t="s">
        <v>1384</v>
      </c>
      <c r="W53" s="18" t="s">
        <v>200</v>
      </c>
      <c r="X53" s="19" t="s">
        <v>201</v>
      </c>
      <c r="Y53" s="18" t="s">
        <v>338</v>
      </c>
      <c r="Z53" s="20" t="s">
        <v>260</v>
      </c>
      <c r="AA53" s="18" t="s">
        <v>745</v>
      </c>
      <c r="AB53" s="38" t="s">
        <v>746</v>
      </c>
      <c r="AC53" s="18" t="s">
        <v>107</v>
      </c>
      <c r="AD53" s="38" t="s">
        <v>747</v>
      </c>
      <c r="AE53" s="18" t="s">
        <v>107</v>
      </c>
      <c r="AF53" s="18" t="s">
        <v>229</v>
      </c>
      <c r="AG53" s="18" t="s">
        <v>230</v>
      </c>
      <c r="AH53" s="18" t="s">
        <v>231</v>
      </c>
      <c r="AI53" s="119"/>
      <c r="AJ53" s="39" t="s">
        <v>221</v>
      </c>
      <c r="AK53" s="25" t="s">
        <v>199</v>
      </c>
    </row>
    <row r="54" spans="1:37" s="34" customFormat="1" ht="24" x14ac:dyDescent="0.25">
      <c r="A54" s="32" t="s">
        <v>748</v>
      </c>
      <c r="B54" s="18" t="s">
        <v>749</v>
      </c>
      <c r="C54" s="18" t="s">
        <v>749</v>
      </c>
      <c r="D54" s="18" t="s">
        <v>750</v>
      </c>
      <c r="E54" s="18" t="s">
        <v>751</v>
      </c>
      <c r="F54" s="28" t="s">
        <v>752</v>
      </c>
      <c r="G54" s="18" t="s">
        <v>213</v>
      </c>
      <c r="H54" s="29">
        <v>8000000205</v>
      </c>
      <c r="I54" s="29">
        <v>8000000181</v>
      </c>
      <c r="J54" s="29" t="s">
        <v>753</v>
      </c>
      <c r="K54" s="29" t="s">
        <v>753</v>
      </c>
      <c r="L54" s="18" t="s">
        <v>221</v>
      </c>
      <c r="M54" s="18" t="s">
        <v>453</v>
      </c>
      <c r="N54" s="34" t="s">
        <v>238</v>
      </c>
      <c r="O54" s="35"/>
      <c r="P54" s="35"/>
      <c r="Q54" s="35"/>
      <c r="R54" s="36" t="s">
        <v>198</v>
      </c>
      <c r="S54" s="36" t="s">
        <v>198</v>
      </c>
      <c r="T54" s="18" t="str">
        <f t="shared" si="1"/>
        <v>PL</v>
      </c>
      <c r="U54" s="17" t="s">
        <v>199</v>
      </c>
      <c r="V54" s="17" t="s">
        <v>1384</v>
      </c>
      <c r="W54" s="18" t="s">
        <v>200</v>
      </c>
      <c r="X54" s="19" t="s">
        <v>201</v>
      </c>
      <c r="Y54" s="18" t="s">
        <v>754</v>
      </c>
      <c r="Z54" s="20" t="s">
        <v>260</v>
      </c>
      <c r="AA54" s="18" t="s">
        <v>755</v>
      </c>
      <c r="AB54" s="38" t="s">
        <v>756</v>
      </c>
      <c r="AC54" s="18" t="s">
        <v>107</v>
      </c>
      <c r="AD54" s="38" t="s">
        <v>757</v>
      </c>
      <c r="AE54" s="18" t="s">
        <v>107</v>
      </c>
      <c r="AF54" s="18" t="s">
        <v>286</v>
      </c>
      <c r="AG54" s="18" t="s">
        <v>287</v>
      </c>
      <c r="AH54" s="18" t="s">
        <v>288</v>
      </c>
      <c r="AI54" s="119"/>
      <c r="AJ54" s="39" t="s">
        <v>221</v>
      </c>
      <c r="AK54" s="25" t="s">
        <v>199</v>
      </c>
    </row>
    <row r="55" spans="1:37" s="34" customFormat="1" ht="24" x14ac:dyDescent="0.25">
      <c r="A55" s="32" t="s">
        <v>762</v>
      </c>
      <c r="B55" s="18" t="s">
        <v>763</v>
      </c>
      <c r="C55" s="18" t="s">
        <v>763</v>
      </c>
      <c r="D55" s="18" t="s">
        <v>764</v>
      </c>
      <c r="E55" s="18" t="s">
        <v>528</v>
      </c>
      <c r="F55" s="28" t="s">
        <v>765</v>
      </c>
      <c r="G55" s="18" t="s">
        <v>213</v>
      </c>
      <c r="H55" s="29">
        <v>8000000208</v>
      </c>
      <c r="I55" s="29">
        <v>8000000185</v>
      </c>
      <c r="J55" s="29" t="s">
        <v>766</v>
      </c>
      <c r="K55" s="29" t="s">
        <v>766</v>
      </c>
      <c r="L55" s="18" t="s">
        <v>314</v>
      </c>
      <c r="M55" s="18" t="s">
        <v>767</v>
      </c>
      <c r="N55" s="34" t="s">
        <v>768</v>
      </c>
      <c r="O55" s="35" t="s">
        <v>198</v>
      </c>
      <c r="P55" s="35"/>
      <c r="Q55" s="35"/>
      <c r="R55" s="36" t="s">
        <v>198</v>
      </c>
      <c r="S55" s="36" t="s">
        <v>198</v>
      </c>
      <c r="T55" s="18" t="str">
        <f t="shared" si="1"/>
        <v>EN</v>
      </c>
      <c r="U55" s="17" t="s">
        <v>199</v>
      </c>
      <c r="V55" s="17" t="s">
        <v>1384</v>
      </c>
      <c r="W55" s="18" t="s">
        <v>316</v>
      </c>
      <c r="X55" s="19" t="s">
        <v>201</v>
      </c>
      <c r="Y55" s="18" t="s">
        <v>769</v>
      </c>
      <c r="Z55" s="18" t="s">
        <v>225</v>
      </c>
      <c r="AA55" s="18" t="s">
        <v>770</v>
      </c>
      <c r="AB55" s="53" t="s">
        <v>771</v>
      </c>
      <c r="AC55" s="53" t="s">
        <v>107</v>
      </c>
      <c r="AD55" s="53" t="s">
        <v>772</v>
      </c>
      <c r="AE55" s="18" t="s">
        <v>107</v>
      </c>
      <c r="AF55" s="18" t="s">
        <v>773</v>
      </c>
      <c r="AG55" s="18" t="s">
        <v>774</v>
      </c>
      <c r="AH55" s="18" t="s">
        <v>344</v>
      </c>
      <c r="AI55" s="119"/>
      <c r="AJ55" s="39" t="s">
        <v>314</v>
      </c>
      <c r="AK55" s="25" t="s">
        <v>199</v>
      </c>
    </row>
    <row r="56" spans="1:37" s="34" customFormat="1" ht="24" x14ac:dyDescent="0.25">
      <c r="A56" s="32" t="s">
        <v>775</v>
      </c>
      <c r="B56" s="18" t="s">
        <v>776</v>
      </c>
      <c r="C56" s="18" t="s">
        <v>776</v>
      </c>
      <c r="D56" s="18" t="s">
        <v>777</v>
      </c>
      <c r="E56" s="18" t="s">
        <v>442</v>
      </c>
      <c r="F56" s="28" t="s">
        <v>778</v>
      </c>
      <c r="G56" s="18" t="s">
        <v>213</v>
      </c>
      <c r="H56" s="29">
        <v>8000000080</v>
      </c>
      <c r="I56" s="29">
        <v>8000000044</v>
      </c>
      <c r="J56" s="29" t="s">
        <v>779</v>
      </c>
      <c r="K56" s="29" t="s">
        <v>779</v>
      </c>
      <c r="L56" s="18" t="s">
        <v>221</v>
      </c>
      <c r="M56" s="18" t="s">
        <v>603</v>
      </c>
      <c r="N56" s="34" t="s">
        <v>604</v>
      </c>
      <c r="O56" s="35"/>
      <c r="P56" s="35" t="s">
        <v>198</v>
      </c>
      <c r="Q56" s="35"/>
      <c r="R56" s="36" t="s">
        <v>198</v>
      </c>
      <c r="S56" s="36" t="s">
        <v>198</v>
      </c>
      <c r="T56" s="18" t="str">
        <f t="shared" si="1"/>
        <v>PL</v>
      </c>
      <c r="U56" s="17" t="s">
        <v>199</v>
      </c>
      <c r="V56" s="17" t="s">
        <v>1384</v>
      </c>
      <c r="W56" s="18" t="s">
        <v>200</v>
      </c>
      <c r="X56" s="19" t="s">
        <v>201</v>
      </c>
      <c r="Y56" s="18" t="s">
        <v>780</v>
      </c>
      <c r="Z56" s="20" t="s">
        <v>260</v>
      </c>
      <c r="AA56" s="18" t="s">
        <v>781</v>
      </c>
      <c r="AB56" s="38" t="s">
        <v>782</v>
      </c>
      <c r="AC56" s="18" t="s">
        <v>107</v>
      </c>
      <c r="AD56" s="38" t="s">
        <v>783</v>
      </c>
      <c r="AE56" s="18" t="s">
        <v>107</v>
      </c>
      <c r="AF56" s="18" t="s">
        <v>229</v>
      </c>
      <c r="AG56" s="18" t="s">
        <v>230</v>
      </c>
      <c r="AH56" s="18" t="s">
        <v>231</v>
      </c>
      <c r="AI56" s="119"/>
      <c r="AJ56" s="39" t="s">
        <v>221</v>
      </c>
      <c r="AK56" s="25" t="s">
        <v>199</v>
      </c>
    </row>
    <row r="57" spans="1:37" s="34" customFormat="1" ht="24" x14ac:dyDescent="0.25">
      <c r="A57" s="32" t="s">
        <v>786</v>
      </c>
      <c r="B57" s="18" t="s">
        <v>787</v>
      </c>
      <c r="C57" s="18" t="s">
        <v>787</v>
      </c>
      <c r="D57" s="18" t="s">
        <v>788</v>
      </c>
      <c r="E57" s="18" t="s">
        <v>264</v>
      </c>
      <c r="F57" s="28" t="s">
        <v>789</v>
      </c>
      <c r="G57" s="18" t="s">
        <v>213</v>
      </c>
      <c r="H57" s="29">
        <v>8000000252</v>
      </c>
      <c r="I57" s="29">
        <v>8000000232</v>
      </c>
      <c r="J57" s="29" t="s">
        <v>790</v>
      </c>
      <c r="K57" s="29" t="s">
        <v>790</v>
      </c>
      <c r="L57" s="18" t="s">
        <v>221</v>
      </c>
      <c r="M57" s="18" t="s">
        <v>453</v>
      </c>
      <c r="N57" s="34" t="s">
        <v>238</v>
      </c>
      <c r="O57" s="35"/>
      <c r="P57" s="35"/>
      <c r="Q57" s="35"/>
      <c r="R57" s="36" t="s">
        <v>198</v>
      </c>
      <c r="S57" s="36" t="s">
        <v>198</v>
      </c>
      <c r="T57" s="18" t="str">
        <f t="shared" si="1"/>
        <v>PL</v>
      </c>
      <c r="U57" s="17" t="s">
        <v>199</v>
      </c>
      <c r="V57" s="17" t="s">
        <v>1384</v>
      </c>
      <c r="W57" s="18" t="s">
        <v>200</v>
      </c>
      <c r="X57" s="19" t="s">
        <v>201</v>
      </c>
      <c r="Y57" s="18" t="s">
        <v>444</v>
      </c>
      <c r="Z57" s="20" t="s">
        <v>260</v>
      </c>
      <c r="AA57" s="18" t="s">
        <v>791</v>
      </c>
      <c r="AB57" s="38" t="s">
        <v>107</v>
      </c>
      <c r="AC57" s="18" t="s">
        <v>107</v>
      </c>
      <c r="AD57" s="38" t="s">
        <v>792</v>
      </c>
      <c r="AE57" s="18" t="s">
        <v>107</v>
      </c>
      <c r="AF57" s="18" t="s">
        <v>229</v>
      </c>
      <c r="AG57" s="18" t="s">
        <v>230</v>
      </c>
      <c r="AH57" s="18" t="s">
        <v>231</v>
      </c>
      <c r="AI57" s="119"/>
      <c r="AJ57" s="39" t="s">
        <v>221</v>
      </c>
      <c r="AK57" s="25" t="s">
        <v>199</v>
      </c>
    </row>
    <row r="58" spans="1:37" s="5" customFormat="1" x14ac:dyDescent="0.25">
      <c r="A58" s="32" t="s">
        <v>793</v>
      </c>
      <c r="B58" s="18" t="s">
        <v>794</v>
      </c>
      <c r="C58" s="18" t="s">
        <v>794</v>
      </c>
      <c r="D58" s="18" t="s">
        <v>795</v>
      </c>
      <c r="E58" s="18" t="s">
        <v>470</v>
      </c>
      <c r="F58" s="28" t="s">
        <v>796</v>
      </c>
      <c r="G58" s="18" t="s">
        <v>213</v>
      </c>
      <c r="H58" s="29">
        <v>8000000009</v>
      </c>
      <c r="I58" s="29">
        <v>8000000494</v>
      </c>
      <c r="J58" s="29">
        <v>1770000020</v>
      </c>
      <c r="K58" s="29">
        <v>1770000020</v>
      </c>
      <c r="L58" s="18" t="s">
        <v>221</v>
      </c>
      <c r="M58" s="18" t="s">
        <v>374</v>
      </c>
      <c r="N58" s="18" t="s">
        <v>223</v>
      </c>
      <c r="O58" s="35"/>
      <c r="P58" s="35"/>
      <c r="Q58" s="35" t="s">
        <v>198</v>
      </c>
      <c r="R58" s="36" t="s">
        <v>198</v>
      </c>
      <c r="S58" s="36" t="s">
        <v>198</v>
      </c>
      <c r="T58" s="18" t="str">
        <f t="shared" si="1"/>
        <v>PL</v>
      </c>
      <c r="U58" s="17" t="s">
        <v>199</v>
      </c>
      <c r="V58" s="17" t="s">
        <v>1384</v>
      </c>
      <c r="W58" s="18" t="s">
        <v>200</v>
      </c>
      <c r="X58" s="19" t="s">
        <v>201</v>
      </c>
      <c r="Y58" s="18" t="s">
        <v>797</v>
      </c>
      <c r="Z58" s="20" t="s">
        <v>225</v>
      </c>
      <c r="AA58" s="18" t="s">
        <v>798</v>
      </c>
      <c r="AB58" s="38" t="s">
        <v>799</v>
      </c>
      <c r="AC58" s="18" t="s">
        <v>107</v>
      </c>
      <c r="AD58" s="38" t="s">
        <v>800</v>
      </c>
      <c r="AE58" s="18" t="s">
        <v>107</v>
      </c>
      <c r="AF58" s="18" t="s">
        <v>229</v>
      </c>
      <c r="AG58" s="18" t="s">
        <v>230</v>
      </c>
      <c r="AH58" s="18" t="s">
        <v>231</v>
      </c>
      <c r="AI58" s="119"/>
      <c r="AJ58" s="39" t="s">
        <v>221</v>
      </c>
      <c r="AK58" s="25" t="s">
        <v>199</v>
      </c>
    </row>
    <row r="59" spans="1:37" s="34" customFormat="1" ht="24" x14ac:dyDescent="0.25">
      <c r="A59" s="32" t="s">
        <v>802</v>
      </c>
      <c r="B59" s="18" t="s">
        <v>803</v>
      </c>
      <c r="C59" s="18" t="s">
        <v>803</v>
      </c>
      <c r="D59" s="18" t="s">
        <v>804</v>
      </c>
      <c r="E59" s="18" t="s">
        <v>402</v>
      </c>
      <c r="F59" s="28" t="s">
        <v>805</v>
      </c>
      <c r="G59" s="18" t="s">
        <v>213</v>
      </c>
      <c r="H59" s="29">
        <v>8000000210</v>
      </c>
      <c r="I59" s="29">
        <v>8000000187</v>
      </c>
      <c r="J59" s="29" t="s">
        <v>806</v>
      </c>
      <c r="K59" s="29" t="s">
        <v>806</v>
      </c>
      <c r="L59" s="18" t="s">
        <v>221</v>
      </c>
      <c r="M59" s="18" t="s">
        <v>394</v>
      </c>
      <c r="N59" s="41" t="s">
        <v>238</v>
      </c>
      <c r="O59" s="35"/>
      <c r="P59" s="35"/>
      <c r="Q59" s="35"/>
      <c r="R59" s="36" t="s">
        <v>198</v>
      </c>
      <c r="S59" s="36" t="s">
        <v>198</v>
      </c>
      <c r="T59" s="18" t="str">
        <f t="shared" si="1"/>
        <v>PL</v>
      </c>
      <c r="U59" s="17" t="s">
        <v>199</v>
      </c>
      <c r="V59" s="17" t="s">
        <v>1384</v>
      </c>
      <c r="W59" s="18" t="s">
        <v>200</v>
      </c>
      <c r="X59" s="19" t="s">
        <v>201</v>
      </c>
      <c r="Y59" s="18" t="s">
        <v>807</v>
      </c>
      <c r="Z59" s="20" t="s">
        <v>260</v>
      </c>
      <c r="AA59" s="18" t="s">
        <v>808</v>
      </c>
      <c r="AB59" s="38" t="s">
        <v>107</v>
      </c>
      <c r="AC59" s="18" t="s">
        <v>107</v>
      </c>
      <c r="AD59" s="38" t="s">
        <v>809</v>
      </c>
      <c r="AE59" s="18" t="s">
        <v>107</v>
      </c>
      <c r="AF59" s="18" t="s">
        <v>229</v>
      </c>
      <c r="AG59" s="18" t="s">
        <v>230</v>
      </c>
      <c r="AH59" s="18" t="s">
        <v>231</v>
      </c>
      <c r="AI59" s="119"/>
      <c r="AJ59" s="39" t="s">
        <v>221</v>
      </c>
      <c r="AK59" s="25" t="s">
        <v>199</v>
      </c>
    </row>
    <row r="60" spans="1:37" s="65" customFormat="1" ht="24" x14ac:dyDescent="0.25">
      <c r="A60" s="32" t="s">
        <v>810</v>
      </c>
      <c r="B60" s="18" t="s">
        <v>811</v>
      </c>
      <c r="C60" s="18" t="s">
        <v>811</v>
      </c>
      <c r="D60" s="18" t="s">
        <v>812</v>
      </c>
      <c r="E60" s="18" t="s">
        <v>518</v>
      </c>
      <c r="F60" s="28" t="s">
        <v>813</v>
      </c>
      <c r="G60" s="18" t="s">
        <v>213</v>
      </c>
      <c r="H60" s="29">
        <v>8000000229</v>
      </c>
      <c r="I60" s="29">
        <v>8000000208</v>
      </c>
      <c r="J60" s="29" t="s">
        <v>814</v>
      </c>
      <c r="K60" s="29" t="s">
        <v>814</v>
      </c>
      <c r="L60" s="18" t="s">
        <v>221</v>
      </c>
      <c r="M60" s="18" t="s">
        <v>603</v>
      </c>
      <c r="N60" s="18" t="s">
        <v>604</v>
      </c>
      <c r="O60" s="35"/>
      <c r="P60" s="35" t="s">
        <v>198</v>
      </c>
      <c r="Q60" s="35"/>
      <c r="R60" s="36" t="s">
        <v>198</v>
      </c>
      <c r="S60" s="36" t="s">
        <v>198</v>
      </c>
      <c r="T60" s="18" t="str">
        <f t="shared" si="1"/>
        <v>PL</v>
      </c>
      <c r="U60" s="17" t="s">
        <v>199</v>
      </c>
      <c r="V60" s="17" t="s">
        <v>1384</v>
      </c>
      <c r="W60" s="18" t="s">
        <v>200</v>
      </c>
      <c r="X60" s="19" t="s">
        <v>201</v>
      </c>
      <c r="Y60" s="18" t="s">
        <v>815</v>
      </c>
      <c r="Z60" s="20" t="s">
        <v>202</v>
      </c>
      <c r="AA60" s="18" t="s">
        <v>816</v>
      </c>
      <c r="AB60" s="38" t="s">
        <v>817</v>
      </c>
      <c r="AC60" s="18" t="s">
        <v>107</v>
      </c>
      <c r="AD60" s="38" t="s">
        <v>818</v>
      </c>
      <c r="AE60" s="18" t="s">
        <v>107</v>
      </c>
      <c r="AF60" s="18" t="s">
        <v>229</v>
      </c>
      <c r="AG60" s="18" t="s">
        <v>230</v>
      </c>
      <c r="AH60" s="18" t="s">
        <v>231</v>
      </c>
      <c r="AI60" s="119"/>
      <c r="AJ60" s="39" t="s">
        <v>221</v>
      </c>
      <c r="AK60" s="25" t="s">
        <v>199</v>
      </c>
    </row>
    <row r="61" spans="1:37" s="34" customFormat="1" x14ac:dyDescent="0.25">
      <c r="A61" s="32" t="s">
        <v>822</v>
      </c>
      <c r="B61" s="18" t="s">
        <v>823</v>
      </c>
      <c r="C61" s="18" t="s">
        <v>823</v>
      </c>
      <c r="D61" s="18" t="s">
        <v>824</v>
      </c>
      <c r="E61" s="18" t="s">
        <v>518</v>
      </c>
      <c r="F61" s="28" t="s">
        <v>825</v>
      </c>
      <c r="G61" s="18" t="s">
        <v>213</v>
      </c>
      <c r="H61" s="54">
        <v>8000000207</v>
      </c>
      <c r="I61" s="54">
        <v>8000000183</v>
      </c>
      <c r="J61" s="54">
        <v>1770000200</v>
      </c>
      <c r="K61" s="29">
        <v>1770000200</v>
      </c>
      <c r="L61" s="18" t="s">
        <v>221</v>
      </c>
      <c r="M61" s="18" t="s">
        <v>423</v>
      </c>
      <c r="N61" s="34" t="s">
        <v>424</v>
      </c>
      <c r="O61" s="35"/>
      <c r="P61" s="35"/>
      <c r="Q61" s="35"/>
      <c r="R61" s="36" t="s">
        <v>198</v>
      </c>
      <c r="S61" s="36" t="s">
        <v>198</v>
      </c>
      <c r="T61" s="18" t="str">
        <f t="shared" si="1"/>
        <v>PL</v>
      </c>
      <c r="U61" s="17" t="s">
        <v>199</v>
      </c>
      <c r="V61" s="17" t="s">
        <v>1384</v>
      </c>
      <c r="W61" s="18" t="s">
        <v>200</v>
      </c>
      <c r="X61" s="19" t="s">
        <v>201</v>
      </c>
      <c r="Y61" s="18" t="s">
        <v>444</v>
      </c>
      <c r="Z61" s="20" t="s">
        <v>260</v>
      </c>
      <c r="AA61" s="18" t="s">
        <v>826</v>
      </c>
      <c r="AB61" s="38" t="s">
        <v>827</v>
      </c>
      <c r="AC61" s="18" t="s">
        <v>107</v>
      </c>
      <c r="AD61" s="38" t="s">
        <v>828</v>
      </c>
      <c r="AE61" s="18" t="s">
        <v>107</v>
      </c>
      <c r="AF61" s="18" t="s">
        <v>229</v>
      </c>
      <c r="AG61" s="18" t="s">
        <v>230</v>
      </c>
      <c r="AH61" s="18" t="s">
        <v>231</v>
      </c>
      <c r="AI61" s="119"/>
      <c r="AJ61" s="39" t="s">
        <v>221</v>
      </c>
      <c r="AK61" s="25" t="s">
        <v>199</v>
      </c>
    </row>
    <row r="62" spans="1:37" s="5" customFormat="1" x14ac:dyDescent="0.25">
      <c r="A62" s="32" t="s">
        <v>829</v>
      </c>
      <c r="B62" s="18" t="s">
        <v>830</v>
      </c>
      <c r="C62" s="18" t="s">
        <v>830</v>
      </c>
      <c r="D62" s="18" t="s">
        <v>831</v>
      </c>
      <c r="E62" s="18" t="s">
        <v>832</v>
      </c>
      <c r="F62" s="28" t="s">
        <v>833</v>
      </c>
      <c r="G62" s="18" t="s">
        <v>213</v>
      </c>
      <c r="H62" s="29">
        <v>8000000516</v>
      </c>
      <c r="I62" s="29">
        <v>8000000393</v>
      </c>
      <c r="J62" s="29">
        <v>1770000295</v>
      </c>
      <c r="K62" s="29">
        <v>1770000295</v>
      </c>
      <c r="L62" s="18" t="s">
        <v>834</v>
      </c>
      <c r="M62" s="18" t="s">
        <v>835</v>
      </c>
      <c r="N62" s="18" t="s">
        <v>836</v>
      </c>
      <c r="O62" s="35" t="s">
        <v>198</v>
      </c>
      <c r="P62" s="35"/>
      <c r="Q62" s="35"/>
      <c r="R62" s="36" t="s">
        <v>198</v>
      </c>
      <c r="S62" s="36" t="s">
        <v>198</v>
      </c>
      <c r="T62" s="18" t="str">
        <f t="shared" si="1"/>
        <v>EN</v>
      </c>
      <c r="U62" s="17" t="s">
        <v>199</v>
      </c>
      <c r="V62" s="17" t="s">
        <v>1384</v>
      </c>
      <c r="W62" s="18" t="s">
        <v>200</v>
      </c>
      <c r="X62" s="19" t="s">
        <v>201</v>
      </c>
      <c r="Y62" s="18" t="s">
        <v>837</v>
      </c>
      <c r="Z62" s="20" t="s">
        <v>260</v>
      </c>
      <c r="AA62" s="18" t="s">
        <v>838</v>
      </c>
      <c r="AB62" s="38" t="s">
        <v>107</v>
      </c>
      <c r="AC62" s="18" t="s">
        <v>107</v>
      </c>
      <c r="AD62" s="38" t="s">
        <v>839</v>
      </c>
      <c r="AE62" s="18" t="s">
        <v>107</v>
      </c>
      <c r="AF62" s="18" t="s">
        <v>229</v>
      </c>
      <c r="AG62" s="18" t="s">
        <v>230</v>
      </c>
      <c r="AH62" s="18" t="s">
        <v>231</v>
      </c>
      <c r="AI62" s="119"/>
      <c r="AJ62" s="39" t="s">
        <v>221</v>
      </c>
      <c r="AK62" s="25" t="s">
        <v>199</v>
      </c>
    </row>
    <row r="63" spans="1:37" s="34" customFormat="1" x14ac:dyDescent="0.25">
      <c r="A63" s="32" t="s">
        <v>840</v>
      </c>
      <c r="B63" s="18" t="s">
        <v>841</v>
      </c>
      <c r="C63" s="18" t="s">
        <v>841</v>
      </c>
      <c r="D63" s="18" t="s">
        <v>842</v>
      </c>
      <c r="E63" s="18" t="s">
        <v>843</v>
      </c>
      <c r="F63" s="28" t="s">
        <v>844</v>
      </c>
      <c r="G63" s="18" t="s">
        <v>213</v>
      </c>
      <c r="H63" s="29">
        <v>8000000405</v>
      </c>
      <c r="I63" s="29">
        <v>8000000482</v>
      </c>
      <c r="J63" s="29">
        <v>1770000035</v>
      </c>
      <c r="K63" s="29">
        <v>1770000035</v>
      </c>
      <c r="L63" s="18" t="s">
        <v>221</v>
      </c>
      <c r="M63" s="18" t="s">
        <v>453</v>
      </c>
      <c r="N63" s="34" t="s">
        <v>238</v>
      </c>
      <c r="O63" s="35"/>
      <c r="P63" s="35"/>
      <c r="Q63" s="35"/>
      <c r="R63" s="36" t="s">
        <v>198</v>
      </c>
      <c r="S63" s="36" t="s">
        <v>198</v>
      </c>
      <c r="T63" s="18" t="str">
        <f t="shared" si="1"/>
        <v>PL</v>
      </c>
      <c r="U63" s="17" t="s">
        <v>199</v>
      </c>
      <c r="V63" s="17" t="s">
        <v>1384</v>
      </c>
      <c r="W63" s="18" t="s">
        <v>200</v>
      </c>
      <c r="X63" s="19" t="s">
        <v>201</v>
      </c>
      <c r="Y63" s="18" t="s">
        <v>845</v>
      </c>
      <c r="Z63" s="20" t="s">
        <v>260</v>
      </c>
      <c r="AA63" s="18" t="s">
        <v>846</v>
      </c>
      <c r="AB63" s="38" t="s">
        <v>847</v>
      </c>
      <c r="AC63" s="18" t="s">
        <v>107</v>
      </c>
      <c r="AD63" s="38" t="s">
        <v>848</v>
      </c>
      <c r="AE63" s="18" t="s">
        <v>107</v>
      </c>
      <c r="AF63" s="18" t="s">
        <v>272</v>
      </c>
      <c r="AG63" s="18" t="s">
        <v>273</v>
      </c>
      <c r="AH63" s="18" t="s">
        <v>274</v>
      </c>
      <c r="AI63" s="119"/>
      <c r="AJ63" s="39" t="s">
        <v>221</v>
      </c>
      <c r="AK63" s="25" t="s">
        <v>199</v>
      </c>
    </row>
    <row r="64" spans="1:37" s="34" customFormat="1" x14ac:dyDescent="0.25">
      <c r="A64" s="32" t="s">
        <v>851</v>
      </c>
      <c r="B64" s="18" t="s">
        <v>852</v>
      </c>
      <c r="C64" s="18" t="s">
        <v>852</v>
      </c>
      <c r="D64" s="18" t="s">
        <v>853</v>
      </c>
      <c r="E64" s="18" t="s">
        <v>854</v>
      </c>
      <c r="F64" s="28" t="s">
        <v>855</v>
      </c>
      <c r="G64" s="18" t="s">
        <v>195</v>
      </c>
      <c r="H64" s="29">
        <v>8000000517</v>
      </c>
      <c r="I64" s="29">
        <v>8000000394</v>
      </c>
      <c r="J64" s="29">
        <v>1770000330</v>
      </c>
      <c r="K64" s="29">
        <v>1770000330</v>
      </c>
      <c r="L64" s="18" t="s">
        <v>295</v>
      </c>
      <c r="M64" s="18" t="s">
        <v>295</v>
      </c>
      <c r="N64" s="34" t="s">
        <v>820</v>
      </c>
      <c r="O64" s="35"/>
      <c r="P64" s="35"/>
      <c r="Q64" s="35"/>
      <c r="R64" s="36" t="s">
        <v>198</v>
      </c>
      <c r="S64" s="36" t="s">
        <v>198</v>
      </c>
      <c r="T64" s="18" t="str">
        <f t="shared" si="1"/>
        <v>EN</v>
      </c>
      <c r="U64" s="17" t="s">
        <v>199</v>
      </c>
      <c r="V64" s="17" t="s">
        <v>1384</v>
      </c>
      <c r="W64" s="18" t="s">
        <v>298</v>
      </c>
      <c r="X64" s="19" t="s">
        <v>201</v>
      </c>
      <c r="Y64" s="18" t="s">
        <v>577</v>
      </c>
      <c r="Z64" s="18" t="s">
        <v>426</v>
      </c>
      <c r="AA64" s="18" t="s">
        <v>856</v>
      </c>
      <c r="AB64" s="53" t="s">
        <v>107</v>
      </c>
      <c r="AC64" s="53" t="s">
        <v>107</v>
      </c>
      <c r="AD64" s="53" t="s">
        <v>857</v>
      </c>
      <c r="AE64" s="18" t="s">
        <v>107</v>
      </c>
      <c r="AF64" s="18" t="s">
        <v>302</v>
      </c>
      <c r="AG64" s="18" t="s">
        <v>303</v>
      </c>
      <c r="AH64" s="18" t="s">
        <v>304</v>
      </c>
      <c r="AI64" s="119"/>
      <c r="AJ64" s="39" t="s">
        <v>295</v>
      </c>
      <c r="AK64" s="25" t="s">
        <v>199</v>
      </c>
    </row>
    <row r="65" spans="1:37" s="34" customFormat="1" ht="24" x14ac:dyDescent="0.25">
      <c r="A65" s="32" t="s">
        <v>860</v>
      </c>
      <c r="B65" s="18" t="s">
        <v>861</v>
      </c>
      <c r="C65" s="18" t="s">
        <v>861</v>
      </c>
      <c r="D65" s="18" t="s">
        <v>862</v>
      </c>
      <c r="E65" s="18" t="s">
        <v>676</v>
      </c>
      <c r="F65" s="28" t="s">
        <v>863</v>
      </c>
      <c r="G65" s="18" t="s">
        <v>213</v>
      </c>
      <c r="H65" s="29">
        <v>8000000406</v>
      </c>
      <c r="I65" s="29">
        <v>8000000483</v>
      </c>
      <c r="J65" s="29" t="s">
        <v>864</v>
      </c>
      <c r="K65" s="29" t="s">
        <v>864</v>
      </c>
      <c r="L65" s="18" t="s">
        <v>221</v>
      </c>
      <c r="M65" s="18" t="s">
        <v>423</v>
      </c>
      <c r="N65" s="18" t="s">
        <v>424</v>
      </c>
      <c r="O65" s="35"/>
      <c r="P65" s="35"/>
      <c r="Q65" s="35"/>
      <c r="R65" s="36" t="s">
        <v>198</v>
      </c>
      <c r="S65" s="36" t="s">
        <v>198</v>
      </c>
      <c r="T65" s="18" t="str">
        <f t="shared" si="1"/>
        <v>PL</v>
      </c>
      <c r="U65" s="17" t="s">
        <v>199</v>
      </c>
      <c r="V65" s="17" t="s">
        <v>1384</v>
      </c>
      <c r="W65" s="18" t="s">
        <v>200</v>
      </c>
      <c r="X65" s="19" t="s">
        <v>201</v>
      </c>
      <c r="Y65" s="18" t="s">
        <v>338</v>
      </c>
      <c r="Z65" s="20" t="s">
        <v>260</v>
      </c>
      <c r="AA65" s="18" t="s">
        <v>865</v>
      </c>
      <c r="AB65" s="38" t="s">
        <v>866</v>
      </c>
      <c r="AC65" s="18" t="s">
        <v>107</v>
      </c>
      <c r="AD65" s="38" t="s">
        <v>867</v>
      </c>
      <c r="AE65" s="18" t="s">
        <v>107</v>
      </c>
      <c r="AF65" s="18" t="s">
        <v>868</v>
      </c>
      <c r="AG65" s="18" t="s">
        <v>869</v>
      </c>
      <c r="AH65" s="18" t="s">
        <v>870</v>
      </c>
      <c r="AI65" s="119"/>
      <c r="AJ65" s="39" t="s">
        <v>221</v>
      </c>
      <c r="AK65" s="25" t="s">
        <v>199</v>
      </c>
    </row>
    <row r="66" spans="1:37" s="5" customFormat="1" ht="24" x14ac:dyDescent="0.25">
      <c r="A66" s="32" t="s">
        <v>871</v>
      </c>
      <c r="B66" s="18" t="s">
        <v>872</v>
      </c>
      <c r="C66" s="18" t="s">
        <v>872</v>
      </c>
      <c r="D66" s="18" t="s">
        <v>873</v>
      </c>
      <c r="E66" s="18" t="s">
        <v>874</v>
      </c>
      <c r="F66" s="28" t="s">
        <v>875</v>
      </c>
      <c r="G66" s="18" t="s">
        <v>213</v>
      </c>
      <c r="H66" s="29">
        <v>8000000407</v>
      </c>
      <c r="I66" s="29">
        <v>8000000484</v>
      </c>
      <c r="J66" s="29" t="s">
        <v>876</v>
      </c>
      <c r="K66" s="29" t="s">
        <v>876</v>
      </c>
      <c r="L66" s="18" t="s">
        <v>221</v>
      </c>
      <c r="M66" s="18" t="s">
        <v>453</v>
      </c>
      <c r="N66" s="18" t="s">
        <v>238</v>
      </c>
      <c r="O66" s="35"/>
      <c r="P66" s="35"/>
      <c r="Q66" s="35"/>
      <c r="R66" s="36" t="s">
        <v>198</v>
      </c>
      <c r="S66" s="36" t="s">
        <v>198</v>
      </c>
      <c r="T66" s="18" t="str">
        <f t="shared" si="1"/>
        <v>PL</v>
      </c>
      <c r="U66" s="17" t="s">
        <v>199</v>
      </c>
      <c r="V66" s="17" t="s">
        <v>1384</v>
      </c>
      <c r="W66" s="18" t="s">
        <v>200</v>
      </c>
      <c r="X66" s="19" t="s">
        <v>201</v>
      </c>
      <c r="Y66" s="18" t="s">
        <v>877</v>
      </c>
      <c r="Z66" s="18" t="s">
        <v>225</v>
      </c>
      <c r="AA66" s="18" t="s">
        <v>878</v>
      </c>
      <c r="AB66" s="38" t="s">
        <v>879</v>
      </c>
      <c r="AC66" s="18" t="s">
        <v>107</v>
      </c>
      <c r="AD66" s="38" t="s">
        <v>880</v>
      </c>
      <c r="AE66" s="18" t="s">
        <v>107</v>
      </c>
      <c r="AF66" s="18" t="s">
        <v>229</v>
      </c>
      <c r="AG66" s="18" t="s">
        <v>230</v>
      </c>
      <c r="AH66" s="18" t="s">
        <v>231</v>
      </c>
      <c r="AI66" s="119"/>
      <c r="AJ66" s="39" t="s">
        <v>221</v>
      </c>
      <c r="AK66" s="25" t="s">
        <v>199</v>
      </c>
    </row>
    <row r="67" spans="1:37" s="34" customFormat="1" ht="24" x14ac:dyDescent="0.25">
      <c r="A67" s="32" t="s">
        <v>881</v>
      </c>
      <c r="B67" s="18" t="s">
        <v>882</v>
      </c>
      <c r="C67" s="18" t="s">
        <v>882</v>
      </c>
      <c r="D67" s="18" t="s">
        <v>883</v>
      </c>
      <c r="E67" s="18" t="s">
        <v>657</v>
      </c>
      <c r="F67" s="28" t="s">
        <v>884</v>
      </c>
      <c r="G67" s="18" t="s">
        <v>213</v>
      </c>
      <c r="H67" s="29">
        <v>8000000242</v>
      </c>
      <c r="I67" s="29">
        <v>8000000222</v>
      </c>
      <c r="J67" s="29" t="s">
        <v>885</v>
      </c>
      <c r="K67" s="29" t="s">
        <v>885</v>
      </c>
      <c r="L67" s="18" t="s">
        <v>221</v>
      </c>
      <c r="M67" s="18" t="s">
        <v>886</v>
      </c>
      <c r="N67" s="34" t="s">
        <v>887</v>
      </c>
      <c r="O67" s="35" t="s">
        <v>198</v>
      </c>
      <c r="P67" s="35"/>
      <c r="Q67" s="35"/>
      <c r="R67" s="36" t="s">
        <v>198</v>
      </c>
      <c r="S67" s="36" t="s">
        <v>198</v>
      </c>
      <c r="T67" s="18" t="str">
        <f t="shared" si="1"/>
        <v>PL</v>
      </c>
      <c r="U67" s="17" t="s">
        <v>199</v>
      </c>
      <c r="V67" s="17" t="s">
        <v>1384</v>
      </c>
      <c r="W67" s="18" t="s">
        <v>200</v>
      </c>
      <c r="X67" s="19" t="s">
        <v>201</v>
      </c>
      <c r="Y67" s="18" t="s">
        <v>888</v>
      </c>
      <c r="Z67" s="20" t="s">
        <v>260</v>
      </c>
      <c r="AA67" s="18" t="s">
        <v>889</v>
      </c>
      <c r="AB67" s="38" t="s">
        <v>890</v>
      </c>
      <c r="AC67" s="18" t="s">
        <v>107</v>
      </c>
      <c r="AD67" s="38" t="s">
        <v>891</v>
      </c>
      <c r="AE67" s="18" t="s">
        <v>107</v>
      </c>
      <c r="AF67" s="18" t="s">
        <v>286</v>
      </c>
      <c r="AG67" s="18" t="s">
        <v>287</v>
      </c>
      <c r="AH67" s="18" t="s">
        <v>288</v>
      </c>
      <c r="AI67" s="119"/>
      <c r="AJ67" s="39" t="s">
        <v>221</v>
      </c>
      <c r="AK67" s="25" t="s">
        <v>199</v>
      </c>
    </row>
    <row r="68" spans="1:37" s="34" customFormat="1" ht="24" x14ac:dyDescent="0.25">
      <c r="A68" s="32" t="s">
        <v>892</v>
      </c>
      <c r="B68" s="18" t="s">
        <v>893</v>
      </c>
      <c r="C68" s="18" t="s">
        <v>893</v>
      </c>
      <c r="D68" s="18" t="s">
        <v>894</v>
      </c>
      <c r="E68" s="18" t="s">
        <v>402</v>
      </c>
      <c r="F68" s="28" t="s">
        <v>895</v>
      </c>
      <c r="G68" s="18" t="s">
        <v>213</v>
      </c>
      <c r="H68" s="29">
        <v>8000000137</v>
      </c>
      <c r="I68" s="29">
        <v>8000000105</v>
      </c>
      <c r="J68" s="29" t="s">
        <v>896</v>
      </c>
      <c r="K68" s="29" t="s">
        <v>896</v>
      </c>
      <c r="L68" s="18" t="s">
        <v>221</v>
      </c>
      <c r="M68" s="18" t="s">
        <v>423</v>
      </c>
      <c r="N68" s="34" t="s">
        <v>424</v>
      </c>
      <c r="O68" s="35"/>
      <c r="P68" s="35"/>
      <c r="Q68" s="35"/>
      <c r="R68" s="36" t="s">
        <v>198</v>
      </c>
      <c r="S68" s="36" t="s">
        <v>198</v>
      </c>
      <c r="T68" s="18" t="str">
        <f t="shared" si="1"/>
        <v>PL</v>
      </c>
      <c r="U68" s="17" t="s">
        <v>199</v>
      </c>
      <c r="V68" s="17" t="s">
        <v>1384</v>
      </c>
      <c r="W68" s="18" t="s">
        <v>200</v>
      </c>
      <c r="X68" s="19" t="s">
        <v>201</v>
      </c>
      <c r="Y68" s="18" t="s">
        <v>338</v>
      </c>
      <c r="Z68" s="20" t="s">
        <v>260</v>
      </c>
      <c r="AA68" s="18" t="s">
        <v>897</v>
      </c>
      <c r="AB68" s="38" t="s">
        <v>898</v>
      </c>
      <c r="AC68" s="18" t="s">
        <v>107</v>
      </c>
      <c r="AD68" s="38" t="s">
        <v>899</v>
      </c>
      <c r="AE68" s="18" t="s">
        <v>107</v>
      </c>
      <c r="AF68" s="18" t="s">
        <v>286</v>
      </c>
      <c r="AG68" s="18" t="s">
        <v>287</v>
      </c>
      <c r="AH68" s="18" t="s">
        <v>288</v>
      </c>
      <c r="AI68" s="119"/>
      <c r="AJ68" s="39" t="s">
        <v>221</v>
      </c>
      <c r="AK68" s="25" t="s">
        <v>199</v>
      </c>
    </row>
    <row r="69" spans="1:37" s="5" customFormat="1" ht="24" x14ac:dyDescent="0.25">
      <c r="A69" s="32" t="s">
        <v>902</v>
      </c>
      <c r="B69" s="18" t="s">
        <v>903</v>
      </c>
      <c r="C69" s="18" t="s">
        <v>903</v>
      </c>
      <c r="D69" s="18" t="s">
        <v>904</v>
      </c>
      <c r="E69" s="18" t="s">
        <v>402</v>
      </c>
      <c r="F69" s="28" t="s">
        <v>905</v>
      </c>
      <c r="G69" s="18" t="s">
        <v>213</v>
      </c>
      <c r="H69" s="29">
        <v>8000000065</v>
      </c>
      <c r="I69" s="29">
        <v>8000000027</v>
      </c>
      <c r="J69" s="29" t="s">
        <v>906</v>
      </c>
      <c r="K69" s="29" t="s">
        <v>906</v>
      </c>
      <c r="L69" s="18" t="s">
        <v>221</v>
      </c>
      <c r="M69" s="18" t="s">
        <v>222</v>
      </c>
      <c r="N69" s="18" t="s">
        <v>223</v>
      </c>
      <c r="O69" s="35"/>
      <c r="P69" s="35"/>
      <c r="Q69" s="35" t="s">
        <v>198</v>
      </c>
      <c r="R69" s="36" t="s">
        <v>198</v>
      </c>
      <c r="S69" s="36" t="s">
        <v>198</v>
      </c>
      <c r="T69" s="18" t="str">
        <f t="shared" si="1"/>
        <v>PL</v>
      </c>
      <c r="U69" s="17" t="s">
        <v>199</v>
      </c>
      <c r="V69" s="17" t="s">
        <v>1384</v>
      </c>
      <c r="W69" s="18" t="s">
        <v>200</v>
      </c>
      <c r="X69" s="19" t="s">
        <v>201</v>
      </c>
      <c r="Y69" s="18" t="s">
        <v>907</v>
      </c>
      <c r="Z69" s="20" t="s">
        <v>260</v>
      </c>
      <c r="AA69" s="18" t="s">
        <v>908</v>
      </c>
      <c r="AB69" s="53" t="s">
        <v>107</v>
      </c>
      <c r="AC69" s="53" t="s">
        <v>107</v>
      </c>
      <c r="AD69" s="53" t="s">
        <v>909</v>
      </c>
      <c r="AE69" s="18" t="s">
        <v>107</v>
      </c>
      <c r="AF69" s="18" t="s">
        <v>229</v>
      </c>
      <c r="AG69" s="18" t="s">
        <v>230</v>
      </c>
      <c r="AH69" s="18" t="s">
        <v>231</v>
      </c>
      <c r="AI69" s="119"/>
      <c r="AJ69" s="39" t="s">
        <v>221</v>
      </c>
      <c r="AK69" s="25" t="s">
        <v>199</v>
      </c>
    </row>
    <row r="70" spans="1:37" s="34" customFormat="1" ht="24" x14ac:dyDescent="0.25">
      <c r="A70" s="32" t="s">
        <v>910</v>
      </c>
      <c r="B70" s="18" t="s">
        <v>911</v>
      </c>
      <c r="C70" s="18" t="s">
        <v>911</v>
      </c>
      <c r="D70" s="18" t="s">
        <v>912</v>
      </c>
      <c r="E70" s="18" t="s">
        <v>913</v>
      </c>
      <c r="F70" s="28" t="s">
        <v>914</v>
      </c>
      <c r="G70" s="18" t="s">
        <v>195</v>
      </c>
      <c r="H70" s="29">
        <v>8000000247</v>
      </c>
      <c r="I70" s="29">
        <v>8000000227</v>
      </c>
      <c r="J70" s="29" t="s">
        <v>915</v>
      </c>
      <c r="K70" s="29" t="s">
        <v>915</v>
      </c>
      <c r="L70" s="18" t="s">
        <v>314</v>
      </c>
      <c r="M70" s="18" t="s">
        <v>337</v>
      </c>
      <c r="N70" s="34" t="s">
        <v>315</v>
      </c>
      <c r="O70" s="35"/>
      <c r="P70" s="35"/>
      <c r="Q70" s="35"/>
      <c r="R70" s="36" t="s">
        <v>198</v>
      </c>
      <c r="S70" s="36" t="s">
        <v>198</v>
      </c>
      <c r="T70" s="18" t="str">
        <f t="shared" si="1"/>
        <v>EN</v>
      </c>
      <c r="U70" s="17" t="s">
        <v>199</v>
      </c>
      <c r="V70" s="17" t="s">
        <v>1384</v>
      </c>
      <c r="W70" s="18" t="s">
        <v>316</v>
      </c>
      <c r="X70" s="19" t="s">
        <v>201</v>
      </c>
      <c r="Y70" s="18" t="s">
        <v>577</v>
      </c>
      <c r="Z70" s="20" t="s">
        <v>426</v>
      </c>
      <c r="AA70" s="56" t="s">
        <v>916</v>
      </c>
      <c r="AB70" s="53" t="s">
        <v>917</v>
      </c>
      <c r="AC70" s="53" t="s">
        <v>107</v>
      </c>
      <c r="AD70" s="53" t="s">
        <v>918</v>
      </c>
      <c r="AE70" s="18" t="s">
        <v>107</v>
      </c>
      <c r="AF70" s="18" t="s">
        <v>342</v>
      </c>
      <c r="AG70" s="18" t="s">
        <v>343</v>
      </c>
      <c r="AH70" s="18" t="s">
        <v>344</v>
      </c>
      <c r="AI70" s="119"/>
      <c r="AJ70" s="39" t="s">
        <v>314</v>
      </c>
      <c r="AK70" s="25" t="s">
        <v>199</v>
      </c>
    </row>
    <row r="71" spans="1:37" s="34" customFormat="1" ht="24" x14ac:dyDescent="0.25">
      <c r="A71" s="32" t="s">
        <v>919</v>
      </c>
      <c r="B71" s="18" t="s">
        <v>920</v>
      </c>
      <c r="C71" s="18" t="s">
        <v>920</v>
      </c>
      <c r="D71" s="18" t="s">
        <v>921</v>
      </c>
      <c r="E71" s="18" t="s">
        <v>312</v>
      </c>
      <c r="F71" s="28" t="s">
        <v>922</v>
      </c>
      <c r="G71" s="18" t="s">
        <v>213</v>
      </c>
      <c r="H71" s="29">
        <v>8000000064</v>
      </c>
      <c r="I71" s="29">
        <v>8000000026</v>
      </c>
      <c r="J71" s="29" t="s">
        <v>923</v>
      </c>
      <c r="K71" s="29" t="s">
        <v>923</v>
      </c>
      <c r="L71" s="18" t="s">
        <v>221</v>
      </c>
      <c r="M71" s="18" t="s">
        <v>222</v>
      </c>
      <c r="N71" s="34" t="s">
        <v>223</v>
      </c>
      <c r="O71" s="35"/>
      <c r="P71" s="35"/>
      <c r="Q71" s="35" t="s">
        <v>198</v>
      </c>
      <c r="R71" s="36" t="s">
        <v>198</v>
      </c>
      <c r="S71" s="36" t="s">
        <v>198</v>
      </c>
      <c r="T71" s="18" t="str">
        <f t="shared" si="1"/>
        <v>PL</v>
      </c>
      <c r="U71" s="17" t="s">
        <v>199</v>
      </c>
      <c r="V71" s="17" t="s">
        <v>1384</v>
      </c>
      <c r="W71" s="18" t="s">
        <v>200</v>
      </c>
      <c r="X71" s="19" t="s">
        <v>201</v>
      </c>
      <c r="Y71" s="18" t="s">
        <v>924</v>
      </c>
      <c r="Z71" s="37" t="s">
        <v>225</v>
      </c>
      <c r="AA71" s="18" t="s">
        <v>925</v>
      </c>
      <c r="AB71" s="38" t="s">
        <v>926</v>
      </c>
      <c r="AC71" s="18" t="s">
        <v>107</v>
      </c>
      <c r="AD71" s="38" t="s">
        <v>927</v>
      </c>
      <c r="AE71" s="18" t="s">
        <v>107</v>
      </c>
      <c r="AF71" s="18" t="s">
        <v>229</v>
      </c>
      <c r="AG71" s="18" t="s">
        <v>230</v>
      </c>
      <c r="AH71" s="18" t="s">
        <v>231</v>
      </c>
      <c r="AI71" s="119"/>
      <c r="AJ71" s="39" t="s">
        <v>221</v>
      </c>
      <c r="AK71" s="25" t="s">
        <v>199</v>
      </c>
    </row>
    <row r="72" spans="1:37" s="5" customFormat="1" ht="24" x14ac:dyDescent="0.25">
      <c r="A72" s="32" t="s">
        <v>929</v>
      </c>
      <c r="B72" s="18" t="s">
        <v>930</v>
      </c>
      <c r="C72" s="18" t="s">
        <v>930</v>
      </c>
      <c r="D72" s="18" t="s">
        <v>931</v>
      </c>
      <c r="E72" s="18" t="s">
        <v>932</v>
      </c>
      <c r="F72" s="28" t="s">
        <v>933</v>
      </c>
      <c r="G72" s="18" t="s">
        <v>213</v>
      </c>
      <c r="H72" s="29">
        <v>8000000194</v>
      </c>
      <c r="I72" s="29">
        <v>8000000169</v>
      </c>
      <c r="J72" s="29" t="s">
        <v>934</v>
      </c>
      <c r="K72" s="29" t="s">
        <v>934</v>
      </c>
      <c r="L72" s="18" t="s">
        <v>221</v>
      </c>
      <c r="M72" s="18" t="s">
        <v>603</v>
      </c>
      <c r="N72" s="18" t="s">
        <v>604</v>
      </c>
      <c r="O72" s="35"/>
      <c r="P72" s="35" t="s">
        <v>198</v>
      </c>
      <c r="Q72" s="35"/>
      <c r="R72" s="36" t="s">
        <v>198</v>
      </c>
      <c r="S72" s="36" t="s">
        <v>198</v>
      </c>
      <c r="T72" s="18" t="str">
        <f t="shared" si="1"/>
        <v>PL</v>
      </c>
      <c r="U72" s="17" t="s">
        <v>199</v>
      </c>
      <c r="V72" s="17" t="s">
        <v>1384</v>
      </c>
      <c r="W72" s="18" t="s">
        <v>200</v>
      </c>
      <c r="X72" s="19" t="s">
        <v>201</v>
      </c>
      <c r="Y72" s="18" t="s">
        <v>935</v>
      </c>
      <c r="Z72" s="20" t="s">
        <v>260</v>
      </c>
      <c r="AA72" s="18" t="s">
        <v>936</v>
      </c>
      <c r="AB72" s="38" t="s">
        <v>937</v>
      </c>
      <c r="AC72" s="18" t="s">
        <v>107</v>
      </c>
      <c r="AD72" s="38" t="s">
        <v>938</v>
      </c>
      <c r="AE72" s="18" t="s">
        <v>107</v>
      </c>
      <c r="AF72" s="18" t="s">
        <v>229</v>
      </c>
      <c r="AG72" s="18" t="s">
        <v>230</v>
      </c>
      <c r="AH72" s="18" t="s">
        <v>231</v>
      </c>
      <c r="AI72" s="119"/>
      <c r="AJ72" s="39" t="s">
        <v>221</v>
      </c>
      <c r="AK72" s="25" t="s">
        <v>199</v>
      </c>
    </row>
    <row r="73" spans="1:37" s="34" customFormat="1" x14ac:dyDescent="0.25">
      <c r="A73" s="32" t="s">
        <v>939</v>
      </c>
      <c r="B73" s="18" t="s">
        <v>940</v>
      </c>
      <c r="C73" s="18" t="s">
        <v>940</v>
      </c>
      <c r="D73" s="18" t="s">
        <v>941</v>
      </c>
      <c r="E73" s="18" t="s">
        <v>742</v>
      </c>
      <c r="F73" s="28" t="s">
        <v>942</v>
      </c>
      <c r="G73" s="18" t="s">
        <v>213</v>
      </c>
      <c r="H73" s="54">
        <v>8000000193</v>
      </c>
      <c r="I73" s="54">
        <v>8000000168</v>
      </c>
      <c r="J73" s="54">
        <v>1770000180</v>
      </c>
      <c r="K73" s="29">
        <v>1770000180</v>
      </c>
      <c r="L73" s="18" t="s">
        <v>221</v>
      </c>
      <c r="M73" s="18" t="s">
        <v>453</v>
      </c>
      <c r="N73" s="34" t="s">
        <v>238</v>
      </c>
      <c r="O73" s="35"/>
      <c r="P73" s="35"/>
      <c r="Q73" s="35"/>
      <c r="R73" s="36" t="s">
        <v>198</v>
      </c>
      <c r="S73" s="36" t="s">
        <v>198</v>
      </c>
      <c r="T73" s="18" t="str">
        <f t="shared" si="1"/>
        <v>PL</v>
      </c>
      <c r="U73" s="17" t="s">
        <v>199</v>
      </c>
      <c r="V73" s="17" t="s">
        <v>1384</v>
      </c>
      <c r="W73" s="18" t="s">
        <v>200</v>
      </c>
      <c r="X73" s="19" t="s">
        <v>201</v>
      </c>
      <c r="Y73" s="18" t="s">
        <v>338</v>
      </c>
      <c r="Z73" s="20" t="s">
        <v>260</v>
      </c>
      <c r="AA73" s="18" t="s">
        <v>943</v>
      </c>
      <c r="AB73" s="38" t="s">
        <v>107</v>
      </c>
      <c r="AC73" s="18" t="s">
        <v>107</v>
      </c>
      <c r="AD73" s="38" t="s">
        <v>944</v>
      </c>
      <c r="AE73" s="18" t="s">
        <v>107</v>
      </c>
      <c r="AF73" s="18" t="s">
        <v>229</v>
      </c>
      <c r="AG73" s="18" t="s">
        <v>230</v>
      </c>
      <c r="AH73" s="18" t="s">
        <v>231</v>
      </c>
      <c r="AI73" s="119"/>
      <c r="AJ73" s="39" t="s">
        <v>221</v>
      </c>
      <c r="AK73" s="25" t="s">
        <v>199</v>
      </c>
    </row>
    <row r="74" spans="1:37" s="34" customFormat="1" ht="24" x14ac:dyDescent="0.25">
      <c r="A74" s="32" t="s">
        <v>945</v>
      </c>
      <c r="B74" s="18" t="s">
        <v>946</v>
      </c>
      <c r="C74" s="18" t="s">
        <v>946</v>
      </c>
      <c r="D74" s="18" t="s">
        <v>947</v>
      </c>
      <c r="E74" s="18" t="s">
        <v>948</v>
      </c>
      <c r="F74" s="28" t="s">
        <v>949</v>
      </c>
      <c r="G74" s="18" t="s">
        <v>195</v>
      </c>
      <c r="H74" s="29">
        <v>8000000187</v>
      </c>
      <c r="I74" s="29">
        <v>8000000161</v>
      </c>
      <c r="J74" s="29" t="s">
        <v>950</v>
      </c>
      <c r="K74" s="29" t="s">
        <v>950</v>
      </c>
      <c r="L74" s="18" t="s">
        <v>221</v>
      </c>
      <c r="M74" s="18" t="s">
        <v>202</v>
      </c>
      <c r="N74" s="41" t="s">
        <v>238</v>
      </c>
      <c r="O74" s="35"/>
      <c r="P74" s="35"/>
      <c r="Q74" s="35"/>
      <c r="R74" s="36" t="s">
        <v>198</v>
      </c>
      <c r="S74" s="36" t="s">
        <v>198</v>
      </c>
      <c r="T74" s="18" t="str">
        <f t="shared" ref="T74:T94" si="2">IF(L74="Poland","PL","EN")</f>
        <v>PL</v>
      </c>
      <c r="U74" s="17" t="s">
        <v>199</v>
      </c>
      <c r="V74" s="17" t="s">
        <v>1384</v>
      </c>
      <c r="W74" s="18" t="s">
        <v>200</v>
      </c>
      <c r="X74" s="19" t="s">
        <v>201</v>
      </c>
      <c r="Y74" s="18" t="s">
        <v>951</v>
      </c>
      <c r="Z74" s="18" t="s">
        <v>202</v>
      </c>
      <c r="AA74" s="18" t="s">
        <v>952</v>
      </c>
      <c r="AB74" s="38" t="s">
        <v>953</v>
      </c>
      <c r="AC74" s="18" t="s">
        <v>107</v>
      </c>
      <c r="AD74" s="38" t="s">
        <v>954</v>
      </c>
      <c r="AE74" s="18" t="s">
        <v>107</v>
      </c>
      <c r="AF74" s="18" t="s">
        <v>229</v>
      </c>
      <c r="AG74" s="18" t="s">
        <v>230</v>
      </c>
      <c r="AH74" s="18" t="s">
        <v>231</v>
      </c>
      <c r="AI74" s="119"/>
      <c r="AJ74" s="39" t="s">
        <v>221</v>
      </c>
      <c r="AK74" s="25" t="s">
        <v>199</v>
      </c>
    </row>
    <row r="75" spans="1:37" s="65" customFormat="1" ht="24" x14ac:dyDescent="0.25">
      <c r="A75" s="32" t="s">
        <v>955</v>
      </c>
      <c r="B75" s="18" t="s">
        <v>956</v>
      </c>
      <c r="C75" s="18" t="s">
        <v>956</v>
      </c>
      <c r="D75" s="18" t="s">
        <v>957</v>
      </c>
      <c r="E75" s="18" t="s">
        <v>211</v>
      </c>
      <c r="F75" s="28" t="s">
        <v>958</v>
      </c>
      <c r="G75" s="18" t="s">
        <v>213</v>
      </c>
      <c r="H75" s="29">
        <v>8000000060</v>
      </c>
      <c r="I75" s="29">
        <v>8000000022</v>
      </c>
      <c r="J75" s="29" t="s">
        <v>959</v>
      </c>
      <c r="K75" s="29" t="s">
        <v>959</v>
      </c>
      <c r="L75" s="18" t="s">
        <v>221</v>
      </c>
      <c r="M75" s="18" t="s">
        <v>629</v>
      </c>
      <c r="N75" s="18" t="s">
        <v>630</v>
      </c>
      <c r="O75" s="35" t="s">
        <v>198</v>
      </c>
      <c r="P75" s="35"/>
      <c r="Q75" s="35"/>
      <c r="R75" s="36" t="s">
        <v>198</v>
      </c>
      <c r="S75" s="36" t="s">
        <v>198</v>
      </c>
      <c r="T75" s="18" t="str">
        <f t="shared" si="2"/>
        <v>PL</v>
      </c>
      <c r="U75" s="17" t="s">
        <v>199</v>
      </c>
      <c r="V75" s="17" t="s">
        <v>1384</v>
      </c>
      <c r="W75" s="18" t="s">
        <v>200</v>
      </c>
      <c r="X75" s="19" t="s">
        <v>201</v>
      </c>
      <c r="Y75" s="18" t="s">
        <v>960</v>
      </c>
      <c r="Z75" s="20" t="s">
        <v>260</v>
      </c>
      <c r="AA75" s="18" t="s">
        <v>961</v>
      </c>
      <c r="AB75" s="38" t="s">
        <v>962</v>
      </c>
      <c r="AC75" s="18" t="s">
        <v>107</v>
      </c>
      <c r="AD75" s="38" t="s">
        <v>963</v>
      </c>
      <c r="AE75" s="18" t="s">
        <v>107</v>
      </c>
      <c r="AF75" s="18" t="s">
        <v>286</v>
      </c>
      <c r="AG75" s="18" t="s">
        <v>287</v>
      </c>
      <c r="AH75" s="18" t="s">
        <v>288</v>
      </c>
      <c r="AI75" s="119"/>
      <c r="AJ75" s="39" t="s">
        <v>221</v>
      </c>
      <c r="AK75" s="25" t="s">
        <v>199</v>
      </c>
    </row>
    <row r="76" spans="1:37" s="34" customFormat="1" ht="24" x14ac:dyDescent="0.25">
      <c r="A76" s="32" t="s">
        <v>964</v>
      </c>
      <c r="B76" s="18" t="s">
        <v>965</v>
      </c>
      <c r="C76" s="151" t="s">
        <v>1408</v>
      </c>
      <c r="D76" s="152" t="s">
        <v>966</v>
      </c>
      <c r="E76" s="152" t="s">
        <v>967</v>
      </c>
      <c r="F76" s="28" t="s">
        <v>968</v>
      </c>
      <c r="G76" s="18" t="s">
        <v>213</v>
      </c>
      <c r="H76" s="29">
        <v>8000000061</v>
      </c>
      <c r="I76" s="29">
        <v>8000000023</v>
      </c>
      <c r="J76" s="29" t="s">
        <v>969</v>
      </c>
      <c r="K76" s="29" t="s">
        <v>969</v>
      </c>
      <c r="L76" s="18" t="s">
        <v>221</v>
      </c>
      <c r="M76" s="18" t="s">
        <v>307</v>
      </c>
      <c r="N76" s="34" t="s">
        <v>689</v>
      </c>
      <c r="O76" s="35"/>
      <c r="P76" s="35"/>
      <c r="Q76" s="35"/>
      <c r="R76" s="36" t="s">
        <v>198</v>
      </c>
      <c r="S76" s="36" t="s">
        <v>198</v>
      </c>
      <c r="T76" s="18" t="str">
        <f t="shared" si="2"/>
        <v>PL</v>
      </c>
      <c r="U76" s="17" t="s">
        <v>199</v>
      </c>
      <c r="V76" s="17" t="s">
        <v>1384</v>
      </c>
      <c r="W76" s="18" t="s">
        <v>200</v>
      </c>
      <c r="X76" s="19" t="s">
        <v>201</v>
      </c>
      <c r="Y76" s="18" t="s">
        <v>970</v>
      </c>
      <c r="Z76" s="20" t="s">
        <v>260</v>
      </c>
      <c r="AA76" s="18" t="s">
        <v>971</v>
      </c>
      <c r="AB76" s="38" t="s">
        <v>972</v>
      </c>
      <c r="AC76" s="18" t="s">
        <v>107</v>
      </c>
      <c r="AD76" s="38" t="s">
        <v>973</v>
      </c>
      <c r="AE76" s="18" t="s">
        <v>107</v>
      </c>
      <c r="AF76" s="18" t="s">
        <v>229</v>
      </c>
      <c r="AG76" s="18" t="s">
        <v>230</v>
      </c>
      <c r="AH76" s="18" t="s">
        <v>231</v>
      </c>
      <c r="AI76" s="119"/>
      <c r="AJ76" s="39" t="s">
        <v>221</v>
      </c>
      <c r="AK76" s="25" t="s">
        <v>199</v>
      </c>
    </row>
    <row r="77" spans="1:37" s="34" customFormat="1" ht="24" x14ac:dyDescent="0.25">
      <c r="A77" s="32" t="s">
        <v>974</v>
      </c>
      <c r="B77" s="18" t="s">
        <v>975</v>
      </c>
      <c r="C77" s="18" t="s">
        <v>975</v>
      </c>
      <c r="D77" s="18" t="s">
        <v>976</v>
      </c>
      <c r="E77" s="18" t="s">
        <v>421</v>
      </c>
      <c r="F77" s="28" t="s">
        <v>977</v>
      </c>
      <c r="G77" s="18" t="s">
        <v>195</v>
      </c>
      <c r="H77" s="29">
        <v>8000000083</v>
      </c>
      <c r="I77" s="29">
        <v>8000000047</v>
      </c>
      <c r="J77" s="29" t="s">
        <v>978</v>
      </c>
      <c r="K77" s="29" t="s">
        <v>978</v>
      </c>
      <c r="L77" s="18" t="s">
        <v>221</v>
      </c>
      <c r="M77" s="18" t="s">
        <v>202</v>
      </c>
      <c r="N77" s="41" t="s">
        <v>238</v>
      </c>
      <c r="O77" s="35"/>
      <c r="P77" s="35"/>
      <c r="Q77" s="35"/>
      <c r="R77" s="36" t="s">
        <v>198</v>
      </c>
      <c r="S77" s="36" t="s">
        <v>198</v>
      </c>
      <c r="T77" s="18" t="str">
        <f t="shared" si="2"/>
        <v>PL</v>
      </c>
      <c r="U77" s="17" t="s">
        <v>199</v>
      </c>
      <c r="V77" s="17" t="s">
        <v>1384</v>
      </c>
      <c r="W77" s="18" t="s">
        <v>200</v>
      </c>
      <c r="X77" s="19" t="s">
        <v>201</v>
      </c>
      <c r="Y77" s="18" t="s">
        <v>559</v>
      </c>
      <c r="Z77" s="20" t="s">
        <v>202</v>
      </c>
      <c r="AA77" s="18" t="s">
        <v>979</v>
      </c>
      <c r="AB77" s="38" t="s">
        <v>980</v>
      </c>
      <c r="AC77" s="18" t="s">
        <v>107</v>
      </c>
      <c r="AD77" s="38" t="s">
        <v>981</v>
      </c>
      <c r="AE77" s="18" t="s">
        <v>107</v>
      </c>
      <c r="AF77" s="18" t="s">
        <v>229</v>
      </c>
      <c r="AG77" s="18" t="s">
        <v>230</v>
      </c>
      <c r="AH77" s="18" t="s">
        <v>231</v>
      </c>
      <c r="AI77" s="119"/>
      <c r="AJ77" s="39" t="s">
        <v>221</v>
      </c>
      <c r="AK77" s="25" t="s">
        <v>199</v>
      </c>
    </row>
    <row r="78" spans="1:37" s="34" customFormat="1" ht="24" x14ac:dyDescent="0.25">
      <c r="A78" s="32" t="s">
        <v>982</v>
      </c>
      <c r="B78" s="18" t="s">
        <v>983</v>
      </c>
      <c r="C78" s="18" t="s">
        <v>983</v>
      </c>
      <c r="D78" s="18" t="s">
        <v>984</v>
      </c>
      <c r="E78" s="18" t="s">
        <v>985</v>
      </c>
      <c r="F78" s="28" t="s">
        <v>986</v>
      </c>
      <c r="G78" s="18" t="s">
        <v>213</v>
      </c>
      <c r="H78" s="29">
        <v>8000000062</v>
      </c>
      <c r="I78" s="29">
        <v>8000000024</v>
      </c>
      <c r="J78" s="29" t="s">
        <v>987</v>
      </c>
      <c r="K78" s="29" t="s">
        <v>987</v>
      </c>
      <c r="L78" s="18" t="s">
        <v>221</v>
      </c>
      <c r="M78" s="18" t="s">
        <v>423</v>
      </c>
      <c r="N78" s="34" t="s">
        <v>424</v>
      </c>
      <c r="O78" s="35"/>
      <c r="P78" s="35"/>
      <c r="Q78" s="35"/>
      <c r="R78" s="36" t="s">
        <v>198</v>
      </c>
      <c r="S78" s="36" t="s">
        <v>198</v>
      </c>
      <c r="T78" s="18" t="str">
        <f t="shared" si="2"/>
        <v>PL</v>
      </c>
      <c r="U78" s="17" t="s">
        <v>199</v>
      </c>
      <c r="V78" s="17" t="s">
        <v>1384</v>
      </c>
      <c r="W78" s="18" t="s">
        <v>200</v>
      </c>
      <c r="X78" s="19" t="s">
        <v>201</v>
      </c>
      <c r="Y78" s="18" t="s">
        <v>338</v>
      </c>
      <c r="Z78" s="18" t="s">
        <v>260</v>
      </c>
      <c r="AA78" s="18" t="s">
        <v>988</v>
      </c>
      <c r="AB78" s="38" t="s">
        <v>989</v>
      </c>
      <c r="AC78" s="18" t="s">
        <v>107</v>
      </c>
      <c r="AD78" s="38" t="s">
        <v>990</v>
      </c>
      <c r="AE78" s="18" t="s">
        <v>107</v>
      </c>
      <c r="AF78" s="18" t="s">
        <v>229</v>
      </c>
      <c r="AG78" s="18" t="s">
        <v>230</v>
      </c>
      <c r="AH78" s="18" t="s">
        <v>231</v>
      </c>
      <c r="AI78" s="119"/>
      <c r="AJ78" s="39" t="s">
        <v>221</v>
      </c>
      <c r="AK78" s="25" t="s">
        <v>199</v>
      </c>
    </row>
    <row r="79" spans="1:37" s="5" customFormat="1" ht="24" x14ac:dyDescent="0.25">
      <c r="A79" s="32" t="s">
        <v>991</v>
      </c>
      <c r="B79" s="18" t="s">
        <v>992</v>
      </c>
      <c r="C79" s="18" t="s">
        <v>992</v>
      </c>
      <c r="D79" s="18" t="s">
        <v>993</v>
      </c>
      <c r="E79" s="18" t="s">
        <v>219</v>
      </c>
      <c r="F79" s="28" t="s">
        <v>994</v>
      </c>
      <c r="G79" s="18" t="s">
        <v>213</v>
      </c>
      <c r="H79" s="29">
        <v>8000000063</v>
      </c>
      <c r="I79" s="29">
        <v>8000000025</v>
      </c>
      <c r="J79" s="29" t="s">
        <v>995</v>
      </c>
      <c r="K79" s="69" t="s">
        <v>995</v>
      </c>
      <c r="L79" s="18" t="s">
        <v>221</v>
      </c>
      <c r="M79" s="18" t="s">
        <v>307</v>
      </c>
      <c r="N79" s="18" t="s">
        <v>689</v>
      </c>
      <c r="O79" s="35"/>
      <c r="P79" s="35"/>
      <c r="Q79" s="35"/>
      <c r="R79" s="36" t="s">
        <v>198</v>
      </c>
      <c r="S79" s="36" t="s">
        <v>198</v>
      </c>
      <c r="T79" s="18" t="str">
        <f t="shared" si="2"/>
        <v>PL</v>
      </c>
      <c r="U79" s="17" t="s">
        <v>199</v>
      </c>
      <c r="V79" s="17" t="s">
        <v>1384</v>
      </c>
      <c r="W79" s="18" t="s">
        <v>200</v>
      </c>
      <c r="X79" s="19" t="s">
        <v>201</v>
      </c>
      <c r="Y79" s="18" t="s">
        <v>996</v>
      </c>
      <c r="Z79" s="18" t="s">
        <v>260</v>
      </c>
      <c r="AA79" s="18" t="s">
        <v>997</v>
      </c>
      <c r="AB79" s="38" t="s">
        <v>998</v>
      </c>
      <c r="AC79" s="18" t="s">
        <v>107</v>
      </c>
      <c r="AD79" s="38" t="s">
        <v>999</v>
      </c>
      <c r="AE79" s="18" t="s">
        <v>107</v>
      </c>
      <c r="AF79" s="18" t="s">
        <v>286</v>
      </c>
      <c r="AG79" s="18" t="s">
        <v>287</v>
      </c>
      <c r="AH79" s="18" t="s">
        <v>288</v>
      </c>
      <c r="AI79" s="119"/>
      <c r="AJ79" s="39" t="s">
        <v>221</v>
      </c>
      <c r="AK79" s="25" t="s">
        <v>199</v>
      </c>
    </row>
    <row r="80" spans="1:37" s="34" customFormat="1" x14ac:dyDescent="0.25">
      <c r="A80" s="32" t="s">
        <v>1000</v>
      </c>
      <c r="B80" s="18" t="s">
        <v>1001</v>
      </c>
      <c r="C80" s="18" t="s">
        <v>1001</v>
      </c>
      <c r="D80" s="18" t="s">
        <v>1002</v>
      </c>
      <c r="E80" s="18" t="s">
        <v>470</v>
      </c>
      <c r="F80" s="28" t="s">
        <v>1003</v>
      </c>
      <c r="G80" s="18" t="s">
        <v>213</v>
      </c>
      <c r="H80" s="29">
        <v>8000000212</v>
      </c>
      <c r="I80" s="29">
        <v>8000000189</v>
      </c>
      <c r="J80" s="29">
        <v>1770000205</v>
      </c>
      <c r="K80" s="69">
        <v>1770000205</v>
      </c>
      <c r="L80" s="18" t="s">
        <v>221</v>
      </c>
      <c r="M80" s="18" t="s">
        <v>423</v>
      </c>
      <c r="N80" s="34" t="s">
        <v>424</v>
      </c>
      <c r="O80" s="35"/>
      <c r="P80" s="35"/>
      <c r="Q80" s="35"/>
      <c r="R80" s="36" t="s">
        <v>198</v>
      </c>
      <c r="S80" s="36" t="s">
        <v>198</v>
      </c>
      <c r="T80" s="18" t="str">
        <f t="shared" si="2"/>
        <v>PL</v>
      </c>
      <c r="U80" s="17" t="s">
        <v>199</v>
      </c>
      <c r="V80" s="17" t="s">
        <v>1384</v>
      </c>
      <c r="W80" s="18" t="s">
        <v>200</v>
      </c>
      <c r="X80" s="19" t="s">
        <v>201</v>
      </c>
      <c r="Y80" s="18" t="s">
        <v>338</v>
      </c>
      <c r="Z80" s="18" t="s">
        <v>260</v>
      </c>
      <c r="AA80" s="18" t="s">
        <v>1004</v>
      </c>
      <c r="AB80" s="38" t="s">
        <v>107</v>
      </c>
      <c r="AC80" s="18" t="s">
        <v>107</v>
      </c>
      <c r="AD80" s="38" t="s">
        <v>1005</v>
      </c>
      <c r="AE80" s="18" t="s">
        <v>107</v>
      </c>
      <c r="AF80" s="18" t="s">
        <v>272</v>
      </c>
      <c r="AG80" s="18" t="s">
        <v>273</v>
      </c>
      <c r="AH80" s="18" t="s">
        <v>274</v>
      </c>
      <c r="AI80" s="119"/>
      <c r="AJ80" s="39" t="s">
        <v>221</v>
      </c>
      <c r="AK80" s="25" t="s">
        <v>199</v>
      </c>
    </row>
    <row r="81" spans="1:37" s="5" customFormat="1" ht="24" x14ac:dyDescent="0.25">
      <c r="A81" s="32" t="s">
        <v>1006</v>
      </c>
      <c r="B81" s="73" t="s">
        <v>1007</v>
      </c>
      <c r="C81" s="73" t="s">
        <v>1007</v>
      </c>
      <c r="D81" s="55" t="s">
        <v>1008</v>
      </c>
      <c r="E81" s="55" t="s">
        <v>932</v>
      </c>
      <c r="F81" s="28" t="s">
        <v>1009</v>
      </c>
      <c r="G81" s="18" t="s">
        <v>213</v>
      </c>
      <c r="H81" s="74" t="s">
        <v>1010</v>
      </c>
      <c r="I81" s="75">
        <v>8000000064</v>
      </c>
      <c r="J81" s="76" t="s">
        <v>1011</v>
      </c>
      <c r="K81" s="76" t="s">
        <v>1011</v>
      </c>
      <c r="L81" s="18" t="s">
        <v>221</v>
      </c>
      <c r="M81" s="18" t="s">
        <v>453</v>
      </c>
      <c r="N81" s="18" t="s">
        <v>238</v>
      </c>
      <c r="O81" s="35"/>
      <c r="P81" s="35"/>
      <c r="Q81" s="35"/>
      <c r="R81" s="36" t="s">
        <v>198</v>
      </c>
      <c r="S81" s="36" t="s">
        <v>198</v>
      </c>
      <c r="T81" s="18" t="str">
        <f t="shared" si="2"/>
        <v>PL</v>
      </c>
      <c r="U81" s="17" t="s">
        <v>199</v>
      </c>
      <c r="V81" s="17" t="s">
        <v>1384</v>
      </c>
      <c r="W81" s="18" t="s">
        <v>200</v>
      </c>
      <c r="X81" s="19" t="s">
        <v>201</v>
      </c>
      <c r="Y81" s="55" t="s">
        <v>1012</v>
      </c>
      <c r="Z81" s="18" t="s">
        <v>260</v>
      </c>
      <c r="AA81" s="55" t="s">
        <v>1013</v>
      </c>
      <c r="AB81" s="38" t="s">
        <v>1014</v>
      </c>
      <c r="AC81" s="18" t="s">
        <v>107</v>
      </c>
      <c r="AD81" s="38" t="s">
        <v>1015</v>
      </c>
      <c r="AE81" s="18" t="s">
        <v>107</v>
      </c>
      <c r="AF81" s="18" t="s">
        <v>229</v>
      </c>
      <c r="AG81" s="18" t="s">
        <v>230</v>
      </c>
      <c r="AH81" s="18" t="s">
        <v>231</v>
      </c>
      <c r="AI81" s="119"/>
      <c r="AJ81" s="39" t="s">
        <v>221</v>
      </c>
      <c r="AK81" s="25" t="s">
        <v>199</v>
      </c>
    </row>
    <row r="82" spans="1:37" s="34" customFormat="1" ht="24" x14ac:dyDescent="0.25">
      <c r="A82" s="32" t="s">
        <v>1016</v>
      </c>
      <c r="B82" s="73" t="s">
        <v>1017</v>
      </c>
      <c r="C82" s="73" t="s">
        <v>1017</v>
      </c>
      <c r="D82" s="55" t="s">
        <v>1018</v>
      </c>
      <c r="E82" s="55" t="s">
        <v>402</v>
      </c>
      <c r="F82" s="28" t="s">
        <v>1019</v>
      </c>
      <c r="G82" s="18" t="s">
        <v>213</v>
      </c>
      <c r="H82" s="74" t="s">
        <v>1020</v>
      </c>
      <c r="I82" s="75">
        <v>8000000069</v>
      </c>
      <c r="J82" s="76" t="s">
        <v>1021</v>
      </c>
      <c r="K82" s="76" t="s">
        <v>1021</v>
      </c>
      <c r="L82" s="18" t="s">
        <v>221</v>
      </c>
      <c r="M82" s="18" t="s">
        <v>423</v>
      </c>
      <c r="N82" s="34" t="s">
        <v>424</v>
      </c>
      <c r="O82" s="35"/>
      <c r="P82" s="35"/>
      <c r="Q82" s="35"/>
      <c r="R82" s="36" t="s">
        <v>198</v>
      </c>
      <c r="S82" s="36" t="s">
        <v>198</v>
      </c>
      <c r="T82" s="18" t="str">
        <f t="shared" si="2"/>
        <v>PL</v>
      </c>
      <c r="U82" s="17" t="s">
        <v>199</v>
      </c>
      <c r="V82" s="17" t="s">
        <v>1384</v>
      </c>
      <c r="W82" s="18" t="s">
        <v>200</v>
      </c>
      <c r="X82" s="19" t="s">
        <v>201</v>
      </c>
      <c r="Y82" s="55" t="s">
        <v>444</v>
      </c>
      <c r="Z82" s="18" t="s">
        <v>260</v>
      </c>
      <c r="AA82" s="55" t="s">
        <v>1022</v>
      </c>
      <c r="AB82" s="38" t="s">
        <v>1023</v>
      </c>
      <c r="AC82" s="18" t="s">
        <v>107</v>
      </c>
      <c r="AD82" s="38" t="s">
        <v>1024</v>
      </c>
      <c r="AE82" s="18" t="s">
        <v>107</v>
      </c>
      <c r="AF82" s="18" t="s">
        <v>286</v>
      </c>
      <c r="AG82" s="18" t="s">
        <v>287</v>
      </c>
      <c r="AH82" s="18" t="s">
        <v>288</v>
      </c>
      <c r="AI82" s="119"/>
      <c r="AJ82" s="39" t="s">
        <v>221</v>
      </c>
      <c r="AK82" s="25" t="s">
        <v>199</v>
      </c>
    </row>
    <row r="83" spans="1:37" s="34" customFormat="1" x14ac:dyDescent="0.25">
      <c r="A83" s="32" t="s">
        <v>1025</v>
      </c>
      <c r="B83" s="73" t="s">
        <v>1026</v>
      </c>
      <c r="C83" s="73" t="s">
        <v>1026</v>
      </c>
      <c r="D83" s="55" t="s">
        <v>1027</v>
      </c>
      <c r="E83" s="55" t="s">
        <v>181</v>
      </c>
      <c r="F83" s="28" t="s">
        <v>1028</v>
      </c>
      <c r="G83" s="18" t="s">
        <v>213</v>
      </c>
      <c r="H83" s="74" t="s">
        <v>1029</v>
      </c>
      <c r="I83" s="75">
        <v>8000000694</v>
      </c>
      <c r="J83" s="76">
        <v>1770000410</v>
      </c>
      <c r="K83" s="76">
        <v>1770000410</v>
      </c>
      <c r="L83" s="18" t="s">
        <v>295</v>
      </c>
      <c r="M83" s="18" t="s">
        <v>295</v>
      </c>
      <c r="N83" s="34" t="s">
        <v>820</v>
      </c>
      <c r="O83" s="35"/>
      <c r="P83" s="35"/>
      <c r="Q83" s="35"/>
      <c r="R83" s="36" t="s">
        <v>198</v>
      </c>
      <c r="S83" s="36" t="s">
        <v>198</v>
      </c>
      <c r="T83" s="18" t="str">
        <f t="shared" si="2"/>
        <v>EN</v>
      </c>
      <c r="U83" s="17" t="s">
        <v>199</v>
      </c>
      <c r="V83" s="17" t="s">
        <v>1384</v>
      </c>
      <c r="W83" s="18" t="s">
        <v>298</v>
      </c>
      <c r="X83" s="19" t="s">
        <v>201</v>
      </c>
      <c r="Y83" s="55" t="s">
        <v>444</v>
      </c>
      <c r="Z83" s="18" t="s">
        <v>260</v>
      </c>
      <c r="AA83" s="55" t="s">
        <v>1030</v>
      </c>
      <c r="AB83" s="18" t="s">
        <v>107</v>
      </c>
      <c r="AC83" s="18" t="s">
        <v>107</v>
      </c>
      <c r="AD83" s="38" t="s">
        <v>821</v>
      </c>
      <c r="AE83" s="18" t="s">
        <v>107</v>
      </c>
      <c r="AF83" s="18" t="s">
        <v>302</v>
      </c>
      <c r="AG83" s="18" t="s">
        <v>303</v>
      </c>
      <c r="AH83" s="18" t="s">
        <v>304</v>
      </c>
      <c r="AI83" s="119"/>
      <c r="AJ83" s="39" t="s">
        <v>295</v>
      </c>
      <c r="AK83" s="25" t="s">
        <v>199</v>
      </c>
    </row>
    <row r="84" spans="1:37" s="34" customFormat="1" x14ac:dyDescent="0.25">
      <c r="A84" s="32" t="s">
        <v>1031</v>
      </c>
      <c r="B84" s="73" t="s">
        <v>1032</v>
      </c>
      <c r="C84" s="73" t="s">
        <v>1032</v>
      </c>
      <c r="D84" s="55" t="s">
        <v>1033</v>
      </c>
      <c r="E84" s="55" t="s">
        <v>1034</v>
      </c>
      <c r="F84" s="28" t="s">
        <v>1035</v>
      </c>
      <c r="G84" s="18" t="s">
        <v>195</v>
      </c>
      <c r="H84" s="74" t="s">
        <v>1036</v>
      </c>
      <c r="I84" s="75">
        <v>8000000573</v>
      </c>
      <c r="J84" s="76">
        <v>1770000355</v>
      </c>
      <c r="K84" s="76">
        <v>1770000355</v>
      </c>
      <c r="L84" s="18" t="s">
        <v>314</v>
      </c>
      <c r="M84" s="18" t="s">
        <v>314</v>
      </c>
      <c r="N84" s="34" t="s">
        <v>315</v>
      </c>
      <c r="O84" s="35"/>
      <c r="P84" s="35"/>
      <c r="Q84" s="35"/>
      <c r="R84" s="36" t="s">
        <v>198</v>
      </c>
      <c r="S84" s="36" t="s">
        <v>198</v>
      </c>
      <c r="T84" s="18" t="str">
        <f t="shared" si="2"/>
        <v>EN</v>
      </c>
      <c r="U84" s="17" t="s">
        <v>199</v>
      </c>
      <c r="V84" s="17" t="s">
        <v>1384</v>
      </c>
      <c r="W84" s="18" t="s">
        <v>316</v>
      </c>
      <c r="X84" s="19" t="s">
        <v>201</v>
      </c>
      <c r="Y84" s="55" t="s">
        <v>426</v>
      </c>
      <c r="Z84" s="135" t="s">
        <v>426</v>
      </c>
      <c r="AA84" s="55" t="s">
        <v>1037</v>
      </c>
      <c r="AB84" s="18" t="s">
        <v>107</v>
      </c>
      <c r="AC84" s="18" t="s">
        <v>107</v>
      </c>
      <c r="AD84" s="38" t="s">
        <v>1038</v>
      </c>
      <c r="AE84" s="18" t="s">
        <v>107</v>
      </c>
      <c r="AF84" s="18" t="s">
        <v>342</v>
      </c>
      <c r="AG84" s="18" t="s">
        <v>343</v>
      </c>
      <c r="AH84" s="18" t="s">
        <v>344</v>
      </c>
      <c r="AI84" s="119"/>
      <c r="AJ84" s="39" t="s">
        <v>314</v>
      </c>
      <c r="AK84" s="25" t="s">
        <v>199</v>
      </c>
    </row>
    <row r="85" spans="1:37" s="34" customFormat="1" x14ac:dyDescent="0.25">
      <c r="A85" s="32" t="s">
        <v>1039</v>
      </c>
      <c r="B85" s="73" t="s">
        <v>1040</v>
      </c>
      <c r="C85" s="73" t="s">
        <v>1040</v>
      </c>
      <c r="D85" s="55" t="s">
        <v>1041</v>
      </c>
      <c r="E85" s="55" t="s">
        <v>348</v>
      </c>
      <c r="F85" s="28" t="s">
        <v>1042</v>
      </c>
      <c r="G85" s="18" t="s">
        <v>213</v>
      </c>
      <c r="H85" s="74" t="s">
        <v>1043</v>
      </c>
      <c r="I85" s="75">
        <v>8000000691</v>
      </c>
      <c r="J85" s="76">
        <v>1770000375</v>
      </c>
      <c r="K85" s="76">
        <v>1770000375</v>
      </c>
      <c r="L85" s="18" t="s">
        <v>221</v>
      </c>
      <c r="M85" s="18" t="s">
        <v>423</v>
      </c>
      <c r="N85" s="34" t="s">
        <v>424</v>
      </c>
      <c r="O85" s="35"/>
      <c r="P85" s="35"/>
      <c r="Q85" s="35"/>
      <c r="R85" s="36" t="s">
        <v>198</v>
      </c>
      <c r="S85" s="36" t="s">
        <v>198</v>
      </c>
      <c r="T85" s="18" t="str">
        <f t="shared" si="2"/>
        <v>PL</v>
      </c>
      <c r="U85" s="17" t="s">
        <v>199</v>
      </c>
      <c r="V85" s="17" t="s">
        <v>1384</v>
      </c>
      <c r="W85" s="18" t="s">
        <v>200</v>
      </c>
      <c r="X85" s="19" t="s">
        <v>201</v>
      </c>
      <c r="Y85" s="55" t="s">
        <v>444</v>
      </c>
      <c r="Z85" s="18" t="s">
        <v>260</v>
      </c>
      <c r="AA85" s="55" t="s">
        <v>1044</v>
      </c>
      <c r="AB85" s="38" t="s">
        <v>1045</v>
      </c>
      <c r="AC85" s="18" t="s">
        <v>107</v>
      </c>
      <c r="AD85" s="38" t="s">
        <v>1046</v>
      </c>
      <c r="AE85" s="18" t="s">
        <v>107</v>
      </c>
      <c r="AF85" s="18" t="s">
        <v>286</v>
      </c>
      <c r="AG85" s="18" t="s">
        <v>287</v>
      </c>
      <c r="AH85" s="18" t="s">
        <v>288</v>
      </c>
      <c r="AI85" s="119"/>
      <c r="AJ85" s="39" t="s">
        <v>221</v>
      </c>
      <c r="AK85" s="25" t="s">
        <v>199</v>
      </c>
    </row>
    <row r="86" spans="1:37" s="5" customFormat="1" x14ac:dyDescent="0.25">
      <c r="A86" s="32" t="s">
        <v>1047</v>
      </c>
      <c r="B86" s="73" t="s">
        <v>1048</v>
      </c>
      <c r="C86" s="73" t="s">
        <v>1048</v>
      </c>
      <c r="D86" s="55" t="s">
        <v>1049</v>
      </c>
      <c r="E86" s="55" t="s">
        <v>1050</v>
      </c>
      <c r="F86" s="28" t="s">
        <v>1051</v>
      </c>
      <c r="G86" s="18" t="s">
        <v>213</v>
      </c>
      <c r="H86" s="74" t="s">
        <v>1052</v>
      </c>
      <c r="I86" s="75">
        <v>8000000700</v>
      </c>
      <c r="J86" s="76">
        <v>1770000380</v>
      </c>
      <c r="K86" s="76">
        <v>1770000380</v>
      </c>
      <c r="L86" s="18" t="s">
        <v>248</v>
      </c>
      <c r="M86" s="18" t="s">
        <v>603</v>
      </c>
      <c r="N86" s="18" t="s">
        <v>604</v>
      </c>
      <c r="O86" s="35"/>
      <c r="P86" s="35" t="s">
        <v>198</v>
      </c>
      <c r="Q86" s="35"/>
      <c r="R86" s="36" t="s">
        <v>198</v>
      </c>
      <c r="S86" s="36" t="s">
        <v>198</v>
      </c>
      <c r="T86" s="18" t="str">
        <f t="shared" si="2"/>
        <v>EN</v>
      </c>
      <c r="U86" s="17" t="s">
        <v>199</v>
      </c>
      <c r="V86" s="17" t="s">
        <v>1384</v>
      </c>
      <c r="W86" s="18" t="s">
        <v>251</v>
      </c>
      <c r="X86" s="19" t="s">
        <v>201</v>
      </c>
      <c r="Y86" s="55" t="s">
        <v>1053</v>
      </c>
      <c r="Z86" s="18" t="s">
        <v>260</v>
      </c>
      <c r="AA86" s="55" t="s">
        <v>1054</v>
      </c>
      <c r="AB86" s="18" t="s">
        <v>107</v>
      </c>
      <c r="AC86" s="18" t="s">
        <v>107</v>
      </c>
      <c r="AD86" s="79" t="s">
        <v>1055</v>
      </c>
      <c r="AE86" s="18" t="s">
        <v>107</v>
      </c>
      <c r="AF86" s="18" t="s">
        <v>255</v>
      </c>
      <c r="AG86" s="18" t="s">
        <v>256</v>
      </c>
      <c r="AH86" s="18" t="s">
        <v>257</v>
      </c>
      <c r="AI86" s="119"/>
      <c r="AJ86" s="39" t="s">
        <v>248</v>
      </c>
      <c r="AK86" s="25" t="s">
        <v>199</v>
      </c>
    </row>
    <row r="87" spans="1:37" s="34" customFormat="1" x14ac:dyDescent="0.25">
      <c r="A87" s="32" t="s">
        <v>1056</v>
      </c>
      <c r="B87" s="73" t="s">
        <v>1057</v>
      </c>
      <c r="C87" s="73" t="s">
        <v>1057</v>
      </c>
      <c r="D87" s="55" t="s">
        <v>1058</v>
      </c>
      <c r="E87" s="55" t="s">
        <v>402</v>
      </c>
      <c r="F87" s="28" t="s">
        <v>1059</v>
      </c>
      <c r="G87" s="18" t="s">
        <v>213</v>
      </c>
      <c r="H87" s="74" t="s">
        <v>1060</v>
      </c>
      <c r="I87" s="75">
        <v>8000000690</v>
      </c>
      <c r="J87" s="76">
        <v>1770000376</v>
      </c>
      <c r="K87" s="76">
        <v>1770000376</v>
      </c>
      <c r="L87" s="18" t="s">
        <v>221</v>
      </c>
      <c r="M87" s="18" t="s">
        <v>423</v>
      </c>
      <c r="N87" s="34" t="s">
        <v>424</v>
      </c>
      <c r="O87" s="35"/>
      <c r="P87" s="35"/>
      <c r="Q87" s="35"/>
      <c r="R87" s="36" t="s">
        <v>198</v>
      </c>
      <c r="S87" s="36" t="s">
        <v>198</v>
      </c>
      <c r="T87" s="18" t="str">
        <f t="shared" si="2"/>
        <v>PL</v>
      </c>
      <c r="U87" s="17" t="s">
        <v>199</v>
      </c>
      <c r="V87" s="17" t="s">
        <v>1384</v>
      </c>
      <c r="W87" s="18" t="s">
        <v>200</v>
      </c>
      <c r="X87" s="19" t="s">
        <v>201</v>
      </c>
      <c r="Y87" s="55" t="s">
        <v>444</v>
      </c>
      <c r="Z87" s="18" t="s">
        <v>260</v>
      </c>
      <c r="AA87" s="55" t="s">
        <v>1061</v>
      </c>
      <c r="AB87" s="38" t="s">
        <v>1062</v>
      </c>
      <c r="AC87" s="18" t="s">
        <v>107</v>
      </c>
      <c r="AD87" s="79" t="s">
        <v>1063</v>
      </c>
      <c r="AE87" s="18" t="s">
        <v>107</v>
      </c>
      <c r="AF87" s="18" t="s">
        <v>272</v>
      </c>
      <c r="AG87" s="18" t="s">
        <v>273</v>
      </c>
      <c r="AH87" s="18" t="s">
        <v>274</v>
      </c>
      <c r="AI87" s="119"/>
      <c r="AJ87" s="39" t="s">
        <v>221</v>
      </c>
      <c r="AK87" s="25" t="s">
        <v>199</v>
      </c>
    </row>
    <row r="88" spans="1:37" s="34" customFormat="1" x14ac:dyDescent="0.25">
      <c r="A88" s="32" t="s">
        <v>1064</v>
      </c>
      <c r="B88" s="73" t="s">
        <v>1065</v>
      </c>
      <c r="C88" s="73" t="s">
        <v>1065</v>
      </c>
      <c r="D88" s="55" t="s">
        <v>611</v>
      </c>
      <c r="E88" s="55" t="s">
        <v>264</v>
      </c>
      <c r="F88" s="28" t="s">
        <v>1066</v>
      </c>
      <c r="G88" s="18" t="s">
        <v>213</v>
      </c>
      <c r="H88" s="74" t="s">
        <v>1067</v>
      </c>
      <c r="I88" s="75">
        <v>16452</v>
      </c>
      <c r="J88" s="76">
        <v>1770000400</v>
      </c>
      <c r="K88" s="76">
        <v>1770000400</v>
      </c>
      <c r="L88" s="18" t="s">
        <v>221</v>
      </c>
      <c r="M88" s="18" t="s">
        <v>453</v>
      </c>
      <c r="N88" s="34" t="s">
        <v>238</v>
      </c>
      <c r="O88" s="35"/>
      <c r="P88" s="35"/>
      <c r="Q88" s="35"/>
      <c r="R88" s="36" t="s">
        <v>198</v>
      </c>
      <c r="S88" s="36" t="s">
        <v>198</v>
      </c>
      <c r="T88" s="18" t="str">
        <f t="shared" si="2"/>
        <v>PL</v>
      </c>
      <c r="U88" s="17" t="s">
        <v>199</v>
      </c>
      <c r="V88" s="17" t="s">
        <v>1384</v>
      </c>
      <c r="W88" s="18" t="s">
        <v>200</v>
      </c>
      <c r="X88" s="19" t="s">
        <v>201</v>
      </c>
      <c r="Y88" s="55" t="s">
        <v>1068</v>
      </c>
      <c r="Z88" s="18" t="s">
        <v>260</v>
      </c>
      <c r="AA88" s="55" t="s">
        <v>1069</v>
      </c>
      <c r="AB88" s="38" t="s">
        <v>1070</v>
      </c>
      <c r="AC88" s="18" t="s">
        <v>107</v>
      </c>
      <c r="AD88" s="79" t="s">
        <v>1071</v>
      </c>
      <c r="AE88" s="18" t="s">
        <v>107</v>
      </c>
      <c r="AF88" s="18" t="s">
        <v>286</v>
      </c>
      <c r="AG88" s="18" t="s">
        <v>287</v>
      </c>
      <c r="AH88" s="18" t="s">
        <v>288</v>
      </c>
      <c r="AI88" s="119"/>
      <c r="AJ88" s="39" t="s">
        <v>221</v>
      </c>
      <c r="AK88" s="25" t="s">
        <v>199</v>
      </c>
    </row>
    <row r="89" spans="1:37" s="34" customFormat="1" x14ac:dyDescent="0.25">
      <c r="A89" s="32" t="s">
        <v>1072</v>
      </c>
      <c r="B89" s="73" t="s">
        <v>1073</v>
      </c>
      <c r="C89" s="73" t="s">
        <v>1073</v>
      </c>
      <c r="D89" s="55" t="s">
        <v>1074</v>
      </c>
      <c r="E89" s="55" t="s">
        <v>1075</v>
      </c>
      <c r="F89" s="28" t="s">
        <v>1076</v>
      </c>
      <c r="G89" s="18" t="s">
        <v>213</v>
      </c>
      <c r="H89" s="74" t="s">
        <v>1077</v>
      </c>
      <c r="I89" s="75">
        <v>8000000705</v>
      </c>
      <c r="J89" s="76">
        <v>1770000365</v>
      </c>
      <c r="K89" s="76">
        <v>1770000365</v>
      </c>
      <c r="L89" s="18" t="s">
        <v>221</v>
      </c>
      <c r="M89" s="18" t="s">
        <v>222</v>
      </c>
      <c r="N89" s="34" t="s">
        <v>223</v>
      </c>
      <c r="O89" s="35"/>
      <c r="P89" s="35"/>
      <c r="Q89" s="35"/>
      <c r="R89" s="36" t="s">
        <v>198</v>
      </c>
      <c r="S89" s="36" t="s">
        <v>198</v>
      </c>
      <c r="T89" s="18" t="str">
        <f t="shared" si="2"/>
        <v>PL</v>
      </c>
      <c r="U89" s="17" t="s">
        <v>199</v>
      </c>
      <c r="V89" s="17" t="s">
        <v>1384</v>
      </c>
      <c r="W89" s="18" t="s">
        <v>200</v>
      </c>
      <c r="X89" s="19" t="s">
        <v>201</v>
      </c>
      <c r="Y89" s="55" t="s">
        <v>1078</v>
      </c>
      <c r="Z89" s="18" t="s">
        <v>260</v>
      </c>
      <c r="AA89" s="55" t="s">
        <v>1079</v>
      </c>
      <c r="AB89" s="38" t="s">
        <v>1080</v>
      </c>
      <c r="AC89" s="18" t="s">
        <v>107</v>
      </c>
      <c r="AD89" s="79" t="s">
        <v>1081</v>
      </c>
      <c r="AE89" s="18" t="s">
        <v>107</v>
      </c>
      <c r="AF89" s="18" t="s">
        <v>229</v>
      </c>
      <c r="AG89" s="18" t="s">
        <v>230</v>
      </c>
      <c r="AH89" s="18" t="s">
        <v>231</v>
      </c>
      <c r="AI89" s="119"/>
      <c r="AJ89" s="39" t="s">
        <v>221</v>
      </c>
      <c r="AK89" s="25" t="s">
        <v>199</v>
      </c>
    </row>
    <row r="90" spans="1:37" s="5" customFormat="1" x14ac:dyDescent="0.25">
      <c r="A90" s="32" t="s">
        <v>1082</v>
      </c>
      <c r="B90" s="73" t="s">
        <v>1083</v>
      </c>
      <c r="C90" s="73" t="s">
        <v>1083</v>
      </c>
      <c r="D90" s="55" t="s">
        <v>1084</v>
      </c>
      <c r="E90" s="55" t="s">
        <v>1085</v>
      </c>
      <c r="F90" s="28" t="s">
        <v>1086</v>
      </c>
      <c r="G90" s="18" t="s">
        <v>195</v>
      </c>
      <c r="H90" s="74" t="s">
        <v>1087</v>
      </c>
      <c r="I90" s="75">
        <v>8000000692</v>
      </c>
      <c r="J90" s="76">
        <v>1770000401</v>
      </c>
      <c r="K90" s="76">
        <v>1770000401</v>
      </c>
      <c r="L90" s="18" t="s">
        <v>314</v>
      </c>
      <c r="M90" s="18" t="s">
        <v>314</v>
      </c>
      <c r="N90" s="18" t="s">
        <v>315</v>
      </c>
      <c r="O90" s="35"/>
      <c r="P90" s="35"/>
      <c r="Q90" s="35"/>
      <c r="R90" s="36" t="s">
        <v>198</v>
      </c>
      <c r="S90" s="36" t="s">
        <v>198</v>
      </c>
      <c r="T90" s="18" t="str">
        <f t="shared" si="2"/>
        <v>EN</v>
      </c>
      <c r="U90" s="17" t="s">
        <v>199</v>
      </c>
      <c r="V90" s="17" t="s">
        <v>1384</v>
      </c>
      <c r="W90" s="18" t="s">
        <v>316</v>
      </c>
      <c r="X90" s="19" t="s">
        <v>201</v>
      </c>
      <c r="Y90" s="55" t="s">
        <v>1088</v>
      </c>
      <c r="Z90" s="18" t="s">
        <v>260</v>
      </c>
      <c r="AA90" s="55" t="s">
        <v>1089</v>
      </c>
      <c r="AB90" s="38" t="s">
        <v>1090</v>
      </c>
      <c r="AC90" s="18" t="s">
        <v>107</v>
      </c>
      <c r="AD90" s="79" t="s">
        <v>1091</v>
      </c>
      <c r="AE90" s="18" t="s">
        <v>107</v>
      </c>
      <c r="AF90" s="18" t="s">
        <v>342</v>
      </c>
      <c r="AG90" s="18" t="s">
        <v>343</v>
      </c>
      <c r="AH90" s="18" t="s">
        <v>344</v>
      </c>
      <c r="AI90" s="119"/>
      <c r="AJ90" s="39" t="s">
        <v>314</v>
      </c>
      <c r="AK90" s="25" t="s">
        <v>199</v>
      </c>
    </row>
    <row r="91" spans="1:37" s="34" customFormat="1" x14ac:dyDescent="0.25">
      <c r="A91" s="32" t="s">
        <v>1092</v>
      </c>
      <c r="B91" s="73" t="s">
        <v>1093</v>
      </c>
      <c r="C91" s="73" t="s">
        <v>1093</v>
      </c>
      <c r="D91" s="55" t="s">
        <v>1094</v>
      </c>
      <c r="E91" s="55" t="s">
        <v>461</v>
      </c>
      <c r="F91" s="28" t="s">
        <v>1095</v>
      </c>
      <c r="G91" s="18" t="s">
        <v>213</v>
      </c>
      <c r="H91" s="74" t="s">
        <v>1096</v>
      </c>
      <c r="I91" s="75">
        <v>8000000560</v>
      </c>
      <c r="J91" s="76">
        <v>1770000362</v>
      </c>
      <c r="K91" s="76">
        <v>1770000362</v>
      </c>
      <c r="L91" s="18" t="s">
        <v>221</v>
      </c>
      <c r="M91" s="18" t="s">
        <v>453</v>
      </c>
      <c r="N91" s="34" t="s">
        <v>238</v>
      </c>
      <c r="O91" s="35"/>
      <c r="P91" s="35"/>
      <c r="Q91" s="35"/>
      <c r="R91" s="36" t="s">
        <v>198</v>
      </c>
      <c r="S91" s="36" t="s">
        <v>198</v>
      </c>
      <c r="T91" s="18" t="str">
        <f t="shared" si="2"/>
        <v>PL</v>
      </c>
      <c r="U91" s="17" t="s">
        <v>199</v>
      </c>
      <c r="V91" s="17" t="s">
        <v>1384</v>
      </c>
      <c r="W91" s="18" t="s">
        <v>200</v>
      </c>
      <c r="X91" s="19" t="s">
        <v>201</v>
      </c>
      <c r="Y91" s="55" t="s">
        <v>444</v>
      </c>
      <c r="Z91" s="18" t="s">
        <v>260</v>
      </c>
      <c r="AA91" s="55" t="s">
        <v>1097</v>
      </c>
      <c r="AB91" s="18" t="s">
        <v>107</v>
      </c>
      <c r="AC91" s="18" t="s">
        <v>107</v>
      </c>
      <c r="AD91" s="79" t="s">
        <v>1098</v>
      </c>
      <c r="AE91" s="18" t="s">
        <v>107</v>
      </c>
      <c r="AF91" s="18" t="s">
        <v>868</v>
      </c>
      <c r="AG91" s="18" t="s">
        <v>869</v>
      </c>
      <c r="AH91" s="18" t="s">
        <v>870</v>
      </c>
      <c r="AI91" s="119"/>
      <c r="AJ91" s="39" t="s">
        <v>221</v>
      </c>
      <c r="AK91" s="25" t="s">
        <v>199</v>
      </c>
    </row>
    <row r="92" spans="1:37" s="34" customFormat="1" x14ac:dyDescent="0.25">
      <c r="A92" s="32" t="s">
        <v>1099</v>
      </c>
      <c r="B92" s="73" t="s">
        <v>1100</v>
      </c>
      <c r="C92" s="73" t="s">
        <v>1100</v>
      </c>
      <c r="D92" s="55" t="s">
        <v>1101</v>
      </c>
      <c r="E92" s="55" t="s">
        <v>348</v>
      </c>
      <c r="F92" s="28" t="s">
        <v>1102</v>
      </c>
      <c r="G92" s="18" t="s">
        <v>213</v>
      </c>
      <c r="H92" s="74" t="s">
        <v>1103</v>
      </c>
      <c r="I92" s="75">
        <v>8000000396</v>
      </c>
      <c r="J92" s="76">
        <v>1770000346</v>
      </c>
      <c r="K92" s="76">
        <v>1770000346</v>
      </c>
      <c r="L92" s="18" t="s">
        <v>221</v>
      </c>
      <c r="M92" s="18" t="s">
        <v>541</v>
      </c>
      <c r="N92" s="41" t="s">
        <v>238</v>
      </c>
      <c r="O92" s="35"/>
      <c r="P92" s="35"/>
      <c r="Q92" s="35"/>
      <c r="R92" s="36" t="s">
        <v>198</v>
      </c>
      <c r="S92" s="36" t="s">
        <v>198</v>
      </c>
      <c r="T92" s="18" t="str">
        <f t="shared" si="2"/>
        <v>PL</v>
      </c>
      <c r="U92" s="17" t="s">
        <v>199</v>
      </c>
      <c r="V92" s="17" t="s">
        <v>1384</v>
      </c>
      <c r="W92" s="18" t="s">
        <v>200</v>
      </c>
      <c r="X92" s="19" t="s">
        <v>201</v>
      </c>
      <c r="Y92" s="55" t="s">
        <v>1104</v>
      </c>
      <c r="Z92" s="18" t="s">
        <v>260</v>
      </c>
      <c r="AA92" s="55" t="s">
        <v>1105</v>
      </c>
      <c r="AB92" s="38" t="s">
        <v>1106</v>
      </c>
      <c r="AC92" s="18" t="s">
        <v>107</v>
      </c>
      <c r="AD92" s="79" t="s">
        <v>1107</v>
      </c>
      <c r="AE92" s="18" t="s">
        <v>107</v>
      </c>
      <c r="AF92" s="18" t="s">
        <v>229</v>
      </c>
      <c r="AG92" s="18" t="s">
        <v>230</v>
      </c>
      <c r="AH92" s="18" t="s">
        <v>231</v>
      </c>
      <c r="AI92" s="119"/>
      <c r="AJ92" s="39" t="s">
        <v>221</v>
      </c>
      <c r="AK92" s="25" t="s">
        <v>199</v>
      </c>
    </row>
    <row r="93" spans="1:37" s="34" customFormat="1" ht="24" x14ac:dyDescent="0.25">
      <c r="A93" s="32" t="s">
        <v>1108</v>
      </c>
      <c r="B93" t="s">
        <v>1400</v>
      </c>
      <c r="C93" t="s">
        <v>1400</v>
      </c>
      <c r="D93" s="55" t="s">
        <v>751</v>
      </c>
      <c r="E93" s="55" t="s">
        <v>1109</v>
      </c>
      <c r="F93" s="28" t="s">
        <v>1110</v>
      </c>
      <c r="G93" s="18" t="s">
        <v>213</v>
      </c>
      <c r="H93" s="74" t="s">
        <v>1111</v>
      </c>
      <c r="I93" s="75">
        <v>8000000397</v>
      </c>
      <c r="J93" s="76">
        <v>1770000345</v>
      </c>
      <c r="K93" s="76">
        <v>1770000345</v>
      </c>
      <c r="L93" s="18" t="s">
        <v>221</v>
      </c>
      <c r="M93" s="18" t="s">
        <v>423</v>
      </c>
      <c r="N93" s="34" t="s">
        <v>424</v>
      </c>
      <c r="O93" s="35"/>
      <c r="P93" s="35"/>
      <c r="Q93" s="35"/>
      <c r="R93" s="36" t="s">
        <v>198</v>
      </c>
      <c r="S93" s="36" t="s">
        <v>198</v>
      </c>
      <c r="T93" s="18" t="str">
        <f t="shared" si="2"/>
        <v>PL</v>
      </c>
      <c r="U93" s="17" t="s">
        <v>199</v>
      </c>
      <c r="V93" s="17" t="s">
        <v>1384</v>
      </c>
      <c r="W93" s="18" t="s">
        <v>200</v>
      </c>
      <c r="X93" s="19" t="s">
        <v>201</v>
      </c>
      <c r="Y93" s="55" t="s">
        <v>444</v>
      </c>
      <c r="Z93" s="18" t="s">
        <v>260</v>
      </c>
      <c r="AA93" s="55" t="s">
        <v>1112</v>
      </c>
      <c r="AB93" s="18" t="s">
        <v>107</v>
      </c>
      <c r="AC93" s="18" t="s">
        <v>107</v>
      </c>
      <c r="AD93" s="79" t="s">
        <v>1113</v>
      </c>
      <c r="AE93" s="18" t="s">
        <v>107</v>
      </c>
      <c r="AF93" s="18" t="s">
        <v>868</v>
      </c>
      <c r="AG93" s="18" t="s">
        <v>869</v>
      </c>
      <c r="AH93" s="18" t="s">
        <v>870</v>
      </c>
      <c r="AI93" s="119"/>
      <c r="AJ93" s="39" t="s">
        <v>221</v>
      </c>
      <c r="AK93" s="25" t="s">
        <v>199</v>
      </c>
    </row>
    <row r="94" spans="1:37" s="34" customFormat="1" x14ac:dyDescent="0.25">
      <c r="A94" s="32" t="s">
        <v>1114</v>
      </c>
      <c r="B94" s="18" t="s">
        <v>1115</v>
      </c>
      <c r="C94" s="18" t="s">
        <v>1115</v>
      </c>
      <c r="D94" s="89" t="s">
        <v>1116</v>
      </c>
      <c r="E94" s="89" t="s">
        <v>1117</v>
      </c>
      <c r="F94" s="28" t="s">
        <v>1118</v>
      </c>
      <c r="G94" s="18" t="s">
        <v>213</v>
      </c>
      <c r="H94" s="29"/>
      <c r="I94" s="75">
        <v>8000000071</v>
      </c>
      <c r="J94" s="29">
        <v>1770000090</v>
      </c>
      <c r="K94" s="29">
        <v>1770000090</v>
      </c>
      <c r="L94" s="18" t="s">
        <v>221</v>
      </c>
      <c r="M94" s="18" t="s">
        <v>603</v>
      </c>
      <c r="N94" s="34" t="s">
        <v>604</v>
      </c>
      <c r="O94" s="35"/>
      <c r="P94" s="35" t="s">
        <v>198</v>
      </c>
      <c r="Q94" s="35"/>
      <c r="R94" s="36" t="s">
        <v>198</v>
      </c>
      <c r="S94" s="36" t="s">
        <v>198</v>
      </c>
      <c r="T94" s="18" t="str">
        <f t="shared" si="2"/>
        <v>PL</v>
      </c>
      <c r="U94" s="17" t="s">
        <v>199</v>
      </c>
      <c r="V94" s="17" t="s">
        <v>1384</v>
      </c>
      <c r="W94" s="18" t="s">
        <v>200</v>
      </c>
      <c r="X94" s="19" t="s">
        <v>201</v>
      </c>
      <c r="Y94" s="18" t="s">
        <v>1119</v>
      </c>
      <c r="Z94" s="18"/>
      <c r="AA94" s="56" t="s">
        <v>1120</v>
      </c>
      <c r="AB94" s="38"/>
      <c r="AC94" s="18" t="s">
        <v>107</v>
      </c>
      <c r="AD94" s="139" t="s">
        <v>1121</v>
      </c>
      <c r="AE94" s="18" t="s">
        <v>107</v>
      </c>
      <c r="AF94" s="18" t="s">
        <v>868</v>
      </c>
      <c r="AG94" s="18" t="s">
        <v>869</v>
      </c>
      <c r="AH94" s="18" t="s">
        <v>870</v>
      </c>
      <c r="AI94" s="119"/>
      <c r="AJ94" s="39" t="s">
        <v>221</v>
      </c>
      <c r="AK94" s="25" t="s">
        <v>199</v>
      </c>
    </row>
    <row r="95" spans="1:37" s="34" customFormat="1" x14ac:dyDescent="0.25">
      <c r="A95" s="32" t="s">
        <v>1390</v>
      </c>
      <c r="B95" s="18" t="s">
        <v>1392</v>
      </c>
      <c r="C95" s="18" t="s">
        <v>1392</v>
      </c>
      <c r="D95" s="89" t="s">
        <v>235</v>
      </c>
      <c r="E95" s="89" t="s">
        <v>1393</v>
      </c>
      <c r="F95" s="28" t="s">
        <v>1394</v>
      </c>
      <c r="G95" s="18" t="s">
        <v>213</v>
      </c>
      <c r="H95" s="29"/>
      <c r="I95" s="75">
        <v>8000000572</v>
      </c>
      <c r="J95" s="29">
        <v>1770000350</v>
      </c>
      <c r="K95" s="29">
        <v>1770000350</v>
      </c>
      <c r="L95" s="18" t="s">
        <v>221</v>
      </c>
      <c r="M95" s="18" t="s">
        <v>426</v>
      </c>
      <c r="N95" s="34" t="s">
        <v>424</v>
      </c>
      <c r="O95" s="35"/>
      <c r="P95" s="35"/>
      <c r="Q95" s="35"/>
      <c r="R95" s="36"/>
      <c r="S95" s="36" t="s">
        <v>198</v>
      </c>
      <c r="T95" s="18" t="str">
        <f>IF(L95="Poland","PL","EN")</f>
        <v>PL</v>
      </c>
      <c r="U95" s="17" t="s">
        <v>199</v>
      </c>
      <c r="V95" s="17" t="s">
        <v>1384</v>
      </c>
      <c r="W95" s="18" t="s">
        <v>200</v>
      </c>
      <c r="X95" s="19" t="s">
        <v>201</v>
      </c>
      <c r="Y95" s="18" t="s">
        <v>426</v>
      </c>
      <c r="Z95" s="18" t="s">
        <v>426</v>
      </c>
      <c r="AA95" s="56" t="s">
        <v>1399</v>
      </c>
      <c r="AB95" s="38"/>
      <c r="AC95" s="18"/>
      <c r="AD95" s="139"/>
      <c r="AE95" s="18"/>
      <c r="AF95" s="18" t="s">
        <v>229</v>
      </c>
      <c r="AG95" s="18" t="s">
        <v>230</v>
      </c>
      <c r="AH95" s="18" t="s">
        <v>231</v>
      </c>
      <c r="AI95" s="119"/>
      <c r="AJ95" s="39" t="s">
        <v>221</v>
      </c>
      <c r="AK95" s="25" t="s">
        <v>199</v>
      </c>
    </row>
    <row r="96" spans="1:37" s="34" customFormat="1" x14ac:dyDescent="0.25">
      <c r="A96" s="32" t="s">
        <v>1391</v>
      </c>
      <c r="B96" s="18" t="s">
        <v>1396</v>
      </c>
      <c r="C96" s="18" t="s">
        <v>1396</v>
      </c>
      <c r="D96" s="89" t="s">
        <v>1395</v>
      </c>
      <c r="E96" s="89" t="s">
        <v>705</v>
      </c>
      <c r="F96" s="28" t="s">
        <v>1397</v>
      </c>
      <c r="G96" s="18" t="s">
        <v>195</v>
      </c>
      <c r="H96" s="29" t="s">
        <v>1149</v>
      </c>
      <c r="I96" s="75">
        <v>8000000722</v>
      </c>
      <c r="J96" s="29"/>
      <c r="K96" s="29"/>
      <c r="L96" s="18" t="s">
        <v>221</v>
      </c>
      <c r="M96" s="18" t="s">
        <v>202</v>
      </c>
      <c r="N96" s="34" t="s">
        <v>424</v>
      </c>
      <c r="O96" s="35"/>
      <c r="P96" s="35"/>
      <c r="Q96" s="35"/>
      <c r="R96" s="36"/>
      <c r="S96" s="36" t="s">
        <v>198</v>
      </c>
      <c r="T96" s="18" t="str">
        <f>IF(L96="Poland","PL","EN")</f>
        <v>PL</v>
      </c>
      <c r="U96" s="17" t="s">
        <v>199</v>
      </c>
      <c r="V96" s="17" t="s">
        <v>1384</v>
      </c>
      <c r="W96" s="18" t="s">
        <v>200</v>
      </c>
      <c r="X96" s="19" t="s">
        <v>201</v>
      </c>
      <c r="Y96" s="18" t="s">
        <v>577</v>
      </c>
      <c r="Z96" s="18" t="s">
        <v>202</v>
      </c>
      <c r="AA96" s="144" t="s">
        <v>1398</v>
      </c>
      <c r="AB96" s="38"/>
      <c r="AC96" s="18"/>
      <c r="AD96" s="139"/>
      <c r="AE96" s="18"/>
      <c r="AF96" s="18" t="s">
        <v>229</v>
      </c>
      <c r="AG96" s="18" t="s">
        <v>230</v>
      </c>
      <c r="AH96" s="18" t="s">
        <v>231</v>
      </c>
      <c r="AI96" s="119"/>
      <c r="AJ96" s="39" t="s">
        <v>221</v>
      </c>
      <c r="AK96" s="25"/>
    </row>
    <row r="97" spans="1:37" s="34" customFormat="1" x14ac:dyDescent="0.25">
      <c r="A97" s="32" t="s">
        <v>1407</v>
      </c>
      <c r="B97" s="145" t="s">
        <v>1401</v>
      </c>
      <c r="C97" s="145" t="s">
        <v>1401</v>
      </c>
      <c r="D97" s="89" t="s">
        <v>1402</v>
      </c>
      <c r="E97" s="89" t="s">
        <v>1403</v>
      </c>
      <c r="F97" s="146" t="s">
        <v>1404</v>
      </c>
      <c r="G97" s="18" t="s">
        <v>213</v>
      </c>
      <c r="H97" s="29"/>
      <c r="I97" s="150">
        <v>8000000693</v>
      </c>
      <c r="J97" s="147">
        <v>1770000395</v>
      </c>
      <c r="K97" s="147">
        <v>1770000395</v>
      </c>
      <c r="L97" s="18" t="s">
        <v>248</v>
      </c>
      <c r="M97" s="18" t="s">
        <v>1405</v>
      </c>
      <c r="N97" s="18" t="s">
        <v>492</v>
      </c>
      <c r="O97" s="35"/>
      <c r="P97" s="35"/>
      <c r="Q97" s="35"/>
      <c r="R97" s="36"/>
      <c r="S97" s="36" t="s">
        <v>198</v>
      </c>
      <c r="T97" s="18" t="str">
        <f>IF(L97="Poland","PL","EN")</f>
        <v>EN</v>
      </c>
      <c r="U97" s="28" t="s">
        <v>199</v>
      </c>
      <c r="V97" s="17" t="s">
        <v>1384</v>
      </c>
      <c r="W97" s="18" t="s">
        <v>251</v>
      </c>
      <c r="X97" s="18" t="s">
        <v>201</v>
      </c>
      <c r="Y97" s="18" t="s">
        <v>444</v>
      </c>
      <c r="Z97" s="149" t="s">
        <v>260</v>
      </c>
      <c r="AA97" s="148" t="s">
        <v>1406</v>
      </c>
      <c r="AB97" s="18"/>
      <c r="AC97" s="38"/>
      <c r="AD97" s="18" t="s">
        <v>107</v>
      </c>
      <c r="AF97" s="18" t="s">
        <v>255</v>
      </c>
      <c r="AG97" s="18" t="s">
        <v>256</v>
      </c>
      <c r="AH97" s="18" t="s">
        <v>257</v>
      </c>
      <c r="AJ97" s="39" t="s">
        <v>248</v>
      </c>
      <c r="AK97" s="25" t="s">
        <v>199</v>
      </c>
    </row>
    <row r="98" spans="1:37" s="34" customFormat="1" x14ac:dyDescent="0.25">
      <c r="A98" s="32" t="s">
        <v>1423</v>
      </c>
      <c r="B98" s="18" t="s">
        <v>1409</v>
      </c>
      <c r="C98" s="18" t="s">
        <v>1409</v>
      </c>
      <c r="D98" s="89" t="s">
        <v>1410</v>
      </c>
      <c r="E98" s="89" t="s">
        <v>1411</v>
      </c>
      <c r="F98" s="28" t="s">
        <v>1412</v>
      </c>
      <c r="G98" s="89" t="s">
        <v>1156</v>
      </c>
      <c r="H98" s="29"/>
      <c r="I98" s="29">
        <v>8000000731</v>
      </c>
      <c r="J98" s="29"/>
      <c r="K98" s="29"/>
      <c r="L98" s="18" t="s">
        <v>221</v>
      </c>
      <c r="M98" s="18" t="s">
        <v>1413</v>
      </c>
      <c r="N98" s="18" t="s">
        <v>424</v>
      </c>
      <c r="O98" s="35"/>
      <c r="P98" s="35"/>
      <c r="Q98" s="35"/>
      <c r="R98" s="36"/>
      <c r="S98" s="36" t="s">
        <v>198</v>
      </c>
      <c r="T98" s="18" t="str">
        <f t="shared" ref="T98" si="3">IF(L98="Poland","PL","EN")</f>
        <v>PL</v>
      </c>
      <c r="U98" s="28" t="s">
        <v>199</v>
      </c>
      <c r="V98" s="17" t="s">
        <v>1384</v>
      </c>
      <c r="W98" s="18" t="s">
        <v>200</v>
      </c>
      <c r="X98" s="18" t="s">
        <v>201</v>
      </c>
      <c r="Y98" s="55" t="s">
        <v>444</v>
      </c>
      <c r="Z98" s="18" t="s">
        <v>260</v>
      </c>
      <c r="AA98" s="148" t="s">
        <v>1414</v>
      </c>
      <c r="AB98" s="18" t="s">
        <v>107</v>
      </c>
      <c r="AD98" s="153" t="s">
        <v>1415</v>
      </c>
      <c r="AE98" s="18" t="s">
        <v>107</v>
      </c>
      <c r="AF98" s="18" t="s">
        <v>286</v>
      </c>
      <c r="AG98" s="18" t="s">
        <v>287</v>
      </c>
      <c r="AH98" s="18" t="s">
        <v>288</v>
      </c>
      <c r="AJ98" s="18" t="s">
        <v>221</v>
      </c>
      <c r="AK98" s="28" t="s">
        <v>199</v>
      </c>
    </row>
    <row r="99" spans="1:37" s="34" customFormat="1" x14ac:dyDescent="0.25">
      <c r="A99" s="32" t="s">
        <v>1424</v>
      </c>
      <c r="B99" s="18" t="s">
        <v>1416</v>
      </c>
      <c r="C99" s="18" t="s">
        <v>1416</v>
      </c>
      <c r="D99" s="89" t="s">
        <v>1417</v>
      </c>
      <c r="E99" s="89" t="s">
        <v>1418</v>
      </c>
      <c r="F99" s="154" t="s">
        <v>1419</v>
      </c>
      <c r="G99" s="89" t="s">
        <v>1156</v>
      </c>
      <c r="H99" s="29"/>
      <c r="I99" s="29">
        <v>8000000706</v>
      </c>
      <c r="J99" s="155">
        <v>1770000360</v>
      </c>
      <c r="K99" s="155">
        <v>1770000360</v>
      </c>
      <c r="L99" s="18" t="s">
        <v>314</v>
      </c>
      <c r="M99" s="18" t="s">
        <v>1420</v>
      </c>
      <c r="N99" s="18" t="s">
        <v>315</v>
      </c>
      <c r="O99" s="35"/>
      <c r="P99" s="35"/>
      <c r="Q99" s="35"/>
      <c r="R99" s="36"/>
      <c r="S99" s="36" t="s">
        <v>198</v>
      </c>
      <c r="T99" s="18" t="s">
        <v>199</v>
      </c>
      <c r="U99" s="28" t="s">
        <v>199</v>
      </c>
      <c r="V99" s="17" t="s">
        <v>1384</v>
      </c>
      <c r="W99" s="18" t="s">
        <v>316</v>
      </c>
      <c r="X99" s="18" t="s">
        <v>201</v>
      </c>
      <c r="Y99" s="55" t="s">
        <v>1078</v>
      </c>
      <c r="Z99" s="18" t="s">
        <v>260</v>
      </c>
      <c r="AA99" s="156" t="s">
        <v>1421</v>
      </c>
      <c r="AB99" s="18" t="s">
        <v>107</v>
      </c>
      <c r="AD99" s="153" t="s">
        <v>1422</v>
      </c>
      <c r="AE99" s="18" t="s">
        <v>107</v>
      </c>
      <c r="AF99" s="18" t="s">
        <v>621</v>
      </c>
      <c r="AG99" s="18" t="s">
        <v>622</v>
      </c>
      <c r="AH99" s="18" t="s">
        <v>623</v>
      </c>
      <c r="AJ99" s="18" t="s">
        <v>314</v>
      </c>
      <c r="AK99" s="28" t="s">
        <v>199</v>
      </c>
    </row>
    <row r="100" spans="1:37" s="34" customFormat="1" ht="24" x14ac:dyDescent="0.25">
      <c r="A100" s="32" t="s">
        <v>1122</v>
      </c>
      <c r="B100" s="55" t="s">
        <v>1123</v>
      </c>
      <c r="C100" s="55" t="s">
        <v>1123</v>
      </c>
      <c r="D100" s="55" t="s">
        <v>1124</v>
      </c>
      <c r="E100" s="55" t="s">
        <v>1125</v>
      </c>
      <c r="F100" s="55" t="s">
        <v>1126</v>
      </c>
      <c r="G100" s="89" t="s">
        <v>1127</v>
      </c>
      <c r="H100" s="55" t="s">
        <v>1129</v>
      </c>
      <c r="I100" s="89" t="s">
        <v>1128</v>
      </c>
      <c r="J100" s="55"/>
      <c r="K100" s="55" t="s">
        <v>107</v>
      </c>
      <c r="L100" s="73" t="s">
        <v>1130</v>
      </c>
      <c r="M100" s="55" t="s">
        <v>1131</v>
      </c>
      <c r="N100" s="114" t="s">
        <v>1132</v>
      </c>
      <c r="O100" s="18"/>
      <c r="P100" s="18"/>
      <c r="Q100" s="18"/>
      <c r="R100" s="89" t="s">
        <v>198</v>
      </c>
      <c r="S100" s="89" t="s">
        <v>198</v>
      </c>
      <c r="T100" s="28" t="s">
        <v>199</v>
      </c>
      <c r="U100" s="19"/>
      <c r="V100" s="115" t="s">
        <v>1133</v>
      </c>
      <c r="W100" s="73" t="s">
        <v>1134</v>
      </c>
      <c r="X100" s="115" t="s">
        <v>1135</v>
      </c>
      <c r="Y100" s="18"/>
      <c r="Z100" s="73"/>
      <c r="AA100" s="73" t="s">
        <v>1136</v>
      </c>
      <c r="AB100" s="55" t="s">
        <v>1137</v>
      </c>
      <c r="AC100" s="18"/>
      <c r="AD100" s="55" t="s">
        <v>1138</v>
      </c>
      <c r="AE100" s="18"/>
      <c r="AF100" s="55" t="s">
        <v>1139</v>
      </c>
      <c r="AG100" s="73" t="s">
        <v>1140</v>
      </c>
      <c r="AH100" s="73" t="s">
        <v>1141</v>
      </c>
      <c r="AI100" s="141"/>
      <c r="AJ100" s="117" t="s">
        <v>1142</v>
      </c>
      <c r="AK100" s="25"/>
    </row>
    <row r="101" spans="1:37" s="34" customFormat="1" ht="24" x14ac:dyDescent="0.25">
      <c r="A101" s="32" t="s">
        <v>1143</v>
      </c>
      <c r="B101" s="73" t="s">
        <v>1144</v>
      </c>
      <c r="C101" s="73" t="s">
        <v>1144</v>
      </c>
      <c r="D101" s="55" t="s">
        <v>1145</v>
      </c>
      <c r="E101" s="55" t="s">
        <v>1146</v>
      </c>
      <c r="F101" s="55" t="s">
        <v>1147</v>
      </c>
      <c r="G101" s="89" t="s">
        <v>1127</v>
      </c>
      <c r="H101" s="55" t="s">
        <v>1149</v>
      </c>
      <c r="I101" s="89" t="s">
        <v>1148</v>
      </c>
      <c r="J101" s="55"/>
      <c r="K101" s="55" t="s">
        <v>107</v>
      </c>
      <c r="L101" s="73" t="s">
        <v>1130</v>
      </c>
      <c r="M101" s="55" t="s">
        <v>1131</v>
      </c>
      <c r="N101" s="114" t="s">
        <v>1132</v>
      </c>
      <c r="O101" s="18"/>
      <c r="P101" s="18"/>
      <c r="Q101" s="18"/>
      <c r="R101" s="89" t="s">
        <v>198</v>
      </c>
      <c r="S101" s="89" t="s">
        <v>198</v>
      </c>
      <c r="T101" s="28" t="s">
        <v>199</v>
      </c>
      <c r="U101" s="19"/>
      <c r="V101" s="115" t="s">
        <v>1133</v>
      </c>
      <c r="W101" s="73" t="s">
        <v>1134</v>
      </c>
      <c r="X101" s="115" t="s">
        <v>1135</v>
      </c>
      <c r="Y101" s="18"/>
      <c r="Z101" s="73"/>
      <c r="AA101" s="55" t="s">
        <v>1150</v>
      </c>
      <c r="AB101" s="55" t="s">
        <v>1151</v>
      </c>
      <c r="AC101" s="18"/>
      <c r="AD101" s="55" t="s">
        <v>107</v>
      </c>
      <c r="AE101" s="18"/>
      <c r="AF101" s="55" t="s">
        <v>1139</v>
      </c>
      <c r="AG101" s="73" t="s">
        <v>1140</v>
      </c>
      <c r="AH101" s="73" t="s">
        <v>1141</v>
      </c>
      <c r="AI101" s="141"/>
      <c r="AJ101" s="117" t="s">
        <v>1142</v>
      </c>
      <c r="AK101" s="25"/>
    </row>
    <row r="102" spans="1:37" s="34" customFormat="1" x14ac:dyDescent="0.25">
      <c r="A102" s="32" t="s">
        <v>1152</v>
      </c>
      <c r="B102" s="73" t="s">
        <v>1153</v>
      </c>
      <c r="C102" s="73" t="s">
        <v>1153</v>
      </c>
      <c r="D102" s="55" t="s">
        <v>1154</v>
      </c>
      <c r="E102" s="55" t="s">
        <v>183</v>
      </c>
      <c r="F102" s="55" t="s">
        <v>1155</v>
      </c>
      <c r="G102" s="89" t="s">
        <v>1156</v>
      </c>
      <c r="H102" s="55" t="s">
        <v>1158</v>
      </c>
      <c r="I102" s="89" t="s">
        <v>1157</v>
      </c>
      <c r="J102" s="55"/>
      <c r="K102" s="55" t="s">
        <v>1159</v>
      </c>
      <c r="L102" s="73" t="s">
        <v>1130</v>
      </c>
      <c r="M102" s="55" t="s">
        <v>1131</v>
      </c>
      <c r="N102" s="114" t="s">
        <v>1132</v>
      </c>
      <c r="O102" s="18"/>
      <c r="P102" s="18"/>
      <c r="Q102" s="18"/>
      <c r="R102" s="89" t="s">
        <v>198</v>
      </c>
      <c r="S102" s="89" t="s">
        <v>198</v>
      </c>
      <c r="T102" s="28" t="s">
        <v>199</v>
      </c>
      <c r="U102" s="19"/>
      <c r="V102" s="115" t="s">
        <v>1133</v>
      </c>
      <c r="W102" s="73" t="s">
        <v>1134</v>
      </c>
      <c r="X102" s="115" t="s">
        <v>1135</v>
      </c>
      <c r="Y102" s="18"/>
      <c r="Z102" s="73"/>
      <c r="AA102" s="55" t="s">
        <v>1160</v>
      </c>
      <c r="AB102" s="55" t="s">
        <v>1161</v>
      </c>
      <c r="AC102" s="18"/>
      <c r="AD102" s="55" t="s">
        <v>107</v>
      </c>
      <c r="AE102" s="18"/>
      <c r="AF102" s="55" t="s">
        <v>1139</v>
      </c>
      <c r="AG102" s="73" t="s">
        <v>1140</v>
      </c>
      <c r="AH102" s="73" t="s">
        <v>1141</v>
      </c>
      <c r="AI102" s="141"/>
      <c r="AJ102" s="117" t="s">
        <v>1142</v>
      </c>
      <c r="AK102" s="25"/>
    </row>
    <row r="103" spans="1:37" s="34" customFormat="1" x14ac:dyDescent="0.25">
      <c r="A103" s="32" t="s">
        <v>1162</v>
      </c>
      <c r="B103" s="73" t="s">
        <v>1386</v>
      </c>
      <c r="C103" s="73" t="s">
        <v>1386</v>
      </c>
      <c r="D103" s="55" t="s">
        <v>1163</v>
      </c>
      <c r="E103" s="55" t="s">
        <v>620</v>
      </c>
      <c r="F103" s="55" t="s">
        <v>1164</v>
      </c>
      <c r="G103" s="89" t="s">
        <v>1156</v>
      </c>
      <c r="H103" s="55" t="s">
        <v>1166</v>
      </c>
      <c r="I103" s="89" t="s">
        <v>1165</v>
      </c>
      <c r="J103" s="55"/>
      <c r="K103" s="55" t="s">
        <v>1167</v>
      </c>
      <c r="L103" s="73" t="s">
        <v>1130</v>
      </c>
      <c r="M103" s="55" t="s">
        <v>1131</v>
      </c>
      <c r="N103" s="114" t="s">
        <v>1132</v>
      </c>
      <c r="O103" s="127"/>
      <c r="P103" s="127"/>
      <c r="Q103" s="127"/>
      <c r="R103" s="89" t="s">
        <v>198</v>
      </c>
      <c r="S103" s="89" t="s">
        <v>198</v>
      </c>
      <c r="T103" s="28" t="s">
        <v>199</v>
      </c>
      <c r="U103" s="115"/>
      <c r="V103" s="115" t="s">
        <v>1133</v>
      </c>
      <c r="W103" s="73" t="s">
        <v>1134</v>
      </c>
      <c r="X103" s="115" t="s">
        <v>1135</v>
      </c>
      <c r="Y103" s="73"/>
      <c r="Z103" s="73"/>
      <c r="AA103" s="55" t="s">
        <v>1168</v>
      </c>
      <c r="AB103" s="55" t="s">
        <v>1169</v>
      </c>
      <c r="AC103" s="73"/>
      <c r="AD103" s="55" t="s">
        <v>107</v>
      </c>
      <c r="AE103" s="73"/>
      <c r="AF103" s="55" t="s">
        <v>1139</v>
      </c>
      <c r="AG103" s="73" t="s">
        <v>1140</v>
      </c>
      <c r="AH103" s="73" t="s">
        <v>1141</v>
      </c>
      <c r="AI103" s="141"/>
      <c r="AJ103" s="117" t="s">
        <v>1142</v>
      </c>
      <c r="AK103" s="3"/>
    </row>
    <row r="104" spans="1:37" s="34" customFormat="1" ht="15.75" thickBot="1" x14ac:dyDescent="0.3">
      <c r="A104" s="32" t="s">
        <v>1170</v>
      </c>
      <c r="B104" s="73" t="s">
        <v>1171</v>
      </c>
      <c r="C104" s="73" t="s">
        <v>1171</v>
      </c>
      <c r="D104" s="55" t="s">
        <v>1172</v>
      </c>
      <c r="E104" s="55" t="s">
        <v>1173</v>
      </c>
      <c r="F104" s="55" t="s">
        <v>1174</v>
      </c>
      <c r="G104" s="89" t="s">
        <v>1156</v>
      </c>
      <c r="H104" s="55" t="s">
        <v>1176</v>
      </c>
      <c r="I104" s="89" t="s">
        <v>1175</v>
      </c>
      <c r="J104" s="55"/>
      <c r="K104" s="55" t="s">
        <v>1177</v>
      </c>
      <c r="L104" s="73" t="s">
        <v>1130</v>
      </c>
      <c r="M104" s="55" t="s">
        <v>1131</v>
      </c>
      <c r="N104" s="114" t="s">
        <v>1132</v>
      </c>
      <c r="O104" s="127"/>
      <c r="P104" s="127"/>
      <c r="Q104" s="127"/>
      <c r="R104" s="89" t="s">
        <v>198</v>
      </c>
      <c r="S104" s="89" t="s">
        <v>198</v>
      </c>
      <c r="T104" s="28" t="s">
        <v>199</v>
      </c>
      <c r="U104" s="73"/>
      <c r="V104" s="115" t="s">
        <v>1133</v>
      </c>
      <c r="W104" s="73" t="s">
        <v>1134</v>
      </c>
      <c r="X104" s="73" t="s">
        <v>1135</v>
      </c>
      <c r="Y104" s="73"/>
      <c r="Z104" s="73"/>
      <c r="AA104" s="137" t="s">
        <v>1178</v>
      </c>
      <c r="AB104" s="86" t="s">
        <v>1179</v>
      </c>
      <c r="AC104" s="125"/>
      <c r="AD104" s="86" t="s">
        <v>107</v>
      </c>
      <c r="AE104" s="125"/>
      <c r="AF104" s="86" t="s">
        <v>1139</v>
      </c>
      <c r="AG104" s="125" t="s">
        <v>1140</v>
      </c>
      <c r="AH104" s="125" t="s">
        <v>1141</v>
      </c>
      <c r="AI104" s="142"/>
      <c r="AJ104" s="143" t="s">
        <v>1142</v>
      </c>
      <c r="AK104" s="3"/>
    </row>
    <row r="105" spans="1:37" s="34" customFormat="1" x14ac:dyDescent="0.25">
      <c r="A105" s="32" t="s">
        <v>1180</v>
      </c>
      <c r="B105" s="73" t="s">
        <v>1181</v>
      </c>
      <c r="C105" s="73" t="s">
        <v>1181</v>
      </c>
      <c r="D105" s="55" t="s">
        <v>1182</v>
      </c>
      <c r="E105" s="55" t="s">
        <v>1183</v>
      </c>
      <c r="F105" s="55" t="s">
        <v>1184</v>
      </c>
      <c r="G105" s="89" t="s">
        <v>1156</v>
      </c>
      <c r="H105" s="55" t="s">
        <v>1186</v>
      </c>
      <c r="I105" s="89" t="s">
        <v>1185</v>
      </c>
      <c r="J105" s="55"/>
      <c r="K105" s="55" t="s">
        <v>1187</v>
      </c>
      <c r="L105" s="73" t="s">
        <v>1130</v>
      </c>
      <c r="M105" s="55" t="s">
        <v>1131</v>
      </c>
      <c r="N105" s="114" t="s">
        <v>1132</v>
      </c>
      <c r="O105" s="127"/>
      <c r="P105" s="127"/>
      <c r="Q105" s="127"/>
      <c r="R105" s="89" t="s">
        <v>198</v>
      </c>
      <c r="S105" s="89" t="s">
        <v>198</v>
      </c>
      <c r="T105" s="28" t="s">
        <v>199</v>
      </c>
      <c r="U105" s="73"/>
      <c r="V105" s="115" t="s">
        <v>1133</v>
      </c>
      <c r="W105" s="73" t="s">
        <v>1134</v>
      </c>
      <c r="X105" s="73" t="s">
        <v>1135</v>
      </c>
      <c r="Y105" s="73"/>
      <c r="Z105" s="73"/>
      <c r="AA105" s="77" t="s">
        <v>1188</v>
      </c>
      <c r="AB105" s="55" t="s">
        <v>1189</v>
      </c>
      <c r="AC105" s="73"/>
      <c r="AD105" s="55" t="s">
        <v>1189</v>
      </c>
      <c r="AE105" s="73"/>
      <c r="AF105" s="55" t="s">
        <v>1139</v>
      </c>
      <c r="AG105" s="73" t="s">
        <v>1140</v>
      </c>
      <c r="AH105" s="73" t="s">
        <v>1141</v>
      </c>
      <c r="AI105" s="141"/>
      <c r="AJ105" s="117" t="s">
        <v>1142</v>
      </c>
      <c r="AK105" s="3"/>
    </row>
    <row r="106" spans="1:37" s="34" customFormat="1" ht="24" x14ac:dyDescent="0.25">
      <c r="A106" s="32" t="s">
        <v>1190</v>
      </c>
      <c r="B106" s="73" t="s">
        <v>1191</v>
      </c>
      <c r="C106" s="73" t="s">
        <v>1191</v>
      </c>
      <c r="D106" s="55" t="s">
        <v>1192</v>
      </c>
      <c r="E106" s="55" t="s">
        <v>1193</v>
      </c>
      <c r="F106" s="55" t="s">
        <v>1194</v>
      </c>
      <c r="G106" s="89" t="s">
        <v>1127</v>
      </c>
      <c r="H106" s="55" t="s">
        <v>1196</v>
      </c>
      <c r="I106" s="89" t="s">
        <v>1195</v>
      </c>
      <c r="J106" s="55"/>
      <c r="K106" s="55" t="s">
        <v>1197</v>
      </c>
      <c r="L106" s="73" t="s">
        <v>1130</v>
      </c>
      <c r="M106" s="55" t="s">
        <v>1131</v>
      </c>
      <c r="N106" s="114" t="s">
        <v>1132</v>
      </c>
      <c r="O106" s="127"/>
      <c r="P106" s="127"/>
      <c r="Q106" s="127"/>
      <c r="R106" s="89" t="s">
        <v>198</v>
      </c>
      <c r="S106" s="89" t="s">
        <v>198</v>
      </c>
      <c r="T106" s="28" t="s">
        <v>199</v>
      </c>
      <c r="U106" s="73"/>
      <c r="V106" s="115" t="s">
        <v>1133</v>
      </c>
      <c r="W106" s="73" t="s">
        <v>1134</v>
      </c>
      <c r="X106" s="73" t="s">
        <v>1135</v>
      </c>
      <c r="Y106" s="73"/>
      <c r="Z106" s="73"/>
      <c r="AA106" s="77" t="s">
        <v>1198</v>
      </c>
      <c r="AB106" s="55" t="s">
        <v>1199</v>
      </c>
      <c r="AC106" s="73"/>
      <c r="AD106" s="55" t="s">
        <v>107</v>
      </c>
      <c r="AE106" s="73"/>
      <c r="AF106" s="55" t="s">
        <v>1139</v>
      </c>
      <c r="AG106" s="73" t="s">
        <v>1140</v>
      </c>
      <c r="AH106" s="73" t="s">
        <v>1141</v>
      </c>
      <c r="AI106" s="141"/>
      <c r="AJ106" s="117" t="s">
        <v>1142</v>
      </c>
      <c r="AK106" s="3"/>
    </row>
    <row r="107" spans="1:37" s="34" customFormat="1" x14ac:dyDescent="0.25">
      <c r="A107" s="32" t="s">
        <v>1200</v>
      </c>
      <c r="B107" s="73" t="s">
        <v>1201</v>
      </c>
      <c r="C107" s="73" t="s">
        <v>1201</v>
      </c>
      <c r="D107" s="55" t="s">
        <v>1202</v>
      </c>
      <c r="E107" s="55" t="s">
        <v>1203</v>
      </c>
      <c r="F107" s="55" t="s">
        <v>1204</v>
      </c>
      <c r="G107" s="89" t="s">
        <v>1156</v>
      </c>
      <c r="H107" s="55" t="s">
        <v>1206</v>
      </c>
      <c r="I107" s="89" t="s">
        <v>1205</v>
      </c>
      <c r="J107" s="55"/>
      <c r="K107" s="55" t="s">
        <v>1207</v>
      </c>
      <c r="L107" s="73" t="s">
        <v>1130</v>
      </c>
      <c r="M107" s="55" t="s">
        <v>1131</v>
      </c>
      <c r="N107" s="114" t="s">
        <v>1132</v>
      </c>
      <c r="O107" s="127"/>
      <c r="P107" s="127"/>
      <c r="Q107" s="127"/>
      <c r="R107" s="89" t="s">
        <v>198</v>
      </c>
      <c r="S107" s="89" t="s">
        <v>198</v>
      </c>
      <c r="T107" s="28" t="s">
        <v>199</v>
      </c>
      <c r="U107" s="73"/>
      <c r="V107" s="115" t="s">
        <v>1133</v>
      </c>
      <c r="W107" s="73" t="s">
        <v>1134</v>
      </c>
      <c r="X107" s="73" t="s">
        <v>1135</v>
      </c>
      <c r="Y107" s="73"/>
      <c r="Z107" s="73"/>
      <c r="AA107" s="77" t="s">
        <v>1208</v>
      </c>
      <c r="AB107" s="55" t="s">
        <v>1209</v>
      </c>
      <c r="AC107" s="73"/>
      <c r="AD107" s="55" t="s">
        <v>107</v>
      </c>
      <c r="AE107" s="73"/>
      <c r="AF107" s="55" t="s">
        <v>1139</v>
      </c>
      <c r="AG107" s="73" t="s">
        <v>1140</v>
      </c>
      <c r="AH107" s="73" t="s">
        <v>1141</v>
      </c>
      <c r="AI107" s="141"/>
      <c r="AJ107" s="117" t="s">
        <v>1142</v>
      </c>
      <c r="AK107" s="3"/>
    </row>
    <row r="108" spans="1:37" s="34" customFormat="1" x14ac:dyDescent="0.25">
      <c r="A108" s="32" t="s">
        <v>1210</v>
      </c>
      <c r="B108" s="73" t="s">
        <v>1211</v>
      </c>
      <c r="C108" s="73" t="s">
        <v>1211</v>
      </c>
      <c r="D108" s="55" t="s">
        <v>1212</v>
      </c>
      <c r="E108" s="55" t="s">
        <v>211</v>
      </c>
      <c r="F108" s="55" t="s">
        <v>1213</v>
      </c>
      <c r="G108" s="89" t="s">
        <v>1156</v>
      </c>
      <c r="H108" s="55" t="s">
        <v>1215</v>
      </c>
      <c r="I108" s="89" t="s">
        <v>1214</v>
      </c>
      <c r="J108" s="55"/>
      <c r="K108" s="55" t="s">
        <v>1216</v>
      </c>
      <c r="L108" s="73" t="s">
        <v>1130</v>
      </c>
      <c r="M108" s="55" t="s">
        <v>1131</v>
      </c>
      <c r="N108" s="114" t="s">
        <v>1132</v>
      </c>
      <c r="O108" s="127"/>
      <c r="P108" s="127"/>
      <c r="Q108" s="127"/>
      <c r="R108" s="89" t="s">
        <v>198</v>
      </c>
      <c r="S108" s="89" t="s">
        <v>198</v>
      </c>
      <c r="T108" s="28" t="s">
        <v>199</v>
      </c>
      <c r="U108" s="73"/>
      <c r="V108" s="115" t="s">
        <v>1133</v>
      </c>
      <c r="W108" s="73" t="s">
        <v>1134</v>
      </c>
      <c r="X108" s="73" t="s">
        <v>1135</v>
      </c>
      <c r="Y108" s="73"/>
      <c r="Z108" s="114"/>
      <c r="AA108" s="77" t="s">
        <v>1217</v>
      </c>
      <c r="AB108" s="55" t="s">
        <v>1218</v>
      </c>
      <c r="AC108" s="73"/>
      <c r="AD108" s="55" t="s">
        <v>107</v>
      </c>
      <c r="AE108" s="73"/>
      <c r="AF108" s="55" t="s">
        <v>1139</v>
      </c>
      <c r="AG108" s="73" t="s">
        <v>1140</v>
      </c>
      <c r="AH108" s="73" t="s">
        <v>1141</v>
      </c>
      <c r="AI108" s="141"/>
      <c r="AJ108" s="117" t="s">
        <v>1142</v>
      </c>
      <c r="AK108" s="3"/>
    </row>
    <row r="109" spans="1:37" s="34" customFormat="1" x14ac:dyDescent="0.25">
      <c r="A109" s="32" t="s">
        <v>1219</v>
      </c>
      <c r="B109" s="73" t="s">
        <v>1220</v>
      </c>
      <c r="C109" s="73" t="s">
        <v>1220</v>
      </c>
      <c r="D109" s="55" t="s">
        <v>1221</v>
      </c>
      <c r="E109" s="55" t="s">
        <v>1222</v>
      </c>
      <c r="F109" s="55" t="s">
        <v>1223</v>
      </c>
      <c r="G109" s="89" t="s">
        <v>1156</v>
      </c>
      <c r="H109" s="55" t="s">
        <v>1225</v>
      </c>
      <c r="I109" s="89" t="s">
        <v>1224</v>
      </c>
      <c r="J109" s="55"/>
      <c r="K109" s="55" t="s">
        <v>1226</v>
      </c>
      <c r="L109" s="73" t="s">
        <v>1130</v>
      </c>
      <c r="M109" s="55" t="s">
        <v>1131</v>
      </c>
      <c r="N109" s="114" t="s">
        <v>1132</v>
      </c>
      <c r="O109" s="127"/>
      <c r="P109" s="127"/>
      <c r="Q109" s="127"/>
      <c r="R109" s="89" t="s">
        <v>198</v>
      </c>
      <c r="S109" s="89" t="s">
        <v>198</v>
      </c>
      <c r="T109" s="28" t="s">
        <v>199</v>
      </c>
      <c r="U109" s="73"/>
      <c r="V109" s="115" t="s">
        <v>1133</v>
      </c>
      <c r="W109" s="73" t="s">
        <v>1134</v>
      </c>
      <c r="X109" s="73" t="s">
        <v>1135</v>
      </c>
      <c r="Y109" s="73"/>
      <c r="Z109" s="73"/>
      <c r="AA109" s="77" t="s">
        <v>1227</v>
      </c>
      <c r="AB109" s="55" t="s">
        <v>1228</v>
      </c>
      <c r="AC109" s="73"/>
      <c r="AD109" s="55" t="s">
        <v>107</v>
      </c>
      <c r="AE109" s="73"/>
      <c r="AF109" s="55" t="s">
        <v>1139</v>
      </c>
      <c r="AG109" s="73" t="s">
        <v>1140</v>
      </c>
      <c r="AH109" s="73" t="s">
        <v>1141</v>
      </c>
      <c r="AI109" s="141"/>
      <c r="AJ109" s="117" t="s">
        <v>1142</v>
      </c>
      <c r="AK109" s="3"/>
    </row>
    <row r="110" spans="1:37" s="34" customFormat="1" x14ac:dyDescent="0.25">
      <c r="A110" s="32" t="s">
        <v>1229</v>
      </c>
      <c r="B110" s="73" t="s">
        <v>1230</v>
      </c>
      <c r="C110" s="73" t="s">
        <v>1230</v>
      </c>
      <c r="D110" s="55" t="s">
        <v>1231</v>
      </c>
      <c r="E110" s="55" t="s">
        <v>1232</v>
      </c>
      <c r="F110" s="55" t="s">
        <v>1233</v>
      </c>
      <c r="G110" s="89" t="s">
        <v>1156</v>
      </c>
      <c r="H110" s="55" t="s">
        <v>1235</v>
      </c>
      <c r="I110" s="89" t="s">
        <v>1234</v>
      </c>
      <c r="J110" s="55"/>
      <c r="K110" s="55" t="s">
        <v>1236</v>
      </c>
      <c r="L110" s="73" t="s">
        <v>1130</v>
      </c>
      <c r="M110" s="55" t="s">
        <v>1131</v>
      </c>
      <c r="N110" s="114" t="s">
        <v>1132</v>
      </c>
      <c r="O110" s="127"/>
      <c r="P110" s="127"/>
      <c r="Q110" s="127"/>
      <c r="R110" s="89" t="s">
        <v>198</v>
      </c>
      <c r="S110" s="89" t="s">
        <v>198</v>
      </c>
      <c r="T110" s="28" t="s">
        <v>199</v>
      </c>
      <c r="U110" s="73"/>
      <c r="V110" s="115" t="s">
        <v>1133</v>
      </c>
      <c r="W110" s="73" t="s">
        <v>1134</v>
      </c>
      <c r="X110" s="73" t="s">
        <v>1135</v>
      </c>
      <c r="Y110" s="73"/>
      <c r="Z110" s="73"/>
      <c r="AA110" s="136" t="s">
        <v>1237</v>
      </c>
      <c r="AB110" s="55" t="s">
        <v>1238</v>
      </c>
      <c r="AC110" s="73"/>
      <c r="AD110" s="55" t="s">
        <v>107</v>
      </c>
      <c r="AE110" s="73"/>
      <c r="AF110" s="55" t="s">
        <v>1139</v>
      </c>
      <c r="AG110" s="73" t="s">
        <v>1140</v>
      </c>
      <c r="AH110" s="73" t="s">
        <v>1141</v>
      </c>
      <c r="AI110" s="141"/>
      <c r="AJ110" s="117" t="s">
        <v>1142</v>
      </c>
      <c r="AK110" s="3"/>
    </row>
    <row r="111" spans="1:37" s="34" customFormat="1" x14ac:dyDescent="0.25">
      <c r="A111" s="32" t="s">
        <v>1239</v>
      </c>
      <c r="B111" s="73" t="s">
        <v>1240</v>
      </c>
      <c r="C111" s="73" t="s">
        <v>1240</v>
      </c>
      <c r="D111" s="55" t="s">
        <v>1241</v>
      </c>
      <c r="E111" s="55" t="s">
        <v>1242</v>
      </c>
      <c r="F111" s="55" t="s">
        <v>1243</v>
      </c>
      <c r="G111" s="89" t="s">
        <v>1156</v>
      </c>
      <c r="H111" s="55" t="s">
        <v>1245</v>
      </c>
      <c r="I111" s="89" t="s">
        <v>1244</v>
      </c>
      <c r="J111" s="55"/>
      <c r="K111" s="55" t="s">
        <v>1246</v>
      </c>
      <c r="L111" s="73" t="s">
        <v>1130</v>
      </c>
      <c r="M111" s="55" t="s">
        <v>1131</v>
      </c>
      <c r="N111" s="114" t="s">
        <v>1132</v>
      </c>
      <c r="O111" s="127"/>
      <c r="P111" s="127"/>
      <c r="Q111" s="127"/>
      <c r="R111" s="89" t="s">
        <v>198</v>
      </c>
      <c r="S111" s="89" t="s">
        <v>198</v>
      </c>
      <c r="T111" s="28" t="s">
        <v>199</v>
      </c>
      <c r="U111" s="73"/>
      <c r="V111" s="115" t="s">
        <v>1133</v>
      </c>
      <c r="W111" s="73" t="s">
        <v>1134</v>
      </c>
      <c r="X111" s="73" t="s">
        <v>1135</v>
      </c>
      <c r="Y111" s="73"/>
      <c r="Z111" s="73"/>
      <c r="AA111" s="77" t="s">
        <v>1247</v>
      </c>
      <c r="AB111" s="55" t="s">
        <v>1248</v>
      </c>
      <c r="AC111" s="73"/>
      <c r="AD111" s="55" t="s">
        <v>107</v>
      </c>
      <c r="AE111" s="73"/>
      <c r="AF111" s="55" t="s">
        <v>1139</v>
      </c>
      <c r="AG111" s="73" t="s">
        <v>1140</v>
      </c>
      <c r="AH111" s="73" t="s">
        <v>1141</v>
      </c>
      <c r="AI111" s="141"/>
      <c r="AJ111" s="117" t="s">
        <v>1142</v>
      </c>
      <c r="AK111" s="3"/>
    </row>
    <row r="112" spans="1:37" s="34" customFormat="1" ht="24" x14ac:dyDescent="0.25">
      <c r="A112" s="32" t="s">
        <v>1249</v>
      </c>
      <c r="B112" s="73" t="s">
        <v>1250</v>
      </c>
      <c r="C112" s="73" t="s">
        <v>1250</v>
      </c>
      <c r="D112" s="55" t="s">
        <v>1251</v>
      </c>
      <c r="E112" s="55" t="s">
        <v>1252</v>
      </c>
      <c r="F112" s="55" t="s">
        <v>1253</v>
      </c>
      <c r="G112" s="89" t="s">
        <v>1127</v>
      </c>
      <c r="H112" s="55" t="s">
        <v>1255</v>
      </c>
      <c r="I112" s="89" t="s">
        <v>1254</v>
      </c>
      <c r="J112" s="55"/>
      <c r="K112" s="55" t="s">
        <v>1256</v>
      </c>
      <c r="L112" s="73" t="s">
        <v>1257</v>
      </c>
      <c r="M112" s="55" t="s">
        <v>1258</v>
      </c>
      <c r="N112" s="114" t="s">
        <v>1259</v>
      </c>
      <c r="O112" s="127"/>
      <c r="P112" s="127"/>
      <c r="Q112" s="127"/>
      <c r="R112" s="89" t="s">
        <v>198</v>
      </c>
      <c r="S112" s="89" t="s">
        <v>198</v>
      </c>
      <c r="T112" s="28" t="s">
        <v>199</v>
      </c>
      <c r="U112" s="73"/>
      <c r="V112" s="115" t="s">
        <v>1133</v>
      </c>
      <c r="W112" s="73" t="s">
        <v>1134</v>
      </c>
      <c r="X112" s="73" t="s">
        <v>1135</v>
      </c>
      <c r="Y112" s="73"/>
      <c r="Z112" s="73"/>
      <c r="AA112" s="77" t="s">
        <v>1260</v>
      </c>
      <c r="AB112" s="55" t="s">
        <v>1261</v>
      </c>
      <c r="AC112" s="73"/>
      <c r="AD112" s="55" t="s">
        <v>107</v>
      </c>
      <c r="AE112" s="73"/>
      <c r="AF112" s="55" t="s">
        <v>1262</v>
      </c>
      <c r="AG112" s="73" t="s">
        <v>1263</v>
      </c>
      <c r="AH112" s="73">
        <v>3019</v>
      </c>
      <c r="AI112" s="141"/>
      <c r="AJ112" s="117" t="s">
        <v>1264</v>
      </c>
      <c r="AK112" s="3"/>
    </row>
    <row r="113" spans="1:37" s="34" customFormat="1" x14ac:dyDescent="0.25">
      <c r="A113" s="32" t="s">
        <v>1265</v>
      </c>
      <c r="B113" s="73" t="s">
        <v>1266</v>
      </c>
      <c r="C113" s="73" t="s">
        <v>1266</v>
      </c>
      <c r="D113" s="55" t="s">
        <v>1267</v>
      </c>
      <c r="E113" s="55" t="s">
        <v>1268</v>
      </c>
      <c r="F113" s="55" t="s">
        <v>1269</v>
      </c>
      <c r="G113" s="89" t="s">
        <v>1156</v>
      </c>
      <c r="H113" s="55" t="s">
        <v>1271</v>
      </c>
      <c r="I113" s="89" t="s">
        <v>1270</v>
      </c>
      <c r="J113" s="55"/>
      <c r="K113" s="55" t="s">
        <v>1272</v>
      </c>
      <c r="L113" s="73" t="s">
        <v>1257</v>
      </c>
      <c r="M113" s="55" t="s">
        <v>1258</v>
      </c>
      <c r="N113" s="114" t="s">
        <v>1259</v>
      </c>
      <c r="O113" s="127"/>
      <c r="P113" s="127"/>
      <c r="Q113" s="127"/>
      <c r="R113" s="89" t="s">
        <v>198</v>
      </c>
      <c r="S113" s="89" t="s">
        <v>198</v>
      </c>
      <c r="T113" s="28" t="s">
        <v>199</v>
      </c>
      <c r="U113" s="73"/>
      <c r="V113" s="115" t="s">
        <v>1133</v>
      </c>
      <c r="W113" s="73" t="s">
        <v>1134</v>
      </c>
      <c r="X113" s="73" t="s">
        <v>1135</v>
      </c>
      <c r="Y113" s="73"/>
      <c r="Z113" s="73"/>
      <c r="AA113" s="77" t="s">
        <v>1273</v>
      </c>
      <c r="AB113" s="55" t="s">
        <v>1274</v>
      </c>
      <c r="AC113" s="73"/>
      <c r="AD113" s="55" t="s">
        <v>107</v>
      </c>
      <c r="AE113" s="73"/>
      <c r="AF113" s="55" t="s">
        <v>1262</v>
      </c>
      <c r="AG113" s="73" t="s">
        <v>1263</v>
      </c>
      <c r="AH113" s="73">
        <v>3019</v>
      </c>
      <c r="AI113" s="141"/>
      <c r="AJ113" s="117" t="s">
        <v>1264</v>
      </c>
      <c r="AK113" s="3"/>
    </row>
    <row r="114" spans="1:37" s="34" customFormat="1" x14ac:dyDescent="0.25">
      <c r="A114" s="32" t="s">
        <v>1275</v>
      </c>
      <c r="B114" s="73" t="s">
        <v>1276</v>
      </c>
      <c r="C114" s="73" t="s">
        <v>1276</v>
      </c>
      <c r="D114" s="55" t="s">
        <v>1277</v>
      </c>
      <c r="E114" s="55" t="s">
        <v>1278</v>
      </c>
      <c r="F114" s="55" t="s">
        <v>1279</v>
      </c>
      <c r="G114" s="89" t="s">
        <v>1156</v>
      </c>
      <c r="H114" s="55" t="s">
        <v>1281</v>
      </c>
      <c r="I114" s="89" t="s">
        <v>1280</v>
      </c>
      <c r="J114" s="55"/>
      <c r="K114" s="55" t="s">
        <v>1282</v>
      </c>
      <c r="L114" s="73" t="s">
        <v>1257</v>
      </c>
      <c r="M114" s="55" t="s">
        <v>1258</v>
      </c>
      <c r="N114" s="114" t="s">
        <v>1259</v>
      </c>
      <c r="O114" s="127"/>
      <c r="P114" s="127"/>
      <c r="Q114" s="127"/>
      <c r="R114" s="89" t="s">
        <v>198</v>
      </c>
      <c r="S114" s="89" t="s">
        <v>198</v>
      </c>
      <c r="T114" s="28" t="s">
        <v>199</v>
      </c>
      <c r="U114" s="73"/>
      <c r="V114" s="115" t="s">
        <v>1133</v>
      </c>
      <c r="W114" s="73" t="s">
        <v>1134</v>
      </c>
      <c r="X114" s="73" t="s">
        <v>1135</v>
      </c>
      <c r="Y114" s="73"/>
      <c r="Z114" s="73"/>
      <c r="AA114" s="77" t="s">
        <v>1283</v>
      </c>
      <c r="AB114" s="55" t="s">
        <v>1284</v>
      </c>
      <c r="AC114" s="73"/>
      <c r="AD114" s="55" t="s">
        <v>107</v>
      </c>
      <c r="AE114" s="73"/>
      <c r="AF114" s="55" t="s">
        <v>1262</v>
      </c>
      <c r="AG114" s="73" t="s">
        <v>1263</v>
      </c>
      <c r="AH114" s="73">
        <v>3019</v>
      </c>
      <c r="AI114" s="141"/>
      <c r="AJ114" s="117" t="s">
        <v>1264</v>
      </c>
      <c r="AK114" s="3"/>
    </row>
    <row r="115" spans="1:37" s="34" customFormat="1" x14ac:dyDescent="0.25">
      <c r="A115" s="32" t="s">
        <v>1285</v>
      </c>
      <c r="B115" s="73" t="s">
        <v>1286</v>
      </c>
      <c r="C115" s="73" t="s">
        <v>1286</v>
      </c>
      <c r="D115" s="55" t="s">
        <v>1287</v>
      </c>
      <c r="E115" s="55" t="s">
        <v>1288</v>
      </c>
      <c r="F115" s="55" t="s">
        <v>1289</v>
      </c>
      <c r="G115" s="89" t="s">
        <v>1156</v>
      </c>
      <c r="H115" s="55" t="s">
        <v>1149</v>
      </c>
      <c r="I115" s="89" t="s">
        <v>1290</v>
      </c>
      <c r="J115" s="55"/>
      <c r="K115" s="55" t="s">
        <v>1291</v>
      </c>
      <c r="L115" s="73" t="s">
        <v>1257</v>
      </c>
      <c r="M115" s="55" t="s">
        <v>1258</v>
      </c>
      <c r="N115" s="114" t="s">
        <v>1259</v>
      </c>
      <c r="O115" s="127"/>
      <c r="P115" s="127"/>
      <c r="Q115" s="127"/>
      <c r="R115" s="89" t="s">
        <v>198</v>
      </c>
      <c r="S115" s="89" t="s">
        <v>198</v>
      </c>
      <c r="T115" s="28" t="s">
        <v>199</v>
      </c>
      <c r="U115" s="73"/>
      <c r="V115" s="115" t="s">
        <v>1133</v>
      </c>
      <c r="W115" s="73" t="s">
        <v>1134</v>
      </c>
      <c r="X115" s="73" t="s">
        <v>1135</v>
      </c>
      <c r="Y115" s="73"/>
      <c r="Z115" s="73"/>
      <c r="AA115" s="77" t="s">
        <v>1292</v>
      </c>
      <c r="AB115" s="55" t="s">
        <v>1293</v>
      </c>
      <c r="AC115" s="73"/>
      <c r="AD115" s="55" t="s">
        <v>107</v>
      </c>
      <c r="AE115" s="73"/>
      <c r="AF115" s="55" t="s">
        <v>1262</v>
      </c>
      <c r="AG115" s="73" t="s">
        <v>1263</v>
      </c>
      <c r="AH115" s="73">
        <v>3019</v>
      </c>
      <c r="AI115" s="141"/>
      <c r="AJ115" s="117" t="s">
        <v>1264</v>
      </c>
      <c r="AK115" s="3"/>
    </row>
    <row r="116" spans="1:37" s="34" customFormat="1" x14ac:dyDescent="0.25">
      <c r="A116" s="32" t="s">
        <v>1294</v>
      </c>
      <c r="B116" s="73" t="s">
        <v>1295</v>
      </c>
      <c r="C116" s="73" t="s">
        <v>1295</v>
      </c>
      <c r="D116" s="55" t="s">
        <v>1296</v>
      </c>
      <c r="E116" s="55" t="s">
        <v>1297</v>
      </c>
      <c r="F116" s="55" t="s">
        <v>1298</v>
      </c>
      <c r="G116" s="89" t="s">
        <v>1156</v>
      </c>
      <c r="H116" s="55" t="s">
        <v>1149</v>
      </c>
      <c r="I116" s="89" t="s">
        <v>1299</v>
      </c>
      <c r="J116" s="55"/>
      <c r="K116" s="55" t="s">
        <v>1300</v>
      </c>
      <c r="L116" s="73" t="s">
        <v>1257</v>
      </c>
      <c r="M116" s="55" t="s">
        <v>1258</v>
      </c>
      <c r="N116" s="114" t="s">
        <v>1259</v>
      </c>
      <c r="O116" s="127"/>
      <c r="P116" s="127"/>
      <c r="Q116" s="127"/>
      <c r="R116" s="89" t="s">
        <v>198</v>
      </c>
      <c r="S116" s="89" t="s">
        <v>198</v>
      </c>
      <c r="T116" s="28" t="s">
        <v>199</v>
      </c>
      <c r="U116" s="73"/>
      <c r="V116" s="115" t="s">
        <v>1133</v>
      </c>
      <c r="W116" s="73" t="s">
        <v>1134</v>
      </c>
      <c r="X116" s="73" t="s">
        <v>1135</v>
      </c>
      <c r="Y116" s="73"/>
      <c r="Z116" s="73"/>
      <c r="AA116" s="77" t="s">
        <v>1301</v>
      </c>
      <c r="AB116" s="55" t="s">
        <v>1302</v>
      </c>
      <c r="AC116" s="73"/>
      <c r="AD116" s="55" t="s">
        <v>107</v>
      </c>
      <c r="AE116" s="73"/>
      <c r="AF116" s="55" t="s">
        <v>1262</v>
      </c>
      <c r="AG116" s="73" t="s">
        <v>1263</v>
      </c>
      <c r="AH116" s="73">
        <v>3019</v>
      </c>
      <c r="AI116" s="141"/>
      <c r="AJ116" s="117" t="s">
        <v>1264</v>
      </c>
      <c r="AK116" s="3"/>
    </row>
    <row r="117" spans="1:37" s="34" customFormat="1" ht="24" x14ac:dyDescent="0.25">
      <c r="A117" s="32" t="s">
        <v>1303</v>
      </c>
      <c r="B117" s="73" t="s">
        <v>1304</v>
      </c>
      <c r="C117" s="73" t="s">
        <v>1304</v>
      </c>
      <c r="D117" s="55" t="s">
        <v>1305</v>
      </c>
      <c r="E117" s="55" t="s">
        <v>1306</v>
      </c>
      <c r="F117" s="55" t="s">
        <v>1307</v>
      </c>
      <c r="G117" s="89" t="s">
        <v>1127</v>
      </c>
      <c r="H117" s="55" t="s">
        <v>1149</v>
      </c>
      <c r="I117" s="89" t="s">
        <v>1308</v>
      </c>
      <c r="J117" s="86"/>
      <c r="K117" s="86" t="s">
        <v>1309</v>
      </c>
      <c r="L117" s="125" t="s">
        <v>1130</v>
      </c>
      <c r="M117" s="86" t="s">
        <v>1131</v>
      </c>
      <c r="N117" s="114" t="s">
        <v>1132</v>
      </c>
      <c r="O117" s="131"/>
      <c r="P117" s="131"/>
      <c r="Q117" s="131"/>
      <c r="R117" s="124" t="s">
        <v>198</v>
      </c>
      <c r="S117" s="124" t="s">
        <v>198</v>
      </c>
      <c r="T117" s="85" t="s">
        <v>199</v>
      </c>
      <c r="U117" s="125"/>
      <c r="V117" s="115" t="s">
        <v>1133</v>
      </c>
      <c r="W117" s="125" t="s">
        <v>1134</v>
      </c>
      <c r="X117" s="125" t="s">
        <v>1135</v>
      </c>
      <c r="Y117" s="125"/>
      <c r="Z117" s="73"/>
      <c r="AA117" s="87" t="s">
        <v>1310</v>
      </c>
      <c r="AB117" s="86" t="s">
        <v>1311</v>
      </c>
      <c r="AC117" s="125"/>
      <c r="AD117" s="86" t="s">
        <v>107</v>
      </c>
      <c r="AE117" s="125"/>
      <c r="AF117" s="86" t="s">
        <v>1139</v>
      </c>
      <c r="AG117" s="125" t="s">
        <v>1140</v>
      </c>
      <c r="AH117" s="125" t="s">
        <v>1141</v>
      </c>
      <c r="AI117" s="142"/>
      <c r="AJ117" s="143" t="s">
        <v>1142</v>
      </c>
      <c r="AK117" s="3"/>
    </row>
    <row r="118" spans="1:37" s="34" customFormat="1" x14ac:dyDescent="0.25">
      <c r="A118" s="32" t="s">
        <v>1312</v>
      </c>
      <c r="B118" s="73" t="s">
        <v>1313</v>
      </c>
      <c r="C118" s="73" t="s">
        <v>1313</v>
      </c>
      <c r="D118" s="55" t="s">
        <v>1314</v>
      </c>
      <c r="E118" s="55" t="s">
        <v>182</v>
      </c>
      <c r="F118" s="55" t="s">
        <v>1315</v>
      </c>
      <c r="G118" s="89" t="s">
        <v>1156</v>
      </c>
      <c r="H118" s="55" t="s">
        <v>1149</v>
      </c>
      <c r="I118" s="89" t="s">
        <v>1316</v>
      </c>
      <c r="J118" s="55"/>
      <c r="K118" s="55" t="s">
        <v>1317</v>
      </c>
      <c r="L118" s="73" t="s">
        <v>1130</v>
      </c>
      <c r="M118" s="55" t="s">
        <v>1131</v>
      </c>
      <c r="N118" s="114" t="s">
        <v>1132</v>
      </c>
      <c r="O118" s="127"/>
      <c r="P118" s="127"/>
      <c r="Q118" s="127"/>
      <c r="R118" s="89" t="s">
        <v>198</v>
      </c>
      <c r="S118" s="89" t="s">
        <v>198</v>
      </c>
      <c r="T118" s="28" t="s">
        <v>199</v>
      </c>
      <c r="U118" s="73"/>
      <c r="V118" s="115" t="s">
        <v>1133</v>
      </c>
      <c r="W118" s="125" t="s">
        <v>1134</v>
      </c>
      <c r="X118" s="125" t="s">
        <v>1135</v>
      </c>
      <c r="Y118" s="73"/>
      <c r="Z118" s="73"/>
      <c r="AA118" s="55" t="s">
        <v>1318</v>
      </c>
      <c r="AB118" s="55" t="s">
        <v>1319</v>
      </c>
      <c r="AC118" s="73"/>
      <c r="AD118" s="140" t="s">
        <v>107</v>
      </c>
      <c r="AE118" s="73"/>
      <c r="AF118" s="86" t="s">
        <v>1139</v>
      </c>
      <c r="AG118" s="125" t="s">
        <v>1140</v>
      </c>
      <c r="AH118" s="125" t="s">
        <v>1141</v>
      </c>
      <c r="AI118" s="142"/>
      <c r="AJ118" s="143" t="s">
        <v>1142</v>
      </c>
      <c r="AK118" s="73"/>
    </row>
    <row r="119" spans="1:37" s="34" customFormat="1" x14ac:dyDescent="0.25">
      <c r="A119" s="91" t="s">
        <v>1320</v>
      </c>
      <c r="B119" s="73" t="s">
        <v>1321</v>
      </c>
      <c r="C119" s="73" t="s">
        <v>1321</v>
      </c>
      <c r="D119" s="89" t="s">
        <v>1322</v>
      </c>
      <c r="E119" s="89" t="s">
        <v>1232</v>
      </c>
      <c r="F119" s="89" t="s">
        <v>1323</v>
      </c>
      <c r="G119" s="89" t="s">
        <v>1156</v>
      </c>
      <c r="H119" s="55" t="s">
        <v>1325</v>
      </c>
      <c r="I119" s="89" t="s">
        <v>1324</v>
      </c>
      <c r="J119" s="55"/>
      <c r="K119" s="55" t="s">
        <v>1326</v>
      </c>
      <c r="L119" s="73" t="s">
        <v>1130</v>
      </c>
      <c r="M119" s="55" t="s">
        <v>1131</v>
      </c>
      <c r="N119" s="73" t="s">
        <v>1327</v>
      </c>
      <c r="O119" s="92"/>
      <c r="P119" s="92"/>
      <c r="Q119" s="92"/>
      <c r="R119" s="89" t="s">
        <v>198</v>
      </c>
      <c r="S119" s="89" t="s">
        <v>198</v>
      </c>
      <c r="T119" s="28" t="s">
        <v>199</v>
      </c>
      <c r="U119" s="3"/>
      <c r="V119" s="73" t="s">
        <v>1133</v>
      </c>
      <c r="W119" s="73" t="s">
        <v>1134</v>
      </c>
      <c r="X119" s="73" t="s">
        <v>1135</v>
      </c>
      <c r="Y119" s="3"/>
      <c r="Z119" s="73"/>
      <c r="AA119" s="73" t="s">
        <v>1328</v>
      </c>
      <c r="AB119" s="93" t="s">
        <v>1329</v>
      </c>
      <c r="AC119" s="3"/>
      <c r="AD119" s="55" t="s">
        <v>107</v>
      </c>
      <c r="AE119" s="3"/>
      <c r="AF119" s="55" t="s">
        <v>1139</v>
      </c>
      <c r="AG119" s="73" t="s">
        <v>1140</v>
      </c>
      <c r="AH119" s="73" t="s">
        <v>1141</v>
      </c>
      <c r="AI119" s="73"/>
      <c r="AJ119" s="73" t="s">
        <v>1142</v>
      </c>
      <c r="AK119" s="3"/>
    </row>
    <row r="120" spans="1:37" s="34" customFormat="1" x14ac:dyDescent="0.25">
      <c r="A120" s="91" t="s">
        <v>1330</v>
      </c>
      <c r="B120" s="73" t="s">
        <v>1331</v>
      </c>
      <c r="C120" s="73" t="s">
        <v>1331</v>
      </c>
      <c r="D120" s="89" t="s">
        <v>1332</v>
      </c>
      <c r="E120" s="89" t="s">
        <v>1333</v>
      </c>
      <c r="F120" s="89" t="s">
        <v>1334</v>
      </c>
      <c r="G120" s="89" t="s">
        <v>1156</v>
      </c>
      <c r="H120" s="94">
        <v>8000000483</v>
      </c>
      <c r="I120" s="89" t="s">
        <v>1335</v>
      </c>
      <c r="J120" s="94"/>
      <c r="K120" s="55" t="s">
        <v>1336</v>
      </c>
      <c r="L120" s="73" t="s">
        <v>1257</v>
      </c>
      <c r="M120" s="55" t="s">
        <v>1258</v>
      </c>
      <c r="N120" s="73" t="s">
        <v>1337</v>
      </c>
      <c r="O120" s="92"/>
      <c r="P120" s="92"/>
      <c r="Q120" s="92"/>
      <c r="R120" s="89" t="s">
        <v>198</v>
      </c>
      <c r="S120" s="89" t="s">
        <v>198</v>
      </c>
      <c r="T120" s="28" t="s">
        <v>199</v>
      </c>
      <c r="U120" s="3"/>
      <c r="V120" s="73" t="s">
        <v>1133</v>
      </c>
      <c r="W120" s="73" t="s">
        <v>1134</v>
      </c>
      <c r="X120" s="73" t="s">
        <v>1135</v>
      </c>
      <c r="Y120" s="3"/>
      <c r="Z120" s="73"/>
      <c r="AA120" s="73" t="s">
        <v>1338</v>
      </c>
      <c r="AB120" s="73" t="s">
        <v>1339</v>
      </c>
      <c r="AC120" s="3"/>
      <c r="AD120" s="55" t="s">
        <v>107</v>
      </c>
      <c r="AE120" s="3"/>
      <c r="AF120" s="55" t="s">
        <v>1262</v>
      </c>
      <c r="AG120" s="73" t="s">
        <v>1263</v>
      </c>
      <c r="AH120" s="73">
        <v>3019</v>
      </c>
      <c r="AI120" s="73"/>
      <c r="AJ120" s="73" t="s">
        <v>1264</v>
      </c>
      <c r="AK120" s="3"/>
    </row>
    <row r="121" spans="1:37" s="34" customFormat="1" x14ac:dyDescent="0.25">
      <c r="A121" s="91" t="s">
        <v>1340</v>
      </c>
      <c r="B121" s="73" t="s">
        <v>1341</v>
      </c>
      <c r="C121" s="73" t="s">
        <v>1341</v>
      </c>
      <c r="D121" s="89" t="s">
        <v>1342</v>
      </c>
      <c r="E121" s="89" t="s">
        <v>785</v>
      </c>
      <c r="F121" s="89" t="s">
        <v>1343</v>
      </c>
      <c r="G121" s="89" t="s">
        <v>1156</v>
      </c>
      <c r="H121" s="73">
        <v>8000000478</v>
      </c>
      <c r="I121" s="89" t="s">
        <v>1344</v>
      </c>
      <c r="J121" s="73"/>
      <c r="K121" s="55" t="s">
        <v>1345</v>
      </c>
      <c r="L121" s="89" t="s">
        <v>1130</v>
      </c>
      <c r="M121" s="55" t="s">
        <v>1131</v>
      </c>
      <c r="N121" s="73" t="s">
        <v>1132</v>
      </c>
      <c r="O121" s="92"/>
      <c r="P121" s="92"/>
      <c r="Q121" s="92"/>
      <c r="R121" s="89" t="s">
        <v>198</v>
      </c>
      <c r="S121" s="89" t="s">
        <v>198</v>
      </c>
      <c r="T121" s="28" t="s">
        <v>199</v>
      </c>
      <c r="U121" s="3"/>
      <c r="V121" s="73" t="s">
        <v>1133</v>
      </c>
      <c r="W121" s="73" t="s">
        <v>1134</v>
      </c>
      <c r="X121" s="73" t="s">
        <v>1135</v>
      </c>
      <c r="Y121" s="3"/>
      <c r="Z121" s="73"/>
      <c r="AA121" s="73" t="s">
        <v>1346</v>
      </c>
      <c r="AB121" s="73" t="s">
        <v>1347</v>
      </c>
      <c r="AC121" s="3"/>
      <c r="AD121" s="55" t="s">
        <v>107</v>
      </c>
      <c r="AE121" s="3"/>
      <c r="AF121" s="55" t="s">
        <v>1139</v>
      </c>
      <c r="AG121" s="73" t="s">
        <v>1140</v>
      </c>
      <c r="AH121" s="73" t="s">
        <v>1141</v>
      </c>
      <c r="AI121" s="73"/>
      <c r="AJ121" s="73" t="s">
        <v>1142</v>
      </c>
      <c r="AK121" s="3"/>
    </row>
    <row r="124" spans="1:37" s="3" customFormat="1" x14ac:dyDescent="0.25">
      <c r="A124" s="91"/>
      <c r="B124" s="43"/>
      <c r="C124" s="43"/>
      <c r="D124" s="43"/>
      <c r="E124" s="43"/>
      <c r="F124" s="44"/>
      <c r="G124" s="43"/>
      <c r="H124" s="45"/>
      <c r="I124" s="45"/>
      <c r="J124" s="45"/>
      <c r="K124" s="45"/>
      <c r="L124" s="43"/>
      <c r="M124" s="43"/>
      <c r="N124" s="43"/>
      <c r="O124" s="128"/>
      <c r="P124" s="128"/>
      <c r="Q124" s="128"/>
      <c r="R124" s="47"/>
      <c r="S124" s="47"/>
      <c r="T124" s="43"/>
      <c r="U124" s="49"/>
      <c r="V124" s="28"/>
      <c r="W124" s="43"/>
      <c r="X124" s="43"/>
      <c r="Y124" s="132"/>
      <c r="Z124" s="52"/>
      <c r="AA124" s="43"/>
      <c r="AB124" s="48"/>
      <c r="AC124" s="132"/>
      <c r="AD124" s="48"/>
      <c r="AE124" s="132"/>
      <c r="AF124" s="43"/>
      <c r="AG124" s="43"/>
      <c r="AH124" s="43"/>
      <c r="AI124" s="43"/>
      <c r="AJ124" s="43"/>
      <c r="AK124" s="49"/>
    </row>
    <row r="125" spans="1:37" s="3" customFormat="1" x14ac:dyDescent="0.25">
      <c r="A125" s="91"/>
      <c r="B125" s="43"/>
      <c r="C125" s="43"/>
      <c r="D125" s="43"/>
      <c r="E125" s="43"/>
      <c r="F125" s="44"/>
      <c r="G125" s="43"/>
      <c r="H125" s="45"/>
      <c r="I125" s="45"/>
      <c r="J125" s="45"/>
      <c r="K125" s="45"/>
      <c r="L125" s="43"/>
      <c r="M125" s="43"/>
      <c r="N125" s="43"/>
      <c r="O125" s="128"/>
      <c r="P125" s="128"/>
      <c r="Q125" s="128"/>
      <c r="R125" s="47"/>
      <c r="S125" s="47"/>
      <c r="T125" s="43"/>
      <c r="U125" s="49"/>
      <c r="V125" s="28"/>
      <c r="W125" s="43"/>
      <c r="X125" s="43"/>
      <c r="Y125" s="132"/>
      <c r="Z125" s="52"/>
      <c r="AA125" s="43"/>
      <c r="AB125" s="48"/>
      <c r="AC125" s="132"/>
      <c r="AD125" s="48"/>
      <c r="AE125" s="132"/>
      <c r="AF125" s="43"/>
      <c r="AG125" s="43"/>
      <c r="AH125" s="43"/>
      <c r="AI125" s="43"/>
      <c r="AJ125" s="43"/>
      <c r="AK125" s="49"/>
    </row>
    <row r="126" spans="1:37" s="3" customFormat="1" x14ac:dyDescent="0.25">
      <c r="A126" s="91"/>
      <c r="B126" s="43"/>
      <c r="C126" s="43"/>
      <c r="D126" s="43"/>
      <c r="E126" s="43"/>
      <c r="F126" s="44"/>
      <c r="G126" s="43"/>
      <c r="H126" s="45"/>
      <c r="I126" s="45"/>
      <c r="J126" s="45"/>
      <c r="K126" s="45"/>
      <c r="L126" s="43"/>
      <c r="M126" s="43"/>
      <c r="N126" s="43"/>
      <c r="O126" s="128"/>
      <c r="P126" s="128"/>
      <c r="Q126" s="128"/>
      <c r="R126" s="47"/>
      <c r="S126" s="47"/>
      <c r="T126" s="43"/>
      <c r="U126" s="49"/>
      <c r="V126" s="28"/>
      <c r="W126" s="43"/>
      <c r="X126" s="43"/>
      <c r="Y126" s="132"/>
      <c r="Z126" s="52"/>
      <c r="AA126" s="43"/>
      <c r="AB126" s="48"/>
      <c r="AC126" s="132"/>
      <c r="AD126" s="48"/>
      <c r="AE126" s="132"/>
      <c r="AF126" s="43"/>
      <c r="AG126" s="43"/>
      <c r="AH126" s="43"/>
      <c r="AI126" s="43"/>
      <c r="AJ126" s="43"/>
      <c r="AK126" s="49"/>
    </row>
    <row r="127" spans="1:37" s="3" customFormat="1" x14ac:dyDescent="0.25">
      <c r="A127" s="91"/>
      <c r="B127" s="43"/>
      <c r="C127" s="43"/>
      <c r="D127" s="43"/>
      <c r="E127" s="43"/>
      <c r="F127" s="44"/>
      <c r="G127" s="43"/>
      <c r="H127" s="45"/>
      <c r="I127" s="45"/>
      <c r="J127" s="45"/>
      <c r="K127" s="45"/>
      <c r="L127" s="43"/>
      <c r="M127" s="43"/>
      <c r="N127" s="43"/>
      <c r="O127" s="128"/>
      <c r="P127" s="128"/>
      <c r="Q127" s="128"/>
      <c r="R127" s="47"/>
      <c r="S127" s="47"/>
      <c r="T127" s="43"/>
      <c r="U127" s="49"/>
      <c r="V127" s="28"/>
      <c r="W127" s="43"/>
      <c r="X127" s="43"/>
      <c r="Y127" s="132"/>
      <c r="Z127" s="52"/>
      <c r="AA127" s="43"/>
      <c r="AB127" s="48"/>
      <c r="AC127" s="132"/>
      <c r="AD127" s="48"/>
      <c r="AE127" s="132"/>
      <c r="AF127" s="43"/>
      <c r="AG127" s="43"/>
      <c r="AH127" s="43"/>
      <c r="AI127" s="43"/>
      <c r="AJ127" s="43"/>
      <c r="AK127" s="49"/>
    </row>
    <row r="128" spans="1:37" s="3" customFormat="1" x14ac:dyDescent="0.25">
      <c r="A128" s="91"/>
      <c r="B128" s="43"/>
      <c r="C128" s="43"/>
      <c r="D128" s="43"/>
      <c r="E128" s="43"/>
      <c r="F128" s="44"/>
      <c r="G128" s="43"/>
      <c r="H128" s="45"/>
      <c r="I128" s="45"/>
      <c r="J128" s="45"/>
      <c r="K128" s="45"/>
      <c r="L128" s="43"/>
      <c r="M128" s="43"/>
      <c r="N128" s="43"/>
      <c r="O128" s="128"/>
      <c r="P128" s="128"/>
      <c r="Q128" s="128"/>
      <c r="R128" s="47"/>
      <c r="S128" s="47"/>
      <c r="T128" s="43"/>
      <c r="U128" s="49"/>
      <c r="V128" s="28"/>
      <c r="W128" s="43"/>
      <c r="X128" s="43"/>
      <c r="Y128" s="132"/>
      <c r="Z128" s="52"/>
      <c r="AA128" s="43"/>
      <c r="AB128" s="48"/>
      <c r="AC128" s="132"/>
      <c r="AD128" s="48"/>
      <c r="AE128" s="132"/>
      <c r="AF128" s="43"/>
      <c r="AG128" s="43"/>
      <c r="AH128" s="43"/>
      <c r="AI128" s="43"/>
      <c r="AJ128" s="43"/>
      <c r="AK128" s="49"/>
    </row>
    <row r="129" spans="1:37" s="3" customFormat="1" x14ac:dyDescent="0.25">
      <c r="A129" s="91"/>
      <c r="B129" s="43"/>
      <c r="C129" s="43"/>
      <c r="D129" s="43"/>
      <c r="E129" s="43"/>
      <c r="F129" s="44"/>
      <c r="G129" s="43"/>
      <c r="H129" s="45"/>
      <c r="I129" s="45"/>
      <c r="J129" s="45"/>
      <c r="K129" s="45"/>
      <c r="L129" s="43"/>
      <c r="M129" s="43"/>
      <c r="N129" s="43"/>
      <c r="O129" s="128"/>
      <c r="P129" s="128"/>
      <c r="Q129" s="128"/>
      <c r="R129" s="47"/>
      <c r="S129" s="47"/>
      <c r="T129" s="43"/>
      <c r="U129" s="49"/>
      <c r="V129" s="28"/>
      <c r="W129" s="43"/>
      <c r="X129" s="43"/>
      <c r="Y129" s="132"/>
      <c r="Z129" s="52"/>
      <c r="AA129" s="43"/>
      <c r="AB129" s="48"/>
      <c r="AC129" s="132"/>
      <c r="AD129" s="48"/>
      <c r="AE129" s="132"/>
      <c r="AF129" s="43"/>
      <c r="AG129" s="43"/>
      <c r="AH129" s="43"/>
      <c r="AI129" s="43"/>
      <c r="AJ129" s="43"/>
      <c r="AK129" s="49"/>
    </row>
    <row r="130" spans="1:37" s="3" customFormat="1" x14ac:dyDescent="0.25">
      <c r="A130" s="91"/>
      <c r="B130" s="57"/>
      <c r="C130" s="57"/>
      <c r="D130" s="57"/>
      <c r="E130" s="57"/>
      <c r="F130" s="58"/>
      <c r="G130" s="57"/>
      <c r="H130" s="59"/>
      <c r="I130" s="59"/>
      <c r="J130" s="59"/>
      <c r="K130" s="59"/>
      <c r="L130" s="57"/>
      <c r="M130" s="57"/>
      <c r="N130" s="57"/>
      <c r="O130" s="130"/>
      <c r="P130" s="130"/>
      <c r="Q130" s="130"/>
      <c r="R130" s="61"/>
      <c r="S130" s="61"/>
      <c r="T130" s="57"/>
      <c r="U130" s="64"/>
      <c r="V130" s="28"/>
      <c r="W130" s="57"/>
      <c r="X130" s="57"/>
      <c r="Y130" s="134"/>
      <c r="Z130" s="57"/>
      <c r="AA130" s="57"/>
      <c r="AB130" s="62"/>
      <c r="AC130" s="134"/>
      <c r="AD130" s="62"/>
      <c r="AE130" s="134"/>
      <c r="AF130" s="57"/>
      <c r="AG130" s="57"/>
      <c r="AH130" s="63"/>
      <c r="AI130" s="63"/>
      <c r="AJ130" s="57"/>
      <c r="AK130" s="64"/>
    </row>
    <row r="131" spans="1:37" s="3" customFormat="1" x14ac:dyDescent="0.25">
      <c r="A131" s="91"/>
      <c r="B131" s="43"/>
      <c r="C131" s="43"/>
      <c r="D131" s="43"/>
      <c r="E131" s="43"/>
      <c r="F131" s="44"/>
      <c r="G131" s="43"/>
      <c r="H131" s="45"/>
      <c r="I131" s="45"/>
      <c r="J131" s="45"/>
      <c r="K131" s="45"/>
      <c r="L131" s="43"/>
      <c r="M131" s="43"/>
      <c r="N131" s="43"/>
      <c r="O131" s="128"/>
      <c r="P131" s="128"/>
      <c r="Q131" s="128"/>
      <c r="R131" s="47"/>
      <c r="S131" s="47"/>
      <c r="T131" s="43"/>
      <c r="U131" s="49"/>
      <c r="V131" s="28"/>
      <c r="W131" s="43"/>
      <c r="X131" s="43"/>
      <c r="Y131" s="132"/>
      <c r="Z131" s="52"/>
      <c r="AA131" s="43"/>
      <c r="AB131" s="48"/>
      <c r="AC131" s="132"/>
      <c r="AD131" s="48"/>
      <c r="AE131" s="132"/>
      <c r="AF131" s="43"/>
      <c r="AG131" s="43"/>
      <c r="AH131" s="43"/>
      <c r="AI131" s="43"/>
      <c r="AJ131" s="43"/>
      <c r="AK131" s="49"/>
    </row>
    <row r="132" spans="1:37" s="3" customFormat="1" x14ac:dyDescent="0.25">
      <c r="A132" s="91"/>
      <c r="B132" s="18"/>
      <c r="C132" s="18"/>
      <c r="D132" s="18"/>
      <c r="E132" s="18"/>
      <c r="F132" s="28"/>
      <c r="G132" s="18"/>
      <c r="H132" s="29"/>
      <c r="I132" s="29"/>
      <c r="J132" s="29"/>
      <c r="K132" s="29"/>
      <c r="L132" s="18"/>
      <c r="M132" s="18"/>
      <c r="N132" s="18"/>
      <c r="O132" s="129"/>
      <c r="P132" s="129"/>
      <c r="Q132" s="129"/>
      <c r="R132" s="36"/>
      <c r="S132" s="36"/>
      <c r="T132" s="18"/>
      <c r="U132" s="25"/>
      <c r="V132" s="28"/>
      <c r="W132" s="18"/>
      <c r="X132" s="18"/>
      <c r="Y132" s="133"/>
      <c r="Z132" s="20"/>
      <c r="AA132" s="18"/>
      <c r="AB132" s="38"/>
      <c r="AC132" s="133"/>
      <c r="AD132" s="38"/>
      <c r="AE132" s="133"/>
      <c r="AF132" s="18"/>
      <c r="AG132" s="18"/>
      <c r="AH132" s="18"/>
      <c r="AI132" s="18"/>
      <c r="AJ132" s="18"/>
      <c r="AK132" s="25"/>
    </row>
    <row r="133" spans="1:37" s="3" customFormat="1" x14ac:dyDescent="0.25">
      <c r="A133" s="91"/>
      <c r="B133" s="43"/>
      <c r="C133" s="43"/>
      <c r="D133" s="43"/>
      <c r="E133" s="43"/>
      <c r="F133" s="44"/>
      <c r="G133" s="43"/>
      <c r="H133" s="45"/>
      <c r="I133" s="45"/>
      <c r="J133" s="45"/>
      <c r="K133" s="45"/>
      <c r="L133" s="43"/>
      <c r="M133" s="43"/>
      <c r="N133" s="43"/>
      <c r="O133" s="128"/>
      <c r="P133" s="128"/>
      <c r="Q133" s="128"/>
      <c r="R133" s="47"/>
      <c r="S133" s="47"/>
      <c r="T133" s="43"/>
      <c r="U133" s="49"/>
      <c r="V133" s="28"/>
      <c r="W133" s="43"/>
      <c r="X133" s="43"/>
      <c r="Y133" s="132"/>
      <c r="Z133" s="52"/>
      <c r="AA133" s="43"/>
      <c r="AB133" s="48"/>
      <c r="AC133" s="132"/>
      <c r="AD133" s="48"/>
      <c r="AE133" s="132"/>
      <c r="AF133" s="43"/>
      <c r="AG133" s="43"/>
      <c r="AH133" s="43"/>
      <c r="AI133" s="43"/>
      <c r="AJ133" s="43"/>
      <c r="AK133" s="49"/>
    </row>
    <row r="134" spans="1:37" s="3" customFormat="1" x14ac:dyDescent="0.25">
      <c r="A134" s="91"/>
      <c r="B134" s="43"/>
      <c r="C134" s="43"/>
      <c r="D134" s="43"/>
      <c r="E134" s="43"/>
      <c r="F134" s="44"/>
      <c r="G134" s="43"/>
      <c r="H134" s="45"/>
      <c r="I134" s="45"/>
      <c r="J134" s="45"/>
      <c r="K134" s="45"/>
      <c r="L134" s="43"/>
      <c r="M134" s="43"/>
      <c r="N134" s="43"/>
      <c r="O134" s="128"/>
      <c r="P134" s="128"/>
      <c r="Q134" s="128"/>
      <c r="R134" s="47"/>
      <c r="S134" s="47"/>
      <c r="T134" s="43"/>
      <c r="U134" s="49"/>
      <c r="V134" s="28"/>
      <c r="W134" s="43"/>
      <c r="X134" s="43"/>
      <c r="Y134" s="132"/>
      <c r="Z134" s="52"/>
      <c r="AA134" s="43"/>
      <c r="AB134" s="48"/>
      <c r="AC134" s="132"/>
      <c r="AD134" s="66"/>
      <c r="AE134" s="132"/>
      <c r="AF134" s="43"/>
      <c r="AG134" s="43"/>
      <c r="AH134" s="43"/>
      <c r="AI134" s="43"/>
      <c r="AJ134" s="43"/>
      <c r="AK134" s="49"/>
    </row>
    <row r="135" spans="1:37" s="3" customFormat="1" x14ac:dyDescent="0.25">
      <c r="A135" s="91"/>
      <c r="B135" s="43"/>
      <c r="C135" s="43"/>
      <c r="D135" s="43"/>
      <c r="E135" s="43"/>
      <c r="F135" s="44"/>
      <c r="G135" s="43"/>
      <c r="H135" s="45"/>
      <c r="I135" s="45"/>
      <c r="J135" s="45"/>
      <c r="K135" s="45"/>
      <c r="L135" s="43"/>
      <c r="M135" s="43"/>
      <c r="N135" s="43"/>
      <c r="O135" s="128"/>
      <c r="P135" s="128"/>
      <c r="Q135" s="128"/>
      <c r="R135" s="47"/>
      <c r="S135" s="47"/>
      <c r="T135" s="43"/>
      <c r="U135" s="49"/>
      <c r="V135" s="28"/>
      <c r="W135" s="43"/>
      <c r="X135" s="43"/>
      <c r="Y135" s="132"/>
      <c r="Z135" s="52"/>
      <c r="AA135" s="43"/>
      <c r="AB135" s="48"/>
      <c r="AC135" s="132"/>
      <c r="AD135" s="48"/>
      <c r="AE135" s="132"/>
      <c r="AF135" s="43"/>
      <c r="AG135" s="43"/>
      <c r="AH135" s="43"/>
      <c r="AI135" s="43"/>
      <c r="AJ135" s="43"/>
      <c r="AK135" s="49"/>
    </row>
    <row r="136" spans="1:37" s="3" customFormat="1" x14ac:dyDescent="0.25">
      <c r="A136" s="91"/>
      <c r="B136" s="57"/>
      <c r="C136" s="57"/>
      <c r="D136" s="57"/>
      <c r="E136" s="57"/>
      <c r="F136" s="58"/>
      <c r="G136" s="57"/>
      <c r="H136" s="59"/>
      <c r="I136" s="59"/>
      <c r="J136" s="59"/>
      <c r="K136" s="59"/>
      <c r="L136" s="57"/>
      <c r="M136" s="57"/>
      <c r="N136" s="57"/>
      <c r="O136" s="130"/>
      <c r="P136" s="130"/>
      <c r="Q136" s="130"/>
      <c r="R136" s="61"/>
      <c r="S136" s="61"/>
      <c r="T136" s="57"/>
      <c r="U136" s="64"/>
      <c r="V136" s="28"/>
      <c r="W136" s="57"/>
      <c r="X136" s="57"/>
      <c r="Y136" s="134"/>
      <c r="Z136" s="57"/>
      <c r="AA136" s="57"/>
      <c r="AB136" s="62"/>
      <c r="AC136" s="134"/>
      <c r="AD136" s="67"/>
      <c r="AE136" s="134"/>
      <c r="AF136" s="57"/>
      <c r="AG136" s="57"/>
      <c r="AH136" s="57"/>
      <c r="AI136" s="57"/>
      <c r="AJ136" s="57"/>
      <c r="AK136" s="64"/>
    </row>
    <row r="137" spans="1:37" s="3" customFormat="1" x14ac:dyDescent="0.25">
      <c r="A137" s="91"/>
      <c r="B137" s="43"/>
      <c r="C137" s="43"/>
      <c r="D137" s="43"/>
      <c r="E137" s="43"/>
      <c r="F137" s="44"/>
      <c r="G137" s="43"/>
      <c r="H137" s="45"/>
      <c r="I137" s="45"/>
      <c r="J137" s="45"/>
      <c r="K137" s="45"/>
      <c r="L137" s="43"/>
      <c r="M137" s="43"/>
      <c r="N137" s="43"/>
      <c r="O137" s="128"/>
      <c r="P137" s="128"/>
      <c r="Q137" s="128"/>
      <c r="R137" s="47"/>
      <c r="S137" s="47"/>
      <c r="T137" s="43"/>
      <c r="U137" s="49"/>
      <c r="V137" s="28"/>
      <c r="W137" s="43"/>
      <c r="X137" s="43"/>
      <c r="Y137" s="132"/>
      <c r="Z137" s="52"/>
      <c r="AA137" s="43"/>
      <c r="AB137" s="66"/>
      <c r="AC137" s="138"/>
      <c r="AD137" s="66"/>
      <c r="AE137" s="132"/>
      <c r="AF137" s="43"/>
      <c r="AG137" s="43"/>
      <c r="AH137" s="43"/>
      <c r="AI137" s="43"/>
      <c r="AJ137" s="43"/>
      <c r="AK137" s="49"/>
    </row>
    <row r="138" spans="1:37" s="3" customFormat="1" x14ac:dyDescent="0.25">
      <c r="A138" s="91"/>
      <c r="B138" s="43"/>
      <c r="C138" s="43"/>
      <c r="D138" s="43"/>
      <c r="E138" s="43"/>
      <c r="F138" s="44"/>
      <c r="G138" s="43"/>
      <c r="H138" s="45"/>
      <c r="I138" s="45"/>
      <c r="J138" s="45"/>
      <c r="K138" s="45"/>
      <c r="L138" s="43"/>
      <c r="M138" s="43"/>
      <c r="N138" s="43"/>
      <c r="O138" s="128"/>
      <c r="P138" s="128"/>
      <c r="Q138" s="128"/>
      <c r="R138" s="47"/>
      <c r="S138" s="47"/>
      <c r="T138" s="43"/>
      <c r="U138" s="49"/>
      <c r="V138" s="28"/>
      <c r="W138" s="43"/>
      <c r="X138" s="43"/>
      <c r="Y138" s="132"/>
      <c r="Z138" s="52"/>
      <c r="AA138" s="43"/>
      <c r="AB138" s="48"/>
      <c r="AC138" s="132"/>
      <c r="AD138" s="48"/>
      <c r="AE138" s="132"/>
      <c r="AF138" s="43"/>
      <c r="AG138" s="43"/>
      <c r="AH138" s="43"/>
      <c r="AI138" s="43"/>
      <c r="AJ138" s="43"/>
      <c r="AK138" s="49"/>
    </row>
    <row r="139" spans="1:37" s="3" customFormat="1" x14ac:dyDescent="0.25">
      <c r="A139" s="91"/>
      <c r="B139" s="43"/>
      <c r="C139" s="43"/>
      <c r="D139" s="43"/>
      <c r="E139" s="43"/>
      <c r="F139" s="44"/>
      <c r="G139" s="43"/>
      <c r="H139" s="45"/>
      <c r="I139" s="45"/>
      <c r="J139" s="45"/>
      <c r="K139" s="45"/>
      <c r="L139" s="43"/>
      <c r="M139" s="43"/>
      <c r="N139" s="43"/>
      <c r="O139" s="128"/>
      <c r="P139" s="128"/>
      <c r="Q139" s="128"/>
      <c r="R139" s="47"/>
      <c r="S139" s="47"/>
      <c r="T139" s="43"/>
      <c r="U139" s="49"/>
      <c r="V139" s="28"/>
      <c r="W139" s="43"/>
      <c r="X139" s="43"/>
      <c r="Y139" s="132"/>
      <c r="Z139" s="52"/>
      <c r="AA139" s="43"/>
      <c r="AB139" s="66"/>
      <c r="AC139" s="138"/>
      <c r="AD139" s="66"/>
      <c r="AE139" s="132"/>
      <c r="AF139" s="43"/>
      <c r="AG139" s="43"/>
      <c r="AH139" s="43"/>
      <c r="AI139" s="43"/>
      <c r="AJ139" s="43"/>
      <c r="AK139" s="49"/>
    </row>
    <row r="140" spans="1:37" s="3" customFormat="1" x14ac:dyDescent="0.25">
      <c r="A140" s="91"/>
      <c r="B140" s="43"/>
      <c r="C140" s="43"/>
      <c r="D140" s="43"/>
      <c r="E140" s="43"/>
      <c r="F140" s="44"/>
      <c r="G140" s="43"/>
      <c r="H140" s="45"/>
      <c r="I140" s="45"/>
      <c r="J140" s="45"/>
      <c r="K140" s="45"/>
      <c r="L140" s="43"/>
      <c r="M140" s="43"/>
      <c r="N140" s="43"/>
      <c r="O140" s="128"/>
      <c r="P140" s="128"/>
      <c r="Q140" s="128"/>
      <c r="R140" s="47"/>
      <c r="S140" s="47"/>
      <c r="T140" s="43"/>
      <c r="U140" s="49"/>
      <c r="V140" s="28"/>
      <c r="W140" s="43"/>
      <c r="X140" s="43"/>
      <c r="Y140" s="132"/>
      <c r="Z140" s="52"/>
      <c r="AA140" s="43"/>
      <c r="AB140" s="48"/>
      <c r="AC140" s="132"/>
      <c r="AD140" s="48"/>
      <c r="AE140" s="132"/>
      <c r="AF140" s="43"/>
      <c r="AG140" s="43"/>
      <c r="AH140" s="43"/>
      <c r="AI140" s="43"/>
      <c r="AJ140" s="43"/>
      <c r="AK140" s="49"/>
    </row>
  </sheetData>
  <sortState ref="A2:AK138">
    <sortCondition descending="1" ref="S2"/>
  </sortState>
  <hyperlinks>
    <hyperlink ref="AA70" r:id="rId1"/>
    <hyperlink ref="AA24" r:id="rId2"/>
    <hyperlink ref="AA34" r:id="rId3"/>
    <hyperlink ref="AA2" r:id="rId4"/>
    <hyperlink ref="AA84" r:id="rId5"/>
    <hyperlink ref="AA85" r:id="rId6"/>
    <hyperlink ref="AA86" r:id="rId7"/>
    <hyperlink ref="AA87" r:id="rId8"/>
    <hyperlink ref="AA88" r:id="rId9"/>
    <hyperlink ref="AA90" r:id="rId10"/>
    <hyperlink ref="AA91" r:id="rId11"/>
    <hyperlink ref="AA92" r:id="rId12"/>
    <hyperlink ref="AA93" r:id="rId13"/>
    <hyperlink ref="AA83" r:id="rId14"/>
    <hyperlink ref="AA94" r:id="rId15"/>
    <hyperlink ref="AA96" r:id="rId16" display="mailto:Paulina.glowacka@mpl.mee.com"/>
    <hyperlink ref="AA97" r:id="rId17"/>
    <hyperlink ref="AA98" r:id="rId18" display="mailto:Mariusz.Kotz@mpl.mee.com"/>
    <hyperlink ref="AA99" r:id="rId19"/>
  </hyperlinks>
  <pageMargins left="0.7" right="0.7" top="0.75" bottom="0.75" header="0.3" footer="0.3"/>
  <pageSetup paperSize="9" orientation="portrait" r:id="rId20"/>
  <ignoredErrors>
    <ignoredError sqref="K60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_MasterData!$G$2:$G$3</xm:f>
          </x14:formula1>
          <xm:sqref>G124:G1048576 G2:G121</xm:sqref>
        </x14:dataValidation>
        <x14:dataValidation type="list" allowBlank="1" showInputMessage="1" showErrorMessage="1">
          <x14:formula1>
            <xm:f>_MasterData!$AK$2:$AK$8</xm:f>
          </x14:formula1>
          <xm:sqref>AJ124:AJ1048576 AJ2:AJ96 AJ100:AJ121</xm:sqref>
        </x14:dataValidation>
        <x14:dataValidation type="list" allowBlank="1" showInputMessage="1" showErrorMessage="1">
          <x14:formula1>
            <xm:f>_MasterData!$U$2:$U$7</xm:f>
          </x14:formula1>
          <xm:sqref>T2:T121 T124:T1048576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5"/>
  <sheetViews>
    <sheetView topLeftCell="V1" workbookViewId="0">
      <selection activeCell="AK7" sqref="AK7"/>
    </sheetView>
  </sheetViews>
  <sheetFormatPr defaultColWidth="8.85546875" defaultRowHeight="15" x14ac:dyDescent="0.25"/>
  <cols>
    <col min="20" max="20" width="8.85546875" style="3"/>
    <col min="24" max="24" width="8.85546875" style="3"/>
    <col min="25" max="25" width="35.7109375" customWidth="1"/>
    <col min="26" max="26" width="19.28515625" customWidth="1"/>
  </cols>
  <sheetData>
    <row r="1" spans="1:44" ht="60.75" thickBot="1" x14ac:dyDescent="0.3">
      <c r="A1" s="95" t="s">
        <v>1348</v>
      </c>
      <c r="B1" s="96" t="s">
        <v>1349</v>
      </c>
      <c r="C1" s="96" t="s">
        <v>1350</v>
      </c>
      <c r="D1" s="97" t="s">
        <v>186</v>
      </c>
      <c r="E1" s="97" t="s">
        <v>1351</v>
      </c>
      <c r="F1" s="98" t="s">
        <v>1369</v>
      </c>
      <c r="G1" s="99" t="s">
        <v>125</v>
      </c>
      <c r="H1" s="100" t="s">
        <v>1352</v>
      </c>
      <c r="I1" s="101" t="s">
        <v>1353</v>
      </c>
      <c r="J1" s="101"/>
      <c r="K1" s="101" t="s">
        <v>1354</v>
      </c>
      <c r="L1" s="97" t="s">
        <v>119</v>
      </c>
      <c r="M1" s="97" t="s">
        <v>1355</v>
      </c>
      <c r="N1" s="102" t="s">
        <v>1356</v>
      </c>
      <c r="O1" s="103" t="s">
        <v>1357</v>
      </c>
      <c r="P1" s="103" t="s">
        <v>1358</v>
      </c>
      <c r="Q1" s="103" t="s">
        <v>1359</v>
      </c>
      <c r="R1" s="104" t="s">
        <v>1360</v>
      </c>
      <c r="S1" s="105" t="s">
        <v>1361</v>
      </c>
      <c r="T1" s="105"/>
      <c r="U1" s="106" t="s">
        <v>130</v>
      </c>
      <c r="V1" s="107" t="s">
        <v>1385</v>
      </c>
      <c r="W1" s="107" t="s">
        <v>1362</v>
      </c>
      <c r="X1" s="107"/>
      <c r="Y1" s="108" t="s">
        <v>115</v>
      </c>
      <c r="Z1" s="109"/>
      <c r="AA1" s="97" t="s">
        <v>1363</v>
      </c>
      <c r="AB1" s="110" t="s">
        <v>148</v>
      </c>
      <c r="AC1" s="108" t="s">
        <v>1364</v>
      </c>
      <c r="AD1" s="111" t="s">
        <v>1365</v>
      </c>
      <c r="AE1" s="97" t="s">
        <v>1366</v>
      </c>
      <c r="AF1" s="111" t="s">
        <v>1367</v>
      </c>
      <c r="AG1" s="112" t="s">
        <v>1368</v>
      </c>
      <c r="AH1" s="7" t="s">
        <v>187</v>
      </c>
      <c r="AI1" s="8" t="s">
        <v>188</v>
      </c>
      <c r="AJ1" s="9" t="s">
        <v>189</v>
      </c>
      <c r="AK1" s="10" t="s">
        <v>119</v>
      </c>
      <c r="AL1" s="6"/>
    </row>
    <row r="2" spans="1:44" ht="25.5" thickBot="1" x14ac:dyDescent="0.3">
      <c r="A2" s="12" t="s">
        <v>190</v>
      </c>
      <c r="B2" s="13"/>
      <c r="C2" s="13"/>
      <c r="D2" s="13"/>
      <c r="E2" s="13"/>
      <c r="F2" s="13"/>
      <c r="G2" s="13" t="s">
        <v>195</v>
      </c>
      <c r="H2" s="14"/>
      <c r="I2" s="14"/>
      <c r="J2" s="14"/>
      <c r="K2" s="14"/>
      <c r="L2" s="13" t="s">
        <v>196</v>
      </c>
      <c r="M2" s="13" t="s">
        <v>197</v>
      </c>
      <c r="N2" s="15"/>
      <c r="O2" s="13"/>
      <c r="P2" s="13"/>
      <c r="Q2" s="13"/>
      <c r="R2" s="16"/>
      <c r="S2" s="16" t="s">
        <v>198</v>
      </c>
      <c r="T2" s="16" t="s">
        <v>171</v>
      </c>
      <c r="U2" s="13" t="s">
        <v>199</v>
      </c>
      <c r="V2" s="17" t="s">
        <v>1378</v>
      </c>
      <c r="W2" s="17" t="s">
        <v>1384</v>
      </c>
      <c r="X2" s="17" t="s">
        <v>144</v>
      </c>
      <c r="Y2" s="18" t="s">
        <v>200</v>
      </c>
      <c r="Z2" s="3" t="s">
        <v>1382</v>
      </c>
      <c r="AA2" s="13" t="s">
        <v>197</v>
      </c>
      <c r="AB2" s="20" t="s">
        <v>202</v>
      </c>
      <c r="AC2" s="21"/>
      <c r="AD2" s="22"/>
      <c r="AE2" s="13"/>
      <c r="AF2" s="22"/>
      <c r="AG2" s="13"/>
      <c r="AH2" s="23"/>
      <c r="AI2" s="23"/>
      <c r="AJ2" s="23"/>
      <c r="AK2" s="24" t="s">
        <v>196</v>
      </c>
      <c r="AL2" s="3" t="s">
        <v>1376</v>
      </c>
      <c r="AM2" s="26"/>
      <c r="AN2" s="26"/>
      <c r="AO2" s="26"/>
      <c r="AP2" s="26"/>
      <c r="AQ2" s="26"/>
      <c r="AR2" s="26"/>
    </row>
    <row r="3" spans="1:44" ht="15.75" x14ac:dyDescent="0.25">
      <c r="A3" s="27" t="s">
        <v>208</v>
      </c>
      <c r="B3" s="28"/>
      <c r="C3" s="28"/>
      <c r="D3" s="28"/>
      <c r="E3" s="28"/>
      <c r="F3" s="28"/>
      <c r="G3" s="28" t="s">
        <v>213</v>
      </c>
      <c r="H3" s="29"/>
      <c r="I3" s="29"/>
      <c r="J3" s="29"/>
      <c r="K3" s="29"/>
      <c r="L3" s="18" t="s">
        <v>221</v>
      </c>
      <c r="M3" s="28" t="s">
        <v>197</v>
      </c>
      <c r="N3" s="18" t="s">
        <v>223</v>
      </c>
      <c r="O3" s="28"/>
      <c r="P3" s="28"/>
      <c r="Q3" s="28"/>
      <c r="R3" s="30"/>
      <c r="S3" s="30"/>
      <c r="T3" s="30"/>
      <c r="U3" s="18" t="s">
        <v>631</v>
      </c>
      <c r="V3" t="s">
        <v>1379</v>
      </c>
      <c r="W3" s="115" t="s">
        <v>1133</v>
      </c>
      <c r="X3" s="115" t="s">
        <v>1383</v>
      </c>
      <c r="Y3" s="18" t="s">
        <v>251</v>
      </c>
      <c r="Z3" s="3" t="s">
        <v>1382</v>
      </c>
      <c r="AA3" s="28" t="s">
        <v>197</v>
      </c>
      <c r="AB3" s="20" t="s">
        <v>202</v>
      </c>
      <c r="AC3" s="28"/>
      <c r="AD3" s="31"/>
      <c r="AE3" s="28"/>
      <c r="AF3" s="23"/>
      <c r="AG3" s="28"/>
      <c r="AH3" s="23"/>
      <c r="AI3" s="23"/>
      <c r="AJ3" s="23"/>
      <c r="AK3" s="116" t="s">
        <v>221</v>
      </c>
      <c r="AL3" s="3" t="s">
        <v>1370</v>
      </c>
      <c r="AM3" s="26"/>
      <c r="AN3" s="26"/>
      <c r="AO3" s="26"/>
      <c r="AP3" s="26"/>
      <c r="AQ3" s="26"/>
      <c r="AR3" s="26"/>
    </row>
    <row r="4" spans="1:44" x14ac:dyDescent="0.25">
      <c r="A4" s="32" t="s">
        <v>216</v>
      </c>
      <c r="B4" s="18"/>
      <c r="C4" s="18"/>
      <c r="D4" s="18"/>
      <c r="E4" s="18"/>
      <c r="F4" s="28"/>
      <c r="G4" s="18"/>
      <c r="H4" s="29"/>
      <c r="I4" s="33"/>
      <c r="J4" s="29"/>
      <c r="K4" s="29"/>
      <c r="L4" s="18" t="s">
        <v>248</v>
      </c>
      <c r="M4" s="18" t="s">
        <v>222</v>
      </c>
      <c r="N4" s="41" t="s">
        <v>238</v>
      </c>
      <c r="O4" s="35"/>
      <c r="P4" s="35"/>
      <c r="Q4" s="35"/>
      <c r="R4" s="36"/>
      <c r="S4" s="36"/>
      <c r="T4" s="91"/>
      <c r="V4" t="s">
        <v>1380</v>
      </c>
      <c r="Y4" s="18" t="s">
        <v>298</v>
      </c>
      <c r="Z4" s="3" t="s">
        <v>1382</v>
      </c>
      <c r="AA4" s="18" t="s">
        <v>224</v>
      </c>
      <c r="AB4" s="37" t="s">
        <v>225</v>
      </c>
      <c r="AC4" s="18"/>
      <c r="AD4" s="38"/>
      <c r="AE4" s="18" t="s">
        <v>107</v>
      </c>
      <c r="AF4" s="38"/>
      <c r="AG4" s="18" t="s">
        <v>107</v>
      </c>
      <c r="AH4" s="18"/>
      <c r="AI4" s="18"/>
      <c r="AJ4" s="18"/>
      <c r="AK4" s="39" t="s">
        <v>248</v>
      </c>
      <c r="AL4" s="3" t="s">
        <v>1371</v>
      </c>
      <c r="AM4" s="34"/>
      <c r="AN4" s="34"/>
      <c r="AO4" s="34"/>
      <c r="AP4" s="34"/>
      <c r="AQ4" s="34"/>
      <c r="AR4" s="34"/>
    </row>
    <row r="5" spans="1:44" x14ac:dyDescent="0.25">
      <c r="A5" s="32" t="s">
        <v>232</v>
      </c>
      <c r="B5" s="18"/>
      <c r="C5" s="18"/>
      <c r="D5" s="18"/>
      <c r="E5" s="18"/>
      <c r="F5" s="28"/>
      <c r="G5" s="18"/>
      <c r="H5" s="29"/>
      <c r="I5" s="33"/>
      <c r="J5" s="33"/>
      <c r="K5" s="40"/>
      <c r="L5" s="18" t="s">
        <v>295</v>
      </c>
      <c r="M5" s="18" t="s">
        <v>202</v>
      </c>
      <c r="N5" s="34" t="s">
        <v>250</v>
      </c>
      <c r="O5" s="35"/>
      <c r="P5" s="35"/>
      <c r="Q5" s="35"/>
      <c r="R5" s="36"/>
      <c r="S5" s="36"/>
      <c r="T5" s="91"/>
      <c r="Y5" s="18" t="s">
        <v>316</v>
      </c>
      <c r="Z5" s="3" t="s">
        <v>1382</v>
      </c>
      <c r="AA5" s="18" t="s">
        <v>239</v>
      </c>
      <c r="AB5" s="18" t="s">
        <v>202</v>
      </c>
      <c r="AC5" s="18"/>
      <c r="AD5" s="38"/>
      <c r="AE5" s="18" t="s">
        <v>107</v>
      </c>
      <c r="AF5" s="38"/>
      <c r="AG5" s="18" t="s">
        <v>107</v>
      </c>
      <c r="AH5" s="18"/>
      <c r="AI5" s="18"/>
      <c r="AJ5" s="18"/>
      <c r="AK5" s="39" t="s">
        <v>295</v>
      </c>
      <c r="AL5" s="3" t="s">
        <v>1375</v>
      </c>
      <c r="AM5" s="34"/>
      <c r="AN5" s="34"/>
      <c r="AO5" s="34"/>
      <c r="AP5" s="34"/>
      <c r="AQ5" s="34"/>
      <c r="AR5" s="34"/>
    </row>
    <row r="6" spans="1:44" x14ac:dyDescent="0.25">
      <c r="A6" s="32" t="s">
        <v>243</v>
      </c>
      <c r="B6" s="18"/>
      <c r="C6" s="18"/>
      <c r="D6" s="18"/>
      <c r="E6" s="18"/>
      <c r="F6" s="28"/>
      <c r="G6" s="18"/>
      <c r="H6" s="29"/>
      <c r="I6" s="33"/>
      <c r="J6" s="40"/>
      <c r="K6" s="40"/>
      <c r="L6" s="18" t="s">
        <v>314</v>
      </c>
      <c r="M6" s="18" t="s">
        <v>249</v>
      </c>
      <c r="N6" s="34" t="s">
        <v>268</v>
      </c>
      <c r="O6" s="35"/>
      <c r="P6" s="35"/>
      <c r="Q6" s="35"/>
      <c r="R6" s="36"/>
      <c r="S6" s="36"/>
      <c r="T6" s="91"/>
      <c r="Y6" s="73" t="s">
        <v>1134</v>
      </c>
      <c r="Z6" s="3" t="s">
        <v>1381</v>
      </c>
      <c r="AA6" s="42" t="s">
        <v>252</v>
      </c>
      <c r="AB6" s="37" t="s">
        <v>225</v>
      </c>
      <c r="AC6" s="18"/>
      <c r="AD6" s="38"/>
      <c r="AE6" s="18" t="s">
        <v>107</v>
      </c>
      <c r="AF6" s="38"/>
      <c r="AG6" s="18" t="s">
        <v>107</v>
      </c>
      <c r="AH6" s="18"/>
      <c r="AI6" s="18"/>
      <c r="AJ6" s="18"/>
      <c r="AK6" s="39" t="s">
        <v>314</v>
      </c>
      <c r="AL6" s="3" t="s">
        <v>1372</v>
      </c>
      <c r="AM6" s="34"/>
      <c r="AN6" s="34"/>
      <c r="AO6" s="34"/>
      <c r="AP6" s="34"/>
      <c r="AQ6" s="34"/>
      <c r="AR6" s="34"/>
    </row>
    <row r="7" spans="1:44" x14ac:dyDescent="0.25">
      <c r="A7" s="32" t="s">
        <v>258</v>
      </c>
      <c r="B7" s="43"/>
      <c r="C7" s="43"/>
      <c r="D7" s="43"/>
      <c r="E7" s="43"/>
      <c r="F7" s="44"/>
      <c r="G7" s="43"/>
      <c r="H7" s="45"/>
      <c r="I7" s="45"/>
      <c r="J7" s="45"/>
      <c r="K7" s="45"/>
      <c r="L7" s="18" t="s">
        <v>361</v>
      </c>
      <c r="M7" s="43" t="s">
        <v>248</v>
      </c>
      <c r="N7" s="18" t="s">
        <v>297</v>
      </c>
      <c r="O7" s="46"/>
      <c r="P7" s="46"/>
      <c r="Q7" s="46"/>
      <c r="R7" s="47"/>
      <c r="S7" s="47"/>
      <c r="T7" s="121"/>
      <c r="AA7" s="43" t="s">
        <v>259</v>
      </c>
      <c r="AB7" s="43" t="s">
        <v>260</v>
      </c>
      <c r="AC7" s="43"/>
      <c r="AD7" s="48"/>
      <c r="AE7" s="43" t="s">
        <v>107</v>
      </c>
      <c r="AF7" s="48"/>
      <c r="AG7" s="43" t="s">
        <v>107</v>
      </c>
      <c r="AH7" s="43"/>
      <c r="AI7" s="43"/>
      <c r="AJ7" s="43"/>
      <c r="AK7" s="117" t="s">
        <v>1142</v>
      </c>
      <c r="AL7" s="3" t="s">
        <v>1373</v>
      </c>
      <c r="AM7" s="5"/>
      <c r="AN7" s="5"/>
      <c r="AO7" s="5"/>
      <c r="AP7" s="5"/>
      <c r="AQ7" s="5"/>
      <c r="AR7" s="5"/>
    </row>
    <row r="8" spans="1:44" x14ac:dyDescent="0.25">
      <c r="A8" s="32" t="s">
        <v>261</v>
      </c>
      <c r="B8" s="18"/>
      <c r="C8" s="18"/>
      <c r="D8" s="18"/>
      <c r="E8" s="18"/>
      <c r="F8" s="28"/>
      <c r="G8" s="18"/>
      <c r="H8" s="29"/>
      <c r="I8" s="29"/>
      <c r="J8" s="29"/>
      <c r="K8" s="29"/>
      <c r="L8" s="18" t="s">
        <v>834</v>
      </c>
      <c r="M8" s="18" t="s">
        <v>267</v>
      </c>
      <c r="N8" s="34" t="s">
        <v>315</v>
      </c>
      <c r="O8" s="35"/>
      <c r="P8" s="35"/>
      <c r="Q8" s="35"/>
      <c r="R8" s="36"/>
      <c r="S8" s="36"/>
      <c r="T8" s="91"/>
      <c r="AA8" s="18" t="s">
        <v>185</v>
      </c>
      <c r="AB8" s="37" t="s">
        <v>260</v>
      </c>
      <c r="AC8" s="18"/>
      <c r="AD8" s="38"/>
      <c r="AE8" s="18" t="s">
        <v>107</v>
      </c>
      <c r="AF8" s="38"/>
      <c r="AG8" s="18" t="s">
        <v>107</v>
      </c>
      <c r="AH8" s="18"/>
      <c r="AI8" s="18"/>
      <c r="AJ8" s="18"/>
      <c r="AK8" s="117" t="s">
        <v>1264</v>
      </c>
      <c r="AL8" s="3" t="s">
        <v>1374</v>
      </c>
      <c r="AM8" s="34"/>
      <c r="AN8" s="34"/>
      <c r="AO8" s="34"/>
      <c r="AP8" s="34"/>
      <c r="AQ8" s="34"/>
      <c r="AR8" s="34"/>
    </row>
    <row r="9" spans="1:44" x14ac:dyDescent="0.25">
      <c r="A9" s="32" t="s">
        <v>275</v>
      </c>
      <c r="B9" s="18"/>
      <c r="C9" s="18"/>
      <c r="D9" s="18"/>
      <c r="E9" s="18"/>
      <c r="F9" s="28"/>
      <c r="G9" s="18"/>
      <c r="H9" s="29"/>
      <c r="I9" s="29"/>
      <c r="J9" s="29"/>
      <c r="K9" s="29"/>
      <c r="L9" s="73" t="s">
        <v>1130</v>
      </c>
      <c r="M9" s="18" t="s">
        <v>281</v>
      </c>
      <c r="N9" s="34" t="s">
        <v>363</v>
      </c>
      <c r="O9" s="35"/>
      <c r="P9" s="35"/>
      <c r="Q9" s="35"/>
      <c r="R9" s="36"/>
      <c r="S9" s="36"/>
      <c r="T9" s="91"/>
      <c r="Z9" s="3"/>
      <c r="AA9" s="18" t="s">
        <v>282</v>
      </c>
      <c r="AB9" s="37" t="s">
        <v>225</v>
      </c>
      <c r="AC9" s="18"/>
      <c r="AD9" s="38"/>
      <c r="AE9" s="18" t="s">
        <v>107</v>
      </c>
      <c r="AF9" s="38"/>
      <c r="AG9" s="18" t="s">
        <v>107</v>
      </c>
      <c r="AH9" s="18"/>
      <c r="AI9" s="18"/>
      <c r="AJ9" s="18"/>
      <c r="AL9" s="25"/>
      <c r="AM9" s="34"/>
      <c r="AN9" s="34"/>
      <c r="AO9" s="34"/>
      <c r="AP9" s="34"/>
      <c r="AQ9" s="34"/>
      <c r="AR9" s="34"/>
    </row>
    <row r="10" spans="1:44" x14ac:dyDescent="0.25">
      <c r="A10" s="32" t="s">
        <v>289</v>
      </c>
      <c r="B10" s="18"/>
      <c r="C10" s="18"/>
      <c r="D10" s="18"/>
      <c r="E10" s="18"/>
      <c r="F10" s="28"/>
      <c r="G10" s="18"/>
      <c r="H10" s="29"/>
      <c r="I10" s="29"/>
      <c r="J10" s="29"/>
      <c r="K10" s="29"/>
      <c r="L10" s="73" t="s">
        <v>1257</v>
      </c>
      <c r="M10" s="18" t="s">
        <v>296</v>
      </c>
      <c r="N10" s="34" t="s">
        <v>424</v>
      </c>
      <c r="O10" s="35"/>
      <c r="P10" s="35"/>
      <c r="Q10" s="35"/>
      <c r="R10" s="36"/>
      <c r="S10" s="36"/>
      <c r="T10" s="91"/>
      <c r="AA10" s="42" t="s">
        <v>299</v>
      </c>
      <c r="AB10" s="37" t="s">
        <v>225</v>
      </c>
      <c r="AC10" s="18"/>
      <c r="AD10" s="38"/>
      <c r="AE10" s="18" t="s">
        <v>107</v>
      </c>
      <c r="AF10" s="50"/>
      <c r="AG10" s="18" t="s">
        <v>107</v>
      </c>
      <c r="AH10" s="18"/>
      <c r="AI10" s="18"/>
      <c r="AJ10" s="51"/>
      <c r="AL10" s="25"/>
      <c r="AM10" s="34"/>
      <c r="AN10" s="34"/>
      <c r="AO10" s="34"/>
      <c r="AP10" s="34"/>
      <c r="AQ10" s="34"/>
      <c r="AR10" s="34"/>
    </row>
    <row r="11" spans="1:44" x14ac:dyDescent="0.25">
      <c r="A11" s="32" t="s">
        <v>305</v>
      </c>
      <c r="B11" s="43"/>
      <c r="C11" s="43"/>
      <c r="D11" s="43"/>
      <c r="E11" s="43"/>
      <c r="F11" s="44"/>
      <c r="G11" s="43"/>
      <c r="H11" s="45"/>
      <c r="I11" s="45"/>
      <c r="J11" s="45"/>
      <c r="K11" s="45"/>
      <c r="M11" s="43" t="s">
        <v>307</v>
      </c>
      <c r="N11" s="18" t="s">
        <v>492</v>
      </c>
      <c r="O11" s="46"/>
      <c r="P11" s="46"/>
      <c r="Q11" s="46"/>
      <c r="R11" s="47"/>
      <c r="S11" s="47"/>
      <c r="T11" s="121"/>
      <c r="AA11" s="43" t="s">
        <v>308</v>
      </c>
      <c r="AB11" s="52" t="s">
        <v>260</v>
      </c>
      <c r="AC11" s="43"/>
      <c r="AD11" s="48"/>
      <c r="AE11" s="43" t="s">
        <v>107</v>
      </c>
      <c r="AF11" s="48"/>
      <c r="AG11" s="43" t="s">
        <v>107</v>
      </c>
      <c r="AH11" s="43"/>
      <c r="AI11" s="43"/>
      <c r="AJ11" s="43"/>
      <c r="AL11" s="49"/>
      <c r="AM11" s="5"/>
      <c r="AN11" s="5"/>
      <c r="AO11" s="5"/>
      <c r="AP11" s="5"/>
      <c r="AQ11" s="5"/>
      <c r="AR11" s="5"/>
    </row>
    <row r="12" spans="1:44" x14ac:dyDescent="0.25">
      <c r="A12" s="32" t="s">
        <v>309</v>
      </c>
      <c r="B12" s="18"/>
      <c r="C12" s="18"/>
      <c r="D12" s="18"/>
      <c r="E12" s="18"/>
      <c r="F12" s="28"/>
      <c r="G12" s="18"/>
      <c r="H12" s="29"/>
      <c r="I12" s="29"/>
      <c r="J12" s="29"/>
      <c r="K12" s="29"/>
      <c r="M12" s="18" t="s">
        <v>314</v>
      </c>
      <c r="N12" s="34" t="s">
        <v>511</v>
      </c>
      <c r="O12" s="35"/>
      <c r="P12" s="35"/>
      <c r="Q12" s="35"/>
      <c r="R12" s="36"/>
      <c r="S12" s="36"/>
      <c r="T12" s="91"/>
      <c r="AA12" s="18" t="s">
        <v>317</v>
      </c>
      <c r="AB12" s="37" t="s">
        <v>260</v>
      </c>
      <c r="AC12" s="18"/>
      <c r="AD12" s="38"/>
      <c r="AE12" s="18" t="s">
        <v>107</v>
      </c>
      <c r="AF12" s="38"/>
      <c r="AG12" s="18" t="s">
        <v>107</v>
      </c>
      <c r="AH12" s="18"/>
      <c r="AI12" s="18"/>
      <c r="AJ12" s="18"/>
      <c r="AL12" s="25"/>
      <c r="AM12" s="34"/>
      <c r="AN12" s="34"/>
      <c r="AO12" s="34"/>
      <c r="AP12" s="34"/>
      <c r="AQ12" s="34"/>
      <c r="AR12" s="34"/>
    </row>
    <row r="13" spans="1:44" x14ac:dyDescent="0.25">
      <c r="A13" s="32" t="s">
        <v>321</v>
      </c>
      <c r="B13" s="18"/>
      <c r="C13" s="18"/>
      <c r="D13" s="18"/>
      <c r="E13" s="18"/>
      <c r="F13" s="28"/>
      <c r="G13" s="18"/>
      <c r="H13" s="29"/>
      <c r="I13" s="29"/>
      <c r="J13" s="29"/>
      <c r="K13" s="29"/>
      <c r="M13" s="18" t="s">
        <v>337</v>
      </c>
      <c r="N13" s="34" t="s">
        <v>604</v>
      </c>
      <c r="O13" s="35"/>
      <c r="P13" s="35"/>
      <c r="Q13" s="35"/>
      <c r="R13" s="36"/>
      <c r="S13" s="36"/>
      <c r="T13" s="91"/>
      <c r="AA13" s="18" t="s">
        <v>327</v>
      </c>
      <c r="AB13" s="18" t="s">
        <v>202</v>
      </c>
      <c r="AC13" s="18"/>
      <c r="AD13" s="38"/>
      <c r="AE13" s="18" t="s">
        <v>107</v>
      </c>
      <c r="AF13" s="38"/>
      <c r="AG13" s="18" t="s">
        <v>107</v>
      </c>
      <c r="AH13" s="18"/>
      <c r="AI13" s="18"/>
      <c r="AJ13" s="18"/>
      <c r="AL13" s="25"/>
      <c r="AM13" s="34"/>
      <c r="AN13" s="34"/>
      <c r="AO13" s="34"/>
      <c r="AP13" s="34"/>
      <c r="AQ13" s="34"/>
      <c r="AR13" s="34"/>
    </row>
    <row r="14" spans="1:44" x14ac:dyDescent="0.25">
      <c r="A14" s="32" t="s">
        <v>331</v>
      </c>
      <c r="B14" s="18"/>
      <c r="C14" s="18"/>
      <c r="D14" s="18"/>
      <c r="E14" s="18"/>
      <c r="F14" s="28"/>
      <c r="G14" s="18"/>
      <c r="H14" s="29"/>
      <c r="I14" s="29"/>
      <c r="J14" s="29"/>
      <c r="K14" s="29"/>
      <c r="M14" s="18" t="s">
        <v>362</v>
      </c>
      <c r="N14" s="34" t="s">
        <v>630</v>
      </c>
      <c r="O14" s="35"/>
      <c r="P14" s="35"/>
      <c r="Q14" s="35"/>
      <c r="R14" s="36"/>
      <c r="S14" s="36"/>
      <c r="T14" s="91"/>
      <c r="AA14" s="18" t="s">
        <v>338</v>
      </c>
      <c r="AB14" s="37" t="s">
        <v>260</v>
      </c>
      <c r="AC14" s="18"/>
      <c r="AD14" s="53"/>
      <c r="AE14" s="53" t="s">
        <v>107</v>
      </c>
      <c r="AF14" s="50"/>
      <c r="AG14" s="18" t="s">
        <v>107</v>
      </c>
      <c r="AH14" s="18"/>
      <c r="AI14" s="18"/>
      <c r="AJ14" s="18"/>
      <c r="AL14" s="25"/>
      <c r="AM14" s="34"/>
      <c r="AN14" s="34"/>
      <c r="AO14" s="34"/>
      <c r="AP14" s="34"/>
      <c r="AQ14" s="34"/>
      <c r="AR14" s="34"/>
    </row>
    <row r="15" spans="1:44" x14ac:dyDescent="0.25">
      <c r="A15" s="32" t="s">
        <v>345</v>
      </c>
      <c r="B15" s="18"/>
      <c r="C15" s="18"/>
      <c r="D15" s="18"/>
      <c r="E15" s="18"/>
      <c r="F15" s="28"/>
      <c r="G15" s="18"/>
      <c r="H15" s="29"/>
      <c r="I15" s="29"/>
      <c r="J15" s="29"/>
      <c r="K15" s="29"/>
      <c r="M15" s="18" t="s">
        <v>374</v>
      </c>
      <c r="N15" s="34" t="s">
        <v>689</v>
      </c>
      <c r="O15" s="35"/>
      <c r="P15" s="35"/>
      <c r="Q15" s="35"/>
      <c r="R15" s="36"/>
      <c r="S15" s="36"/>
      <c r="T15" s="91"/>
      <c r="AA15" s="18" t="s">
        <v>351</v>
      </c>
      <c r="AB15" s="37" t="s">
        <v>260</v>
      </c>
      <c r="AC15" s="18"/>
      <c r="AD15" s="53"/>
      <c r="AE15" s="53" t="s">
        <v>107</v>
      </c>
      <c r="AF15" s="50"/>
      <c r="AG15" s="18" t="s">
        <v>107</v>
      </c>
      <c r="AH15" s="18"/>
      <c r="AI15" s="18"/>
      <c r="AJ15" s="18"/>
      <c r="AL15" s="25"/>
      <c r="AM15" s="34"/>
      <c r="AN15" s="34"/>
      <c r="AO15" s="34"/>
      <c r="AP15" s="34"/>
      <c r="AQ15" s="34"/>
      <c r="AR15" s="34"/>
    </row>
    <row r="16" spans="1:44" x14ac:dyDescent="0.25">
      <c r="A16" s="32" t="s">
        <v>355</v>
      </c>
      <c r="B16" s="18"/>
      <c r="C16" s="18"/>
      <c r="D16" s="18"/>
      <c r="E16" s="18"/>
      <c r="F16" s="28"/>
      <c r="G16" s="18"/>
      <c r="H16" s="29"/>
      <c r="I16" s="29"/>
      <c r="J16" s="29"/>
      <c r="K16" s="29"/>
      <c r="M16" s="18" t="s">
        <v>394</v>
      </c>
      <c r="N16" s="34" t="s">
        <v>768</v>
      </c>
      <c r="O16" s="35"/>
      <c r="P16" s="35"/>
      <c r="Q16" s="35"/>
      <c r="R16" s="36"/>
      <c r="S16" s="36"/>
      <c r="T16" s="91"/>
      <c r="AA16" s="42" t="s">
        <v>364</v>
      </c>
      <c r="AB16" s="37" t="s">
        <v>225</v>
      </c>
      <c r="AC16" s="18"/>
      <c r="AD16" s="50"/>
      <c r="AE16" s="53" t="s">
        <v>107</v>
      </c>
      <c r="AF16" s="53"/>
      <c r="AG16" s="18" t="s">
        <v>107</v>
      </c>
      <c r="AH16" s="18"/>
      <c r="AI16" s="18"/>
      <c r="AJ16" s="18"/>
      <c r="AL16" s="25"/>
      <c r="AM16" s="34"/>
      <c r="AN16" s="34"/>
      <c r="AO16" s="34"/>
      <c r="AP16" s="34"/>
      <c r="AQ16" s="34"/>
      <c r="AR16" s="34"/>
    </row>
    <row r="17" spans="1:44" x14ac:dyDescent="0.25">
      <c r="A17" s="32" t="s">
        <v>368</v>
      </c>
      <c r="B17" s="18"/>
      <c r="C17" s="18"/>
      <c r="D17" s="18"/>
      <c r="E17" s="18"/>
      <c r="F17" s="28"/>
      <c r="G17" s="18"/>
      <c r="H17" s="29"/>
      <c r="I17" s="29"/>
      <c r="J17" s="29"/>
      <c r="K17" s="29"/>
      <c r="M17" s="18" t="s">
        <v>423</v>
      </c>
      <c r="N17" s="34" t="s">
        <v>836</v>
      </c>
      <c r="O17" s="35"/>
      <c r="P17" s="35"/>
      <c r="Q17" s="35"/>
      <c r="R17" s="36"/>
      <c r="S17" s="36"/>
      <c r="T17" s="91"/>
      <c r="AA17" s="18" t="s">
        <v>375</v>
      </c>
      <c r="AB17" s="20" t="s">
        <v>202</v>
      </c>
      <c r="AC17" s="18"/>
      <c r="AD17" s="38"/>
      <c r="AE17" s="18" t="s">
        <v>107</v>
      </c>
      <c r="AF17" s="38"/>
      <c r="AG17" s="18" t="s">
        <v>107</v>
      </c>
      <c r="AH17" s="18"/>
      <c r="AI17" s="18"/>
      <c r="AJ17" s="18"/>
      <c r="AL17" s="25"/>
      <c r="AM17" s="34"/>
      <c r="AN17" s="34"/>
      <c r="AO17" s="34"/>
      <c r="AP17" s="34"/>
      <c r="AQ17" s="34"/>
      <c r="AR17" s="34"/>
    </row>
    <row r="18" spans="1:44" x14ac:dyDescent="0.25">
      <c r="A18" s="32" t="s">
        <v>379</v>
      </c>
      <c r="B18" s="18"/>
      <c r="C18" s="18"/>
      <c r="D18" s="18"/>
      <c r="E18" s="18"/>
      <c r="F18" s="28"/>
      <c r="G18" s="18"/>
      <c r="H18" s="54"/>
      <c r="I18" s="54"/>
      <c r="J18" s="55"/>
      <c r="K18" s="55"/>
      <c r="M18" s="18" t="s">
        <v>453</v>
      </c>
      <c r="N18" s="34" t="s">
        <v>820</v>
      </c>
      <c r="O18" s="35"/>
      <c r="P18" s="35"/>
      <c r="Q18" s="35"/>
      <c r="R18" s="36"/>
      <c r="S18" s="36"/>
      <c r="T18" s="91"/>
      <c r="AA18" s="18" t="s">
        <v>384</v>
      </c>
      <c r="AB18" s="20" t="s">
        <v>202</v>
      </c>
      <c r="AC18" s="18"/>
      <c r="AD18" s="38"/>
      <c r="AE18" s="18" t="s">
        <v>107</v>
      </c>
      <c r="AF18" s="38"/>
      <c r="AG18" s="18" t="s">
        <v>107</v>
      </c>
      <c r="AH18" s="18"/>
      <c r="AI18" s="18"/>
      <c r="AJ18" s="18"/>
      <c r="AL18" s="25"/>
      <c r="AM18" s="34"/>
      <c r="AN18" s="34"/>
      <c r="AO18" s="34"/>
      <c r="AP18" s="34"/>
      <c r="AQ18" s="34"/>
      <c r="AR18" s="34"/>
    </row>
    <row r="19" spans="1:44" x14ac:dyDescent="0.25">
      <c r="A19" s="32" t="s">
        <v>388</v>
      </c>
      <c r="B19" s="18"/>
      <c r="C19" s="18"/>
      <c r="D19" s="18"/>
      <c r="E19" s="18"/>
      <c r="F19" s="28"/>
      <c r="G19" s="18"/>
      <c r="H19" s="29"/>
      <c r="I19" s="29"/>
      <c r="J19" s="29"/>
      <c r="K19" s="29"/>
      <c r="M19" s="18" t="s">
        <v>482</v>
      </c>
      <c r="N19" s="34" t="s">
        <v>887</v>
      </c>
      <c r="O19" s="35"/>
      <c r="P19" s="35"/>
      <c r="Q19" s="35"/>
      <c r="R19" s="36"/>
      <c r="S19" s="36"/>
      <c r="T19" s="91"/>
      <c r="AA19" s="18" t="s">
        <v>395</v>
      </c>
      <c r="AB19" s="20" t="s">
        <v>202</v>
      </c>
      <c r="AC19" s="18"/>
      <c r="AD19" s="38"/>
      <c r="AE19" s="18" t="s">
        <v>107</v>
      </c>
      <c r="AF19" s="38"/>
      <c r="AG19" s="18" t="s">
        <v>107</v>
      </c>
      <c r="AH19" s="18"/>
      <c r="AI19" s="18"/>
      <c r="AJ19" s="18"/>
      <c r="AL19" s="25"/>
      <c r="AM19" s="34"/>
      <c r="AN19" s="34"/>
      <c r="AO19" s="34"/>
      <c r="AP19" s="34"/>
      <c r="AQ19" s="34"/>
      <c r="AR19" s="34"/>
    </row>
    <row r="20" spans="1:44" x14ac:dyDescent="0.25">
      <c r="A20" s="32" t="s">
        <v>399</v>
      </c>
      <c r="B20" s="18"/>
      <c r="C20" s="18"/>
      <c r="D20" s="18"/>
      <c r="E20" s="18"/>
      <c r="F20" s="28"/>
      <c r="G20" s="18"/>
      <c r="H20" s="29"/>
      <c r="I20" s="29"/>
      <c r="J20" s="29"/>
      <c r="K20" s="29"/>
      <c r="M20" s="18" t="s">
        <v>361</v>
      </c>
      <c r="N20" s="114" t="s">
        <v>1132</v>
      </c>
      <c r="O20" s="35"/>
      <c r="P20" s="35"/>
      <c r="Q20" s="35"/>
      <c r="R20" s="36"/>
      <c r="S20" s="36"/>
      <c r="T20" s="91"/>
      <c r="AA20" s="18" t="s">
        <v>185</v>
      </c>
      <c r="AB20" s="37" t="s">
        <v>260</v>
      </c>
      <c r="AC20" s="18"/>
      <c r="AD20" s="38"/>
      <c r="AE20" s="18" t="s">
        <v>107</v>
      </c>
      <c r="AF20" s="38"/>
      <c r="AG20" s="18" t="s">
        <v>107</v>
      </c>
      <c r="AH20" s="18"/>
      <c r="AI20" s="18"/>
      <c r="AJ20" s="18"/>
      <c r="AL20" s="25"/>
      <c r="AM20" s="34"/>
      <c r="AN20" s="34"/>
      <c r="AO20" s="34"/>
      <c r="AP20" s="34"/>
      <c r="AQ20" s="34"/>
      <c r="AR20" s="34"/>
    </row>
    <row r="21" spans="1:44" x14ac:dyDescent="0.25">
      <c r="A21" s="32" t="s">
        <v>408</v>
      </c>
      <c r="B21" s="18"/>
      <c r="C21" s="18"/>
      <c r="D21" s="18"/>
      <c r="E21" s="18"/>
      <c r="F21" s="28"/>
      <c r="G21" s="18"/>
      <c r="H21" s="29"/>
      <c r="I21" s="29"/>
      <c r="J21" s="29"/>
      <c r="K21" s="29"/>
      <c r="M21" s="18" t="s">
        <v>541</v>
      </c>
      <c r="N21" s="114" t="s">
        <v>1259</v>
      </c>
      <c r="O21" s="35"/>
      <c r="P21" s="35"/>
      <c r="Q21" s="35"/>
      <c r="R21" s="36"/>
      <c r="S21" s="36"/>
      <c r="T21" s="91"/>
      <c r="AA21" s="18" t="s">
        <v>414</v>
      </c>
      <c r="AB21" s="37" t="s">
        <v>260</v>
      </c>
      <c r="AC21" s="18"/>
      <c r="AD21" s="38"/>
      <c r="AE21" s="18" t="s">
        <v>107</v>
      </c>
      <c r="AF21" s="38"/>
      <c r="AG21" s="18" t="s">
        <v>107</v>
      </c>
      <c r="AH21" s="18"/>
      <c r="AI21" s="18"/>
      <c r="AJ21" s="18"/>
      <c r="AL21" s="25"/>
      <c r="AM21" s="34"/>
      <c r="AN21" s="34"/>
      <c r="AO21" s="34"/>
      <c r="AP21" s="34"/>
      <c r="AQ21" s="34"/>
      <c r="AR21" s="34"/>
    </row>
    <row r="22" spans="1:44" x14ac:dyDescent="0.25">
      <c r="A22" s="32" t="s">
        <v>418</v>
      </c>
      <c r="B22" s="18"/>
      <c r="C22" s="18"/>
      <c r="D22" s="18"/>
      <c r="E22" s="18"/>
      <c r="F22" s="28"/>
      <c r="G22" s="18"/>
      <c r="H22" s="29"/>
      <c r="I22" s="29"/>
      <c r="J22" s="29"/>
      <c r="K22" s="29"/>
      <c r="M22" s="18" t="s">
        <v>603</v>
      </c>
      <c r="N22" s="114" t="s">
        <v>1327</v>
      </c>
      <c r="O22" s="35"/>
      <c r="P22" s="35"/>
      <c r="Q22" s="35"/>
      <c r="R22" s="36"/>
      <c r="S22" s="36"/>
      <c r="T22" s="91"/>
      <c r="AA22" s="18" t="s">
        <v>425</v>
      </c>
      <c r="AB22" s="18" t="s">
        <v>426</v>
      </c>
      <c r="AC22" s="18"/>
      <c r="AD22" s="38"/>
      <c r="AE22" s="18" t="s">
        <v>107</v>
      </c>
      <c r="AF22" s="38"/>
      <c r="AG22" s="18" t="s">
        <v>107</v>
      </c>
      <c r="AH22" s="18"/>
      <c r="AI22" s="18"/>
      <c r="AJ22" s="18"/>
      <c r="AL22" s="25"/>
      <c r="AM22" s="34"/>
      <c r="AN22" s="34"/>
      <c r="AO22" s="34"/>
      <c r="AP22" s="34"/>
      <c r="AQ22" s="34"/>
      <c r="AR22" s="34"/>
    </row>
    <row r="23" spans="1:44" x14ac:dyDescent="0.25">
      <c r="A23" s="32" t="s">
        <v>430</v>
      </c>
      <c r="B23" s="18"/>
      <c r="C23" s="18"/>
      <c r="D23" s="18"/>
      <c r="E23" s="18"/>
      <c r="F23" s="28"/>
      <c r="G23" s="18"/>
      <c r="H23" s="29"/>
      <c r="I23" s="29"/>
      <c r="J23" s="29"/>
      <c r="K23" s="29"/>
      <c r="M23" s="18" t="s">
        <v>629</v>
      </c>
      <c r="N23" s="114" t="s">
        <v>1337</v>
      </c>
      <c r="O23" s="35"/>
      <c r="P23" s="35"/>
      <c r="Q23" s="35"/>
      <c r="R23" s="36"/>
      <c r="S23" s="36"/>
      <c r="T23" s="91"/>
      <c r="AA23" s="18" t="s">
        <v>425</v>
      </c>
      <c r="AB23" s="18" t="s">
        <v>426</v>
      </c>
      <c r="AC23" s="18"/>
      <c r="AD23" s="38"/>
      <c r="AE23" s="18" t="s">
        <v>107</v>
      </c>
      <c r="AF23" s="38"/>
      <c r="AG23" s="18" t="s">
        <v>107</v>
      </c>
      <c r="AH23" s="18"/>
      <c r="AI23" s="18"/>
      <c r="AJ23" s="18"/>
      <c r="AL23" s="25"/>
      <c r="AM23" s="34"/>
      <c r="AN23" s="34"/>
      <c r="AO23" s="34"/>
      <c r="AP23" s="34"/>
      <c r="AQ23" s="34"/>
      <c r="AR23" s="34"/>
    </row>
    <row r="24" spans="1:44" x14ac:dyDescent="0.25">
      <c r="A24" s="32" t="s">
        <v>439</v>
      </c>
      <c r="B24" s="18"/>
      <c r="C24" s="18"/>
      <c r="D24" s="18"/>
      <c r="E24" s="18"/>
      <c r="F24" s="28"/>
      <c r="G24" s="18"/>
      <c r="H24" s="54"/>
      <c r="I24" s="54"/>
      <c r="J24" s="54"/>
      <c r="K24" s="29"/>
      <c r="M24" s="18" t="s">
        <v>767</v>
      </c>
      <c r="O24" s="35"/>
      <c r="P24" s="35"/>
      <c r="Q24" s="35"/>
      <c r="R24" s="36"/>
      <c r="S24" s="36"/>
      <c r="T24" s="91"/>
      <c r="AA24" s="18" t="s">
        <v>444</v>
      </c>
      <c r="AB24" s="37" t="s">
        <v>260</v>
      </c>
      <c r="AC24" s="18"/>
      <c r="AD24" s="38"/>
      <c r="AE24" s="18" t="s">
        <v>107</v>
      </c>
      <c r="AF24" s="38"/>
      <c r="AG24" s="18" t="s">
        <v>107</v>
      </c>
      <c r="AH24" s="18"/>
      <c r="AI24" s="18"/>
      <c r="AJ24" s="18"/>
      <c r="AL24" s="25"/>
      <c r="AM24" s="34"/>
      <c r="AN24" s="34"/>
      <c r="AO24" s="34"/>
      <c r="AP24" s="34"/>
      <c r="AQ24" s="34"/>
      <c r="AR24" s="34"/>
    </row>
    <row r="25" spans="1:44" x14ac:dyDescent="0.25">
      <c r="A25" s="32" t="s">
        <v>448</v>
      </c>
      <c r="B25" s="18"/>
      <c r="C25" s="18"/>
      <c r="D25" s="18"/>
      <c r="E25" s="18"/>
      <c r="F25" s="28"/>
      <c r="G25" s="18"/>
      <c r="H25" s="54"/>
      <c r="I25" s="54"/>
      <c r="J25" s="54"/>
      <c r="K25" s="54"/>
      <c r="M25" s="57" t="s">
        <v>295</v>
      </c>
      <c r="O25" s="35"/>
      <c r="P25" s="35"/>
      <c r="Q25" s="35"/>
      <c r="R25" s="36"/>
      <c r="S25" s="36"/>
      <c r="T25" s="91"/>
      <c r="AA25" s="18" t="s">
        <v>338</v>
      </c>
      <c r="AB25" s="37" t="s">
        <v>260</v>
      </c>
      <c r="AC25" s="18"/>
      <c r="AD25" s="38"/>
      <c r="AE25" s="18" t="s">
        <v>107</v>
      </c>
      <c r="AF25" s="38"/>
      <c r="AG25" s="18" t="s">
        <v>107</v>
      </c>
      <c r="AH25" s="18"/>
      <c r="AI25" s="18"/>
      <c r="AJ25" s="18"/>
      <c r="AL25" s="25"/>
      <c r="AM25" s="34"/>
      <c r="AN25" s="34"/>
      <c r="AO25" s="34"/>
      <c r="AP25" s="34"/>
      <c r="AQ25" s="34"/>
      <c r="AR25" s="34"/>
    </row>
    <row r="26" spans="1:44" x14ac:dyDescent="0.25">
      <c r="A26" s="32" t="s">
        <v>456</v>
      </c>
      <c r="B26" s="43"/>
      <c r="C26" s="43"/>
      <c r="D26" s="43"/>
      <c r="E26" s="43"/>
      <c r="F26" s="44"/>
      <c r="G26" s="43"/>
      <c r="H26" s="45"/>
      <c r="I26" s="45"/>
      <c r="J26" s="45"/>
      <c r="K26" s="45"/>
      <c r="M26" s="18" t="s">
        <v>835</v>
      </c>
      <c r="O26" s="46"/>
      <c r="P26" s="46"/>
      <c r="Q26" s="46"/>
      <c r="R26" s="47"/>
      <c r="S26" s="47"/>
      <c r="T26" s="121"/>
      <c r="AA26" s="43" t="s">
        <v>457</v>
      </c>
      <c r="AB26" s="52" t="s">
        <v>260</v>
      </c>
      <c r="AC26" s="43"/>
      <c r="AD26" s="48"/>
      <c r="AE26" s="43" t="s">
        <v>107</v>
      </c>
      <c r="AF26" s="48"/>
      <c r="AG26" s="43" t="s">
        <v>107</v>
      </c>
      <c r="AH26" s="43"/>
      <c r="AI26" s="43"/>
      <c r="AJ26" s="43"/>
      <c r="AL26" s="49"/>
      <c r="AM26" s="5"/>
      <c r="AN26" s="5"/>
      <c r="AO26" s="5"/>
      <c r="AP26" s="5"/>
      <c r="AQ26" s="5"/>
      <c r="AR26" s="5"/>
    </row>
    <row r="27" spans="1:44" x14ac:dyDescent="0.25">
      <c r="A27" s="32" t="s">
        <v>458</v>
      </c>
      <c r="B27" s="18"/>
      <c r="C27" s="18"/>
      <c r="D27" s="18"/>
      <c r="E27" s="18"/>
      <c r="F27" s="28"/>
      <c r="G27" s="18"/>
      <c r="H27" s="54"/>
      <c r="I27" s="54"/>
      <c r="J27" s="54"/>
      <c r="K27" s="29"/>
      <c r="M27" s="18" t="s">
        <v>886</v>
      </c>
      <c r="O27" s="35"/>
      <c r="P27" s="35"/>
      <c r="Q27" s="35"/>
      <c r="R27" s="36"/>
      <c r="S27" s="36"/>
      <c r="T27" s="91"/>
      <c r="AA27" s="18" t="s">
        <v>338</v>
      </c>
      <c r="AB27" s="20" t="s">
        <v>260</v>
      </c>
      <c r="AC27" s="56"/>
      <c r="AD27" s="38"/>
      <c r="AE27" s="18" t="s">
        <v>107</v>
      </c>
      <c r="AF27" s="38"/>
      <c r="AG27" s="18" t="s">
        <v>107</v>
      </c>
      <c r="AH27" s="18"/>
      <c r="AI27" s="18"/>
      <c r="AJ27" s="18"/>
      <c r="AL27" s="25"/>
      <c r="AM27" s="34"/>
      <c r="AN27" s="34"/>
      <c r="AO27" s="34"/>
      <c r="AP27" s="34"/>
      <c r="AQ27" s="34"/>
      <c r="AR27" s="34"/>
    </row>
    <row r="28" spans="1:44" ht="48" x14ac:dyDescent="0.25">
      <c r="A28" s="32" t="s">
        <v>466</v>
      </c>
      <c r="B28" s="43"/>
      <c r="C28" s="43"/>
      <c r="D28" s="43"/>
      <c r="E28" s="43"/>
      <c r="F28" s="44"/>
      <c r="G28" s="43"/>
      <c r="H28" s="45"/>
      <c r="I28" s="45"/>
      <c r="J28" s="45"/>
      <c r="K28" s="45"/>
      <c r="M28" s="55" t="s">
        <v>1131</v>
      </c>
      <c r="O28" s="46"/>
      <c r="P28" s="46"/>
      <c r="Q28" s="46"/>
      <c r="R28" s="47"/>
      <c r="S28" s="47"/>
      <c r="T28" s="121"/>
      <c r="AA28" s="43" t="s">
        <v>259</v>
      </c>
      <c r="AB28" s="52" t="s">
        <v>260</v>
      </c>
      <c r="AC28" s="43"/>
      <c r="AD28" s="48"/>
      <c r="AE28" s="43" t="s">
        <v>107</v>
      </c>
      <c r="AF28" s="48"/>
      <c r="AG28" s="43" t="s">
        <v>107</v>
      </c>
      <c r="AH28" s="43"/>
      <c r="AI28" s="43"/>
      <c r="AJ28" s="43"/>
      <c r="AL28" s="49"/>
      <c r="AM28" s="5"/>
      <c r="AN28" s="5"/>
      <c r="AO28" s="5"/>
      <c r="AP28" s="5"/>
      <c r="AQ28" s="5"/>
      <c r="AR28" s="5"/>
    </row>
    <row r="29" spans="1:44" ht="48" x14ac:dyDescent="0.25">
      <c r="A29" s="32" t="s">
        <v>467</v>
      </c>
      <c r="B29" s="18"/>
      <c r="C29" s="18"/>
      <c r="D29" s="18"/>
      <c r="E29" s="18"/>
      <c r="F29" s="28"/>
      <c r="G29" s="18"/>
      <c r="H29" s="29"/>
      <c r="I29" s="29"/>
      <c r="J29" s="29"/>
      <c r="K29" s="29"/>
      <c r="M29" s="55" t="s">
        <v>1258</v>
      </c>
      <c r="O29" s="35"/>
      <c r="P29" s="35"/>
      <c r="Q29" s="35"/>
      <c r="R29" s="36"/>
      <c r="S29" s="36"/>
      <c r="T29" s="91"/>
      <c r="AA29" s="18" t="s">
        <v>473</v>
      </c>
      <c r="AB29" s="20" t="s">
        <v>260</v>
      </c>
      <c r="AC29" s="18"/>
      <c r="AD29" s="38"/>
      <c r="AE29" s="18" t="s">
        <v>107</v>
      </c>
      <c r="AF29" s="38"/>
      <c r="AG29" s="18" t="s">
        <v>107</v>
      </c>
      <c r="AH29" s="18"/>
      <c r="AI29" s="18"/>
      <c r="AJ29" s="18"/>
      <c r="AL29" s="25"/>
      <c r="AM29" s="34"/>
      <c r="AN29" s="34"/>
      <c r="AO29" s="34"/>
      <c r="AP29" s="34"/>
      <c r="AQ29" s="34"/>
      <c r="AR29" s="34"/>
    </row>
    <row r="30" spans="1:44" x14ac:dyDescent="0.25">
      <c r="A30" s="32" t="s">
        <v>476</v>
      </c>
      <c r="B30" s="18"/>
      <c r="C30" s="18"/>
      <c r="D30" s="18"/>
      <c r="E30" s="18"/>
      <c r="F30" s="28"/>
      <c r="G30" s="18"/>
      <c r="H30" s="29"/>
      <c r="I30" s="29"/>
      <c r="J30" s="29"/>
      <c r="K30" s="29"/>
      <c r="O30" s="35"/>
      <c r="P30" s="35"/>
      <c r="Q30" s="35"/>
      <c r="R30" s="36"/>
      <c r="S30" s="36"/>
      <c r="T30" s="91"/>
      <c r="AA30" s="18" t="s">
        <v>483</v>
      </c>
      <c r="AB30" s="20" t="s">
        <v>202</v>
      </c>
      <c r="AC30" s="18"/>
      <c r="AD30" s="38"/>
      <c r="AE30" s="18" t="s">
        <v>107</v>
      </c>
      <c r="AF30" s="38"/>
      <c r="AG30" s="18" t="s">
        <v>107</v>
      </c>
      <c r="AH30" s="18"/>
      <c r="AI30" s="18"/>
      <c r="AJ30" s="18"/>
      <c r="AL30" s="25"/>
      <c r="AM30" s="34"/>
      <c r="AN30" s="34"/>
      <c r="AO30" s="34"/>
      <c r="AP30" s="34"/>
      <c r="AQ30" s="34"/>
      <c r="AR30" s="34"/>
    </row>
    <row r="31" spans="1:44" x14ac:dyDescent="0.25">
      <c r="A31" s="32" t="s">
        <v>487</v>
      </c>
      <c r="B31" s="18"/>
      <c r="C31" s="18"/>
      <c r="D31" s="18"/>
      <c r="E31" s="18"/>
      <c r="F31" s="28"/>
      <c r="G31" s="18"/>
      <c r="H31" s="29"/>
      <c r="I31" s="29"/>
      <c r="J31" s="29"/>
      <c r="K31" s="29"/>
      <c r="O31" s="35"/>
      <c r="P31" s="35"/>
      <c r="Q31" s="35"/>
      <c r="R31" s="36"/>
      <c r="S31" s="36"/>
      <c r="T31" s="91"/>
      <c r="AA31" s="18" t="s">
        <v>493</v>
      </c>
      <c r="AB31" s="20" t="s">
        <v>260</v>
      </c>
      <c r="AC31" s="18"/>
      <c r="AD31" s="38"/>
      <c r="AE31" s="18" t="s">
        <v>107</v>
      </c>
      <c r="AF31" s="38"/>
      <c r="AG31" s="18" t="s">
        <v>107</v>
      </c>
      <c r="AH31" s="18"/>
      <c r="AI31" s="18"/>
      <c r="AJ31" s="18"/>
      <c r="AL31" s="25"/>
      <c r="AM31" s="34"/>
      <c r="AN31" s="34"/>
      <c r="AO31" s="34"/>
      <c r="AP31" s="34"/>
      <c r="AQ31" s="34"/>
      <c r="AR31" s="34"/>
    </row>
    <row r="32" spans="1:44" x14ac:dyDescent="0.25">
      <c r="A32" s="32" t="s">
        <v>496</v>
      </c>
      <c r="B32" s="18"/>
      <c r="C32" s="18"/>
      <c r="D32" s="18"/>
      <c r="E32" s="18"/>
      <c r="F32" s="28"/>
      <c r="G32" s="18"/>
      <c r="H32" s="29"/>
      <c r="I32" s="29"/>
      <c r="J32" s="29"/>
      <c r="K32" s="29"/>
      <c r="O32" s="35"/>
      <c r="P32" s="35"/>
      <c r="Q32" s="35"/>
      <c r="R32" s="36"/>
      <c r="S32" s="36"/>
      <c r="T32" s="91"/>
      <c r="AA32" s="18" t="s">
        <v>501</v>
      </c>
      <c r="AB32" s="20" t="s">
        <v>260</v>
      </c>
      <c r="AC32" s="18"/>
      <c r="AD32" s="38"/>
      <c r="AE32" s="18" t="s">
        <v>107</v>
      </c>
      <c r="AF32" s="38"/>
      <c r="AG32" s="18" t="s">
        <v>107</v>
      </c>
      <c r="AH32" s="18"/>
      <c r="AI32" s="18"/>
      <c r="AJ32" s="18"/>
      <c r="AL32" s="25"/>
      <c r="AM32" s="34"/>
      <c r="AN32" s="34"/>
      <c r="AO32" s="34"/>
      <c r="AP32" s="34"/>
      <c r="AQ32" s="34"/>
      <c r="AR32" s="34"/>
    </row>
    <row r="33" spans="1:44" x14ac:dyDescent="0.25">
      <c r="A33" s="32" t="s">
        <v>505</v>
      </c>
      <c r="B33" s="18"/>
      <c r="C33" s="18"/>
      <c r="D33" s="18"/>
      <c r="E33" s="18"/>
      <c r="F33" s="28"/>
      <c r="G33" s="18"/>
      <c r="H33" s="29"/>
      <c r="I33" s="29"/>
      <c r="J33" s="29"/>
      <c r="K33" s="29"/>
      <c r="O33" s="35"/>
      <c r="P33" s="35"/>
      <c r="Q33" s="35"/>
      <c r="R33" s="36"/>
      <c r="S33" s="36"/>
      <c r="T33" s="91"/>
      <c r="AA33" s="18" t="s">
        <v>512</v>
      </c>
      <c r="AB33" s="20" t="s">
        <v>260</v>
      </c>
      <c r="AC33" s="18"/>
      <c r="AD33" s="38"/>
      <c r="AE33" s="18" t="s">
        <v>107</v>
      </c>
      <c r="AF33" s="50"/>
      <c r="AG33" s="18" t="s">
        <v>107</v>
      </c>
      <c r="AH33" s="18"/>
      <c r="AI33" s="18"/>
      <c r="AJ33" s="18"/>
      <c r="AL33" s="25"/>
      <c r="AM33" s="34"/>
      <c r="AN33" s="34"/>
      <c r="AO33" s="34"/>
      <c r="AP33" s="34"/>
      <c r="AQ33" s="34"/>
      <c r="AR33" s="34"/>
    </row>
    <row r="34" spans="1:44" x14ac:dyDescent="0.25">
      <c r="A34" s="32" t="s">
        <v>515</v>
      </c>
      <c r="B34" s="18"/>
      <c r="C34" s="18"/>
      <c r="D34" s="18"/>
      <c r="E34" s="18"/>
      <c r="F34" s="28"/>
      <c r="G34" s="18"/>
      <c r="H34" s="29"/>
      <c r="I34" s="29"/>
      <c r="J34" s="29"/>
      <c r="K34" s="29"/>
      <c r="O34" s="35"/>
      <c r="P34" s="35"/>
      <c r="Q34" s="35"/>
      <c r="R34" s="36"/>
      <c r="S34" s="36"/>
      <c r="T34" s="91"/>
      <c r="AA34" s="18" t="s">
        <v>521</v>
      </c>
      <c r="AB34" s="37" t="s">
        <v>225</v>
      </c>
      <c r="AC34" s="18"/>
      <c r="AD34" s="38"/>
      <c r="AE34" s="18" t="s">
        <v>107</v>
      </c>
      <c r="AF34" s="38"/>
      <c r="AG34" s="18" t="s">
        <v>107</v>
      </c>
      <c r="AH34" s="18"/>
      <c r="AI34" s="18"/>
      <c r="AJ34" s="18"/>
      <c r="AL34" s="25"/>
      <c r="AM34" s="34"/>
      <c r="AN34" s="34"/>
      <c r="AO34" s="34"/>
      <c r="AP34" s="34"/>
      <c r="AQ34" s="34"/>
      <c r="AR34" s="34"/>
    </row>
    <row r="35" spans="1:44" x14ac:dyDescent="0.25">
      <c r="A35" s="32" t="s">
        <v>525</v>
      </c>
      <c r="B35" s="18"/>
      <c r="C35" s="18"/>
      <c r="D35" s="18"/>
      <c r="E35" s="18"/>
      <c r="F35" s="28"/>
      <c r="G35" s="18"/>
      <c r="H35" s="29"/>
      <c r="I35" s="29"/>
      <c r="J35" s="29"/>
      <c r="K35" s="29"/>
      <c r="O35" s="35"/>
      <c r="P35" s="35"/>
      <c r="Q35" s="35"/>
      <c r="R35" s="36"/>
      <c r="S35" s="36"/>
      <c r="T35" s="91"/>
      <c r="AA35" s="18" t="s">
        <v>531</v>
      </c>
      <c r="AB35" s="20" t="s">
        <v>260</v>
      </c>
      <c r="AC35" s="18"/>
      <c r="AD35" s="38"/>
      <c r="AE35" s="18" t="s">
        <v>107</v>
      </c>
      <c r="AF35" s="38"/>
      <c r="AG35" s="18" t="s">
        <v>107</v>
      </c>
      <c r="AH35" s="18"/>
      <c r="AI35" s="18"/>
      <c r="AJ35" s="18"/>
      <c r="AL35" s="25"/>
      <c r="AM35" s="34"/>
      <c r="AN35" s="34"/>
      <c r="AO35" s="34"/>
      <c r="AP35" s="34"/>
      <c r="AQ35" s="34"/>
      <c r="AR35" s="34"/>
    </row>
    <row r="36" spans="1:44" x14ac:dyDescent="0.25">
      <c r="A36" s="32" t="s">
        <v>535</v>
      </c>
      <c r="B36" s="18"/>
      <c r="C36" s="18"/>
      <c r="D36" s="18"/>
      <c r="E36" s="18"/>
      <c r="F36" s="28"/>
      <c r="G36" s="18"/>
      <c r="H36" s="29"/>
      <c r="I36" s="29"/>
      <c r="J36" s="29"/>
      <c r="K36" s="29"/>
      <c r="O36" s="35"/>
      <c r="P36" s="35"/>
      <c r="Q36" s="35"/>
      <c r="R36" s="36"/>
      <c r="S36" s="36"/>
      <c r="T36" s="91"/>
      <c r="AA36" s="18" t="s">
        <v>542</v>
      </c>
      <c r="AB36" s="20" t="s">
        <v>260</v>
      </c>
      <c r="AC36" s="18"/>
      <c r="AD36" s="38"/>
      <c r="AE36" s="18" t="s">
        <v>107</v>
      </c>
      <c r="AF36" s="38"/>
      <c r="AG36" s="18" t="s">
        <v>107</v>
      </c>
      <c r="AH36" s="18"/>
      <c r="AI36" s="18"/>
      <c r="AJ36" s="18"/>
      <c r="AL36" s="25"/>
      <c r="AM36" s="34"/>
      <c r="AN36" s="34"/>
      <c r="AO36" s="34"/>
      <c r="AP36" s="34"/>
      <c r="AQ36" s="34"/>
      <c r="AR36" s="34"/>
    </row>
    <row r="37" spans="1:44" x14ac:dyDescent="0.25">
      <c r="A37" s="32" t="s">
        <v>546</v>
      </c>
      <c r="B37" s="18"/>
      <c r="C37" s="18"/>
      <c r="D37" s="18"/>
      <c r="E37" s="18"/>
      <c r="F37" s="28"/>
      <c r="G37" s="18"/>
      <c r="H37" s="29"/>
      <c r="I37" s="29"/>
      <c r="J37" s="29"/>
      <c r="K37" s="29"/>
      <c r="O37" s="35"/>
      <c r="P37" s="35"/>
      <c r="Q37" s="35"/>
      <c r="R37" s="36"/>
      <c r="S37" s="36"/>
      <c r="T37" s="91"/>
      <c r="AA37" s="18" t="s">
        <v>550</v>
      </c>
      <c r="AB37" s="20" t="s">
        <v>260</v>
      </c>
      <c r="AC37" s="18"/>
      <c r="AD37" s="38"/>
      <c r="AE37" s="18" t="s">
        <v>107</v>
      </c>
      <c r="AF37" s="38"/>
      <c r="AG37" s="18" t="s">
        <v>107</v>
      </c>
      <c r="AH37" s="18"/>
      <c r="AI37" s="18"/>
      <c r="AJ37" s="18"/>
      <c r="AL37" s="25"/>
      <c r="AM37" s="34"/>
      <c r="AN37" s="34"/>
      <c r="AO37" s="34"/>
      <c r="AP37" s="34"/>
      <c r="AQ37" s="34"/>
      <c r="AR37" s="34"/>
    </row>
    <row r="38" spans="1:44" x14ac:dyDescent="0.25">
      <c r="A38" s="32" t="s">
        <v>554</v>
      </c>
      <c r="B38" s="18"/>
      <c r="C38" s="18"/>
      <c r="D38" s="18"/>
      <c r="E38" s="18"/>
      <c r="F38" s="28"/>
      <c r="G38" s="18"/>
      <c r="H38" s="54"/>
      <c r="I38" s="54"/>
      <c r="J38" s="54"/>
      <c r="K38" s="29"/>
      <c r="O38" s="35"/>
      <c r="P38" s="35"/>
      <c r="Q38" s="35"/>
      <c r="R38" s="36"/>
      <c r="S38" s="36"/>
      <c r="T38" s="91"/>
      <c r="AA38" s="18" t="s">
        <v>559</v>
      </c>
      <c r="AB38" s="20" t="s">
        <v>202</v>
      </c>
      <c r="AC38" s="56"/>
      <c r="AD38" s="38"/>
      <c r="AE38" s="18" t="s">
        <v>107</v>
      </c>
      <c r="AF38" s="38"/>
      <c r="AG38" s="18" t="s">
        <v>107</v>
      </c>
      <c r="AH38" s="18"/>
      <c r="AI38" s="18"/>
      <c r="AJ38" s="18"/>
      <c r="AL38" s="25"/>
      <c r="AM38" s="34"/>
      <c r="AN38" s="34"/>
      <c r="AO38" s="34"/>
      <c r="AP38" s="34"/>
      <c r="AQ38" s="34"/>
      <c r="AR38" s="34"/>
    </row>
    <row r="39" spans="1:44" x14ac:dyDescent="0.25">
      <c r="A39" s="32" t="s">
        <v>563</v>
      </c>
      <c r="B39" s="18"/>
      <c r="C39" s="18"/>
      <c r="D39" s="18"/>
      <c r="E39" s="18"/>
      <c r="F39" s="28"/>
      <c r="G39" s="18"/>
      <c r="H39" s="29"/>
      <c r="I39" s="29"/>
      <c r="J39" s="29"/>
      <c r="K39" s="29"/>
      <c r="O39" s="35"/>
      <c r="P39" s="35"/>
      <c r="Q39" s="35"/>
      <c r="R39" s="36"/>
      <c r="S39" s="36"/>
      <c r="T39" s="91"/>
      <c r="AA39" s="18" t="s">
        <v>568</v>
      </c>
      <c r="AB39" s="20" t="s">
        <v>260</v>
      </c>
      <c r="AC39" s="18"/>
      <c r="AD39" s="38"/>
      <c r="AE39" s="18" t="s">
        <v>107</v>
      </c>
      <c r="AF39" s="38"/>
      <c r="AG39" s="18" t="s">
        <v>107</v>
      </c>
      <c r="AH39" s="18"/>
      <c r="AI39" s="18"/>
      <c r="AJ39" s="18"/>
      <c r="AL39" s="25"/>
      <c r="AM39" s="34"/>
      <c r="AN39" s="34"/>
      <c r="AO39" s="34"/>
      <c r="AP39" s="34"/>
      <c r="AQ39" s="34"/>
      <c r="AR39" s="34"/>
    </row>
    <row r="40" spans="1:44" x14ac:dyDescent="0.25">
      <c r="A40" s="32" t="s">
        <v>572</v>
      </c>
      <c r="B40" s="18"/>
      <c r="C40" s="18"/>
      <c r="D40" s="18"/>
      <c r="E40" s="18"/>
      <c r="F40" s="28"/>
      <c r="G40" s="18"/>
      <c r="H40" s="29"/>
      <c r="I40" s="29"/>
      <c r="J40" s="29"/>
      <c r="K40" s="29"/>
      <c r="O40" s="35"/>
      <c r="P40" s="35"/>
      <c r="Q40" s="35"/>
      <c r="R40" s="36"/>
      <c r="S40" s="36"/>
      <c r="T40" s="91"/>
      <c r="AA40" s="18" t="s">
        <v>577</v>
      </c>
      <c r="AB40" s="20" t="s">
        <v>426</v>
      </c>
      <c r="AC40" s="18"/>
      <c r="AD40" s="38"/>
      <c r="AE40" s="18" t="s">
        <v>107</v>
      </c>
      <c r="AF40" s="38"/>
      <c r="AG40" s="18" t="s">
        <v>107</v>
      </c>
      <c r="AH40" s="18"/>
      <c r="AI40" s="18"/>
      <c r="AJ40" s="18"/>
      <c r="AL40" s="25"/>
      <c r="AM40" s="34"/>
      <c r="AN40" s="34"/>
      <c r="AO40" s="34"/>
      <c r="AP40" s="34"/>
      <c r="AQ40" s="34"/>
      <c r="AR40" s="34"/>
    </row>
    <row r="41" spans="1:44" x14ac:dyDescent="0.25">
      <c r="A41" s="32" t="s">
        <v>580</v>
      </c>
      <c r="B41" s="18"/>
      <c r="C41" s="18"/>
      <c r="D41" s="18"/>
      <c r="E41" s="18"/>
      <c r="F41" s="28"/>
      <c r="G41" s="18"/>
      <c r="H41" s="29"/>
      <c r="I41" s="29"/>
      <c r="J41" s="29"/>
      <c r="K41" s="29"/>
      <c r="O41" s="35"/>
      <c r="P41" s="35"/>
      <c r="Q41" s="35"/>
      <c r="R41" s="36"/>
      <c r="S41" s="36"/>
      <c r="T41" s="91"/>
      <c r="AA41" s="18" t="s">
        <v>586</v>
      </c>
      <c r="AB41" s="20" t="s">
        <v>202</v>
      </c>
      <c r="AC41" s="18"/>
      <c r="AD41" s="38"/>
      <c r="AE41" s="18" t="s">
        <v>107</v>
      </c>
      <c r="AF41" s="38"/>
      <c r="AG41" s="18" t="s">
        <v>107</v>
      </c>
      <c r="AH41" s="18"/>
      <c r="AI41" s="18"/>
      <c r="AJ41" s="18"/>
      <c r="AL41" s="25"/>
      <c r="AM41" s="34"/>
      <c r="AN41" s="34"/>
      <c r="AO41" s="34"/>
      <c r="AP41" s="34"/>
      <c r="AQ41" s="34"/>
      <c r="AR41" s="34"/>
    </row>
    <row r="42" spans="1:44" x14ac:dyDescent="0.25">
      <c r="A42" s="32" t="s">
        <v>589</v>
      </c>
      <c r="B42" s="18"/>
      <c r="C42" s="18"/>
      <c r="D42" s="18"/>
      <c r="E42" s="18"/>
      <c r="F42" s="28"/>
      <c r="G42" s="18"/>
      <c r="H42" s="29"/>
      <c r="I42" s="29"/>
      <c r="J42" s="29"/>
      <c r="K42" s="29"/>
      <c r="O42" s="35"/>
      <c r="P42" s="35"/>
      <c r="Q42" s="35"/>
      <c r="R42" s="36"/>
      <c r="S42" s="36"/>
      <c r="T42" s="91"/>
      <c r="AA42" s="18" t="s">
        <v>594</v>
      </c>
      <c r="AB42" s="18" t="s">
        <v>202</v>
      </c>
      <c r="AC42" s="18"/>
      <c r="AD42" s="38"/>
      <c r="AE42" s="18" t="s">
        <v>107</v>
      </c>
      <c r="AF42" s="38"/>
      <c r="AG42" s="18" t="s">
        <v>107</v>
      </c>
      <c r="AH42" s="18"/>
      <c r="AI42" s="18"/>
      <c r="AJ42" s="18"/>
      <c r="AL42" s="25"/>
      <c r="AM42" s="34"/>
      <c r="AN42" s="34"/>
      <c r="AO42" s="34"/>
      <c r="AP42" s="34"/>
      <c r="AQ42" s="34"/>
      <c r="AR42" s="34"/>
    </row>
    <row r="43" spans="1:44" x14ac:dyDescent="0.25">
      <c r="A43" s="32" t="s">
        <v>598</v>
      </c>
      <c r="B43" s="18"/>
      <c r="C43" s="18"/>
      <c r="D43" s="18"/>
      <c r="E43" s="18"/>
      <c r="F43" s="28"/>
      <c r="G43" s="18"/>
      <c r="H43" s="29"/>
      <c r="I43" s="29"/>
      <c r="J43" s="29"/>
      <c r="K43" s="29"/>
      <c r="O43" s="35"/>
      <c r="P43" s="35"/>
      <c r="Q43" s="35"/>
      <c r="R43" s="36"/>
      <c r="S43" s="36"/>
      <c r="T43" s="91"/>
      <c r="AA43" s="18" t="s">
        <v>605</v>
      </c>
      <c r="AB43" s="20" t="s">
        <v>202</v>
      </c>
      <c r="AC43" s="18"/>
      <c r="AD43" s="38"/>
      <c r="AE43" s="18" t="s">
        <v>107</v>
      </c>
      <c r="AF43" s="38"/>
      <c r="AG43" s="18" t="s">
        <v>107</v>
      </c>
      <c r="AH43" s="18"/>
      <c r="AI43" s="18"/>
      <c r="AJ43" s="18"/>
      <c r="AL43" s="25"/>
      <c r="AM43" s="34"/>
      <c r="AN43" s="34"/>
      <c r="AO43" s="34"/>
      <c r="AP43" s="34"/>
      <c r="AQ43" s="34"/>
      <c r="AR43" s="34"/>
    </row>
    <row r="44" spans="1:44" x14ac:dyDescent="0.25">
      <c r="A44" s="32" t="s">
        <v>609</v>
      </c>
      <c r="B44" s="18"/>
      <c r="C44" s="18"/>
      <c r="D44" s="18"/>
      <c r="E44" s="18"/>
      <c r="F44" s="28"/>
      <c r="G44" s="18"/>
      <c r="H44" s="29"/>
      <c r="I44" s="29"/>
      <c r="J44" s="29"/>
      <c r="K44" s="29"/>
      <c r="O44" s="35"/>
      <c r="P44" s="35"/>
      <c r="Q44" s="35"/>
      <c r="R44" s="36"/>
      <c r="S44" s="36"/>
      <c r="T44" s="91"/>
      <c r="AA44" s="18" t="s">
        <v>615</v>
      </c>
      <c r="AB44" s="20" t="s">
        <v>260</v>
      </c>
      <c r="AC44" s="18"/>
      <c r="AD44" s="38"/>
      <c r="AE44" s="18" t="s">
        <v>107</v>
      </c>
      <c r="AF44" s="38"/>
      <c r="AG44" s="18" t="s">
        <v>107</v>
      </c>
      <c r="AH44" s="18"/>
      <c r="AI44" s="18"/>
      <c r="AJ44" s="18"/>
      <c r="AL44" s="25"/>
      <c r="AM44" s="34"/>
      <c r="AN44" s="34"/>
      <c r="AO44" s="34"/>
      <c r="AP44" s="34"/>
      <c r="AQ44" s="34"/>
      <c r="AR44" s="34"/>
    </row>
    <row r="45" spans="1:44" x14ac:dyDescent="0.25">
      <c r="A45" s="32" t="s">
        <v>619</v>
      </c>
      <c r="B45" s="43"/>
      <c r="C45" s="43"/>
      <c r="D45" s="43"/>
      <c r="E45" s="43"/>
      <c r="F45" s="44"/>
      <c r="G45" s="43"/>
      <c r="H45" s="45"/>
      <c r="I45" s="45"/>
      <c r="J45" s="45"/>
      <c r="K45" s="45"/>
      <c r="O45" s="46"/>
      <c r="P45" s="46"/>
      <c r="Q45" s="46"/>
      <c r="R45" s="47"/>
      <c r="S45" s="47"/>
      <c r="T45" s="121"/>
      <c r="AA45" s="43" t="s">
        <v>259</v>
      </c>
      <c r="AB45" s="52" t="s">
        <v>260</v>
      </c>
      <c r="AC45" s="43"/>
      <c r="AD45" s="48"/>
      <c r="AE45" s="43" t="s">
        <v>107</v>
      </c>
      <c r="AF45" s="48"/>
      <c r="AG45" s="43" t="s">
        <v>107</v>
      </c>
      <c r="AH45" s="43"/>
      <c r="AI45" s="43"/>
      <c r="AJ45" s="43"/>
      <c r="AL45" s="49"/>
      <c r="AM45" s="5"/>
      <c r="AN45" s="5"/>
      <c r="AO45" s="5"/>
      <c r="AP45" s="5"/>
      <c r="AQ45" s="5"/>
      <c r="AR45" s="5"/>
    </row>
    <row r="46" spans="1:44" x14ac:dyDescent="0.25">
      <c r="A46" s="32" t="s">
        <v>624</v>
      </c>
      <c r="B46" s="18"/>
      <c r="C46" s="18"/>
      <c r="D46" s="18"/>
      <c r="E46" s="18"/>
      <c r="F46" s="28"/>
      <c r="G46" s="18"/>
      <c r="H46" s="29"/>
      <c r="I46" s="29"/>
      <c r="J46" s="29"/>
      <c r="K46" s="29"/>
      <c r="O46" s="35"/>
      <c r="P46" s="35"/>
      <c r="Q46" s="35"/>
      <c r="R46" s="36"/>
      <c r="S46" s="36"/>
      <c r="T46" s="91"/>
      <c r="AA46" s="18" t="s">
        <v>632</v>
      </c>
      <c r="AB46" s="18" t="s">
        <v>225</v>
      </c>
      <c r="AC46" s="18"/>
      <c r="AD46" s="38"/>
      <c r="AE46" s="18" t="s">
        <v>107</v>
      </c>
      <c r="AF46" s="38"/>
      <c r="AG46" s="18" t="s">
        <v>107</v>
      </c>
      <c r="AH46" s="18"/>
      <c r="AI46" s="18"/>
      <c r="AJ46" s="18"/>
      <c r="AL46" s="25"/>
      <c r="AM46" s="34"/>
      <c r="AN46" s="34"/>
      <c r="AO46" s="34"/>
      <c r="AP46" s="34"/>
      <c r="AQ46" s="34"/>
      <c r="AR46" s="34"/>
    </row>
    <row r="47" spans="1:44" x14ac:dyDescent="0.25">
      <c r="A47" s="32" t="s">
        <v>636</v>
      </c>
      <c r="B47" s="18"/>
      <c r="C47" s="18"/>
      <c r="D47" s="18"/>
      <c r="E47" s="18"/>
      <c r="F47" s="28"/>
      <c r="G47" s="18"/>
      <c r="H47" s="29"/>
      <c r="I47" s="29"/>
      <c r="J47" s="29"/>
      <c r="K47" s="29"/>
      <c r="O47" s="35"/>
      <c r="P47" s="35"/>
      <c r="Q47" s="35"/>
      <c r="R47" s="36"/>
      <c r="S47" s="36"/>
      <c r="T47" s="91"/>
      <c r="AA47" s="18" t="s">
        <v>642</v>
      </c>
      <c r="AB47" s="20" t="s">
        <v>202</v>
      </c>
      <c r="AC47" s="18"/>
      <c r="AD47" s="38"/>
      <c r="AE47" s="18" t="s">
        <v>107</v>
      </c>
      <c r="AF47" s="38"/>
      <c r="AG47" s="18" t="s">
        <v>107</v>
      </c>
      <c r="AH47" s="18"/>
      <c r="AI47" s="18"/>
      <c r="AJ47" s="18"/>
      <c r="AL47" s="25"/>
      <c r="AM47" s="34"/>
      <c r="AN47" s="34"/>
      <c r="AO47" s="34"/>
      <c r="AP47" s="34"/>
      <c r="AQ47" s="34"/>
      <c r="AR47" s="34"/>
    </row>
    <row r="48" spans="1:44" x14ac:dyDescent="0.25">
      <c r="A48" s="32" t="s">
        <v>646</v>
      </c>
      <c r="B48" s="18"/>
      <c r="C48" s="18"/>
      <c r="D48" s="18"/>
      <c r="E48" s="18"/>
      <c r="F48" s="28"/>
      <c r="G48" s="18"/>
      <c r="H48" s="29"/>
      <c r="I48" s="29"/>
      <c r="J48" s="29"/>
      <c r="K48" s="29"/>
      <c r="O48" s="35"/>
      <c r="P48" s="35"/>
      <c r="Q48" s="35"/>
      <c r="R48" s="36"/>
      <c r="S48" s="36"/>
      <c r="T48" s="91"/>
      <c r="AA48" s="18" t="s">
        <v>338</v>
      </c>
      <c r="AB48" s="18" t="s">
        <v>260</v>
      </c>
      <c r="AC48" s="18"/>
      <c r="AD48" s="38"/>
      <c r="AE48" s="18" t="s">
        <v>107</v>
      </c>
      <c r="AF48" s="38"/>
      <c r="AG48" s="18" t="s">
        <v>107</v>
      </c>
      <c r="AH48" s="18"/>
      <c r="AI48" s="18"/>
      <c r="AJ48" s="18"/>
      <c r="AL48" s="25"/>
      <c r="AM48" s="34"/>
      <c r="AN48" s="34"/>
      <c r="AO48" s="34"/>
      <c r="AP48" s="34"/>
      <c r="AQ48" s="34"/>
      <c r="AR48" s="34"/>
    </row>
    <row r="49" spans="1:44" x14ac:dyDescent="0.25">
      <c r="A49" s="32" t="s">
        <v>654</v>
      </c>
      <c r="B49" s="18"/>
      <c r="C49" s="18"/>
      <c r="D49" s="18"/>
      <c r="E49" s="18"/>
      <c r="F49" s="28"/>
      <c r="G49" s="18"/>
      <c r="H49" s="29"/>
      <c r="I49" s="29"/>
      <c r="J49" s="29"/>
      <c r="K49" s="29"/>
      <c r="O49" s="35"/>
      <c r="P49" s="35"/>
      <c r="Q49" s="35"/>
      <c r="R49" s="36"/>
      <c r="S49" s="36"/>
      <c r="T49" s="91"/>
      <c r="AA49" s="18" t="s">
        <v>338</v>
      </c>
      <c r="AB49" s="18" t="s">
        <v>260</v>
      </c>
      <c r="AC49" s="18"/>
      <c r="AD49" s="38"/>
      <c r="AE49" s="18" t="s">
        <v>107</v>
      </c>
      <c r="AF49" s="38"/>
      <c r="AG49" s="18" t="s">
        <v>107</v>
      </c>
      <c r="AH49" s="18"/>
      <c r="AI49" s="18"/>
      <c r="AJ49" s="18"/>
      <c r="AL49" s="25"/>
      <c r="AM49" s="34"/>
      <c r="AN49" s="34"/>
      <c r="AO49" s="34"/>
      <c r="AP49" s="34"/>
      <c r="AQ49" s="34"/>
      <c r="AR49" s="34"/>
    </row>
    <row r="50" spans="1:44" x14ac:dyDescent="0.25">
      <c r="A50" s="32" t="s">
        <v>663</v>
      </c>
      <c r="B50" s="43"/>
      <c r="C50" s="43"/>
      <c r="D50" s="43"/>
      <c r="E50" s="43"/>
      <c r="F50" s="44"/>
      <c r="G50" s="43"/>
      <c r="H50" s="45"/>
      <c r="I50" s="45"/>
      <c r="J50" s="45"/>
      <c r="K50" s="45"/>
      <c r="O50" s="46"/>
      <c r="P50" s="46"/>
      <c r="Q50" s="46"/>
      <c r="R50" s="47"/>
      <c r="S50" s="47"/>
      <c r="T50" s="121"/>
      <c r="AA50" s="43" t="s">
        <v>501</v>
      </c>
      <c r="AB50" s="52" t="s">
        <v>260</v>
      </c>
      <c r="AC50" s="43"/>
      <c r="AD50" s="48"/>
      <c r="AE50" s="43" t="s">
        <v>107</v>
      </c>
      <c r="AF50" s="48"/>
      <c r="AG50" s="43" t="s">
        <v>107</v>
      </c>
      <c r="AH50" s="43"/>
      <c r="AI50" s="43"/>
      <c r="AJ50" s="43"/>
      <c r="AL50" s="49"/>
      <c r="AM50" s="5"/>
      <c r="AN50" s="5"/>
      <c r="AO50" s="5"/>
      <c r="AP50" s="5"/>
      <c r="AQ50" s="5"/>
      <c r="AR50" s="5"/>
    </row>
    <row r="51" spans="1:44" x14ac:dyDescent="0.25">
      <c r="A51" s="32" t="s">
        <v>664</v>
      </c>
      <c r="B51" s="18"/>
      <c r="C51" s="18"/>
      <c r="D51" s="18"/>
      <c r="E51" s="18"/>
      <c r="F51" s="28"/>
      <c r="G51" s="18"/>
      <c r="H51" s="29"/>
      <c r="I51" s="29"/>
      <c r="J51" s="29"/>
      <c r="K51" s="29"/>
      <c r="O51" s="35"/>
      <c r="P51" s="35"/>
      <c r="Q51" s="35"/>
      <c r="R51" s="36"/>
      <c r="S51" s="36"/>
      <c r="T51" s="91"/>
      <c r="AA51" s="18" t="s">
        <v>669</v>
      </c>
      <c r="AB51" s="20" t="s">
        <v>202</v>
      </c>
      <c r="AC51" s="18"/>
      <c r="AD51" s="38"/>
      <c r="AE51" s="18" t="s">
        <v>107</v>
      </c>
      <c r="AF51" s="38"/>
      <c r="AG51" s="18" t="s">
        <v>107</v>
      </c>
      <c r="AH51" s="18"/>
      <c r="AI51" s="18"/>
      <c r="AJ51" s="18"/>
      <c r="AL51" s="25"/>
      <c r="AM51" s="34"/>
      <c r="AN51" s="34"/>
      <c r="AO51" s="34"/>
      <c r="AP51" s="34"/>
      <c r="AQ51" s="34"/>
      <c r="AR51" s="34"/>
    </row>
    <row r="52" spans="1:44" x14ac:dyDescent="0.25">
      <c r="A52" s="32" t="s">
        <v>673</v>
      </c>
      <c r="B52" s="18"/>
      <c r="C52" s="18"/>
      <c r="D52" s="18"/>
      <c r="E52" s="18"/>
      <c r="F52" s="28"/>
      <c r="G52" s="18"/>
      <c r="H52" s="54"/>
      <c r="I52" s="54"/>
      <c r="J52" s="54"/>
      <c r="K52" s="29"/>
      <c r="O52" s="35"/>
      <c r="P52" s="35"/>
      <c r="Q52" s="35"/>
      <c r="R52" s="36"/>
      <c r="S52" s="36"/>
      <c r="T52" s="91"/>
      <c r="AA52" s="18" t="s">
        <v>678</v>
      </c>
      <c r="AB52" s="18" t="s">
        <v>260</v>
      </c>
      <c r="AC52" s="18"/>
      <c r="AD52" s="38"/>
      <c r="AE52" s="18" t="s">
        <v>107</v>
      </c>
      <c r="AF52" s="38"/>
      <c r="AG52" s="18" t="s">
        <v>107</v>
      </c>
      <c r="AH52" s="18"/>
      <c r="AI52" s="18"/>
      <c r="AJ52" s="18"/>
      <c r="AL52" s="25"/>
      <c r="AM52" s="34"/>
      <c r="AN52" s="34"/>
      <c r="AO52" s="34"/>
      <c r="AP52" s="34"/>
      <c r="AQ52" s="34"/>
      <c r="AR52" s="34"/>
    </row>
    <row r="53" spans="1:44" x14ac:dyDescent="0.25">
      <c r="A53" s="32" t="s">
        <v>682</v>
      </c>
      <c r="B53" s="43"/>
      <c r="C53" s="43"/>
      <c r="D53" s="43"/>
      <c r="E53" s="43"/>
      <c r="F53" s="44"/>
      <c r="G53" s="43"/>
      <c r="H53" s="45"/>
      <c r="I53" s="45"/>
      <c r="J53" s="45"/>
      <c r="K53" s="45"/>
      <c r="O53" s="46"/>
      <c r="P53" s="46"/>
      <c r="Q53" s="46"/>
      <c r="R53" s="47"/>
      <c r="S53" s="47"/>
      <c r="T53" s="121"/>
      <c r="AA53" s="43" t="s">
        <v>683</v>
      </c>
      <c r="AB53" s="52" t="s">
        <v>260</v>
      </c>
      <c r="AC53" s="43"/>
      <c r="AD53" s="48"/>
      <c r="AE53" s="43" t="s">
        <v>107</v>
      </c>
      <c r="AF53" s="48"/>
      <c r="AG53" s="43" t="s">
        <v>107</v>
      </c>
      <c r="AH53" s="43"/>
      <c r="AI53" s="43"/>
      <c r="AJ53" s="43"/>
      <c r="AL53" s="49"/>
      <c r="AM53" s="5"/>
      <c r="AN53" s="5"/>
      <c r="AO53" s="5"/>
      <c r="AP53" s="5"/>
      <c r="AQ53" s="5"/>
      <c r="AR53" s="5"/>
    </row>
    <row r="54" spans="1:44" x14ac:dyDescent="0.25">
      <c r="A54" s="32" t="s">
        <v>684</v>
      </c>
      <c r="B54" s="18"/>
      <c r="C54" s="18"/>
      <c r="D54" s="18"/>
      <c r="E54" s="18"/>
      <c r="F54" s="28"/>
      <c r="G54" s="18"/>
      <c r="H54" s="29"/>
      <c r="I54" s="29"/>
      <c r="J54" s="29"/>
      <c r="K54" s="29"/>
      <c r="O54" s="35"/>
      <c r="P54" s="35"/>
      <c r="Q54" s="35"/>
      <c r="R54" s="36"/>
      <c r="S54" s="36"/>
      <c r="T54" s="91"/>
      <c r="AA54" s="18" t="s">
        <v>690</v>
      </c>
      <c r="AB54" s="18" t="s">
        <v>260</v>
      </c>
      <c r="AC54" s="18"/>
      <c r="AD54" s="38"/>
      <c r="AE54" s="18" t="s">
        <v>107</v>
      </c>
      <c r="AF54" s="38"/>
      <c r="AG54" s="18" t="s">
        <v>107</v>
      </c>
      <c r="AH54" s="18"/>
      <c r="AI54" s="18"/>
      <c r="AJ54" s="18"/>
      <c r="AL54" s="25"/>
      <c r="AM54" s="34"/>
      <c r="AN54" s="34"/>
      <c r="AO54" s="34"/>
      <c r="AP54" s="34"/>
      <c r="AQ54" s="34"/>
      <c r="AR54" s="34"/>
    </row>
    <row r="55" spans="1:44" x14ac:dyDescent="0.25">
      <c r="A55" s="32" t="s">
        <v>694</v>
      </c>
      <c r="B55" s="18"/>
      <c r="C55" s="18"/>
      <c r="D55" s="18"/>
      <c r="E55" s="18"/>
      <c r="F55" s="28"/>
      <c r="G55" s="18"/>
      <c r="H55" s="29"/>
      <c r="I55" s="29"/>
      <c r="J55" s="29"/>
      <c r="K55" s="29"/>
      <c r="O55" s="35"/>
      <c r="P55" s="35"/>
      <c r="Q55" s="35"/>
      <c r="R55" s="36"/>
      <c r="S55" s="36"/>
      <c r="T55" s="91"/>
      <c r="AA55" s="18" t="s">
        <v>185</v>
      </c>
      <c r="AB55" s="18" t="s">
        <v>260</v>
      </c>
      <c r="AC55" s="18"/>
      <c r="AD55" s="38"/>
      <c r="AE55" s="18" t="s">
        <v>107</v>
      </c>
      <c r="AF55" s="38"/>
      <c r="AG55" s="18" t="s">
        <v>107</v>
      </c>
      <c r="AH55" s="18"/>
      <c r="AI55" s="18"/>
      <c r="AJ55" s="18"/>
      <c r="AL55" s="25"/>
      <c r="AM55" s="34"/>
      <c r="AN55" s="34"/>
      <c r="AO55" s="34"/>
      <c r="AP55" s="34"/>
      <c r="AQ55" s="34"/>
      <c r="AR55" s="34"/>
    </row>
    <row r="56" spans="1:44" x14ac:dyDescent="0.25">
      <c r="A56" s="32" t="s">
        <v>702</v>
      </c>
      <c r="B56" s="18"/>
      <c r="C56" s="18"/>
      <c r="D56" s="18"/>
      <c r="E56" s="18"/>
      <c r="F56" s="28"/>
      <c r="G56" s="18"/>
      <c r="H56" s="29"/>
      <c r="I56" s="29"/>
      <c r="J56" s="29"/>
      <c r="K56" s="29"/>
      <c r="O56" s="35"/>
      <c r="P56" s="35"/>
      <c r="Q56" s="35"/>
      <c r="R56" s="36"/>
      <c r="S56" s="36"/>
      <c r="T56" s="91"/>
      <c r="AA56" s="18" t="s">
        <v>317</v>
      </c>
      <c r="AB56" s="20" t="s">
        <v>426</v>
      </c>
      <c r="AC56" s="18"/>
      <c r="AD56" s="38"/>
      <c r="AE56" s="18" t="s">
        <v>107</v>
      </c>
      <c r="AF56" s="38"/>
      <c r="AG56" s="18" t="s">
        <v>107</v>
      </c>
      <c r="AH56" s="18"/>
      <c r="AI56" s="18"/>
      <c r="AJ56" s="18"/>
      <c r="AL56" s="25"/>
      <c r="AM56" s="34"/>
      <c r="AN56" s="34"/>
      <c r="AO56" s="34"/>
      <c r="AP56" s="34"/>
      <c r="AQ56" s="34"/>
      <c r="AR56" s="34"/>
    </row>
    <row r="57" spans="1:44" x14ac:dyDescent="0.25">
      <c r="A57" s="32" t="s">
        <v>711</v>
      </c>
      <c r="B57" s="18"/>
      <c r="C57" s="18"/>
      <c r="D57" s="18"/>
      <c r="E57" s="18"/>
      <c r="F57" s="28"/>
      <c r="G57" s="18"/>
      <c r="H57" s="29"/>
      <c r="I57" s="29"/>
      <c r="J57" s="29"/>
      <c r="K57" s="29"/>
      <c r="O57" s="35"/>
      <c r="P57" s="35"/>
      <c r="Q57" s="35"/>
      <c r="R57" s="36"/>
      <c r="S57" s="36"/>
      <c r="T57" s="91"/>
      <c r="AA57" s="18" t="s">
        <v>716</v>
      </c>
      <c r="AB57" s="20" t="s">
        <v>260</v>
      </c>
      <c r="AC57" s="18"/>
      <c r="AD57" s="38"/>
      <c r="AE57" s="18" t="s">
        <v>107</v>
      </c>
      <c r="AF57" s="38"/>
      <c r="AG57" s="18" t="s">
        <v>107</v>
      </c>
      <c r="AH57" s="18"/>
      <c r="AI57" s="18"/>
      <c r="AJ57" s="18"/>
      <c r="AL57" s="25"/>
      <c r="AM57" s="34"/>
      <c r="AN57" s="34"/>
      <c r="AO57" s="34"/>
      <c r="AP57" s="34"/>
      <c r="AQ57" s="34"/>
      <c r="AR57" s="34"/>
    </row>
    <row r="58" spans="1:44" x14ac:dyDescent="0.25">
      <c r="A58" s="32" t="s">
        <v>719</v>
      </c>
      <c r="B58" s="43"/>
      <c r="C58" s="43"/>
      <c r="D58" s="43"/>
      <c r="E58" s="43"/>
      <c r="F58" s="44"/>
      <c r="G58" s="43"/>
      <c r="H58" s="45"/>
      <c r="I58" s="45"/>
      <c r="J58" s="45"/>
      <c r="K58" s="45"/>
      <c r="O58" s="46"/>
      <c r="P58" s="46"/>
      <c r="Q58" s="46"/>
      <c r="R58" s="47"/>
      <c r="S58" s="47"/>
      <c r="T58" s="121"/>
      <c r="AA58" s="43" t="s">
        <v>720</v>
      </c>
      <c r="AB58" s="52" t="s">
        <v>260</v>
      </c>
      <c r="AC58" s="43"/>
      <c r="AD58" s="48"/>
      <c r="AE58" s="43" t="s">
        <v>107</v>
      </c>
      <c r="AF58" s="48"/>
      <c r="AG58" s="43" t="s">
        <v>107</v>
      </c>
      <c r="AH58" s="43"/>
      <c r="AI58" s="43"/>
      <c r="AJ58" s="43"/>
      <c r="AL58" s="49"/>
      <c r="AM58" s="5"/>
      <c r="AN58" s="5"/>
      <c r="AO58" s="5"/>
      <c r="AP58" s="5"/>
      <c r="AQ58" s="5"/>
      <c r="AR58" s="5"/>
    </row>
    <row r="59" spans="1:44" x14ac:dyDescent="0.25">
      <c r="A59" s="32" t="s">
        <v>721</v>
      </c>
      <c r="B59" s="18"/>
      <c r="C59" s="18"/>
      <c r="D59" s="18"/>
      <c r="E59" s="18"/>
      <c r="F59" s="28"/>
      <c r="G59" s="18"/>
      <c r="H59" s="29"/>
      <c r="I59" s="29"/>
      <c r="J59" s="29"/>
      <c r="K59" s="29"/>
      <c r="O59" s="35"/>
      <c r="P59" s="35"/>
      <c r="Q59" s="35"/>
      <c r="R59" s="36"/>
      <c r="S59" s="36"/>
      <c r="T59" s="91"/>
      <c r="AA59" s="18" t="s">
        <v>338</v>
      </c>
      <c r="AB59" s="18" t="s">
        <v>260</v>
      </c>
      <c r="AC59" s="18"/>
      <c r="AD59" s="38"/>
      <c r="AE59" s="18" t="s">
        <v>107</v>
      </c>
      <c r="AF59" s="38"/>
      <c r="AG59" s="18" t="s">
        <v>107</v>
      </c>
      <c r="AH59" s="18"/>
      <c r="AI59" s="18"/>
      <c r="AJ59" s="18"/>
      <c r="AL59" s="25"/>
      <c r="AM59" s="34"/>
      <c r="AN59" s="34"/>
      <c r="AO59" s="34"/>
      <c r="AP59" s="34"/>
      <c r="AQ59" s="34"/>
      <c r="AR59" s="34"/>
    </row>
    <row r="60" spans="1:44" x14ac:dyDescent="0.25">
      <c r="A60" s="32" t="s">
        <v>728</v>
      </c>
      <c r="B60" s="57"/>
      <c r="C60" s="57"/>
      <c r="D60" s="57"/>
      <c r="E60" s="57"/>
      <c r="F60" s="58"/>
      <c r="G60" s="57"/>
      <c r="H60" s="59"/>
      <c r="I60" s="59"/>
      <c r="J60" s="59"/>
      <c r="K60" s="59"/>
      <c r="O60" s="60"/>
      <c r="P60" s="60"/>
      <c r="Q60" s="60"/>
      <c r="R60" s="61"/>
      <c r="S60" s="61"/>
      <c r="T60" s="122"/>
      <c r="AA60" s="57" t="s">
        <v>444</v>
      </c>
      <c r="AB60" s="57"/>
      <c r="AC60" s="57"/>
      <c r="AD60" s="62"/>
      <c r="AE60" s="57" t="s">
        <v>107</v>
      </c>
      <c r="AF60" s="62"/>
      <c r="AG60" s="57" t="s">
        <v>107</v>
      </c>
      <c r="AH60" s="57"/>
      <c r="AI60" s="57"/>
      <c r="AJ60" s="63"/>
      <c r="AL60" s="64"/>
      <c r="AM60" s="65"/>
      <c r="AN60" s="65"/>
      <c r="AO60" s="65"/>
      <c r="AP60" s="65"/>
      <c r="AQ60" s="65"/>
      <c r="AR60" s="65"/>
    </row>
    <row r="61" spans="1:44" x14ac:dyDescent="0.25">
      <c r="A61" s="32" t="s">
        <v>729</v>
      </c>
      <c r="B61" s="18"/>
      <c r="C61" s="18"/>
      <c r="D61" s="18"/>
      <c r="E61" s="18"/>
      <c r="F61" s="28"/>
      <c r="G61" s="18"/>
      <c r="H61" s="29"/>
      <c r="I61" s="29"/>
      <c r="J61" s="29"/>
      <c r="K61" s="29"/>
      <c r="O61" s="35"/>
      <c r="P61" s="35"/>
      <c r="Q61" s="35"/>
      <c r="R61" s="36"/>
      <c r="S61" s="36"/>
      <c r="T61" s="91"/>
      <c r="AA61" s="18" t="s">
        <v>735</v>
      </c>
      <c r="AB61" s="18" t="s">
        <v>260</v>
      </c>
      <c r="AC61" s="18"/>
      <c r="AD61" s="38"/>
      <c r="AE61" s="18" t="s">
        <v>107</v>
      </c>
      <c r="AF61" s="53"/>
      <c r="AG61" s="18" t="s">
        <v>107</v>
      </c>
      <c r="AH61" s="18"/>
      <c r="AI61" s="18"/>
      <c r="AJ61" s="18"/>
      <c r="AL61" s="25"/>
      <c r="AM61" s="34"/>
      <c r="AN61" s="34"/>
      <c r="AO61" s="34"/>
      <c r="AP61" s="34"/>
      <c r="AQ61" s="34"/>
      <c r="AR61" s="34"/>
    </row>
    <row r="62" spans="1:44" x14ac:dyDescent="0.25">
      <c r="A62" s="32" t="s">
        <v>738</v>
      </c>
      <c r="B62" s="43"/>
      <c r="C62" s="43"/>
      <c r="D62" s="43"/>
      <c r="E62" s="43"/>
      <c r="F62" s="44"/>
      <c r="G62" s="43"/>
      <c r="H62" s="45"/>
      <c r="I62" s="45"/>
      <c r="J62" s="45"/>
      <c r="K62" s="45"/>
      <c r="O62" s="46"/>
      <c r="P62" s="46"/>
      <c r="Q62" s="46"/>
      <c r="R62" s="47"/>
      <c r="S62" s="47"/>
      <c r="T62" s="121"/>
      <c r="AA62" s="43" t="s">
        <v>501</v>
      </c>
      <c r="AB62" s="52" t="s">
        <v>260</v>
      </c>
      <c r="AC62" s="43"/>
      <c r="AD62" s="48"/>
      <c r="AE62" s="43" t="s">
        <v>107</v>
      </c>
      <c r="AF62" s="48"/>
      <c r="AG62" s="43" t="s">
        <v>107</v>
      </c>
      <c r="AH62" s="43"/>
      <c r="AI62" s="43"/>
      <c r="AJ62" s="43"/>
      <c r="AL62" s="49"/>
      <c r="AM62" s="5"/>
      <c r="AN62" s="5"/>
      <c r="AO62" s="5"/>
      <c r="AP62" s="5"/>
      <c r="AQ62" s="5"/>
      <c r="AR62" s="5"/>
    </row>
    <row r="63" spans="1:44" x14ac:dyDescent="0.25">
      <c r="A63" s="32" t="s">
        <v>739</v>
      </c>
      <c r="B63" s="18"/>
      <c r="C63" s="18"/>
      <c r="D63" s="18"/>
      <c r="E63" s="18"/>
      <c r="F63" s="28"/>
      <c r="G63" s="18"/>
      <c r="H63" s="29"/>
      <c r="I63" s="29"/>
      <c r="J63" s="29"/>
      <c r="K63" s="29"/>
      <c r="O63" s="35"/>
      <c r="P63" s="35"/>
      <c r="Q63" s="35"/>
      <c r="R63" s="36"/>
      <c r="S63" s="36"/>
      <c r="T63" s="91"/>
      <c r="AA63" s="18" t="s">
        <v>338</v>
      </c>
      <c r="AB63" s="20" t="s">
        <v>260</v>
      </c>
      <c r="AC63" s="18"/>
      <c r="AD63" s="38"/>
      <c r="AE63" s="18" t="s">
        <v>107</v>
      </c>
      <c r="AF63" s="38"/>
      <c r="AG63" s="18" t="s">
        <v>107</v>
      </c>
      <c r="AH63" s="18"/>
      <c r="AI63" s="18"/>
      <c r="AJ63" s="18"/>
      <c r="AL63" s="25"/>
      <c r="AM63" s="34"/>
      <c r="AN63" s="34"/>
      <c r="AO63" s="34"/>
      <c r="AP63" s="34"/>
      <c r="AQ63" s="34"/>
      <c r="AR63" s="34"/>
    </row>
    <row r="64" spans="1:44" x14ac:dyDescent="0.25">
      <c r="A64" s="32" t="s">
        <v>748</v>
      </c>
      <c r="B64" s="18"/>
      <c r="C64" s="18"/>
      <c r="D64" s="18"/>
      <c r="E64" s="18"/>
      <c r="F64" s="28"/>
      <c r="G64" s="18"/>
      <c r="H64" s="29"/>
      <c r="I64" s="29"/>
      <c r="J64" s="29"/>
      <c r="K64" s="29"/>
      <c r="O64" s="35"/>
      <c r="P64" s="35"/>
      <c r="Q64" s="35"/>
      <c r="R64" s="36"/>
      <c r="S64" s="36"/>
      <c r="T64" s="91"/>
      <c r="AA64" s="18" t="s">
        <v>754</v>
      </c>
      <c r="AB64" s="20" t="s">
        <v>260</v>
      </c>
      <c r="AC64" s="18"/>
      <c r="AD64" s="38"/>
      <c r="AE64" s="18" t="s">
        <v>107</v>
      </c>
      <c r="AF64" s="38"/>
      <c r="AG64" s="18" t="s">
        <v>107</v>
      </c>
      <c r="AH64" s="18"/>
      <c r="AI64" s="18"/>
      <c r="AJ64" s="18"/>
      <c r="AL64" s="25"/>
      <c r="AM64" s="34"/>
      <c r="AN64" s="34"/>
      <c r="AO64" s="34"/>
      <c r="AP64" s="34"/>
      <c r="AQ64" s="34"/>
      <c r="AR64" s="34"/>
    </row>
    <row r="65" spans="1:44" x14ac:dyDescent="0.25">
      <c r="A65" s="32" t="s">
        <v>758</v>
      </c>
      <c r="B65" s="18"/>
      <c r="C65" s="18"/>
      <c r="D65" s="18"/>
      <c r="E65" s="18"/>
      <c r="F65" s="28"/>
      <c r="G65" s="18"/>
      <c r="H65" s="29"/>
      <c r="I65" s="29"/>
      <c r="J65" s="29"/>
      <c r="K65" s="29"/>
      <c r="O65" s="35"/>
      <c r="P65" s="35"/>
      <c r="Q65" s="35"/>
      <c r="R65" s="36"/>
      <c r="S65" s="36"/>
      <c r="T65" s="91"/>
      <c r="AA65" s="18" t="s">
        <v>759</v>
      </c>
      <c r="AB65" s="20" t="s">
        <v>260</v>
      </c>
      <c r="AC65" s="18"/>
      <c r="AD65" s="38"/>
      <c r="AE65" s="18" t="s">
        <v>107</v>
      </c>
      <c r="AF65" s="38"/>
      <c r="AG65" s="18" t="s">
        <v>107</v>
      </c>
      <c r="AH65" s="18"/>
      <c r="AI65" s="18"/>
      <c r="AJ65" s="18"/>
      <c r="AL65" s="25"/>
      <c r="AM65" s="34"/>
      <c r="AN65" s="34"/>
      <c r="AO65" s="34"/>
      <c r="AP65" s="34"/>
      <c r="AQ65" s="34"/>
      <c r="AR65" s="34"/>
    </row>
    <row r="66" spans="1:44" x14ac:dyDescent="0.25">
      <c r="A66" s="32" t="s">
        <v>760</v>
      </c>
      <c r="B66" s="43"/>
      <c r="C66" s="43"/>
      <c r="D66" s="43"/>
      <c r="E66" s="43"/>
      <c r="F66" s="44"/>
      <c r="G66" s="43"/>
      <c r="H66" s="45"/>
      <c r="I66" s="45"/>
      <c r="J66" s="45"/>
      <c r="K66" s="45"/>
      <c r="O66" s="46"/>
      <c r="P66" s="46"/>
      <c r="Q66" s="46"/>
      <c r="R66" s="47"/>
      <c r="S66" s="47"/>
      <c r="T66" s="121"/>
      <c r="AA66" s="43" t="s">
        <v>761</v>
      </c>
      <c r="AB66" s="52" t="s">
        <v>260</v>
      </c>
      <c r="AC66" s="43"/>
      <c r="AD66" s="48"/>
      <c r="AE66" s="43" t="s">
        <v>107</v>
      </c>
      <c r="AF66" s="48"/>
      <c r="AG66" s="43" t="s">
        <v>107</v>
      </c>
      <c r="AH66" s="43"/>
      <c r="AI66" s="43"/>
      <c r="AJ66" s="43"/>
      <c r="AL66" s="49"/>
      <c r="AM66" s="5"/>
      <c r="AN66" s="5"/>
      <c r="AO66" s="5"/>
      <c r="AP66" s="5"/>
      <c r="AQ66" s="5"/>
      <c r="AR66" s="5"/>
    </row>
    <row r="67" spans="1:44" x14ac:dyDescent="0.25">
      <c r="A67" s="32" t="s">
        <v>762</v>
      </c>
      <c r="B67" s="18"/>
      <c r="C67" s="18"/>
      <c r="D67" s="18"/>
      <c r="E67" s="18"/>
      <c r="F67" s="28"/>
      <c r="G67" s="18"/>
      <c r="H67" s="29"/>
      <c r="I67" s="29"/>
      <c r="J67" s="29"/>
      <c r="K67" s="29"/>
      <c r="O67" s="35"/>
      <c r="P67" s="35"/>
      <c r="Q67" s="35"/>
      <c r="R67" s="36"/>
      <c r="S67" s="36"/>
      <c r="T67" s="91"/>
      <c r="AA67" s="18" t="s">
        <v>769</v>
      </c>
      <c r="AB67" s="18" t="s">
        <v>225</v>
      </c>
      <c r="AC67" s="18"/>
      <c r="AD67" s="53"/>
      <c r="AE67" s="53" t="s">
        <v>107</v>
      </c>
      <c r="AF67" s="53"/>
      <c r="AG67" s="18" t="s">
        <v>107</v>
      </c>
      <c r="AH67" s="18"/>
      <c r="AI67" s="18"/>
      <c r="AJ67" s="18"/>
      <c r="AL67" s="25"/>
      <c r="AM67" s="34"/>
      <c r="AN67" s="34"/>
      <c r="AO67" s="34"/>
      <c r="AP67" s="34"/>
      <c r="AQ67" s="34"/>
      <c r="AR67" s="34"/>
    </row>
    <row r="68" spans="1:44" x14ac:dyDescent="0.25">
      <c r="A68" s="32" t="s">
        <v>775</v>
      </c>
      <c r="B68" s="18"/>
      <c r="C68" s="18"/>
      <c r="D68" s="18"/>
      <c r="E68" s="18"/>
      <c r="F68" s="28"/>
      <c r="G68" s="18"/>
      <c r="H68" s="29"/>
      <c r="I68" s="29"/>
      <c r="J68" s="29"/>
      <c r="K68" s="29"/>
      <c r="O68" s="35"/>
      <c r="P68" s="35"/>
      <c r="Q68" s="35"/>
      <c r="R68" s="36"/>
      <c r="S68" s="36"/>
      <c r="T68" s="91"/>
      <c r="AA68" s="18" t="s">
        <v>780</v>
      </c>
      <c r="AB68" s="20" t="s">
        <v>260</v>
      </c>
      <c r="AC68" s="18"/>
      <c r="AD68" s="38"/>
      <c r="AE68" s="18" t="s">
        <v>107</v>
      </c>
      <c r="AF68" s="38"/>
      <c r="AG68" s="18" t="s">
        <v>107</v>
      </c>
      <c r="AH68" s="18"/>
      <c r="AI68" s="18"/>
      <c r="AJ68" s="18"/>
      <c r="AL68" s="25"/>
      <c r="AM68" s="34"/>
      <c r="AN68" s="34"/>
      <c r="AO68" s="34"/>
      <c r="AP68" s="34"/>
      <c r="AQ68" s="34"/>
      <c r="AR68" s="34"/>
    </row>
    <row r="69" spans="1:44" x14ac:dyDescent="0.25">
      <c r="A69" s="32" t="s">
        <v>784</v>
      </c>
      <c r="B69" s="43"/>
      <c r="C69" s="43"/>
      <c r="D69" s="43"/>
      <c r="E69" s="43"/>
      <c r="F69" s="44"/>
      <c r="G69" s="43"/>
      <c r="H69" s="45"/>
      <c r="I69" s="45"/>
      <c r="J69" s="45"/>
      <c r="K69" s="45"/>
      <c r="O69" s="46"/>
      <c r="P69" s="46"/>
      <c r="Q69" s="46"/>
      <c r="R69" s="47"/>
      <c r="S69" s="47"/>
      <c r="T69" s="121"/>
      <c r="AA69" s="43" t="s">
        <v>414</v>
      </c>
      <c r="AB69" s="52" t="s">
        <v>260</v>
      </c>
      <c r="AC69" s="43"/>
      <c r="AD69" s="48"/>
      <c r="AE69" s="43" t="s">
        <v>107</v>
      </c>
      <c r="AF69" s="66"/>
      <c r="AG69" s="43" t="s">
        <v>107</v>
      </c>
      <c r="AH69" s="43"/>
      <c r="AI69" s="43"/>
      <c r="AJ69" s="43"/>
      <c r="AL69" s="49"/>
      <c r="AM69" s="5"/>
      <c r="AN69" s="5"/>
      <c r="AO69" s="5"/>
      <c r="AP69" s="5"/>
      <c r="AQ69" s="5"/>
      <c r="AR69" s="5"/>
    </row>
    <row r="70" spans="1:44" x14ac:dyDescent="0.25">
      <c r="A70" s="32" t="s">
        <v>786</v>
      </c>
      <c r="B70" s="18"/>
      <c r="C70" s="18"/>
      <c r="D70" s="18"/>
      <c r="E70" s="18"/>
      <c r="F70" s="28"/>
      <c r="G70" s="18"/>
      <c r="H70" s="29"/>
      <c r="I70" s="29"/>
      <c r="J70" s="29"/>
      <c r="K70" s="29"/>
      <c r="O70" s="35"/>
      <c r="P70" s="35"/>
      <c r="Q70" s="35"/>
      <c r="R70" s="36"/>
      <c r="S70" s="36"/>
      <c r="T70" s="91"/>
      <c r="AA70" s="18" t="s">
        <v>444</v>
      </c>
      <c r="AB70" s="20" t="s">
        <v>260</v>
      </c>
      <c r="AC70" s="18"/>
      <c r="AD70" s="38"/>
      <c r="AE70" s="18" t="s">
        <v>107</v>
      </c>
      <c r="AF70" s="38"/>
      <c r="AG70" s="18" t="s">
        <v>107</v>
      </c>
      <c r="AH70" s="18"/>
      <c r="AI70" s="18"/>
      <c r="AJ70" s="18"/>
      <c r="AL70" s="25"/>
      <c r="AM70" s="34"/>
      <c r="AN70" s="34"/>
      <c r="AO70" s="34"/>
      <c r="AP70" s="34"/>
      <c r="AQ70" s="34"/>
      <c r="AR70" s="34"/>
    </row>
    <row r="71" spans="1:44" x14ac:dyDescent="0.25">
      <c r="A71" s="32" t="s">
        <v>793</v>
      </c>
      <c r="B71" s="18"/>
      <c r="C71" s="18"/>
      <c r="D71" s="18"/>
      <c r="E71" s="18"/>
      <c r="F71" s="28"/>
      <c r="G71" s="18"/>
      <c r="H71" s="29"/>
      <c r="I71" s="29"/>
      <c r="J71" s="29"/>
      <c r="K71" s="29"/>
      <c r="O71" s="35"/>
      <c r="P71" s="35"/>
      <c r="Q71" s="35"/>
      <c r="R71" s="36"/>
      <c r="S71" s="36"/>
      <c r="T71" s="91"/>
      <c r="AA71" s="18" t="s">
        <v>797</v>
      </c>
      <c r="AB71" s="20" t="s">
        <v>225</v>
      </c>
      <c r="AC71" s="18"/>
      <c r="AD71" s="38"/>
      <c r="AE71" s="18" t="s">
        <v>107</v>
      </c>
      <c r="AF71" s="38"/>
      <c r="AG71" s="18" t="s">
        <v>107</v>
      </c>
      <c r="AH71" s="18"/>
      <c r="AI71" s="18"/>
      <c r="AJ71" s="18"/>
      <c r="AL71" s="25"/>
      <c r="AM71" s="34"/>
      <c r="AN71" s="34"/>
      <c r="AO71" s="34"/>
      <c r="AP71" s="34"/>
      <c r="AQ71" s="34"/>
      <c r="AR71" s="34"/>
    </row>
    <row r="72" spans="1:44" x14ac:dyDescent="0.25">
      <c r="A72" s="32" t="s">
        <v>801</v>
      </c>
      <c r="B72" s="43"/>
      <c r="C72" s="43"/>
      <c r="D72" s="43"/>
      <c r="E72" s="43"/>
      <c r="F72" s="44"/>
      <c r="G72" s="43"/>
      <c r="H72" s="45"/>
      <c r="I72" s="45"/>
      <c r="J72" s="45"/>
      <c r="K72" s="45"/>
      <c r="O72" s="46"/>
      <c r="P72" s="46"/>
      <c r="Q72" s="46"/>
      <c r="R72" s="47"/>
      <c r="S72" s="47"/>
      <c r="T72" s="121"/>
      <c r="AA72" s="43" t="s">
        <v>761</v>
      </c>
      <c r="AB72" s="52" t="s">
        <v>260</v>
      </c>
      <c r="AC72" s="43"/>
      <c r="AD72" s="48"/>
      <c r="AE72" s="43" t="s">
        <v>107</v>
      </c>
      <c r="AF72" s="48"/>
      <c r="AG72" s="43" t="s">
        <v>107</v>
      </c>
      <c r="AH72" s="43"/>
      <c r="AI72" s="43"/>
      <c r="AJ72" s="43"/>
      <c r="AL72" s="49"/>
      <c r="AM72" s="5"/>
      <c r="AN72" s="5"/>
      <c r="AO72" s="5"/>
      <c r="AP72" s="5"/>
      <c r="AQ72" s="5"/>
      <c r="AR72" s="5"/>
    </row>
    <row r="73" spans="1:44" x14ac:dyDescent="0.25">
      <c r="A73" s="32" t="s">
        <v>802</v>
      </c>
      <c r="B73" s="18"/>
      <c r="C73" s="18"/>
      <c r="D73" s="18"/>
      <c r="E73" s="18"/>
      <c r="F73" s="28"/>
      <c r="G73" s="18"/>
      <c r="H73" s="29"/>
      <c r="I73" s="29"/>
      <c r="J73" s="29"/>
      <c r="K73" s="29"/>
      <c r="O73" s="35"/>
      <c r="P73" s="35"/>
      <c r="Q73" s="35"/>
      <c r="R73" s="36"/>
      <c r="S73" s="36"/>
      <c r="T73" s="91"/>
      <c r="AA73" s="18" t="s">
        <v>807</v>
      </c>
      <c r="AB73" s="20" t="s">
        <v>260</v>
      </c>
      <c r="AC73" s="18"/>
      <c r="AD73" s="38"/>
      <c r="AE73" s="18" t="s">
        <v>107</v>
      </c>
      <c r="AF73" s="38"/>
      <c r="AG73" s="18" t="s">
        <v>107</v>
      </c>
      <c r="AH73" s="18"/>
      <c r="AI73" s="18"/>
      <c r="AJ73" s="18"/>
      <c r="AL73" s="25"/>
      <c r="AM73" s="34"/>
      <c r="AN73" s="34"/>
      <c r="AO73" s="34"/>
      <c r="AP73" s="34"/>
      <c r="AQ73" s="34"/>
      <c r="AR73" s="34"/>
    </row>
    <row r="74" spans="1:44" x14ac:dyDescent="0.25">
      <c r="A74" s="32" t="s">
        <v>810</v>
      </c>
      <c r="B74" s="18"/>
      <c r="C74" s="18"/>
      <c r="D74" s="18"/>
      <c r="E74" s="18"/>
      <c r="F74" s="28"/>
      <c r="G74" s="18"/>
      <c r="H74" s="29"/>
      <c r="I74" s="29"/>
      <c r="J74" s="29"/>
      <c r="K74" s="29"/>
      <c r="O74" s="35"/>
      <c r="P74" s="35"/>
      <c r="Q74" s="35"/>
      <c r="R74" s="36"/>
      <c r="S74" s="36"/>
      <c r="T74" s="91"/>
      <c r="AA74" s="18" t="s">
        <v>815</v>
      </c>
      <c r="AB74" s="20" t="s">
        <v>202</v>
      </c>
      <c r="AC74" s="18"/>
      <c r="AD74" s="38"/>
      <c r="AE74" s="18" t="s">
        <v>107</v>
      </c>
      <c r="AF74" s="38"/>
      <c r="AG74" s="18" t="s">
        <v>107</v>
      </c>
      <c r="AH74" s="18"/>
      <c r="AI74" s="18"/>
      <c r="AJ74" s="18"/>
      <c r="AL74" s="25"/>
      <c r="AM74" s="34"/>
      <c r="AN74" s="34"/>
      <c r="AO74" s="34"/>
      <c r="AP74" s="34"/>
      <c r="AQ74" s="34"/>
      <c r="AR74" s="34"/>
    </row>
    <row r="75" spans="1:44" x14ac:dyDescent="0.25">
      <c r="A75" s="32" t="s">
        <v>819</v>
      </c>
      <c r="B75" s="57"/>
      <c r="C75" s="57"/>
      <c r="D75" s="57"/>
      <c r="E75" s="57"/>
      <c r="F75" s="58"/>
      <c r="G75" s="57"/>
      <c r="H75" s="59"/>
      <c r="I75" s="59"/>
      <c r="J75" s="59"/>
      <c r="K75" s="59"/>
      <c r="O75" s="60"/>
      <c r="P75" s="60"/>
      <c r="Q75" s="60"/>
      <c r="R75" s="61"/>
      <c r="S75" s="61"/>
      <c r="T75" s="122"/>
      <c r="AA75" s="57" t="s">
        <v>444</v>
      </c>
      <c r="AB75" s="57" t="s">
        <v>820</v>
      </c>
      <c r="AC75" s="57"/>
      <c r="AD75" s="62"/>
      <c r="AE75" s="57" t="s">
        <v>107</v>
      </c>
      <c r="AF75" s="67"/>
      <c r="AG75" s="57" t="s">
        <v>107</v>
      </c>
      <c r="AH75" s="57"/>
      <c r="AI75" s="57"/>
      <c r="AJ75" s="57"/>
      <c r="AL75" s="64"/>
      <c r="AM75" s="65"/>
      <c r="AN75" s="65"/>
      <c r="AO75" s="65"/>
      <c r="AP75" s="65"/>
      <c r="AQ75" s="65"/>
      <c r="AR75" s="65"/>
    </row>
    <row r="76" spans="1:44" x14ac:dyDescent="0.25">
      <c r="A76" s="32" t="s">
        <v>822</v>
      </c>
      <c r="B76" s="18"/>
      <c r="C76" s="18"/>
      <c r="D76" s="18"/>
      <c r="E76" s="18"/>
      <c r="F76" s="28"/>
      <c r="G76" s="18"/>
      <c r="H76" s="54"/>
      <c r="I76" s="54"/>
      <c r="J76" s="54"/>
      <c r="K76" s="29"/>
      <c r="O76" s="35"/>
      <c r="P76" s="35"/>
      <c r="Q76" s="35"/>
      <c r="R76" s="36"/>
      <c r="S76" s="36"/>
      <c r="T76" s="91"/>
      <c r="AA76" s="18" t="s">
        <v>444</v>
      </c>
      <c r="AB76" s="20" t="s">
        <v>260</v>
      </c>
      <c r="AC76" s="18"/>
      <c r="AD76" s="38"/>
      <c r="AE76" s="18" t="s">
        <v>107</v>
      </c>
      <c r="AF76" s="38"/>
      <c r="AG76" s="18" t="s">
        <v>107</v>
      </c>
      <c r="AH76" s="18"/>
      <c r="AI76" s="18"/>
      <c r="AJ76" s="18"/>
      <c r="AL76" s="25"/>
      <c r="AM76" s="34"/>
      <c r="AN76" s="34"/>
      <c r="AO76" s="34"/>
      <c r="AP76" s="34"/>
      <c r="AQ76" s="34"/>
      <c r="AR76" s="34"/>
    </row>
    <row r="77" spans="1:44" x14ac:dyDescent="0.25">
      <c r="A77" s="32" t="s">
        <v>829</v>
      </c>
      <c r="B77" s="18"/>
      <c r="C77" s="18"/>
      <c r="D77" s="18"/>
      <c r="E77" s="18"/>
      <c r="F77" s="28"/>
      <c r="G77" s="18"/>
      <c r="H77" s="29"/>
      <c r="I77" s="29"/>
      <c r="J77" s="29"/>
      <c r="K77" s="29"/>
      <c r="O77" s="35"/>
      <c r="P77" s="35"/>
      <c r="Q77" s="35"/>
      <c r="R77" s="36"/>
      <c r="S77" s="36"/>
      <c r="T77" s="91"/>
      <c r="AA77" s="18" t="s">
        <v>837</v>
      </c>
      <c r="AB77" s="20" t="s">
        <v>260</v>
      </c>
      <c r="AC77" s="18"/>
      <c r="AD77" s="38"/>
      <c r="AE77" s="18" t="s">
        <v>107</v>
      </c>
      <c r="AF77" s="38"/>
      <c r="AG77" s="18" t="s">
        <v>107</v>
      </c>
      <c r="AH77" s="18"/>
      <c r="AI77" s="18"/>
      <c r="AJ77" s="18"/>
      <c r="AL77" s="25"/>
      <c r="AM77" s="34"/>
      <c r="AN77" s="34"/>
      <c r="AO77" s="34"/>
      <c r="AP77" s="34"/>
      <c r="AQ77" s="34"/>
      <c r="AR77" s="34"/>
    </row>
    <row r="78" spans="1:44" x14ac:dyDescent="0.25">
      <c r="A78" s="32" t="s">
        <v>840</v>
      </c>
      <c r="B78" s="18"/>
      <c r="C78" s="18"/>
      <c r="D78" s="18"/>
      <c r="E78" s="18"/>
      <c r="F78" s="28"/>
      <c r="G78" s="18"/>
      <c r="H78" s="29"/>
      <c r="I78" s="29"/>
      <c r="J78" s="29"/>
      <c r="K78" s="29"/>
      <c r="O78" s="35"/>
      <c r="P78" s="35"/>
      <c r="Q78" s="35"/>
      <c r="R78" s="36"/>
      <c r="S78" s="36"/>
      <c r="T78" s="91"/>
      <c r="AA78" s="18" t="s">
        <v>845</v>
      </c>
      <c r="AB78" s="20" t="s">
        <v>260</v>
      </c>
      <c r="AC78" s="18"/>
      <c r="AD78" s="38"/>
      <c r="AE78" s="18" t="s">
        <v>107</v>
      </c>
      <c r="AF78" s="38"/>
      <c r="AG78" s="18" t="s">
        <v>107</v>
      </c>
      <c r="AH78" s="18"/>
      <c r="AI78" s="18"/>
      <c r="AJ78" s="18"/>
      <c r="AL78" s="25"/>
      <c r="AM78" s="34"/>
      <c r="AN78" s="34"/>
      <c r="AO78" s="34"/>
      <c r="AP78" s="34"/>
      <c r="AQ78" s="34"/>
      <c r="AR78" s="34"/>
    </row>
    <row r="79" spans="1:44" x14ac:dyDescent="0.25">
      <c r="A79" s="32" t="s">
        <v>849</v>
      </c>
      <c r="B79" s="43"/>
      <c r="C79" s="43"/>
      <c r="D79" s="43"/>
      <c r="E79" s="43"/>
      <c r="F79" s="44"/>
      <c r="G79" s="43"/>
      <c r="H79" s="45"/>
      <c r="I79" s="45"/>
      <c r="J79" s="45"/>
      <c r="K79" s="45"/>
      <c r="O79" s="46"/>
      <c r="P79" s="46"/>
      <c r="Q79" s="46"/>
      <c r="R79" s="47"/>
      <c r="S79" s="47"/>
      <c r="T79" s="121"/>
      <c r="AA79" s="43" t="s">
        <v>850</v>
      </c>
      <c r="AB79" s="52" t="s">
        <v>260</v>
      </c>
      <c r="AC79" s="43"/>
      <c r="AD79" s="66"/>
      <c r="AE79" s="66" t="s">
        <v>107</v>
      </c>
      <c r="AF79" s="66"/>
      <c r="AG79" s="43" t="s">
        <v>107</v>
      </c>
      <c r="AH79" s="43"/>
      <c r="AI79" s="43"/>
      <c r="AJ79" s="43"/>
      <c r="AL79" s="49"/>
      <c r="AM79" s="5"/>
      <c r="AN79" s="5"/>
      <c r="AO79" s="5"/>
      <c r="AP79" s="5"/>
      <c r="AQ79" s="5"/>
      <c r="AR79" s="5"/>
    </row>
    <row r="80" spans="1:44" x14ac:dyDescent="0.25">
      <c r="A80" s="32" t="s">
        <v>851</v>
      </c>
      <c r="B80" s="18"/>
      <c r="C80" s="18"/>
      <c r="D80" s="18"/>
      <c r="E80" s="18"/>
      <c r="F80" s="28"/>
      <c r="G80" s="18"/>
      <c r="H80" s="29"/>
      <c r="I80" s="29"/>
      <c r="J80" s="29"/>
      <c r="K80" s="29"/>
      <c r="O80" s="35"/>
      <c r="P80" s="35"/>
      <c r="Q80" s="35"/>
      <c r="R80" s="36"/>
      <c r="S80" s="36"/>
      <c r="T80" s="91"/>
      <c r="AA80" s="18" t="s">
        <v>577</v>
      </c>
      <c r="AB80" s="18" t="s">
        <v>426</v>
      </c>
      <c r="AC80" s="18"/>
      <c r="AD80" s="53"/>
      <c r="AE80" s="53" t="s">
        <v>107</v>
      </c>
      <c r="AF80" s="53"/>
      <c r="AG80" s="18" t="s">
        <v>107</v>
      </c>
      <c r="AH80" s="18"/>
      <c r="AI80" s="18"/>
      <c r="AJ80" s="18"/>
      <c r="AL80" s="25"/>
      <c r="AM80" s="34"/>
      <c r="AN80" s="34"/>
      <c r="AO80" s="34"/>
      <c r="AP80" s="34"/>
      <c r="AQ80" s="34"/>
      <c r="AR80" s="34"/>
    </row>
    <row r="81" spans="1:44" x14ac:dyDescent="0.25">
      <c r="A81" s="32" t="s">
        <v>858</v>
      </c>
      <c r="B81" s="43"/>
      <c r="C81" s="43"/>
      <c r="D81" s="43"/>
      <c r="E81" s="43"/>
      <c r="F81" s="44"/>
      <c r="G81" s="43"/>
      <c r="H81" s="45"/>
      <c r="I81" s="45"/>
      <c r="J81" s="45"/>
      <c r="K81" s="45"/>
      <c r="O81" s="46"/>
      <c r="P81" s="46"/>
      <c r="Q81" s="46"/>
      <c r="R81" s="47"/>
      <c r="S81" s="47"/>
      <c r="T81" s="121"/>
      <c r="AA81" s="43" t="s">
        <v>859</v>
      </c>
      <c r="AB81" s="52" t="s">
        <v>260</v>
      </c>
      <c r="AC81" s="43"/>
      <c r="AD81" s="48"/>
      <c r="AE81" s="43" t="s">
        <v>107</v>
      </c>
      <c r="AF81" s="48"/>
      <c r="AG81" s="43" t="s">
        <v>107</v>
      </c>
      <c r="AH81" s="43"/>
      <c r="AI81" s="43"/>
      <c r="AJ81" s="43"/>
      <c r="AL81" s="49"/>
      <c r="AM81" s="5"/>
      <c r="AN81" s="5"/>
      <c r="AO81" s="5"/>
      <c r="AP81" s="5"/>
      <c r="AQ81" s="5"/>
      <c r="AR81" s="5"/>
    </row>
    <row r="82" spans="1:44" x14ac:dyDescent="0.25">
      <c r="A82" s="32" t="s">
        <v>860</v>
      </c>
      <c r="B82" s="18"/>
      <c r="C82" s="18"/>
      <c r="D82" s="18"/>
      <c r="E82" s="18"/>
      <c r="F82" s="28"/>
      <c r="G82" s="18"/>
      <c r="H82" s="29"/>
      <c r="I82" s="29"/>
      <c r="J82" s="29"/>
      <c r="K82" s="29"/>
      <c r="O82" s="35"/>
      <c r="P82" s="35"/>
      <c r="Q82" s="35"/>
      <c r="R82" s="36"/>
      <c r="S82" s="36"/>
      <c r="T82" s="91"/>
      <c r="AA82" s="18" t="s">
        <v>338</v>
      </c>
      <c r="AB82" s="20" t="s">
        <v>260</v>
      </c>
      <c r="AC82" s="18"/>
      <c r="AD82" s="38"/>
      <c r="AE82" s="18" t="s">
        <v>107</v>
      </c>
      <c r="AF82" s="38"/>
      <c r="AG82" s="18" t="s">
        <v>107</v>
      </c>
      <c r="AH82" s="18"/>
      <c r="AI82" s="18"/>
      <c r="AJ82" s="18"/>
      <c r="AL82" s="25"/>
      <c r="AM82" s="34"/>
      <c r="AN82" s="34"/>
      <c r="AO82" s="34"/>
      <c r="AP82" s="34"/>
      <c r="AQ82" s="34"/>
      <c r="AR82" s="34"/>
    </row>
    <row r="83" spans="1:44" x14ac:dyDescent="0.25">
      <c r="A83" s="32" t="s">
        <v>871</v>
      </c>
      <c r="B83" s="18"/>
      <c r="C83" s="18"/>
      <c r="D83" s="18"/>
      <c r="E83" s="18"/>
      <c r="F83" s="28"/>
      <c r="G83" s="18"/>
      <c r="H83" s="29"/>
      <c r="I83" s="29"/>
      <c r="J83" s="29"/>
      <c r="K83" s="29"/>
      <c r="O83" s="35"/>
      <c r="P83" s="35"/>
      <c r="Q83" s="35"/>
      <c r="R83" s="36"/>
      <c r="S83" s="36"/>
      <c r="T83" s="91"/>
      <c r="AA83" s="18" t="s">
        <v>877</v>
      </c>
      <c r="AB83" s="18" t="s">
        <v>225</v>
      </c>
      <c r="AC83" s="18"/>
      <c r="AD83" s="38"/>
      <c r="AE83" s="18" t="s">
        <v>107</v>
      </c>
      <c r="AF83" s="38"/>
      <c r="AG83" s="18" t="s">
        <v>107</v>
      </c>
      <c r="AH83" s="18"/>
      <c r="AI83" s="18"/>
      <c r="AJ83" s="18"/>
      <c r="AL83" s="25"/>
      <c r="AM83" s="34"/>
      <c r="AN83" s="34"/>
      <c r="AO83" s="34"/>
      <c r="AP83" s="34"/>
      <c r="AQ83" s="34"/>
      <c r="AR83" s="34"/>
    </row>
    <row r="84" spans="1:44" x14ac:dyDescent="0.25">
      <c r="A84" s="32" t="s">
        <v>881</v>
      </c>
      <c r="B84" s="18"/>
      <c r="C84" s="18"/>
      <c r="D84" s="18"/>
      <c r="E84" s="18"/>
      <c r="F84" s="28"/>
      <c r="G84" s="18"/>
      <c r="H84" s="29"/>
      <c r="I84" s="29"/>
      <c r="J84" s="29"/>
      <c r="K84" s="29"/>
      <c r="O84" s="35"/>
      <c r="P84" s="35"/>
      <c r="Q84" s="35"/>
      <c r="R84" s="36"/>
      <c r="S84" s="36"/>
      <c r="T84" s="91"/>
      <c r="AA84" s="18" t="s">
        <v>888</v>
      </c>
      <c r="AB84" s="20" t="s">
        <v>260</v>
      </c>
      <c r="AC84" s="18"/>
      <c r="AD84" s="38"/>
      <c r="AE84" s="18" t="s">
        <v>107</v>
      </c>
      <c r="AF84" s="38"/>
      <c r="AG84" s="18" t="s">
        <v>107</v>
      </c>
      <c r="AH84" s="18"/>
      <c r="AI84" s="18"/>
      <c r="AJ84" s="18"/>
      <c r="AL84" s="25"/>
      <c r="AM84" s="34"/>
      <c r="AN84" s="34"/>
      <c r="AO84" s="34"/>
      <c r="AP84" s="34"/>
      <c r="AQ84" s="34"/>
      <c r="AR84" s="34"/>
    </row>
    <row r="85" spans="1:44" x14ac:dyDescent="0.25">
      <c r="A85" s="32" t="s">
        <v>892</v>
      </c>
      <c r="B85" s="18"/>
      <c r="C85" s="18"/>
      <c r="D85" s="18"/>
      <c r="E85" s="18"/>
      <c r="F85" s="28"/>
      <c r="G85" s="18"/>
      <c r="H85" s="29"/>
      <c r="I85" s="29"/>
      <c r="J85" s="29"/>
      <c r="K85" s="29"/>
      <c r="O85" s="35"/>
      <c r="P85" s="35"/>
      <c r="Q85" s="35"/>
      <c r="R85" s="36"/>
      <c r="S85" s="36"/>
      <c r="T85" s="91"/>
      <c r="AA85" s="18" t="s">
        <v>338</v>
      </c>
      <c r="AB85" s="20" t="s">
        <v>260</v>
      </c>
      <c r="AC85" s="18"/>
      <c r="AD85" s="38"/>
      <c r="AE85" s="18" t="s">
        <v>107</v>
      </c>
      <c r="AF85" s="38"/>
      <c r="AG85" s="18" t="s">
        <v>107</v>
      </c>
      <c r="AH85" s="18"/>
      <c r="AI85" s="18"/>
      <c r="AJ85" s="18"/>
      <c r="AL85" s="25"/>
      <c r="AM85" s="34"/>
      <c r="AN85" s="34"/>
      <c r="AO85" s="34"/>
      <c r="AP85" s="34"/>
      <c r="AQ85" s="34"/>
      <c r="AR85" s="34"/>
    </row>
    <row r="86" spans="1:44" x14ac:dyDescent="0.25">
      <c r="A86" s="32" t="s">
        <v>900</v>
      </c>
      <c r="B86" s="43"/>
      <c r="C86" s="43"/>
      <c r="D86" s="43"/>
      <c r="E86" s="43"/>
      <c r="F86" s="44"/>
      <c r="G86" s="43"/>
      <c r="H86" s="45"/>
      <c r="I86" s="45"/>
      <c r="J86" s="45"/>
      <c r="K86" s="45"/>
      <c r="O86" s="46"/>
      <c r="P86" s="46"/>
      <c r="Q86" s="46"/>
      <c r="R86" s="47"/>
      <c r="S86" s="47"/>
      <c r="T86" s="121"/>
      <c r="AA86" s="43" t="s">
        <v>901</v>
      </c>
      <c r="AB86" s="52" t="s">
        <v>260</v>
      </c>
      <c r="AC86" s="43"/>
      <c r="AD86" s="66"/>
      <c r="AE86" s="66" t="s">
        <v>107</v>
      </c>
      <c r="AF86" s="66"/>
      <c r="AG86" s="43" t="s">
        <v>107</v>
      </c>
      <c r="AH86" s="43"/>
      <c r="AI86" s="43"/>
      <c r="AJ86" s="43"/>
      <c r="AL86" s="49"/>
      <c r="AM86" s="5"/>
      <c r="AN86" s="5"/>
      <c r="AO86" s="5"/>
      <c r="AP86" s="5"/>
      <c r="AQ86" s="5"/>
      <c r="AR86" s="5"/>
    </row>
    <row r="87" spans="1:44" x14ac:dyDescent="0.25">
      <c r="A87" s="32" t="s">
        <v>902</v>
      </c>
      <c r="B87" s="18"/>
      <c r="C87" s="18"/>
      <c r="D87" s="18"/>
      <c r="E87" s="18"/>
      <c r="F87" s="28"/>
      <c r="G87" s="18"/>
      <c r="H87" s="29"/>
      <c r="I87" s="29"/>
      <c r="J87" s="29"/>
      <c r="K87" s="29"/>
      <c r="O87" s="35"/>
      <c r="P87" s="35"/>
      <c r="Q87" s="35"/>
      <c r="R87" s="36"/>
      <c r="S87" s="36"/>
      <c r="T87" s="91"/>
      <c r="AA87" s="18" t="s">
        <v>907</v>
      </c>
      <c r="AB87" s="20" t="s">
        <v>260</v>
      </c>
      <c r="AC87" s="18"/>
      <c r="AD87" s="53"/>
      <c r="AE87" s="53" t="s">
        <v>107</v>
      </c>
      <c r="AF87" s="53"/>
      <c r="AG87" s="18" t="s">
        <v>107</v>
      </c>
      <c r="AH87" s="18"/>
      <c r="AI87" s="18"/>
      <c r="AJ87" s="18"/>
      <c r="AL87" s="25"/>
      <c r="AM87" s="34"/>
      <c r="AN87" s="34"/>
      <c r="AO87" s="34"/>
      <c r="AP87" s="34"/>
      <c r="AQ87" s="34"/>
      <c r="AR87" s="34"/>
    </row>
    <row r="88" spans="1:44" x14ac:dyDescent="0.25">
      <c r="A88" s="32" t="s">
        <v>910</v>
      </c>
      <c r="B88" s="18"/>
      <c r="C88" s="18"/>
      <c r="D88" s="18"/>
      <c r="E88" s="18"/>
      <c r="F88" s="28"/>
      <c r="G88" s="18"/>
      <c r="H88" s="29"/>
      <c r="I88" s="29"/>
      <c r="J88" s="29"/>
      <c r="K88" s="29"/>
      <c r="O88" s="35"/>
      <c r="P88" s="35"/>
      <c r="Q88" s="35"/>
      <c r="R88" s="36"/>
      <c r="S88" s="36"/>
      <c r="T88" s="91"/>
      <c r="AA88" s="18" t="s">
        <v>577</v>
      </c>
      <c r="AB88" s="20" t="s">
        <v>426</v>
      </c>
      <c r="AC88" s="56"/>
      <c r="AD88" s="53"/>
      <c r="AE88" s="53" t="s">
        <v>107</v>
      </c>
      <c r="AF88" s="53"/>
      <c r="AG88" s="18" t="s">
        <v>107</v>
      </c>
      <c r="AH88" s="18"/>
      <c r="AI88" s="18"/>
      <c r="AJ88" s="18"/>
      <c r="AL88" s="25"/>
      <c r="AM88" s="34"/>
      <c r="AN88" s="34"/>
      <c r="AO88" s="34"/>
      <c r="AP88" s="34"/>
      <c r="AQ88" s="34"/>
      <c r="AR88" s="34"/>
    </row>
    <row r="89" spans="1:44" x14ac:dyDescent="0.25">
      <c r="A89" s="32" t="s">
        <v>919</v>
      </c>
      <c r="B89" s="18"/>
      <c r="C89" s="18"/>
      <c r="D89" s="18"/>
      <c r="E89" s="18"/>
      <c r="F89" s="28"/>
      <c r="G89" s="18"/>
      <c r="H89" s="29"/>
      <c r="I89" s="29"/>
      <c r="J89" s="29"/>
      <c r="K89" s="29"/>
      <c r="O89" s="35"/>
      <c r="P89" s="35"/>
      <c r="Q89" s="35"/>
      <c r="R89" s="36"/>
      <c r="S89" s="36"/>
      <c r="T89" s="91"/>
      <c r="AA89" s="18" t="s">
        <v>924</v>
      </c>
      <c r="AB89" s="37" t="s">
        <v>225</v>
      </c>
      <c r="AC89" s="18"/>
      <c r="AD89" s="38"/>
      <c r="AE89" s="18" t="s">
        <v>107</v>
      </c>
      <c r="AF89" s="38"/>
      <c r="AG89" s="18" t="s">
        <v>107</v>
      </c>
      <c r="AH89" s="18"/>
      <c r="AI89" s="18"/>
      <c r="AJ89" s="18"/>
      <c r="AL89" s="25"/>
      <c r="AM89" s="34"/>
      <c r="AN89" s="34"/>
      <c r="AO89" s="34"/>
      <c r="AP89" s="34"/>
      <c r="AQ89" s="34"/>
      <c r="AR89" s="34"/>
    </row>
    <row r="90" spans="1:44" x14ac:dyDescent="0.25">
      <c r="A90" s="32" t="s">
        <v>928</v>
      </c>
      <c r="B90" s="43"/>
      <c r="C90" s="43"/>
      <c r="D90" s="43"/>
      <c r="E90" s="43"/>
      <c r="F90" s="44"/>
      <c r="G90" s="43"/>
      <c r="H90" s="45"/>
      <c r="I90" s="45"/>
      <c r="J90" s="45"/>
      <c r="K90" s="45"/>
      <c r="O90" s="46"/>
      <c r="P90" s="46"/>
      <c r="Q90" s="46"/>
      <c r="R90" s="47"/>
      <c r="S90" s="47"/>
      <c r="T90" s="121"/>
      <c r="AA90" s="43" t="s">
        <v>761</v>
      </c>
      <c r="AB90" s="52" t="s">
        <v>260</v>
      </c>
      <c r="AC90" s="43"/>
      <c r="AD90" s="48"/>
      <c r="AE90" s="43" t="s">
        <v>107</v>
      </c>
      <c r="AF90" s="48"/>
      <c r="AG90" s="43" t="s">
        <v>107</v>
      </c>
      <c r="AH90" s="43"/>
      <c r="AI90" s="43"/>
      <c r="AJ90" s="43"/>
      <c r="AL90" s="49"/>
      <c r="AM90" s="5"/>
      <c r="AN90" s="5"/>
      <c r="AO90" s="5"/>
      <c r="AP90" s="5"/>
      <c r="AQ90" s="5"/>
      <c r="AR90" s="5"/>
    </row>
    <row r="91" spans="1:44" x14ac:dyDescent="0.25">
      <c r="A91" s="32" t="s">
        <v>929</v>
      </c>
      <c r="B91" s="18"/>
      <c r="C91" s="18"/>
      <c r="D91" s="18"/>
      <c r="E91" s="18"/>
      <c r="F91" s="28"/>
      <c r="G91" s="18"/>
      <c r="H91" s="29"/>
      <c r="I91" s="29"/>
      <c r="J91" s="29"/>
      <c r="K91" s="29"/>
      <c r="O91" s="35"/>
      <c r="P91" s="35"/>
      <c r="Q91" s="35"/>
      <c r="R91" s="36"/>
      <c r="S91" s="36"/>
      <c r="T91" s="91"/>
      <c r="AA91" s="18" t="s">
        <v>935</v>
      </c>
      <c r="AB91" s="20" t="s">
        <v>260</v>
      </c>
      <c r="AC91" s="18"/>
      <c r="AD91" s="38"/>
      <c r="AE91" s="18" t="s">
        <v>107</v>
      </c>
      <c r="AF91" s="38"/>
      <c r="AG91" s="18" t="s">
        <v>107</v>
      </c>
      <c r="AH91" s="18"/>
      <c r="AI91" s="18"/>
      <c r="AJ91" s="18"/>
      <c r="AL91" s="25"/>
      <c r="AM91" s="34"/>
      <c r="AN91" s="34"/>
      <c r="AO91" s="34"/>
      <c r="AP91" s="34"/>
      <c r="AQ91" s="34"/>
      <c r="AR91" s="34"/>
    </row>
    <row r="92" spans="1:44" x14ac:dyDescent="0.25">
      <c r="A92" s="32" t="s">
        <v>939</v>
      </c>
      <c r="B92" s="18"/>
      <c r="C92" s="18"/>
      <c r="D92" s="18"/>
      <c r="E92" s="18"/>
      <c r="F92" s="28"/>
      <c r="G92" s="18"/>
      <c r="H92" s="54"/>
      <c r="I92" s="54"/>
      <c r="J92" s="54"/>
      <c r="K92" s="29"/>
      <c r="O92" s="35"/>
      <c r="P92" s="35"/>
      <c r="Q92" s="35"/>
      <c r="R92" s="36"/>
      <c r="S92" s="36"/>
      <c r="T92" s="91"/>
      <c r="AA92" s="18" t="s">
        <v>338</v>
      </c>
      <c r="AB92" s="20" t="s">
        <v>260</v>
      </c>
      <c r="AC92" s="18"/>
      <c r="AD92" s="38"/>
      <c r="AE92" s="18" t="s">
        <v>107</v>
      </c>
      <c r="AF92" s="38"/>
      <c r="AG92" s="18" t="s">
        <v>107</v>
      </c>
      <c r="AH92" s="18"/>
      <c r="AI92" s="18"/>
      <c r="AJ92" s="18"/>
      <c r="AL92" s="25"/>
      <c r="AM92" s="34"/>
      <c r="AN92" s="34"/>
      <c r="AO92" s="34"/>
      <c r="AP92" s="34"/>
      <c r="AQ92" s="34"/>
      <c r="AR92" s="34"/>
    </row>
    <row r="93" spans="1:44" x14ac:dyDescent="0.25">
      <c r="A93" s="32" t="s">
        <v>945</v>
      </c>
      <c r="B93" s="18"/>
      <c r="C93" s="18"/>
      <c r="D93" s="18"/>
      <c r="E93" s="18"/>
      <c r="F93" s="28"/>
      <c r="G93" s="18"/>
      <c r="H93" s="29"/>
      <c r="I93" s="29"/>
      <c r="J93" s="29"/>
      <c r="K93" s="29"/>
      <c r="O93" s="35"/>
      <c r="P93" s="35"/>
      <c r="Q93" s="35"/>
      <c r="R93" s="36"/>
      <c r="S93" s="36"/>
      <c r="T93" s="91"/>
      <c r="AA93" s="18" t="s">
        <v>951</v>
      </c>
      <c r="AB93" s="18" t="s">
        <v>202</v>
      </c>
      <c r="AC93" s="18"/>
      <c r="AD93" s="38"/>
      <c r="AE93" s="18" t="s">
        <v>107</v>
      </c>
      <c r="AF93" s="38"/>
      <c r="AG93" s="18" t="s">
        <v>107</v>
      </c>
      <c r="AH93" s="18"/>
      <c r="AI93" s="18"/>
      <c r="AJ93" s="18"/>
      <c r="AL93" s="25"/>
      <c r="AM93" s="34"/>
      <c r="AN93" s="34"/>
      <c r="AO93" s="34"/>
      <c r="AP93" s="34"/>
      <c r="AQ93" s="34"/>
      <c r="AR93" s="34"/>
    </row>
    <row r="94" spans="1:44" x14ac:dyDescent="0.25">
      <c r="A94" s="32" t="s">
        <v>955</v>
      </c>
      <c r="B94" s="18"/>
      <c r="C94" s="18"/>
      <c r="D94" s="18"/>
      <c r="E94" s="18"/>
      <c r="F94" s="28"/>
      <c r="G94" s="18"/>
      <c r="H94" s="29"/>
      <c r="I94" s="29"/>
      <c r="J94" s="29"/>
      <c r="K94" s="29"/>
      <c r="O94" s="35"/>
      <c r="P94" s="35"/>
      <c r="Q94" s="35"/>
      <c r="R94" s="36"/>
      <c r="S94" s="36"/>
      <c r="T94" s="91"/>
      <c r="AA94" s="18" t="s">
        <v>960</v>
      </c>
      <c r="AB94" s="20" t="s">
        <v>260</v>
      </c>
      <c r="AC94" s="18"/>
      <c r="AD94" s="38"/>
      <c r="AE94" s="18" t="s">
        <v>107</v>
      </c>
      <c r="AF94" s="38"/>
      <c r="AG94" s="18" t="s">
        <v>107</v>
      </c>
      <c r="AH94" s="18"/>
      <c r="AI94" s="18"/>
      <c r="AJ94" s="18"/>
      <c r="AL94" s="25"/>
      <c r="AM94" s="34"/>
      <c r="AN94" s="34"/>
      <c r="AO94" s="34"/>
      <c r="AP94" s="34"/>
      <c r="AQ94" s="34"/>
      <c r="AR94" s="34"/>
    </row>
    <row r="95" spans="1:44" x14ac:dyDescent="0.25">
      <c r="A95" s="32" t="s">
        <v>964</v>
      </c>
      <c r="B95" s="18"/>
      <c r="C95" s="18"/>
      <c r="D95" s="18"/>
      <c r="E95" s="18"/>
      <c r="F95" s="28"/>
      <c r="G95" s="18"/>
      <c r="H95" s="29"/>
      <c r="I95" s="29"/>
      <c r="J95" s="29"/>
      <c r="K95" s="29"/>
      <c r="O95" s="35"/>
      <c r="P95" s="35"/>
      <c r="Q95" s="35"/>
      <c r="R95" s="36"/>
      <c r="S95" s="36"/>
      <c r="T95" s="91"/>
      <c r="AA95" s="18" t="s">
        <v>970</v>
      </c>
      <c r="AB95" s="20" t="s">
        <v>260</v>
      </c>
      <c r="AC95" s="18"/>
      <c r="AD95" s="38"/>
      <c r="AE95" s="18" t="s">
        <v>107</v>
      </c>
      <c r="AF95" s="38"/>
      <c r="AG95" s="18" t="s">
        <v>107</v>
      </c>
      <c r="AH95" s="18"/>
      <c r="AI95" s="18"/>
      <c r="AJ95" s="18"/>
      <c r="AL95" s="25"/>
      <c r="AM95" s="34"/>
      <c r="AN95" s="34"/>
      <c r="AO95" s="34"/>
      <c r="AP95" s="34"/>
      <c r="AQ95" s="34"/>
      <c r="AR95" s="34"/>
    </row>
    <row r="96" spans="1:44" x14ac:dyDescent="0.25">
      <c r="A96" s="32" t="s">
        <v>974</v>
      </c>
      <c r="B96" s="18"/>
      <c r="C96" s="18"/>
      <c r="D96" s="18"/>
      <c r="E96" s="18"/>
      <c r="F96" s="28"/>
      <c r="G96" s="18"/>
      <c r="H96" s="29"/>
      <c r="I96" s="29"/>
      <c r="J96" s="29"/>
      <c r="K96" s="29"/>
      <c r="O96" s="35"/>
      <c r="P96" s="35"/>
      <c r="Q96" s="35"/>
      <c r="R96" s="36"/>
      <c r="S96" s="36"/>
      <c r="T96" s="91"/>
      <c r="AA96" s="18" t="s">
        <v>559</v>
      </c>
      <c r="AB96" s="20" t="s">
        <v>202</v>
      </c>
      <c r="AC96" s="18"/>
      <c r="AD96" s="38"/>
      <c r="AE96" s="18" t="s">
        <v>107</v>
      </c>
      <c r="AF96" s="38"/>
      <c r="AG96" s="18" t="s">
        <v>107</v>
      </c>
      <c r="AH96" s="18"/>
      <c r="AI96" s="18"/>
      <c r="AJ96" s="18"/>
      <c r="AL96" s="25"/>
      <c r="AM96" s="34"/>
      <c r="AN96" s="34"/>
      <c r="AO96" s="34"/>
      <c r="AP96" s="34"/>
      <c r="AQ96" s="34"/>
      <c r="AR96" s="34"/>
    </row>
    <row r="97" spans="1:44" x14ac:dyDescent="0.25">
      <c r="A97" s="32" t="s">
        <v>982</v>
      </c>
      <c r="B97" s="18"/>
      <c r="C97" s="18"/>
      <c r="D97" s="18"/>
      <c r="E97" s="18"/>
      <c r="F97" s="28"/>
      <c r="G97" s="18"/>
      <c r="H97" s="29"/>
      <c r="I97" s="68"/>
      <c r="J97" s="29"/>
      <c r="K97" s="29"/>
      <c r="O97" s="35"/>
      <c r="P97" s="35"/>
      <c r="Q97" s="35"/>
      <c r="R97" s="36"/>
      <c r="S97" s="36"/>
      <c r="T97" s="91"/>
      <c r="AA97" s="18" t="s">
        <v>338</v>
      </c>
      <c r="AB97" s="18" t="s">
        <v>260</v>
      </c>
      <c r="AC97" s="18"/>
      <c r="AD97" s="38"/>
      <c r="AE97" s="18" t="s">
        <v>107</v>
      </c>
      <c r="AF97" s="38"/>
      <c r="AG97" s="18" t="s">
        <v>107</v>
      </c>
      <c r="AH97" s="18"/>
      <c r="AI97" s="18"/>
      <c r="AJ97" s="18"/>
      <c r="AL97" s="25"/>
      <c r="AM97" s="34"/>
      <c r="AN97" s="34"/>
      <c r="AO97" s="34"/>
      <c r="AP97" s="34"/>
      <c r="AQ97" s="34"/>
      <c r="AR97" s="34"/>
    </row>
    <row r="98" spans="1:44" x14ac:dyDescent="0.25">
      <c r="A98" s="32" t="s">
        <v>991</v>
      </c>
      <c r="B98" s="18"/>
      <c r="C98" s="18"/>
      <c r="D98" s="18"/>
      <c r="E98" s="18"/>
      <c r="F98" s="28"/>
      <c r="G98" s="18"/>
      <c r="H98" s="29"/>
      <c r="I98" s="68"/>
      <c r="J98" s="29"/>
      <c r="K98" s="69"/>
      <c r="O98" s="35"/>
      <c r="P98" s="35"/>
      <c r="Q98" s="35"/>
      <c r="R98" s="36"/>
      <c r="S98" s="36"/>
      <c r="T98" s="91"/>
      <c r="AA98" s="18" t="s">
        <v>996</v>
      </c>
      <c r="AB98" s="18" t="s">
        <v>260</v>
      </c>
      <c r="AC98" s="18"/>
      <c r="AD98" s="38"/>
      <c r="AE98" s="18" t="s">
        <v>107</v>
      </c>
      <c r="AF98" s="38"/>
      <c r="AG98" s="18" t="s">
        <v>107</v>
      </c>
      <c r="AH98" s="18"/>
      <c r="AI98" s="18"/>
      <c r="AJ98" s="18"/>
      <c r="AL98" s="25"/>
      <c r="AM98" s="34"/>
      <c r="AN98" s="34"/>
      <c r="AO98" s="34"/>
      <c r="AP98" s="34"/>
      <c r="AQ98" s="34"/>
      <c r="AR98" s="34"/>
    </row>
    <row r="99" spans="1:44" ht="15.75" thickBot="1" x14ac:dyDescent="0.3">
      <c r="A99" s="32" t="s">
        <v>1000</v>
      </c>
      <c r="B99" s="18"/>
      <c r="C99" s="18"/>
      <c r="D99" s="18"/>
      <c r="E99" s="18"/>
      <c r="F99" s="28"/>
      <c r="G99" s="18"/>
      <c r="H99" s="29"/>
      <c r="I99" s="29"/>
      <c r="J99" s="29"/>
      <c r="K99" s="69"/>
      <c r="O99" s="35"/>
      <c r="P99" s="35"/>
      <c r="Q99" s="35"/>
      <c r="R99" s="36"/>
      <c r="S99" s="36"/>
      <c r="T99" s="91"/>
      <c r="AA99" s="18" t="s">
        <v>338</v>
      </c>
      <c r="AB99" s="18" t="s">
        <v>260</v>
      </c>
      <c r="AC99" s="70"/>
      <c r="AD99" s="71"/>
      <c r="AE99" s="72" t="s">
        <v>107</v>
      </c>
      <c r="AF99" s="71"/>
      <c r="AG99" s="72" t="s">
        <v>107</v>
      </c>
      <c r="AH99" s="72"/>
      <c r="AI99" s="72"/>
      <c r="AJ99" s="72"/>
      <c r="AL99" s="25"/>
      <c r="AM99" s="34"/>
      <c r="AN99" s="34"/>
      <c r="AO99" s="34"/>
      <c r="AP99" s="34"/>
      <c r="AQ99" s="34"/>
      <c r="AR99" s="34"/>
    </row>
    <row r="100" spans="1:44" ht="48" x14ac:dyDescent="0.25">
      <c r="A100" s="32" t="s">
        <v>1006</v>
      </c>
      <c r="B100" s="73"/>
      <c r="C100" s="73"/>
      <c r="D100" s="55"/>
      <c r="E100" s="55"/>
      <c r="F100" s="28"/>
      <c r="G100" s="18"/>
      <c r="H100" s="74"/>
      <c r="I100" s="75"/>
      <c r="J100" s="76"/>
      <c r="K100" s="76"/>
      <c r="O100" s="35"/>
      <c r="P100" s="35"/>
      <c r="Q100" s="35"/>
      <c r="R100" s="36"/>
      <c r="S100" s="36"/>
      <c r="T100" s="91"/>
      <c r="AA100" s="55" t="s">
        <v>1012</v>
      </c>
      <c r="AB100" s="18" t="s">
        <v>260</v>
      </c>
      <c r="AC100" s="77"/>
      <c r="AD100" s="38"/>
      <c r="AE100" s="18" t="s">
        <v>107</v>
      </c>
      <c r="AF100" s="38"/>
      <c r="AG100" s="18" t="s">
        <v>107</v>
      </c>
      <c r="AH100" s="18"/>
      <c r="AI100" s="18"/>
      <c r="AJ100" s="18"/>
      <c r="AL100" s="25"/>
      <c r="AM100" s="34"/>
      <c r="AN100" s="34"/>
      <c r="AO100" s="34"/>
      <c r="AP100" s="34"/>
      <c r="AQ100" s="34"/>
      <c r="AR100" s="34"/>
    </row>
    <row r="101" spans="1:44" ht="24" x14ac:dyDescent="0.25">
      <c r="A101" s="32" t="s">
        <v>1016</v>
      </c>
      <c r="B101" s="73"/>
      <c r="C101" s="73"/>
      <c r="D101" s="55"/>
      <c r="E101" s="55"/>
      <c r="F101" s="28"/>
      <c r="G101" s="18"/>
      <c r="H101" s="74"/>
      <c r="I101" s="75"/>
      <c r="J101" s="76"/>
      <c r="K101" s="76"/>
      <c r="O101" s="35"/>
      <c r="P101" s="35"/>
      <c r="Q101" s="35"/>
      <c r="R101" s="36"/>
      <c r="S101" s="36"/>
      <c r="T101" s="91"/>
      <c r="AA101" s="55" t="s">
        <v>444</v>
      </c>
      <c r="AB101" s="18" t="s">
        <v>260</v>
      </c>
      <c r="AC101" s="77"/>
      <c r="AD101" s="38"/>
      <c r="AE101" s="18" t="s">
        <v>107</v>
      </c>
      <c r="AF101" s="38"/>
      <c r="AG101" s="18" t="s">
        <v>107</v>
      </c>
      <c r="AH101" s="18"/>
      <c r="AI101" s="18"/>
      <c r="AJ101" s="18"/>
      <c r="AL101" s="25"/>
      <c r="AM101" s="34"/>
      <c r="AN101" s="34"/>
      <c r="AO101" s="34"/>
      <c r="AP101" s="34"/>
      <c r="AQ101" s="34"/>
      <c r="AR101" s="34"/>
    </row>
    <row r="102" spans="1:44" ht="24" x14ac:dyDescent="0.25">
      <c r="A102" s="32" t="s">
        <v>1025</v>
      </c>
      <c r="B102" s="73"/>
      <c r="C102" s="73"/>
      <c r="D102" s="55"/>
      <c r="E102" s="55"/>
      <c r="F102" s="28"/>
      <c r="G102" s="18"/>
      <c r="H102" s="74"/>
      <c r="I102" s="75"/>
      <c r="J102" s="76"/>
      <c r="K102" s="76"/>
      <c r="O102" s="35"/>
      <c r="P102" s="35"/>
      <c r="Q102" s="35"/>
      <c r="R102" s="36"/>
      <c r="S102" s="36"/>
      <c r="T102" s="91"/>
      <c r="AA102" s="55" t="s">
        <v>444</v>
      </c>
      <c r="AB102" s="18" t="s">
        <v>260</v>
      </c>
      <c r="AC102" s="77"/>
      <c r="AD102" s="18"/>
      <c r="AE102" s="18" t="s">
        <v>107</v>
      </c>
      <c r="AF102" s="38"/>
      <c r="AG102" s="18" t="s">
        <v>107</v>
      </c>
      <c r="AH102" s="18"/>
      <c r="AI102" s="18"/>
      <c r="AJ102" s="18"/>
      <c r="AL102" s="25"/>
      <c r="AM102" s="34"/>
      <c r="AN102" s="34"/>
      <c r="AO102" s="34"/>
      <c r="AP102" s="34"/>
      <c r="AQ102" s="34"/>
      <c r="AR102" s="34"/>
    </row>
    <row r="103" spans="1:44" ht="24" x14ac:dyDescent="0.25">
      <c r="A103" s="32" t="s">
        <v>1031</v>
      </c>
      <c r="B103" s="73"/>
      <c r="C103" s="73"/>
      <c r="D103" s="55"/>
      <c r="E103" s="55"/>
      <c r="F103" s="28"/>
      <c r="G103" s="18"/>
      <c r="H103" s="74"/>
      <c r="I103" s="75"/>
      <c r="J103" s="76"/>
      <c r="K103" s="76"/>
      <c r="O103" s="35"/>
      <c r="P103" s="35"/>
      <c r="Q103" s="35"/>
      <c r="R103" s="36"/>
      <c r="S103" s="36"/>
      <c r="T103" s="91"/>
      <c r="AA103" s="55" t="s">
        <v>426</v>
      </c>
      <c r="AB103" s="78" t="s">
        <v>426</v>
      </c>
      <c r="AC103" s="77"/>
      <c r="AD103" s="18"/>
      <c r="AE103" s="18" t="s">
        <v>107</v>
      </c>
      <c r="AF103" s="38"/>
      <c r="AG103" s="18" t="s">
        <v>107</v>
      </c>
      <c r="AH103" s="18"/>
      <c r="AI103" s="18"/>
      <c r="AJ103" s="18"/>
      <c r="AL103" s="25"/>
      <c r="AM103" s="34"/>
      <c r="AN103" s="34"/>
      <c r="AO103" s="34"/>
      <c r="AP103" s="34"/>
      <c r="AQ103" s="34"/>
      <c r="AR103" s="34"/>
    </row>
    <row r="104" spans="1:44" ht="24" x14ac:dyDescent="0.25">
      <c r="A104" s="32" t="s">
        <v>1039</v>
      </c>
      <c r="B104" s="73"/>
      <c r="C104" s="73"/>
      <c r="D104" s="55"/>
      <c r="E104" s="55"/>
      <c r="F104" s="28"/>
      <c r="G104" s="18"/>
      <c r="H104" s="74"/>
      <c r="I104" s="75"/>
      <c r="J104" s="76"/>
      <c r="K104" s="76"/>
      <c r="O104" s="35"/>
      <c r="P104" s="35"/>
      <c r="Q104" s="35"/>
      <c r="R104" s="36"/>
      <c r="S104" s="36"/>
      <c r="T104" s="91"/>
      <c r="AA104" s="55" t="s">
        <v>444</v>
      </c>
      <c r="AB104" s="18" t="s">
        <v>260</v>
      </c>
      <c r="AC104" s="77"/>
      <c r="AD104" s="38"/>
      <c r="AE104" s="18" t="s">
        <v>107</v>
      </c>
      <c r="AF104" s="38"/>
      <c r="AG104" s="18" t="s">
        <v>107</v>
      </c>
      <c r="AH104" s="18"/>
      <c r="AI104" s="18"/>
      <c r="AJ104" s="18"/>
      <c r="AL104" s="25"/>
      <c r="AM104" s="34"/>
      <c r="AN104" s="34"/>
      <c r="AO104" s="34"/>
      <c r="AP104" s="34"/>
      <c r="AQ104" s="34"/>
      <c r="AR104" s="34"/>
    </row>
    <row r="105" spans="1:44" ht="36" x14ac:dyDescent="0.25">
      <c r="A105" s="32" t="s">
        <v>1047</v>
      </c>
      <c r="B105" s="73"/>
      <c r="C105" s="73"/>
      <c r="D105" s="55"/>
      <c r="E105" s="55"/>
      <c r="F105" s="28"/>
      <c r="G105" s="18"/>
      <c r="H105" s="74"/>
      <c r="I105" s="75"/>
      <c r="J105" s="76"/>
      <c r="K105" s="76"/>
      <c r="O105" s="35"/>
      <c r="P105" s="35"/>
      <c r="Q105" s="35"/>
      <c r="R105" s="36"/>
      <c r="S105" s="36"/>
      <c r="T105" s="91"/>
      <c r="AA105" s="55" t="s">
        <v>1053</v>
      </c>
      <c r="AB105" s="18" t="s">
        <v>260</v>
      </c>
      <c r="AC105" s="77"/>
      <c r="AD105" s="18"/>
      <c r="AE105" s="18" t="s">
        <v>107</v>
      </c>
      <c r="AF105" s="79"/>
      <c r="AG105" s="18" t="s">
        <v>107</v>
      </c>
      <c r="AH105" s="18"/>
      <c r="AI105" s="18"/>
      <c r="AJ105" s="18"/>
      <c r="AL105" s="25"/>
      <c r="AM105" s="34"/>
      <c r="AN105" s="34"/>
      <c r="AO105" s="34"/>
      <c r="AP105" s="34"/>
      <c r="AQ105" s="34"/>
      <c r="AR105" s="34"/>
    </row>
    <row r="106" spans="1:44" ht="24" x14ac:dyDescent="0.25">
      <c r="A106" s="32" t="s">
        <v>1056</v>
      </c>
      <c r="B106" s="73"/>
      <c r="C106" s="73"/>
      <c r="D106" s="55"/>
      <c r="E106" s="55"/>
      <c r="F106" s="28"/>
      <c r="G106" s="18"/>
      <c r="H106" s="74"/>
      <c r="I106" s="75"/>
      <c r="J106" s="76"/>
      <c r="K106" s="76"/>
      <c r="O106" s="35"/>
      <c r="P106" s="35"/>
      <c r="Q106" s="35"/>
      <c r="R106" s="36"/>
      <c r="S106" s="36"/>
      <c r="T106" s="91"/>
      <c r="AA106" s="55" t="s">
        <v>444</v>
      </c>
      <c r="AB106" s="18" t="s">
        <v>260</v>
      </c>
      <c r="AC106" s="77"/>
      <c r="AD106" s="38"/>
      <c r="AE106" s="18" t="s">
        <v>107</v>
      </c>
      <c r="AF106" s="79"/>
      <c r="AG106" s="18" t="s">
        <v>107</v>
      </c>
      <c r="AH106" s="18"/>
      <c r="AI106" s="18"/>
      <c r="AJ106" s="18"/>
      <c r="AL106" s="25"/>
      <c r="AM106" s="34"/>
      <c r="AN106" s="34"/>
      <c r="AO106" s="34"/>
      <c r="AP106" s="34"/>
      <c r="AQ106" s="34"/>
      <c r="AR106" s="34"/>
    </row>
    <row r="107" spans="1:44" ht="36" x14ac:dyDescent="0.25">
      <c r="A107" s="32" t="s">
        <v>1064</v>
      </c>
      <c r="B107" s="73"/>
      <c r="C107" s="73"/>
      <c r="D107" s="55"/>
      <c r="E107" s="55"/>
      <c r="F107" s="28"/>
      <c r="G107" s="18"/>
      <c r="H107" s="74"/>
      <c r="I107" s="75"/>
      <c r="J107" s="76"/>
      <c r="K107" s="76"/>
      <c r="O107" s="35"/>
      <c r="P107" s="35"/>
      <c r="Q107" s="35"/>
      <c r="R107" s="36"/>
      <c r="S107" s="36"/>
      <c r="T107" s="91"/>
      <c r="AA107" s="55" t="s">
        <v>1068</v>
      </c>
      <c r="AB107" s="18" t="s">
        <v>260</v>
      </c>
      <c r="AC107" s="77"/>
      <c r="AD107" s="38"/>
      <c r="AE107" s="18" t="s">
        <v>107</v>
      </c>
      <c r="AF107" s="79"/>
      <c r="AG107" s="18" t="s">
        <v>107</v>
      </c>
      <c r="AH107" s="18"/>
      <c r="AI107" s="18"/>
      <c r="AJ107" s="18"/>
      <c r="AL107" s="25"/>
      <c r="AM107" s="34"/>
      <c r="AN107" s="34"/>
      <c r="AO107" s="34"/>
      <c r="AP107" s="34"/>
      <c r="AQ107" s="34"/>
      <c r="AR107" s="34"/>
    </row>
    <row r="108" spans="1:44" ht="24" x14ac:dyDescent="0.25">
      <c r="A108" s="32" t="s">
        <v>1072</v>
      </c>
      <c r="B108" s="73"/>
      <c r="C108" s="73"/>
      <c r="D108" s="55"/>
      <c r="E108" s="55"/>
      <c r="F108" s="28"/>
      <c r="G108" s="18"/>
      <c r="H108" s="74"/>
      <c r="I108" s="75"/>
      <c r="J108" s="76"/>
      <c r="K108" s="76"/>
      <c r="O108" s="35"/>
      <c r="P108" s="35"/>
      <c r="Q108" s="35"/>
      <c r="R108" s="36"/>
      <c r="S108" s="36"/>
      <c r="T108" s="91"/>
      <c r="AA108" s="55" t="s">
        <v>1078</v>
      </c>
      <c r="AB108" s="18" t="s">
        <v>260</v>
      </c>
      <c r="AC108" s="77"/>
      <c r="AD108" s="38"/>
      <c r="AE108" s="18" t="s">
        <v>107</v>
      </c>
      <c r="AF108" s="79"/>
      <c r="AG108" s="18" t="s">
        <v>107</v>
      </c>
      <c r="AH108" s="18"/>
      <c r="AI108" s="18"/>
      <c r="AJ108" s="18"/>
      <c r="AL108" s="25"/>
      <c r="AM108" s="34"/>
      <c r="AN108" s="34"/>
      <c r="AO108" s="34"/>
      <c r="AP108" s="34"/>
      <c r="AQ108" s="34"/>
      <c r="AR108" s="34"/>
    </row>
    <row r="109" spans="1:44" ht="36" x14ac:dyDescent="0.25">
      <c r="A109" s="32" t="s">
        <v>1082</v>
      </c>
      <c r="B109" s="73"/>
      <c r="C109" s="73"/>
      <c r="D109" s="55"/>
      <c r="E109" s="55"/>
      <c r="F109" s="28"/>
      <c r="G109" s="18"/>
      <c r="H109" s="74"/>
      <c r="I109" s="75"/>
      <c r="J109" s="76"/>
      <c r="K109" s="76"/>
      <c r="O109" s="35"/>
      <c r="P109" s="35"/>
      <c r="Q109" s="35"/>
      <c r="R109" s="36"/>
      <c r="S109" s="36"/>
      <c r="T109" s="91"/>
      <c r="AA109" s="55" t="s">
        <v>1088</v>
      </c>
      <c r="AB109" s="18" t="s">
        <v>260</v>
      </c>
      <c r="AC109" s="77"/>
      <c r="AD109" s="38"/>
      <c r="AE109" s="18" t="s">
        <v>107</v>
      </c>
      <c r="AF109" s="79"/>
      <c r="AG109" s="18" t="s">
        <v>107</v>
      </c>
      <c r="AH109" s="18"/>
      <c r="AI109" s="18"/>
      <c r="AJ109" s="18"/>
      <c r="AL109" s="25"/>
      <c r="AM109" s="34"/>
      <c r="AN109" s="34"/>
      <c r="AO109" s="34"/>
      <c r="AP109" s="34"/>
      <c r="AQ109" s="34"/>
      <c r="AR109" s="34"/>
    </row>
    <row r="110" spans="1:44" ht="24" x14ac:dyDescent="0.25">
      <c r="A110" s="32" t="s">
        <v>1092</v>
      </c>
      <c r="B110" s="73"/>
      <c r="C110" s="73"/>
      <c r="D110" s="55"/>
      <c r="E110" s="55"/>
      <c r="F110" s="28"/>
      <c r="G110" s="18"/>
      <c r="H110" s="74"/>
      <c r="I110" s="75"/>
      <c r="J110" s="76"/>
      <c r="K110" s="76"/>
      <c r="O110" s="35"/>
      <c r="P110" s="35"/>
      <c r="Q110" s="35"/>
      <c r="R110" s="36"/>
      <c r="S110" s="36"/>
      <c r="T110" s="91"/>
      <c r="AA110" s="55" t="s">
        <v>444</v>
      </c>
      <c r="AB110" s="18" t="s">
        <v>260</v>
      </c>
      <c r="AC110" s="77"/>
      <c r="AD110" s="18"/>
      <c r="AE110" s="18" t="s">
        <v>107</v>
      </c>
      <c r="AF110" s="79"/>
      <c r="AG110" s="18" t="s">
        <v>107</v>
      </c>
      <c r="AH110" s="18"/>
      <c r="AI110" s="18"/>
      <c r="AJ110" s="18"/>
      <c r="AL110" s="25"/>
      <c r="AM110" s="34"/>
      <c r="AN110" s="34"/>
      <c r="AO110" s="34"/>
      <c r="AP110" s="34"/>
      <c r="AQ110" s="34"/>
      <c r="AR110" s="34"/>
    </row>
    <row r="111" spans="1:44" ht="36" x14ac:dyDescent="0.25">
      <c r="A111" s="32" t="s">
        <v>1099</v>
      </c>
      <c r="B111" s="73"/>
      <c r="C111" s="73"/>
      <c r="D111" s="55"/>
      <c r="E111" s="55"/>
      <c r="F111" s="28"/>
      <c r="G111" s="18"/>
      <c r="H111" s="74"/>
      <c r="I111" s="75"/>
      <c r="J111" s="76"/>
      <c r="K111" s="76"/>
      <c r="O111" s="35"/>
      <c r="P111" s="35"/>
      <c r="Q111" s="35"/>
      <c r="R111" s="36"/>
      <c r="S111" s="36"/>
      <c r="T111" s="91"/>
      <c r="AA111" s="55" t="s">
        <v>1104</v>
      </c>
      <c r="AB111" s="18" t="s">
        <v>260</v>
      </c>
      <c r="AC111" s="77"/>
      <c r="AD111" s="38"/>
      <c r="AE111" s="18" t="s">
        <v>107</v>
      </c>
      <c r="AF111" s="79"/>
      <c r="AG111" s="18" t="s">
        <v>107</v>
      </c>
      <c r="AH111" s="18"/>
      <c r="AI111" s="18"/>
      <c r="AJ111" s="18"/>
      <c r="AL111" s="25"/>
      <c r="AM111" s="34"/>
      <c r="AN111" s="34"/>
      <c r="AO111" s="34"/>
      <c r="AP111" s="34"/>
      <c r="AQ111" s="34"/>
      <c r="AR111" s="34"/>
    </row>
    <row r="112" spans="1:44" ht="24" x14ac:dyDescent="0.25">
      <c r="A112" s="32" t="s">
        <v>1108</v>
      </c>
      <c r="B112" s="73"/>
      <c r="C112" s="73"/>
      <c r="D112" s="55"/>
      <c r="E112" s="55"/>
      <c r="F112" s="28"/>
      <c r="G112" s="18"/>
      <c r="H112" s="80"/>
      <c r="I112" s="81"/>
      <c r="J112" s="82"/>
      <c r="K112" s="82"/>
      <c r="O112" s="83"/>
      <c r="P112" s="83"/>
      <c r="Q112" s="83"/>
      <c r="R112" s="84"/>
      <c r="S112" s="84"/>
      <c r="T112" s="91"/>
      <c r="AA112" s="86" t="s">
        <v>444</v>
      </c>
      <c r="AB112" s="18" t="s">
        <v>260</v>
      </c>
      <c r="AC112" s="87"/>
      <c r="AD112" s="72"/>
      <c r="AE112" s="72" t="s">
        <v>107</v>
      </c>
      <c r="AF112" s="88"/>
      <c r="AG112" s="72" t="s">
        <v>107</v>
      </c>
      <c r="AH112" s="72"/>
      <c r="AI112" s="72"/>
      <c r="AJ112" s="72"/>
      <c r="AL112" s="25"/>
      <c r="AM112" s="34"/>
      <c r="AN112" s="34"/>
      <c r="AO112" s="34"/>
      <c r="AP112" s="34"/>
      <c r="AQ112" s="34"/>
      <c r="AR112" s="34"/>
    </row>
    <row r="113" spans="1:44" x14ac:dyDescent="0.25">
      <c r="A113" s="32" t="s">
        <v>1114</v>
      </c>
      <c r="B113" s="18"/>
      <c r="C113" s="18"/>
      <c r="D113" s="89"/>
      <c r="E113" s="89"/>
      <c r="F113" s="28"/>
      <c r="G113" s="18"/>
      <c r="H113" s="29"/>
      <c r="I113" s="75"/>
      <c r="J113" s="29"/>
      <c r="K113" s="29"/>
      <c r="O113" s="35"/>
      <c r="P113" s="35"/>
      <c r="Q113" s="35"/>
      <c r="R113" s="36"/>
      <c r="S113" s="36"/>
      <c r="T113" s="91"/>
      <c r="AA113" s="18" t="s">
        <v>1119</v>
      </c>
      <c r="AB113" s="18"/>
      <c r="AC113" s="56"/>
      <c r="AD113" s="38"/>
      <c r="AE113" s="18" t="s">
        <v>107</v>
      </c>
      <c r="AF113" s="90"/>
      <c r="AG113" s="18" t="s">
        <v>107</v>
      </c>
      <c r="AH113" s="72"/>
      <c r="AI113" s="72"/>
      <c r="AJ113" s="72"/>
      <c r="AL113" s="28"/>
      <c r="AM113" s="34"/>
      <c r="AN113" s="34"/>
      <c r="AO113" s="34"/>
      <c r="AP113" s="34"/>
      <c r="AQ113" s="34"/>
      <c r="AR113" s="34"/>
    </row>
    <row r="114" spans="1:44" x14ac:dyDescent="0.25">
      <c r="A114" s="91" t="s">
        <v>1122</v>
      </c>
      <c r="B114" s="55"/>
      <c r="C114" s="55"/>
      <c r="D114" s="55"/>
      <c r="E114" s="55"/>
      <c r="F114" s="55"/>
      <c r="G114" s="89"/>
      <c r="H114" s="89"/>
      <c r="I114" s="55"/>
      <c r="J114" s="55"/>
      <c r="K114" s="55"/>
      <c r="O114" s="34"/>
      <c r="P114" s="34"/>
      <c r="Q114" s="34"/>
      <c r="R114" s="89"/>
      <c r="S114" s="89"/>
      <c r="T114" s="123"/>
      <c r="V114" s="34"/>
      <c r="AA114" s="34"/>
      <c r="AB114" s="73"/>
      <c r="AC114" s="73"/>
      <c r="AD114" s="55"/>
      <c r="AE114" s="34"/>
      <c r="AF114" s="55"/>
      <c r="AG114" s="34"/>
      <c r="AH114" s="55"/>
      <c r="AI114" s="73"/>
      <c r="AJ114" s="73"/>
      <c r="AL114" s="25"/>
      <c r="AM114" s="34"/>
      <c r="AN114" s="34"/>
      <c r="AO114" s="34"/>
      <c r="AP114" s="34"/>
      <c r="AQ114" s="34"/>
      <c r="AR114" s="34"/>
    </row>
    <row r="115" spans="1:44" x14ac:dyDescent="0.25">
      <c r="A115" s="91" t="s">
        <v>1143</v>
      </c>
      <c r="B115" s="73"/>
      <c r="C115" s="73"/>
      <c r="D115" s="55"/>
      <c r="E115" s="55"/>
      <c r="F115" s="55"/>
      <c r="G115" s="89"/>
      <c r="H115" s="89"/>
      <c r="I115" s="55"/>
      <c r="J115" s="55"/>
      <c r="K115" s="55"/>
      <c r="O115" s="34"/>
      <c r="P115" s="34"/>
      <c r="Q115" s="34"/>
      <c r="R115" s="89"/>
      <c r="S115" s="89"/>
      <c r="T115" s="123"/>
      <c r="V115" s="34"/>
      <c r="AA115" s="34"/>
      <c r="AB115" s="73"/>
      <c r="AC115" s="55"/>
      <c r="AD115" s="55"/>
      <c r="AE115" s="34"/>
      <c r="AF115" s="55"/>
      <c r="AG115" s="34"/>
      <c r="AH115" s="55"/>
      <c r="AI115" s="73"/>
      <c r="AJ115" s="73"/>
      <c r="AL115" s="25"/>
      <c r="AM115" s="34"/>
      <c r="AN115" s="34"/>
      <c r="AO115" s="34"/>
      <c r="AP115" s="34"/>
      <c r="AQ115" s="34"/>
      <c r="AR115" s="34"/>
    </row>
    <row r="116" spans="1:44" x14ac:dyDescent="0.25">
      <c r="A116" s="91" t="s">
        <v>1152</v>
      </c>
      <c r="B116" s="73"/>
      <c r="C116" s="73"/>
      <c r="D116" s="55"/>
      <c r="E116" s="55"/>
      <c r="F116" s="55"/>
      <c r="G116" s="89"/>
      <c r="H116" s="89"/>
      <c r="I116" s="55"/>
      <c r="J116" s="55"/>
      <c r="K116" s="55"/>
      <c r="O116" s="34"/>
      <c r="P116" s="34"/>
      <c r="Q116" s="34"/>
      <c r="R116" s="89"/>
      <c r="S116" s="89"/>
      <c r="T116" s="123"/>
      <c r="V116" s="34"/>
      <c r="AA116" s="34"/>
      <c r="AB116" s="73"/>
      <c r="AC116" s="55"/>
      <c r="AD116" s="55"/>
      <c r="AE116" s="34"/>
      <c r="AF116" s="55"/>
      <c r="AG116" s="34"/>
      <c r="AH116" s="55"/>
      <c r="AI116" s="73"/>
      <c r="AJ116" s="73"/>
      <c r="AL116" s="25"/>
      <c r="AM116" s="34"/>
      <c r="AN116" s="34"/>
      <c r="AO116" s="34"/>
      <c r="AP116" s="34"/>
      <c r="AQ116" s="34"/>
      <c r="AR116" s="34"/>
    </row>
    <row r="117" spans="1:44" x14ac:dyDescent="0.25">
      <c r="A117" s="91" t="s">
        <v>1162</v>
      </c>
      <c r="B117" s="73"/>
      <c r="C117" s="73"/>
      <c r="D117" s="55"/>
      <c r="E117" s="55"/>
      <c r="F117" s="55"/>
      <c r="G117" s="89"/>
      <c r="H117" s="89"/>
      <c r="I117" s="55"/>
      <c r="J117" s="55"/>
      <c r="K117" s="55"/>
      <c r="O117" s="92"/>
      <c r="P117" s="92"/>
      <c r="Q117" s="92"/>
      <c r="R117" s="89"/>
      <c r="S117" s="89"/>
      <c r="T117" s="123"/>
      <c r="V117" s="3"/>
      <c r="AA117" s="3"/>
      <c r="AB117" s="73"/>
      <c r="AC117" s="55"/>
      <c r="AD117" s="55"/>
      <c r="AE117" s="3"/>
      <c r="AF117" s="55"/>
      <c r="AG117" s="3"/>
      <c r="AH117" s="55"/>
      <c r="AI117" s="73"/>
      <c r="AJ117" s="7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91" t="s">
        <v>1170</v>
      </c>
      <c r="B118" s="73"/>
      <c r="C118" s="73"/>
      <c r="D118" s="55"/>
      <c r="E118" s="55"/>
      <c r="F118" s="55"/>
      <c r="G118" s="89"/>
      <c r="H118" s="89"/>
      <c r="I118" s="55"/>
      <c r="J118" s="55"/>
      <c r="K118" s="55"/>
      <c r="O118" s="92"/>
      <c r="P118" s="92"/>
      <c r="Q118" s="92"/>
      <c r="R118" s="89"/>
      <c r="S118" s="89"/>
      <c r="T118" s="123"/>
      <c r="V118" s="3"/>
      <c r="AA118" s="3"/>
      <c r="AB118" s="73"/>
      <c r="AC118" s="55"/>
      <c r="AD118" s="55"/>
      <c r="AE118" s="3"/>
      <c r="AF118" s="55"/>
      <c r="AG118" s="3"/>
      <c r="AH118" s="55"/>
      <c r="AI118" s="73"/>
      <c r="AJ118" s="7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91" t="s">
        <v>1180</v>
      </c>
      <c r="B119" s="73"/>
      <c r="C119" s="73"/>
      <c r="D119" s="55"/>
      <c r="E119" s="55"/>
      <c r="F119" s="55"/>
      <c r="G119" s="89"/>
      <c r="H119" s="89"/>
      <c r="I119" s="55"/>
      <c r="J119" s="55"/>
      <c r="K119" s="55"/>
      <c r="O119" s="92"/>
      <c r="P119" s="92"/>
      <c r="Q119" s="92"/>
      <c r="R119" s="89"/>
      <c r="S119" s="89"/>
      <c r="T119" s="123"/>
      <c r="V119" s="3"/>
      <c r="AA119" s="3"/>
      <c r="AB119" s="73"/>
      <c r="AC119" s="55"/>
      <c r="AD119" s="55"/>
      <c r="AE119" s="3"/>
      <c r="AF119" s="55"/>
      <c r="AG119" s="3"/>
      <c r="AH119" s="55"/>
      <c r="AI119" s="73"/>
      <c r="AJ119" s="7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91" t="s">
        <v>1190</v>
      </c>
      <c r="B120" s="73"/>
      <c r="C120" s="73"/>
      <c r="D120" s="55"/>
      <c r="E120" s="55"/>
      <c r="F120" s="55"/>
      <c r="G120" s="89"/>
      <c r="H120" s="89"/>
      <c r="I120" s="55"/>
      <c r="J120" s="55"/>
      <c r="K120" s="55"/>
      <c r="O120" s="92"/>
      <c r="P120" s="92"/>
      <c r="Q120" s="92"/>
      <c r="R120" s="89"/>
      <c r="S120" s="89"/>
      <c r="T120" s="123"/>
      <c r="V120" s="3"/>
      <c r="AA120" s="3"/>
      <c r="AB120" s="73"/>
      <c r="AC120" s="55"/>
      <c r="AD120" s="55"/>
      <c r="AE120" s="3"/>
      <c r="AF120" s="55"/>
      <c r="AG120" s="3"/>
      <c r="AH120" s="55"/>
      <c r="AI120" s="73"/>
      <c r="AJ120" s="7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91" t="s">
        <v>1200</v>
      </c>
      <c r="B121" s="73"/>
      <c r="C121" s="73"/>
      <c r="D121" s="55"/>
      <c r="E121" s="55"/>
      <c r="F121" s="55"/>
      <c r="G121" s="89"/>
      <c r="H121" s="89"/>
      <c r="I121" s="55"/>
      <c r="J121" s="55"/>
      <c r="K121" s="55"/>
      <c r="O121" s="92"/>
      <c r="P121" s="92"/>
      <c r="Q121" s="92"/>
      <c r="R121" s="89"/>
      <c r="S121" s="89"/>
      <c r="T121" s="123"/>
      <c r="V121" s="3"/>
      <c r="AA121" s="3"/>
      <c r="AB121" s="73"/>
      <c r="AC121" s="55"/>
      <c r="AD121" s="55"/>
      <c r="AE121" s="3"/>
      <c r="AF121" s="55"/>
      <c r="AG121" s="3"/>
      <c r="AH121" s="55"/>
      <c r="AI121" s="73"/>
      <c r="AJ121" s="7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91" t="s">
        <v>1210</v>
      </c>
      <c r="B122" s="73"/>
      <c r="C122" s="73"/>
      <c r="D122" s="55"/>
      <c r="E122" s="55"/>
      <c r="F122" s="55"/>
      <c r="G122" s="89"/>
      <c r="H122" s="89"/>
      <c r="I122" s="55"/>
      <c r="J122" s="55"/>
      <c r="K122" s="55"/>
      <c r="O122" s="92"/>
      <c r="P122" s="92"/>
      <c r="Q122" s="92"/>
      <c r="R122" s="89"/>
      <c r="S122" s="89"/>
      <c r="T122" s="123"/>
      <c r="V122" s="3"/>
      <c r="AA122" s="3"/>
      <c r="AB122" s="73"/>
      <c r="AC122" s="55"/>
      <c r="AD122" s="55"/>
      <c r="AE122" s="3"/>
      <c r="AF122" s="55"/>
      <c r="AG122" s="3"/>
      <c r="AH122" s="55"/>
      <c r="AI122" s="73"/>
      <c r="AJ122" s="7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91" t="s">
        <v>1219</v>
      </c>
      <c r="B123" s="73"/>
      <c r="C123" s="73"/>
      <c r="D123" s="55"/>
      <c r="E123" s="55"/>
      <c r="F123" s="55"/>
      <c r="G123" s="89"/>
      <c r="H123" s="89"/>
      <c r="I123" s="55"/>
      <c r="J123" s="55"/>
      <c r="K123" s="55"/>
      <c r="O123" s="92"/>
      <c r="P123" s="92"/>
      <c r="Q123" s="92"/>
      <c r="R123" s="89"/>
      <c r="S123" s="89"/>
      <c r="T123" s="123"/>
      <c r="V123" s="3"/>
      <c r="AA123" s="3"/>
      <c r="AB123" s="73"/>
      <c r="AC123" s="55"/>
      <c r="AD123" s="55"/>
      <c r="AE123" s="3"/>
      <c r="AF123" s="55"/>
      <c r="AG123" s="3"/>
      <c r="AH123" s="55"/>
      <c r="AI123" s="73"/>
      <c r="AJ123" s="7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91" t="s">
        <v>1229</v>
      </c>
      <c r="B124" s="73"/>
      <c r="C124" s="73"/>
      <c r="D124" s="55"/>
      <c r="E124" s="55"/>
      <c r="F124" s="55"/>
      <c r="G124" s="89"/>
      <c r="H124" s="89"/>
      <c r="I124" s="55"/>
      <c r="J124" s="55"/>
      <c r="K124" s="55"/>
      <c r="O124" s="92"/>
      <c r="P124" s="92"/>
      <c r="Q124" s="92"/>
      <c r="R124" s="89"/>
      <c r="S124" s="89"/>
      <c r="T124" s="123"/>
      <c r="V124" s="3"/>
      <c r="AA124" s="3"/>
      <c r="AB124" s="73"/>
      <c r="AC124" s="73"/>
      <c r="AD124" s="55"/>
      <c r="AE124" s="3"/>
      <c r="AF124" s="55"/>
      <c r="AG124" s="3"/>
      <c r="AH124" s="55"/>
      <c r="AI124" s="73"/>
      <c r="AJ124" s="7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91" t="s">
        <v>1239</v>
      </c>
      <c r="B125" s="73"/>
      <c r="C125" s="73"/>
      <c r="D125" s="55"/>
      <c r="E125" s="55"/>
      <c r="F125" s="55"/>
      <c r="G125" s="89"/>
      <c r="H125" s="89"/>
      <c r="I125" s="55"/>
      <c r="J125" s="55"/>
      <c r="K125" s="55"/>
      <c r="O125" s="92"/>
      <c r="P125" s="92"/>
      <c r="Q125" s="92"/>
      <c r="R125" s="89"/>
      <c r="S125" s="89"/>
      <c r="T125" s="123"/>
      <c r="V125" s="3"/>
      <c r="AA125" s="3"/>
      <c r="AB125" s="73"/>
      <c r="AC125" s="55"/>
      <c r="AD125" s="55"/>
      <c r="AE125" s="3"/>
      <c r="AF125" s="55"/>
      <c r="AG125" s="3"/>
      <c r="AH125" s="55"/>
      <c r="AI125" s="73"/>
      <c r="AJ125" s="7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91" t="s">
        <v>1249</v>
      </c>
      <c r="B126" s="73"/>
      <c r="C126" s="73"/>
      <c r="D126" s="55"/>
      <c r="E126" s="55"/>
      <c r="F126" s="55"/>
      <c r="G126" s="89"/>
      <c r="H126" s="89"/>
      <c r="I126" s="55"/>
      <c r="J126" s="55"/>
      <c r="K126" s="55"/>
      <c r="O126" s="92"/>
      <c r="P126" s="92"/>
      <c r="Q126" s="92"/>
      <c r="R126" s="89"/>
      <c r="S126" s="89"/>
      <c r="T126" s="123"/>
      <c r="V126" s="3"/>
      <c r="AA126" s="3"/>
      <c r="AB126" s="73"/>
      <c r="AC126" s="55"/>
      <c r="AD126" s="55"/>
      <c r="AE126" s="3"/>
      <c r="AF126" s="55"/>
      <c r="AG126" s="3"/>
      <c r="AH126" s="55"/>
      <c r="AI126" s="73"/>
      <c r="AJ126" s="7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91" t="s">
        <v>1265</v>
      </c>
      <c r="B127" s="73"/>
      <c r="C127" s="73"/>
      <c r="D127" s="55"/>
      <c r="E127" s="55"/>
      <c r="F127" s="55"/>
      <c r="G127" s="89"/>
      <c r="H127" s="89"/>
      <c r="I127" s="55"/>
      <c r="J127" s="55"/>
      <c r="K127" s="55"/>
      <c r="O127" s="92"/>
      <c r="P127" s="92"/>
      <c r="Q127" s="92"/>
      <c r="R127" s="89"/>
      <c r="S127" s="89"/>
      <c r="T127" s="123"/>
      <c r="V127" s="3"/>
      <c r="AA127" s="3"/>
      <c r="AB127" s="73"/>
      <c r="AC127" s="55"/>
      <c r="AD127" s="55"/>
      <c r="AE127" s="3"/>
      <c r="AF127" s="55"/>
      <c r="AG127" s="3"/>
      <c r="AH127" s="55"/>
      <c r="AI127" s="73"/>
      <c r="AJ127" s="7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91" t="s">
        <v>1275</v>
      </c>
      <c r="B128" s="73"/>
      <c r="C128" s="73"/>
      <c r="D128" s="55"/>
      <c r="E128" s="55"/>
      <c r="F128" s="55"/>
      <c r="G128" s="89"/>
      <c r="H128" s="89"/>
      <c r="I128" s="55"/>
      <c r="J128" s="55"/>
      <c r="K128" s="55"/>
      <c r="O128" s="92"/>
      <c r="P128" s="92"/>
      <c r="Q128" s="92"/>
      <c r="R128" s="89"/>
      <c r="S128" s="89"/>
      <c r="T128" s="123"/>
      <c r="V128" s="3"/>
      <c r="AA128" s="3"/>
      <c r="AB128" s="73"/>
      <c r="AC128" s="55"/>
      <c r="AD128" s="55"/>
      <c r="AE128" s="3"/>
      <c r="AF128" s="55"/>
      <c r="AG128" s="3"/>
      <c r="AH128" s="55"/>
      <c r="AI128" s="73"/>
      <c r="AJ128" s="7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91" t="s">
        <v>1285</v>
      </c>
      <c r="B129" s="73"/>
      <c r="C129" s="73"/>
      <c r="D129" s="55"/>
      <c r="E129" s="55"/>
      <c r="F129" s="55"/>
      <c r="G129" s="89"/>
      <c r="H129" s="89"/>
      <c r="I129" s="55"/>
      <c r="J129" s="55"/>
      <c r="K129" s="55"/>
      <c r="O129" s="92"/>
      <c r="P129" s="92"/>
      <c r="Q129" s="92"/>
      <c r="R129" s="89"/>
      <c r="S129" s="89"/>
      <c r="T129" s="123"/>
      <c r="V129" s="3"/>
      <c r="AA129" s="3"/>
      <c r="AB129" s="73"/>
      <c r="AC129" s="55"/>
      <c r="AD129" s="55"/>
      <c r="AE129" s="3"/>
      <c r="AF129" s="55"/>
      <c r="AG129" s="3"/>
      <c r="AH129" s="55"/>
      <c r="AI129" s="73"/>
      <c r="AJ129" s="7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91" t="s">
        <v>1294</v>
      </c>
      <c r="B130" s="73"/>
      <c r="C130" s="73"/>
      <c r="D130" s="55"/>
      <c r="E130" s="55"/>
      <c r="F130" s="55"/>
      <c r="G130" s="89"/>
      <c r="H130" s="89"/>
      <c r="I130" s="55"/>
      <c r="J130" s="55"/>
      <c r="K130" s="55"/>
      <c r="O130" s="92"/>
      <c r="P130" s="92"/>
      <c r="Q130" s="92"/>
      <c r="R130" s="89"/>
      <c r="S130" s="89"/>
      <c r="T130" s="123"/>
      <c r="V130" s="3"/>
      <c r="AA130" s="3"/>
      <c r="AB130" s="73"/>
      <c r="AC130" s="55"/>
      <c r="AD130" s="55"/>
      <c r="AE130" s="3"/>
      <c r="AF130" s="55"/>
      <c r="AG130" s="3"/>
      <c r="AH130" s="55"/>
      <c r="AI130" s="73"/>
      <c r="AJ130" s="7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91" t="s">
        <v>1303</v>
      </c>
      <c r="B131" s="73"/>
      <c r="C131" s="73"/>
      <c r="D131" s="55"/>
      <c r="E131" s="55"/>
      <c r="F131" s="55"/>
      <c r="G131" s="89"/>
      <c r="H131" s="89"/>
      <c r="I131" s="55"/>
      <c r="J131" s="55"/>
      <c r="K131" s="55"/>
      <c r="O131" s="92"/>
      <c r="P131" s="92"/>
      <c r="Q131" s="92"/>
      <c r="R131" s="89"/>
      <c r="S131" s="89"/>
      <c r="T131" s="123"/>
      <c r="V131" s="3"/>
      <c r="AA131" s="3"/>
      <c r="AB131" s="73"/>
      <c r="AC131" s="55"/>
      <c r="AD131" s="55"/>
      <c r="AE131" s="3"/>
      <c r="AF131" s="55"/>
      <c r="AG131" s="3"/>
      <c r="AH131" s="55"/>
      <c r="AI131" s="73"/>
      <c r="AJ131" s="7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91" t="s">
        <v>1312</v>
      </c>
      <c r="B132" s="73"/>
      <c r="C132" s="73"/>
      <c r="D132" s="55"/>
      <c r="E132" s="55"/>
      <c r="F132" s="55"/>
      <c r="G132" s="89"/>
      <c r="H132" s="89"/>
      <c r="I132" s="55"/>
      <c r="J132" s="55"/>
      <c r="K132" s="55"/>
      <c r="O132" s="92"/>
      <c r="P132" s="92"/>
      <c r="Q132" s="92"/>
      <c r="R132" s="89"/>
      <c r="S132" s="89"/>
      <c r="T132" s="123"/>
      <c r="V132" s="3"/>
      <c r="AA132" s="3"/>
      <c r="AB132" s="73"/>
      <c r="AC132" s="55"/>
      <c r="AD132" s="55"/>
      <c r="AE132" s="3"/>
      <c r="AF132" s="55"/>
      <c r="AG132" s="3"/>
      <c r="AH132" s="55"/>
      <c r="AI132" s="73"/>
      <c r="AJ132" s="7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91" t="s">
        <v>1320</v>
      </c>
      <c r="B133" s="73"/>
      <c r="C133" s="73"/>
      <c r="D133" s="89"/>
      <c r="E133" s="89"/>
      <c r="F133" s="89"/>
      <c r="G133" s="89"/>
      <c r="H133" s="89"/>
      <c r="I133" s="55"/>
      <c r="J133" s="55"/>
      <c r="K133" s="55"/>
      <c r="O133" s="92"/>
      <c r="P133" s="92"/>
      <c r="Q133" s="92"/>
      <c r="R133" s="89"/>
      <c r="S133" s="89"/>
      <c r="T133" s="123"/>
      <c r="V133" s="3"/>
      <c r="AA133" s="3"/>
      <c r="AB133" s="73"/>
      <c r="AC133" s="73"/>
      <c r="AD133" s="93"/>
      <c r="AE133" s="3"/>
      <c r="AF133" s="55"/>
      <c r="AG133" s="3"/>
      <c r="AH133" s="55"/>
      <c r="AI133" s="73"/>
      <c r="AJ133" s="7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91" t="s">
        <v>1330</v>
      </c>
      <c r="B134" s="73"/>
      <c r="C134" s="73"/>
      <c r="D134" s="89"/>
      <c r="E134" s="89"/>
      <c r="F134" s="89"/>
      <c r="G134" s="89"/>
      <c r="H134" s="89"/>
      <c r="I134" s="94"/>
      <c r="J134" s="94"/>
      <c r="K134" s="55"/>
      <c r="O134" s="92"/>
      <c r="P134" s="92"/>
      <c r="Q134" s="92"/>
      <c r="R134" s="89"/>
      <c r="S134" s="89"/>
      <c r="T134" s="123"/>
      <c r="V134" s="3"/>
      <c r="AA134" s="3"/>
      <c r="AB134" s="73"/>
      <c r="AC134" s="73"/>
      <c r="AD134" s="73"/>
      <c r="AE134" s="3"/>
      <c r="AF134" s="55"/>
      <c r="AG134" s="3"/>
      <c r="AH134" s="55"/>
      <c r="AI134" s="73"/>
      <c r="AJ134" s="7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91" t="s">
        <v>1340</v>
      </c>
      <c r="B135" s="73"/>
      <c r="C135" s="73"/>
      <c r="D135" s="89"/>
      <c r="E135" s="89"/>
      <c r="F135" s="89"/>
      <c r="G135" s="89"/>
      <c r="H135" s="89"/>
      <c r="I135" s="73"/>
      <c r="J135" s="73"/>
      <c r="K135" s="55"/>
      <c r="O135" s="92"/>
      <c r="P135" s="92"/>
      <c r="Q135" s="92"/>
      <c r="R135" s="89"/>
      <c r="S135" s="89"/>
      <c r="T135" s="123"/>
      <c r="V135" s="3"/>
      <c r="AA135" s="3"/>
      <c r="AB135" s="73"/>
      <c r="AC135" s="73"/>
      <c r="AD135" s="73"/>
      <c r="AE135" s="3"/>
      <c r="AF135" s="55"/>
      <c r="AG135" s="3"/>
      <c r="AH135" s="55"/>
      <c r="AI135" s="73"/>
      <c r="AJ135" s="73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>
      <formula1>$G$2:$G$3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57" zoomScale="55" zoomScaleNormal="55" workbookViewId="0">
      <selection activeCell="D98" sqref="D98"/>
    </sheetView>
  </sheetViews>
  <sheetFormatPr defaultColWidth="8.85546875"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34.140625" customWidth="1"/>
    <col min="7" max="7" width="15.85546875" bestFit="1" customWidth="1"/>
    <col min="8" max="8" width="27.7109375" bestFit="1" customWidth="1"/>
    <col min="9" max="9" width="23.570312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33" style="3" customWidth="1"/>
    <col min="15" max="15" width="29.28515625" customWidth="1"/>
    <col min="16" max="16" width="8.7109375" customWidth="1"/>
    <col min="17" max="17" width="22" bestFit="1" customWidth="1"/>
  </cols>
  <sheetData>
    <row r="1" spans="1:21" x14ac:dyDescent="0.25">
      <c r="A1" t="s">
        <v>98</v>
      </c>
      <c r="B1" t="s">
        <v>87</v>
      </c>
      <c r="C1" t="s">
        <v>165</v>
      </c>
      <c r="D1" t="s">
        <v>166</v>
      </c>
      <c r="E1" t="s">
        <v>167</v>
      </c>
      <c r="F1" t="s">
        <v>111</v>
      </c>
      <c r="G1" t="s">
        <v>168</v>
      </c>
      <c r="H1" t="s">
        <v>169</v>
      </c>
      <c r="I1" t="s">
        <v>170</v>
      </c>
      <c r="J1" t="s">
        <v>40</v>
      </c>
      <c r="K1" t="s">
        <v>83</v>
      </c>
      <c r="L1" t="s">
        <v>38</v>
      </c>
      <c r="M1" t="s">
        <v>63</v>
      </c>
      <c r="N1" s="3" t="s">
        <v>36</v>
      </c>
      <c r="O1" t="s">
        <v>79</v>
      </c>
      <c r="P1" t="s">
        <v>99</v>
      </c>
      <c r="Q1" t="s">
        <v>99</v>
      </c>
      <c r="R1" t="s">
        <v>64</v>
      </c>
    </row>
    <row r="2" spans="1:21" x14ac:dyDescent="0.25">
      <c r="A2" s="3" t="str">
        <f>CONCATENATE("&amp;ai;",B2)</f>
        <v>&amp;ai;ERNT</v>
      </c>
      <c r="B2" s="3" t="str">
        <f>Person!O2</f>
        <v>ERNT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&amp;ai;ROLE_ADMIN</v>
      </c>
      <c r="G2" s="2" t="str">
        <f>VLOOKUP(_Input!S2,_MasterData!$S$2:$T$3,2,FALSE)</f>
        <v>&amp;as;USERACTIVE</v>
      </c>
      <c r="H2" s="2" t="str">
        <f>CONCATENATE(A2,"-Person")</f>
        <v>&amp;ai;ERNT-Person</v>
      </c>
      <c r="I2" s="2" t="str">
        <f>UserPassword!A2</f>
        <v>&amp;ai;ERNT_Password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_Input!J2</f>
        <v>470000076</v>
      </c>
      <c r="O2" s="3">
        <f>_Input!I2</f>
        <v>8000000128</v>
      </c>
      <c r="P2" s="3" t="s">
        <v>172</v>
      </c>
      <c r="Q2" s="3" t="s">
        <v>100</v>
      </c>
      <c r="R2" s="3" t="str">
        <f>CONCATENATE(B2,"@en")</f>
        <v>ERNT@en</v>
      </c>
    </row>
    <row r="3" spans="1:21" x14ac:dyDescent="0.25">
      <c r="A3" s="3" t="str">
        <f t="shared" ref="A3:A66" si="0">CONCATENATE("&amp;ai;",B3)</f>
        <v>&amp;ai;STOLLENWERKD</v>
      </c>
      <c r="B3" s="3" t="str">
        <f>Person!O3</f>
        <v>STOLLENWERKD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&amp;ai;ROLE_SALES_MGR</v>
      </c>
      <c r="G3" s="2" t="str">
        <f>VLOOKUP(_Input!S3,_MasterData!$S$2:$T$3,2,FALSE)</f>
        <v>&amp;as;USERACTIVE</v>
      </c>
      <c r="H3" s="2" t="str">
        <f t="shared" ref="H3:H66" si="1">CONCATENATE(A3,"-Person")</f>
        <v>&amp;ai;STOLLENWERKD-Person</v>
      </c>
      <c r="I3" s="2" t="str">
        <f>UserPassword!A3</f>
        <v>&amp;ai;STOLLENWERKD_Password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_Input!J3</f>
        <v>470001714</v>
      </c>
      <c r="O3" s="3">
        <f>_Input!I3</f>
        <v>8000000020</v>
      </c>
      <c r="P3" s="3" t="s">
        <v>172</v>
      </c>
      <c r="Q3" s="3" t="s">
        <v>100</v>
      </c>
      <c r="R3" s="3" t="str">
        <f t="shared" ref="R3:R66" si="2">CONCATENATE(B3,"@en")</f>
        <v>STOLLENWERKD@en</v>
      </c>
      <c r="S3" s="3"/>
      <c r="T3" s="3"/>
      <c r="U3" s="3"/>
    </row>
    <row r="4" spans="1:21" x14ac:dyDescent="0.25">
      <c r="A4" s="3" t="str">
        <f t="shared" si="0"/>
        <v>&amp;ai;ANDRZEJCZYKG</v>
      </c>
      <c r="B4" s="3" t="str">
        <f>Person!O4</f>
        <v>ANDRZEJCZYKG</v>
      </c>
      <c r="C4" s="3" t="str">
        <f>VLOOKUP(_Input!W4,_MasterData!$Y$2:$Z$15,2,FALSE)</f>
        <v>&amp;ai;CompanyMEEPL</v>
      </c>
      <c r="D4" s="2" t="str">
        <f>VLOOKUP(_Input!V4,_MasterData!$W$2:$X$7,2,FALSE)</f>
        <v>&amp;ai;Quote-PDF</v>
      </c>
      <c r="E4" s="3" t="str">
        <f>VLOOKUP(_Input!T4,_MasterData!$U$2:$V$14,2,FALSE)</f>
        <v>https://my319964.crm.ondemand.com/Language#Language_34PL</v>
      </c>
      <c r="F4" s="3" t="str">
        <f>_xlfn.CONCAT("&amp;ai;",_Input!N4)</f>
        <v>&amp;ai;ROLE_SALES_MGR</v>
      </c>
      <c r="G4" s="2" t="str">
        <f>VLOOKUP(_Input!S4,_MasterData!$S$2:$T$3,2,FALSE)</f>
        <v>&amp;as;USERACTIVE</v>
      </c>
      <c r="H4" s="2" t="str">
        <f t="shared" si="1"/>
        <v>&amp;ai;ANDRZEJCZYKG-Person</v>
      </c>
      <c r="I4" s="2" t="str">
        <f>UserPassword!A4</f>
        <v>&amp;ai;ANDRZEJCZYKG_Password</v>
      </c>
      <c r="J4" s="3" t="s">
        <v>108</v>
      </c>
      <c r="K4" s="3" t="s">
        <v>108</v>
      </c>
      <c r="L4" s="3" t="s">
        <v>106</v>
      </c>
      <c r="M4" s="3" t="s">
        <v>106</v>
      </c>
      <c r="N4" s="3">
        <f>_Input!J4</f>
        <v>1770000005</v>
      </c>
      <c r="O4" s="3">
        <f>_Input!I4</f>
        <v>8000000374</v>
      </c>
      <c r="P4" s="3" t="s">
        <v>172</v>
      </c>
      <c r="Q4" s="3" t="s">
        <v>100</v>
      </c>
      <c r="R4" s="3" t="str">
        <f t="shared" si="2"/>
        <v>ANDRZEJCZYKG@en</v>
      </c>
      <c r="S4" s="3"/>
      <c r="T4" s="3"/>
      <c r="U4" s="3"/>
    </row>
    <row r="5" spans="1:21" x14ac:dyDescent="0.25">
      <c r="A5" s="3" t="str">
        <f t="shared" si="0"/>
        <v>&amp;ai;BALAMUTM</v>
      </c>
      <c r="B5" s="3" t="str">
        <f>Person!O5</f>
        <v>BALAMUTM</v>
      </c>
      <c r="C5" s="3" t="str">
        <f>VLOOKUP(_Input!W5,_MasterData!$Y$2:$Z$15,2,FALSE)</f>
        <v>&amp;ai;CompanyMEEPL</v>
      </c>
      <c r="D5" s="2" t="str">
        <f>VLOOKUP(_Input!V5,_MasterData!$W$2:$X$7,2,FALSE)</f>
        <v>&amp;ai;Quote-PDF</v>
      </c>
      <c r="E5" s="3" t="str">
        <f>VLOOKUP(_Input!T5,_MasterData!$U$2:$V$14,2,FALSE)</f>
        <v>https://my319964.crm.ondemand.com/Language#Language_34PL</v>
      </c>
      <c r="F5" s="3" t="str">
        <f>_xlfn.CONCAT("&amp;ai;",_Input!N5)</f>
        <v>&amp;ai;ROLE_SALES_REP_PL_IS</v>
      </c>
      <c r="G5" s="2" t="str">
        <f>VLOOKUP(_Input!S5,_MasterData!$S$2:$T$3,2,FALSE)</f>
        <v>&amp;as;USERACTIVE</v>
      </c>
      <c r="H5" s="2" t="str">
        <f t="shared" si="1"/>
        <v>&amp;ai;BALAMUTM-Person</v>
      </c>
      <c r="I5" s="2" t="str">
        <f>UserPassword!A5</f>
        <v>&amp;ai;BALAMUTM_Password</v>
      </c>
      <c r="J5" s="3" t="s">
        <v>108</v>
      </c>
      <c r="K5" s="3" t="s">
        <v>108</v>
      </c>
      <c r="L5" s="3" t="s">
        <v>106</v>
      </c>
      <c r="M5" s="3" t="s">
        <v>106</v>
      </c>
      <c r="N5" s="3">
        <f>_Input!J5</f>
        <v>1770000320</v>
      </c>
      <c r="O5" s="3">
        <f>_Input!I5</f>
        <v>8000000375</v>
      </c>
      <c r="P5" s="3" t="s">
        <v>172</v>
      </c>
      <c r="Q5" s="3" t="s">
        <v>100</v>
      </c>
      <c r="R5" s="3" t="str">
        <f t="shared" si="2"/>
        <v>BALAMUTM@en</v>
      </c>
      <c r="S5" s="3"/>
      <c r="T5" s="3"/>
      <c r="U5" s="3"/>
    </row>
    <row r="6" spans="1:21" x14ac:dyDescent="0.25">
      <c r="A6" s="3" t="str">
        <f t="shared" si="0"/>
        <v>&amp;ai;BALANP</v>
      </c>
      <c r="B6" s="3" t="str">
        <f>Person!O6</f>
        <v>BALANP</v>
      </c>
      <c r="C6" s="3" t="str">
        <f>VLOOKUP(_Input!W6,_MasterData!$Y$2:$Z$15,2,FALSE)</f>
        <v>&amp;ai;CompanyMEEPL</v>
      </c>
      <c r="D6" s="2" t="str">
        <f>VLOOKUP(_Input!V6,_MasterData!$W$2:$X$7,2,FALSE)</f>
        <v>&amp;ai;Quote-PDF</v>
      </c>
      <c r="E6" s="3" t="str">
        <f>VLOOKUP(_Input!T6,_MasterData!$U$2:$V$14,2,FALSE)</f>
        <v>&amp;ai;English</v>
      </c>
      <c r="F6" s="3" t="str">
        <f>_xlfn.CONCAT("&amp;ai;",_Input!N6)</f>
        <v>&amp;ai;ROLE_STL_HU</v>
      </c>
      <c r="G6" s="2" t="str">
        <f>VLOOKUP(_Input!S6,_MasterData!$S$2:$T$3,2,FALSE)</f>
        <v>&amp;as;USERACTIVE</v>
      </c>
      <c r="H6" s="2" t="str">
        <f t="shared" si="1"/>
        <v>&amp;ai;BALANP-Person</v>
      </c>
      <c r="I6" s="2" t="str">
        <f>UserPassword!A6</f>
        <v>&amp;ai;BALANP_Password</v>
      </c>
      <c r="J6" s="3" t="s">
        <v>108</v>
      </c>
      <c r="K6" s="3" t="s">
        <v>108</v>
      </c>
      <c r="L6" s="3" t="s">
        <v>106</v>
      </c>
      <c r="M6" s="3" t="s">
        <v>106</v>
      </c>
      <c r="N6" s="3" t="str">
        <f>_Input!J6</f>
        <v>1770000006</v>
      </c>
      <c r="O6" s="3">
        <f>_Input!I6</f>
        <v>8000000049</v>
      </c>
      <c r="P6" s="3" t="s">
        <v>172</v>
      </c>
      <c r="Q6" s="3" t="s">
        <v>100</v>
      </c>
      <c r="R6" s="3" t="str">
        <f t="shared" si="2"/>
        <v>BALANP@en</v>
      </c>
      <c r="S6" s="3"/>
      <c r="T6" s="3"/>
      <c r="U6" s="3"/>
    </row>
    <row r="7" spans="1:21" x14ac:dyDescent="0.25">
      <c r="A7" s="3" t="str">
        <f t="shared" si="0"/>
        <v>&amp;ai;BIALKT</v>
      </c>
      <c r="B7" s="3" t="str">
        <f>Person!O7</f>
        <v>BIALKT</v>
      </c>
      <c r="C7" s="3" t="str">
        <f>VLOOKUP(_Input!W7,_MasterData!$Y$2:$Z$15,2,FALSE)</f>
        <v>&amp;ai;CompanyMEEPL</v>
      </c>
      <c r="D7" s="2" t="str">
        <f>VLOOKUP(_Input!V7,_MasterData!$W$2:$X$7,2,FALSE)</f>
        <v>&amp;ai;Quote-PDF</v>
      </c>
      <c r="E7" s="3" t="str">
        <f>VLOOKUP(_Input!T7,_MasterData!$U$2:$V$14,2,FALSE)</f>
        <v>https://my319964.crm.ondemand.com/Language#Language_34PL</v>
      </c>
      <c r="F7" s="3" t="str">
        <f>_xlfn.CONCAT("&amp;ai;",_Input!N7)</f>
        <v>&amp;ai;ROLE_STL_PL_SP</v>
      </c>
      <c r="G7" s="2" t="str">
        <f>VLOOKUP(_Input!S7,_MasterData!$S$2:$T$3,2,FALSE)</f>
        <v>&amp;as;USERACTIVE</v>
      </c>
      <c r="H7" s="2" t="str">
        <f t="shared" si="1"/>
        <v>&amp;ai;BIALKT-Person</v>
      </c>
      <c r="I7" s="2" t="str">
        <f>UserPassword!A7</f>
        <v>&amp;ai;BIALKT_Password</v>
      </c>
      <c r="J7" s="3" t="s">
        <v>108</v>
      </c>
      <c r="K7" s="3" t="s">
        <v>108</v>
      </c>
      <c r="L7" s="3" t="s">
        <v>106</v>
      </c>
      <c r="M7" s="3" t="s">
        <v>106</v>
      </c>
      <c r="N7" s="3" t="str">
        <f>_Input!J7</f>
        <v>1770000007</v>
      </c>
      <c r="O7" s="3">
        <f>_Input!I7</f>
        <v>8000000050</v>
      </c>
      <c r="P7" s="3" t="s">
        <v>172</v>
      </c>
      <c r="Q7" s="3" t="s">
        <v>100</v>
      </c>
      <c r="R7" s="3" t="str">
        <f t="shared" si="2"/>
        <v>BIALKT@en</v>
      </c>
      <c r="S7" s="3"/>
      <c r="T7" s="3"/>
      <c r="U7" s="3"/>
    </row>
    <row r="8" spans="1:21" x14ac:dyDescent="0.25">
      <c r="A8" s="3" t="str">
        <f t="shared" si="0"/>
        <v>&amp;ai;BILICHJ</v>
      </c>
      <c r="B8" s="3" t="str">
        <f>Person!O8</f>
        <v>BILICHJ</v>
      </c>
      <c r="C8" s="3" t="str">
        <f>VLOOKUP(_Input!W8,_MasterData!$Y$2:$Z$15,2,FALSE)</f>
        <v>&amp;ai;CompanyMEEPL</v>
      </c>
      <c r="D8" s="2" t="str">
        <f>VLOOKUP(_Input!V8,_MasterData!$W$2:$X$7,2,FALSE)</f>
        <v>&amp;ai;Quote-PDF</v>
      </c>
      <c r="E8" s="3" t="str">
        <f>VLOOKUP(_Input!T8,_MasterData!$U$2:$V$14,2,FALSE)</f>
        <v>https://my319964.crm.ondemand.com/Language#Language_34PL</v>
      </c>
      <c r="F8" s="3" t="str">
        <f>_xlfn.CONCAT("&amp;ai;",_Input!N8)</f>
        <v>&amp;ai;ROLE_STL_PL_SP</v>
      </c>
      <c r="G8" s="2" t="str">
        <f>VLOOKUP(_Input!S8,_MasterData!$S$2:$T$3,2,FALSE)</f>
        <v>&amp;as;USERACTIVE</v>
      </c>
      <c r="H8" s="2" t="str">
        <f t="shared" si="1"/>
        <v>&amp;ai;BILICHJ-Person</v>
      </c>
      <c r="I8" s="2" t="str">
        <f>UserPassword!A8</f>
        <v>&amp;ai;BILICHJ_Password</v>
      </c>
      <c r="J8" s="3" t="s">
        <v>108</v>
      </c>
      <c r="K8" s="3" t="s">
        <v>108</v>
      </c>
      <c r="L8" s="3" t="s">
        <v>106</v>
      </c>
      <c r="M8" s="3" t="s">
        <v>106</v>
      </c>
      <c r="N8" s="3" t="str">
        <f>_Input!J8</f>
        <v>1770000008</v>
      </c>
      <c r="O8" s="3">
        <f>_Input!I8</f>
        <v>8000000051</v>
      </c>
      <c r="P8" s="3" t="s">
        <v>172</v>
      </c>
      <c r="Q8" s="3" t="s">
        <v>100</v>
      </c>
      <c r="R8" s="3" t="str">
        <f t="shared" si="2"/>
        <v>BILICHJ@en</v>
      </c>
      <c r="S8" s="3"/>
      <c r="T8" s="3"/>
      <c r="U8" s="3"/>
    </row>
    <row r="9" spans="1:21" x14ac:dyDescent="0.25">
      <c r="A9" s="3" t="str">
        <f t="shared" si="0"/>
        <v>&amp;ai;BLAZII</v>
      </c>
      <c r="B9" s="3" t="str">
        <f>Person!O9</f>
        <v>BLAZII</v>
      </c>
      <c r="C9" s="3" t="str">
        <f>VLOOKUP(_Input!W9,_MasterData!$Y$2:$Z$15,2,FALSE)</f>
        <v>&amp;ai;CompanyMEEPL</v>
      </c>
      <c r="D9" s="2" t="str">
        <f>VLOOKUP(_Input!V9,_MasterData!$W$2:$X$7,2,FALSE)</f>
        <v>&amp;ai;Quote-PDF</v>
      </c>
      <c r="E9" s="3" t="str">
        <f>VLOOKUP(_Input!T9,_MasterData!$U$2:$V$14,2,FALSE)</f>
        <v>&amp;ai;English</v>
      </c>
      <c r="F9" s="3" t="str">
        <f>_xlfn.CONCAT("&amp;ai;",_Input!N9)</f>
        <v>&amp;ai;ROLE_STL_SK</v>
      </c>
      <c r="G9" s="2" t="str">
        <f>VLOOKUP(_Input!S9,_MasterData!$S$2:$T$3,2,FALSE)</f>
        <v>&amp;as;USERACTIVE</v>
      </c>
      <c r="H9" s="2" t="str">
        <f t="shared" si="1"/>
        <v>&amp;ai;BLAZII-Person</v>
      </c>
      <c r="I9" s="2" t="str">
        <f>UserPassword!A9</f>
        <v>&amp;ai;BLAZII_Password</v>
      </c>
      <c r="J9" s="3" t="s">
        <v>108</v>
      </c>
      <c r="K9" s="3" t="s">
        <v>108</v>
      </c>
      <c r="L9" s="3" t="s">
        <v>106</v>
      </c>
      <c r="M9" s="3" t="s">
        <v>106</v>
      </c>
      <c r="N9" s="3" t="str">
        <f>_Input!J9</f>
        <v>1770000145</v>
      </c>
      <c r="O9" s="3">
        <f>_Input!I9</f>
        <v>8000000106</v>
      </c>
      <c r="P9" s="3" t="s">
        <v>172</v>
      </c>
      <c r="Q9" s="3" t="s">
        <v>100</v>
      </c>
      <c r="R9" s="3" t="str">
        <f t="shared" si="2"/>
        <v>BLAZII@en</v>
      </c>
      <c r="S9" s="3"/>
      <c r="T9" s="3"/>
      <c r="U9" s="3"/>
    </row>
    <row r="10" spans="1:21" x14ac:dyDescent="0.25">
      <c r="A10" s="3" t="str">
        <f t="shared" si="0"/>
        <v>&amp;ai;BRACHAW</v>
      </c>
      <c r="B10" s="3" t="str">
        <f>Person!O10</f>
        <v>BRACHAW</v>
      </c>
      <c r="C10" s="3" t="str">
        <f>VLOOKUP(_Input!W10,_MasterData!$Y$2:$Z$15,2,FALSE)</f>
        <v>&amp;ai;CompanyMEEPL</v>
      </c>
      <c r="D10" s="2" t="str">
        <f>VLOOKUP(_Input!V10,_MasterData!$W$2:$X$7,2,FALSE)</f>
        <v>&amp;ai;Quote-PDF</v>
      </c>
      <c r="E10" s="3" t="str">
        <f>VLOOKUP(_Input!T10,_MasterData!$U$2:$V$14,2,FALSE)</f>
        <v>&amp;ai;English</v>
      </c>
      <c r="F10" s="3" t="str">
        <f>_xlfn.CONCAT("&amp;ai;",_Input!N10)</f>
        <v>&amp;ai;ROLE_SALES_REP_CZ</v>
      </c>
      <c r="G10" s="2" t="str">
        <f>VLOOKUP(_Input!S10,_MasterData!$S$2:$T$3,2,FALSE)</f>
        <v>&amp;as;USERACTIVE</v>
      </c>
      <c r="H10" s="2" t="str">
        <f t="shared" si="1"/>
        <v>&amp;ai;BRACHAW-Person</v>
      </c>
      <c r="I10" s="2" t="str">
        <f>UserPassword!A10</f>
        <v>&amp;ai;BRACHAW_Password</v>
      </c>
      <c r="J10" s="3" t="s">
        <v>108</v>
      </c>
      <c r="K10" s="3" t="s">
        <v>108</v>
      </c>
      <c r="L10" s="3" t="s">
        <v>106</v>
      </c>
      <c r="M10" s="3" t="s">
        <v>106</v>
      </c>
      <c r="N10" s="3">
        <f>_Input!J10</f>
        <v>1770000305</v>
      </c>
      <c r="O10" s="3">
        <f>_Input!I10</f>
        <v>8000000509</v>
      </c>
      <c r="P10" s="3" t="s">
        <v>172</v>
      </c>
      <c r="Q10" s="3" t="s">
        <v>100</v>
      </c>
      <c r="R10" s="3" t="str">
        <f t="shared" si="2"/>
        <v>BRACHAW@en</v>
      </c>
      <c r="S10" s="3"/>
      <c r="T10" s="3"/>
      <c r="U10" s="3"/>
    </row>
    <row r="11" spans="1:21" x14ac:dyDescent="0.25">
      <c r="A11" s="3" t="str">
        <f t="shared" si="0"/>
        <v>&amp;ai;BRANDYSL</v>
      </c>
      <c r="B11" s="3" t="str">
        <f>Person!O11</f>
        <v>BRANDYSL</v>
      </c>
      <c r="C11" s="3" t="str">
        <f>VLOOKUP(_Input!W11,_MasterData!$Y$2:$Z$15,2,FALSE)</f>
        <v>&amp;ai;CompanyMEEPL</v>
      </c>
      <c r="D11" s="2" t="str">
        <f>VLOOKUP(_Input!V11,_MasterData!$W$2:$X$7,2,FALSE)</f>
        <v>&amp;ai;Quote-PDF</v>
      </c>
      <c r="E11" s="3" t="str">
        <f>VLOOKUP(_Input!T11,_MasterData!$U$2:$V$14,2,FALSE)</f>
        <v>https://my319964.crm.ondemand.com/Language#Language_34PL</v>
      </c>
      <c r="F11" s="3" t="str">
        <f>_xlfn.CONCAT("&amp;ai;",_Input!N11)</f>
        <v>&amp;ai;ROLE_SALES_REP_PL_IS</v>
      </c>
      <c r="G11" s="2" t="str">
        <f>VLOOKUP(_Input!S11,_MasterData!$S$2:$T$3,2,FALSE)</f>
        <v>&amp;as;USERACTIVE</v>
      </c>
      <c r="H11" s="2" t="str">
        <f t="shared" si="1"/>
        <v>&amp;ai;BRANDYSL-Person</v>
      </c>
      <c r="I11" s="2" t="str">
        <f>UserPassword!A11</f>
        <v>&amp;ai;BRANDYSL_Password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str">
        <f>_Input!J11</f>
        <v>1770000010</v>
      </c>
      <c r="O11" s="3">
        <f>_Input!I11</f>
        <v>8000000053</v>
      </c>
      <c r="P11" s="3" t="s">
        <v>172</v>
      </c>
      <c r="Q11" s="3" t="s">
        <v>100</v>
      </c>
      <c r="R11" s="3" t="str">
        <f t="shared" si="2"/>
        <v>BRANDYSL@en</v>
      </c>
      <c r="S11" s="3"/>
      <c r="T11" s="3"/>
      <c r="U11" s="3"/>
    </row>
    <row r="12" spans="1:21" x14ac:dyDescent="0.25">
      <c r="A12" s="3" t="str">
        <f t="shared" si="0"/>
        <v>&amp;ai;BRYNDAP</v>
      </c>
      <c r="B12" s="3" t="str">
        <f>Person!O12</f>
        <v>BRYNDAP</v>
      </c>
      <c r="C12" s="3" t="str">
        <f>VLOOKUP(_Input!W12,_MasterData!$Y$2:$Z$15,2,FALSE)</f>
        <v>&amp;ai;CompanyMEEPL</v>
      </c>
      <c r="D12" s="2" t="str">
        <f>VLOOKUP(_Input!V12,_MasterData!$W$2:$X$7,2,FALSE)</f>
        <v>&amp;ai;Quote-PDF</v>
      </c>
      <c r="E12" s="3" t="str">
        <f>VLOOKUP(_Input!T12,_MasterData!$U$2:$V$14,2,FALSE)</f>
        <v>&amp;ai;English</v>
      </c>
      <c r="F12" s="3" t="str">
        <f>_xlfn.CONCAT("&amp;ai;",_Input!N12)</f>
        <v>&amp;ai;ROLE_SALES_REP_CZ</v>
      </c>
      <c r="G12" s="2" t="str">
        <f>VLOOKUP(_Input!S12,_MasterData!$S$2:$T$3,2,FALSE)</f>
        <v>&amp;as;USERACTIVE</v>
      </c>
      <c r="H12" s="2" t="str">
        <f t="shared" si="1"/>
        <v>&amp;ai;BRYNDAP-Person</v>
      </c>
      <c r="I12" s="2" t="str">
        <f>UserPassword!A12</f>
        <v>&amp;ai;BRYNDAP_Password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str">
        <f>_Input!J12</f>
        <v>1770000011</v>
      </c>
      <c r="O12" s="3">
        <f>_Input!I12</f>
        <v>8000000055</v>
      </c>
      <c r="P12" s="3" t="s">
        <v>172</v>
      </c>
      <c r="Q12" s="3" t="s">
        <v>100</v>
      </c>
      <c r="R12" s="3" t="str">
        <f t="shared" si="2"/>
        <v>BRYNDAP@en</v>
      </c>
      <c r="S12" s="3"/>
      <c r="T12" s="3"/>
      <c r="U12" s="3"/>
    </row>
    <row r="13" spans="1:21" x14ac:dyDescent="0.25">
      <c r="A13" s="3" t="str">
        <f t="shared" si="0"/>
        <v>&amp;ai;CERVENAKM</v>
      </c>
      <c r="B13" s="3" t="str">
        <f>Person!O13</f>
        <v>CERVENAKM</v>
      </c>
      <c r="C13" s="3" t="str">
        <f>VLOOKUP(_Input!W13,_MasterData!$Y$2:$Z$15,2,FALSE)</f>
        <v>&amp;ai;CompanyMEEPL</v>
      </c>
      <c r="D13" s="2" t="str">
        <f>VLOOKUP(_Input!V13,_MasterData!$W$2:$X$7,2,FALSE)</f>
        <v>&amp;ai;Quote-PDF</v>
      </c>
      <c r="E13" s="3" t="str">
        <f>VLOOKUP(_Input!T13,_MasterData!$U$2:$V$14,2,FALSE)</f>
        <v>&amp;ai;English</v>
      </c>
      <c r="F13" s="3" t="str">
        <f>_xlfn.CONCAT("&amp;ai;",_Input!N13)</f>
        <v>&amp;ai;ROLE_SALES_REP_CZ</v>
      </c>
      <c r="G13" s="2" t="str">
        <f>VLOOKUP(_Input!S13,_MasterData!$S$2:$T$3,2,FALSE)</f>
        <v>&amp;as;USERACTIVE</v>
      </c>
      <c r="H13" s="2" t="str">
        <f t="shared" si="1"/>
        <v>&amp;ai;CERVENAKM-Person</v>
      </c>
      <c r="I13" s="2" t="str">
        <f>UserPassword!A13</f>
        <v>&amp;ai;CERVENAKM_Password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str">
        <f>_Input!J13</f>
        <v>1770000245</v>
      </c>
      <c r="O13" s="3">
        <f>_Input!I13</f>
        <v>8000000226</v>
      </c>
      <c r="P13" s="3" t="s">
        <v>172</v>
      </c>
      <c r="Q13" s="3" t="s">
        <v>100</v>
      </c>
      <c r="R13" s="3" t="str">
        <f t="shared" si="2"/>
        <v>CERVENAKM@en</v>
      </c>
      <c r="S13" s="3"/>
      <c r="T13" s="3"/>
      <c r="U13" s="3"/>
    </row>
    <row r="14" spans="1:21" x14ac:dyDescent="0.25">
      <c r="A14" s="3" t="str">
        <f t="shared" si="0"/>
        <v>&amp;ai;CHELBAR</v>
      </c>
      <c r="B14" s="3" t="str">
        <f>Person!O14</f>
        <v>CHELBAR</v>
      </c>
      <c r="C14" s="3" t="str">
        <f>VLOOKUP(_Input!W14,_MasterData!$Y$2:$Z$15,2,FALSE)</f>
        <v>&amp;ai;CompanyMEEPL</v>
      </c>
      <c r="D14" s="2" t="str">
        <f>VLOOKUP(_Input!V14,_MasterData!$W$2:$X$7,2,FALSE)</f>
        <v>&amp;ai;Quote-PDF</v>
      </c>
      <c r="E14" s="3" t="str">
        <f>VLOOKUP(_Input!T14,_MasterData!$U$2:$V$14,2,FALSE)</f>
        <v>&amp;ai;English</v>
      </c>
      <c r="F14" s="3" t="str">
        <f>_xlfn.CONCAT("&amp;ai;",_Input!N14)</f>
        <v>&amp;ai;ROLE_STL_RO</v>
      </c>
      <c r="G14" s="2" t="str">
        <f>VLOOKUP(_Input!S14,_MasterData!$S$2:$T$3,2,FALSE)</f>
        <v>&amp;as;USERACTIVE</v>
      </c>
      <c r="H14" s="2" t="str">
        <f t="shared" si="1"/>
        <v>&amp;ai;CHELBAR-Person</v>
      </c>
      <c r="I14" s="2" t="str">
        <f>UserPassword!A14</f>
        <v>&amp;ai;CHELBAR_Password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str">
        <f>_Input!J14</f>
        <v>1770000230</v>
      </c>
      <c r="O14" s="3">
        <f>_Input!I14</f>
        <v>8000000216</v>
      </c>
      <c r="P14" s="3" t="s">
        <v>172</v>
      </c>
      <c r="Q14" s="3" t="s">
        <v>100</v>
      </c>
      <c r="R14" s="3" t="str">
        <f t="shared" si="2"/>
        <v>CHELBAR@en</v>
      </c>
      <c r="S14" s="3"/>
      <c r="T14" s="3"/>
      <c r="U14" s="3"/>
    </row>
    <row r="15" spans="1:21" x14ac:dyDescent="0.25">
      <c r="A15" s="3" t="str">
        <f t="shared" si="0"/>
        <v>&amp;ai;CZERNICKID</v>
      </c>
      <c r="B15" s="3" t="str">
        <f>Person!O15</f>
        <v>CZERNICKID</v>
      </c>
      <c r="C15" s="3" t="str">
        <f>VLOOKUP(_Input!W15,_MasterData!$Y$2:$Z$15,2,FALSE)</f>
        <v>&amp;ai;CompanyMEEPL</v>
      </c>
      <c r="D15" s="2" t="str">
        <f>VLOOKUP(_Input!V15,_MasterData!$W$2:$X$7,2,FALSE)</f>
        <v>&amp;ai;Quote-PDF</v>
      </c>
      <c r="E15" s="3" t="str">
        <f>VLOOKUP(_Input!T15,_MasterData!$U$2:$V$14,2,FALSE)</f>
        <v>https://my319964.crm.ondemand.com/Language#Language_34PL</v>
      </c>
      <c r="F15" s="3" t="str">
        <f>_xlfn.CONCAT("&amp;ai;",_Input!N15)</f>
        <v>&amp;ai;ROLE_SALES_MGR</v>
      </c>
      <c r="G15" s="2" t="str">
        <f>VLOOKUP(_Input!S15,_MasterData!$S$2:$T$3,2,FALSE)</f>
        <v>&amp;as;USERACTIVE</v>
      </c>
      <c r="H15" s="2" t="str">
        <f t="shared" si="1"/>
        <v>&amp;ai;CZERNICKID-Person</v>
      </c>
      <c r="I15" s="2" t="str">
        <f>UserPassword!A15</f>
        <v>&amp;ai;CZERNICKID_Password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str">
        <f>_Input!J15</f>
        <v>1770000014</v>
      </c>
      <c r="O15" s="3">
        <f>_Input!I15</f>
        <v>8000000056</v>
      </c>
      <c r="P15" s="3" t="s">
        <v>172</v>
      </c>
      <c r="Q15" s="3" t="s">
        <v>100</v>
      </c>
      <c r="R15" s="3" t="str">
        <f t="shared" si="2"/>
        <v>CZERNICKID@en</v>
      </c>
      <c r="S15" s="3"/>
      <c r="T15" s="3"/>
      <c r="U15" s="3"/>
    </row>
    <row r="16" spans="1:21" x14ac:dyDescent="0.25">
      <c r="A16" s="3" t="str">
        <f t="shared" si="0"/>
        <v>&amp;ai;CZOPEKM</v>
      </c>
      <c r="B16" s="3" t="str">
        <f>Person!O16</f>
        <v>CZOPEKM</v>
      </c>
      <c r="C16" s="3" t="str">
        <f>VLOOKUP(_Input!W16,_MasterData!$Y$2:$Z$15,2,FALSE)</f>
        <v>&amp;ai;CompanyMEEPL</v>
      </c>
      <c r="D16" s="2" t="str">
        <f>VLOOKUP(_Input!V16,_MasterData!$W$2:$X$7,2,FALSE)</f>
        <v>&amp;ai;Quote-PDF</v>
      </c>
      <c r="E16" s="3" t="str">
        <f>VLOOKUP(_Input!T16,_MasterData!$U$2:$V$14,2,FALSE)</f>
        <v>https://my319964.crm.ondemand.com/Language#Language_34PL</v>
      </c>
      <c r="F16" s="3" t="str">
        <f>_xlfn.CONCAT("&amp;ai;",_Input!N16)</f>
        <v>&amp;ai;ROLE_SALES_REP_PL_IS</v>
      </c>
      <c r="G16" s="2" t="str">
        <f>VLOOKUP(_Input!S16,_MasterData!$S$2:$T$3,2,FALSE)</f>
        <v>&amp;as;USERACTIVE</v>
      </c>
      <c r="H16" s="2" t="str">
        <f t="shared" si="1"/>
        <v>&amp;ai;CZOPEKM-Person</v>
      </c>
      <c r="I16" s="2" t="str">
        <f>UserPassword!A16</f>
        <v>&amp;ai;CZOPEKM_Password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str">
        <f>_Input!J16</f>
        <v>1770000165</v>
      </c>
      <c r="O16" s="3">
        <f>_Input!I16</f>
        <v>8000000159</v>
      </c>
      <c r="P16" s="3" t="s">
        <v>172</v>
      </c>
      <c r="Q16" s="3" t="s">
        <v>100</v>
      </c>
      <c r="R16" s="3" t="str">
        <f t="shared" si="2"/>
        <v>CZOPEKM@en</v>
      </c>
      <c r="S16" s="3"/>
      <c r="T16" s="3"/>
      <c r="U16" s="3"/>
    </row>
    <row r="17" spans="1:21" x14ac:dyDescent="0.25">
      <c r="A17" s="3" t="str">
        <f t="shared" si="0"/>
        <v>&amp;ai;DUDEKK</v>
      </c>
      <c r="B17" s="3" t="str">
        <f>Person!O17</f>
        <v>DUDEKK</v>
      </c>
      <c r="C17" s="3" t="str">
        <f>VLOOKUP(_Input!W17,_MasterData!$Y$2:$Z$15,2,FALSE)</f>
        <v>&amp;ai;CompanyMEEPL</v>
      </c>
      <c r="D17" s="2" t="str">
        <f>VLOOKUP(_Input!V17,_MasterData!$W$2:$X$7,2,FALSE)</f>
        <v>&amp;ai;Quote-PDF</v>
      </c>
      <c r="E17" s="3" t="str">
        <f>VLOOKUP(_Input!T17,_MasterData!$U$2:$V$14,2,FALSE)</f>
        <v>https://my319964.crm.ondemand.com/Language#Language_34PL</v>
      </c>
      <c r="F17" s="3" t="str">
        <f>_xlfn.CONCAT("&amp;ai;",_Input!N17)</f>
        <v>&amp;ai;ROLE_SALES_REP_PL_IS</v>
      </c>
      <c r="G17" s="2" t="str">
        <f>VLOOKUP(_Input!S17,_MasterData!$S$2:$T$3,2,FALSE)</f>
        <v>&amp;as;USERACTIVE</v>
      </c>
      <c r="H17" s="2" t="str">
        <f t="shared" si="1"/>
        <v>&amp;ai;DUDEKK-Person</v>
      </c>
      <c r="I17" s="2" t="str">
        <f>UserPassword!A17</f>
        <v>&amp;ai;DUDEKK_Password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str">
        <f>_Input!J17</f>
        <v>1770000075</v>
      </c>
      <c r="O17" s="3">
        <f>_Input!I17</f>
        <v>8000000063</v>
      </c>
      <c r="P17" s="3" t="s">
        <v>172</v>
      </c>
      <c r="Q17" s="3" t="s">
        <v>100</v>
      </c>
      <c r="R17" s="3" t="str">
        <f t="shared" si="2"/>
        <v>DUDEKK@en</v>
      </c>
      <c r="S17" s="3"/>
      <c r="T17" s="3"/>
      <c r="U17" s="3"/>
    </row>
    <row r="18" spans="1:21" x14ac:dyDescent="0.25">
      <c r="A18" s="3" t="str">
        <f t="shared" si="0"/>
        <v>&amp;ai;DUDKIEWICZP</v>
      </c>
      <c r="B18" s="3" t="str">
        <f>Person!O18</f>
        <v>DUDKIEWICZP</v>
      </c>
      <c r="C18" s="3" t="str">
        <f>VLOOKUP(_Input!W18,_MasterData!$Y$2:$Z$15,2,FALSE)</f>
        <v>&amp;ai;CompanyMEEPL</v>
      </c>
      <c r="D18" s="2" t="str">
        <f>VLOOKUP(_Input!V18,_MasterData!$W$2:$X$7,2,FALSE)</f>
        <v>&amp;ai;Quote-PDF</v>
      </c>
      <c r="E18" s="3" t="str">
        <f>VLOOKUP(_Input!T18,_MasterData!$U$2:$V$14,2,FALSE)</f>
        <v>https://my319964.crm.ondemand.com/Language#Language_34PL</v>
      </c>
      <c r="F18" s="3" t="str">
        <f>_xlfn.CONCAT("&amp;ai;",_Input!N18)</f>
        <v>&amp;ai;ROLE_STL_PL_SP</v>
      </c>
      <c r="G18" s="2" t="str">
        <f>VLOOKUP(_Input!S18,_MasterData!$S$2:$T$3,2,FALSE)</f>
        <v>&amp;as;USERACTIVE</v>
      </c>
      <c r="H18" s="2" t="str">
        <f t="shared" si="1"/>
        <v>&amp;ai;DUDKIEWICZP-Person</v>
      </c>
      <c r="I18" s="2" t="str">
        <f>UserPassword!A18</f>
        <v>&amp;ai;DUDKIEWICZP_Password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str">
        <f>_Input!J18</f>
        <v>1770000125</v>
      </c>
      <c r="O18" s="3">
        <f>_Input!I18</f>
        <v>8000000081</v>
      </c>
      <c r="P18" s="3" t="s">
        <v>172</v>
      </c>
      <c r="Q18" s="3" t="s">
        <v>100</v>
      </c>
      <c r="R18" s="3" t="str">
        <f t="shared" si="2"/>
        <v>DUDKIEWICZP@en</v>
      </c>
      <c r="S18" s="3"/>
      <c r="T18" s="3"/>
      <c r="U18" s="3"/>
    </row>
    <row r="19" spans="1:21" x14ac:dyDescent="0.25">
      <c r="A19" s="3" t="str">
        <f t="shared" si="0"/>
        <v>&amp;ai;DUSEKF</v>
      </c>
      <c r="B19" s="3" t="str">
        <f>Person!O19</f>
        <v>DUSEKF</v>
      </c>
      <c r="C19" s="3" t="str">
        <f>VLOOKUP(_Input!W19,_MasterData!$Y$2:$Z$15,2,FALSE)</f>
        <v>&amp;ai;CompanyMEEPL</v>
      </c>
      <c r="D19" s="2" t="str">
        <f>VLOOKUP(_Input!V19,_MasterData!$W$2:$X$7,2,FALSE)</f>
        <v>&amp;ai;Quote-PDF</v>
      </c>
      <c r="E19" s="3" t="str">
        <f>VLOOKUP(_Input!T19,_MasterData!$U$2:$V$14,2,FALSE)</f>
        <v>&amp;ai;English</v>
      </c>
      <c r="F19" s="3" t="str">
        <f>_xlfn.CONCAT("&amp;ai;",_Input!N19)</f>
        <v>&amp;ai;ROLE_SALES_REP_CZ</v>
      </c>
      <c r="G19" s="2" t="str">
        <f>VLOOKUP(_Input!S19,_MasterData!$S$2:$T$3,2,FALSE)</f>
        <v>&amp;as;USERACTIVE</v>
      </c>
      <c r="H19" s="2" t="str">
        <f t="shared" si="1"/>
        <v>&amp;ai;DUSEKF-Person</v>
      </c>
      <c r="I19" s="2" t="str">
        <f>UserPassword!A19</f>
        <v>&amp;ai;DUSEKF_Password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str">
        <f>_Input!J19</f>
        <v>1770000210</v>
      </c>
      <c r="O19" s="3">
        <f>_Input!I19</f>
        <v>8000000205</v>
      </c>
      <c r="P19" s="3" t="s">
        <v>172</v>
      </c>
      <c r="Q19" s="3" t="s">
        <v>100</v>
      </c>
      <c r="R19" s="3" t="str">
        <f t="shared" si="2"/>
        <v>DUSEKF@en</v>
      </c>
      <c r="S19" s="3"/>
      <c r="T19" s="3"/>
      <c r="U19" s="3"/>
    </row>
    <row r="20" spans="1:21" x14ac:dyDescent="0.25">
      <c r="A20" s="3" t="str">
        <f t="shared" si="0"/>
        <v>&amp;ai;EMILIANJ</v>
      </c>
      <c r="B20" s="3" t="str">
        <f>Person!O20</f>
        <v>EMILIANJ</v>
      </c>
      <c r="C20" s="3" t="str">
        <f>VLOOKUP(_Input!W20,_MasterData!$Y$2:$Z$15,2,FALSE)</f>
        <v>&amp;ai;CompanyMEEPL</v>
      </c>
      <c r="D20" s="2" t="str">
        <f>VLOOKUP(_Input!V20,_MasterData!$W$2:$X$7,2,FALSE)</f>
        <v>&amp;ai;Quote-PDF</v>
      </c>
      <c r="E20" s="3" t="str">
        <f>VLOOKUP(_Input!T20,_MasterData!$U$2:$V$14,2,FALSE)</f>
        <v>https://my319964.crm.ondemand.com/Language#Language_34PL</v>
      </c>
      <c r="F20" s="3" t="str">
        <f>_xlfn.CONCAT("&amp;ai;",_Input!N20)</f>
        <v>&amp;ai;ROLE_SALES_REP_PL_SP</v>
      </c>
      <c r="G20" s="2" t="str">
        <f>VLOOKUP(_Input!S20,_MasterData!$S$2:$T$3,2,FALSE)</f>
        <v>&amp;as;USERACTIVE</v>
      </c>
      <c r="H20" s="2" t="str">
        <f t="shared" si="1"/>
        <v>&amp;ai;EMILIANJ-Person</v>
      </c>
      <c r="I20" s="2" t="str">
        <f>UserPassword!A20</f>
        <v>&amp;ai;EMILIANJ_Password</v>
      </c>
      <c r="J20" s="3" t="s">
        <v>108</v>
      </c>
      <c r="K20" s="3" t="s">
        <v>108</v>
      </c>
      <c r="L20" s="3" t="s">
        <v>106</v>
      </c>
      <c r="M20" s="3" t="s">
        <v>106</v>
      </c>
      <c r="N20" s="3">
        <f>_Input!J20</f>
        <v>1770000190</v>
      </c>
      <c r="O20" s="3">
        <f>_Input!I20</f>
        <v>8000000377</v>
      </c>
      <c r="P20" s="3" t="s">
        <v>172</v>
      </c>
      <c r="Q20" s="3" t="s">
        <v>100</v>
      </c>
      <c r="R20" s="3" t="str">
        <f t="shared" si="2"/>
        <v>EMILIANJ@en</v>
      </c>
      <c r="S20" s="3"/>
      <c r="T20" s="3"/>
      <c r="U20" s="3"/>
    </row>
    <row r="21" spans="1:21" x14ac:dyDescent="0.25">
      <c r="A21" s="3" t="str">
        <f t="shared" si="0"/>
        <v>&amp;ai;FIUCEKM</v>
      </c>
      <c r="B21" s="3" t="str">
        <f>Person!O21</f>
        <v>FIUCEKM</v>
      </c>
      <c r="C21" s="3" t="str">
        <f>VLOOKUP(_Input!W21,_MasterData!$Y$2:$Z$15,2,FALSE)</f>
        <v>&amp;ai;CompanyMEEPL</v>
      </c>
      <c r="D21" s="2" t="str">
        <f>VLOOKUP(_Input!V21,_MasterData!$W$2:$X$7,2,FALSE)</f>
        <v>&amp;ai;Quote-PDF</v>
      </c>
      <c r="E21" s="3" t="str">
        <f>VLOOKUP(_Input!T21,_MasterData!$U$2:$V$14,2,FALSE)</f>
        <v>https://my319964.crm.ondemand.com/Language#Language_34PL</v>
      </c>
      <c r="F21" s="3" t="str">
        <f>_xlfn.CONCAT("&amp;ai;",_Input!N21)</f>
        <v>&amp;ai;ROLE_SALES_REP_PL_SP</v>
      </c>
      <c r="G21" s="2" t="str">
        <f>VLOOKUP(_Input!S21,_MasterData!$S$2:$T$3,2,FALSE)</f>
        <v>&amp;as;USERACTIVE</v>
      </c>
      <c r="H21" s="2" t="str">
        <f t="shared" si="1"/>
        <v>&amp;ai;FIUCEKM-Person</v>
      </c>
      <c r="I21" s="2" t="str">
        <f>UserPassword!A21</f>
        <v>&amp;ai;FIUCEKM_Password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str">
        <f>_Input!J21</f>
        <v>1770000110</v>
      </c>
      <c r="O21" s="3">
        <f>_Input!I21</f>
        <v>8000000073</v>
      </c>
      <c r="P21" s="3" t="s">
        <v>172</v>
      </c>
      <c r="Q21" s="3" t="s">
        <v>100</v>
      </c>
      <c r="R21" s="3" t="str">
        <f t="shared" si="2"/>
        <v>FIUCEKM@en</v>
      </c>
      <c r="S21" s="3"/>
      <c r="T21" s="3"/>
      <c r="U21" s="3"/>
    </row>
    <row r="22" spans="1:21" x14ac:dyDescent="0.25">
      <c r="A22" s="3" t="str">
        <f t="shared" si="0"/>
        <v>&amp;ai;GABARAS</v>
      </c>
      <c r="B22" s="3" t="str">
        <f>Person!O22</f>
        <v>GABARAS</v>
      </c>
      <c r="C22" s="3" t="str">
        <f>VLOOKUP(_Input!W22,_MasterData!$Y$2:$Z$15,2,FALSE)</f>
        <v>&amp;ai;CompanyMEEPL</v>
      </c>
      <c r="D22" s="2" t="str">
        <f>VLOOKUP(_Input!V22,_MasterData!$W$2:$X$7,2,FALSE)</f>
        <v>&amp;ai;Quote-PDF</v>
      </c>
      <c r="E22" s="3" t="str">
        <f>VLOOKUP(_Input!T22,_MasterData!$U$2:$V$14,2,FALSE)</f>
        <v>https://my319964.crm.ondemand.com/Language#Language_34PL</v>
      </c>
      <c r="F22" s="3" t="str">
        <f>_xlfn.CONCAT("&amp;ai;",_Input!N22)</f>
        <v>&amp;ai;ROLE_SALES_REP_PL_SP</v>
      </c>
      <c r="G22" s="2" t="str">
        <f>VLOOKUP(_Input!S22,_MasterData!$S$2:$T$3,2,FALSE)</f>
        <v>&amp;as;USERACTIVE</v>
      </c>
      <c r="H22" s="2" t="str">
        <f t="shared" si="1"/>
        <v>&amp;ai;GABARAS-Person</v>
      </c>
      <c r="I22" s="2" t="str">
        <f>UserPassword!A22</f>
        <v>&amp;ai;GABARAS_Password</v>
      </c>
      <c r="J22" s="3" t="s">
        <v>108</v>
      </c>
      <c r="K22" s="3" t="s">
        <v>108</v>
      </c>
      <c r="L22" s="3" t="s">
        <v>106</v>
      </c>
      <c r="M22" s="3" t="s">
        <v>106</v>
      </c>
      <c r="N22" s="3">
        <f>_Input!J22</f>
        <v>1770000256</v>
      </c>
      <c r="O22" s="3">
        <f>_Input!I22</f>
        <v>8000000230</v>
      </c>
      <c r="P22" s="3" t="s">
        <v>172</v>
      </c>
      <c r="Q22" s="3" t="s">
        <v>100</v>
      </c>
      <c r="R22" s="3" t="str">
        <f t="shared" si="2"/>
        <v>GABARAS@en</v>
      </c>
      <c r="S22" s="3"/>
      <c r="T22" s="3"/>
      <c r="U22" s="3"/>
    </row>
    <row r="23" spans="1:21" x14ac:dyDescent="0.25">
      <c r="A23" s="3" t="str">
        <f t="shared" si="0"/>
        <v>&amp;ai;GALDAM</v>
      </c>
      <c r="B23" s="3" t="str">
        <f>Person!O23</f>
        <v>GALDAM</v>
      </c>
      <c r="C23" s="3" t="str">
        <f>VLOOKUP(_Input!W23,_MasterData!$Y$2:$Z$15,2,FALSE)</f>
        <v>&amp;ai;CompanyMEEPL</v>
      </c>
      <c r="D23" s="2" t="str">
        <f>VLOOKUP(_Input!V23,_MasterData!$W$2:$X$7,2,FALSE)</f>
        <v>&amp;ai;Quote-PDF</v>
      </c>
      <c r="E23" s="3" t="str">
        <f>VLOOKUP(_Input!T23,_MasterData!$U$2:$V$14,2,FALSE)</f>
        <v>https://my319964.crm.ondemand.com/Language#Language_34PL</v>
      </c>
      <c r="F23" s="3" t="str">
        <f>_xlfn.CONCAT("&amp;ai;",_Input!N23)</f>
        <v>&amp;ai;ROLE_SALES_REP_PL_IS</v>
      </c>
      <c r="G23" s="2" t="str">
        <f>VLOOKUP(_Input!S23,_MasterData!$S$2:$T$3,2,FALSE)</f>
        <v>&amp;as;USERACTIVE</v>
      </c>
      <c r="H23" s="2" t="str">
        <f t="shared" si="1"/>
        <v>&amp;ai;GALDAM-Person</v>
      </c>
      <c r="I23" s="2" t="str">
        <f>UserPassword!A23</f>
        <v>&amp;ai;GALDAM_Password</v>
      </c>
      <c r="J23" s="3" t="s">
        <v>108</v>
      </c>
      <c r="K23" s="3" t="s">
        <v>108</v>
      </c>
      <c r="L23" s="3" t="s">
        <v>106</v>
      </c>
      <c r="M23" s="3" t="s">
        <v>106</v>
      </c>
      <c r="N23" s="3">
        <f>_Input!J23</f>
        <v>1770000255</v>
      </c>
      <c r="O23" s="3">
        <f>_Input!I23</f>
        <v>8000000229</v>
      </c>
      <c r="P23" s="3" t="s">
        <v>172</v>
      </c>
      <c r="Q23" s="3" t="s">
        <v>100</v>
      </c>
      <c r="R23" s="3" t="str">
        <f t="shared" si="2"/>
        <v>GALDAM@en</v>
      </c>
      <c r="S23" s="3"/>
      <c r="T23" s="3"/>
      <c r="U23" s="3"/>
    </row>
    <row r="24" spans="1:21" x14ac:dyDescent="0.25">
      <c r="A24" s="3" t="str">
        <f t="shared" si="0"/>
        <v>&amp;ai;GORACZKOM</v>
      </c>
      <c r="B24" s="3" t="str">
        <f>Person!O24</f>
        <v>GORACZKOM</v>
      </c>
      <c r="C24" s="3" t="str">
        <f>VLOOKUP(_Input!W24,_MasterData!$Y$2:$Z$15,2,FALSE)</f>
        <v>&amp;ai;CompanyMEEPL</v>
      </c>
      <c r="D24" s="2" t="str">
        <f>VLOOKUP(_Input!V24,_MasterData!$W$2:$X$7,2,FALSE)</f>
        <v>&amp;ai;Quote-PDF</v>
      </c>
      <c r="E24" s="3" t="str">
        <f>VLOOKUP(_Input!T24,_MasterData!$U$2:$V$14,2,FALSE)</f>
        <v>https://my319964.crm.ondemand.com/Language#Language_34PL</v>
      </c>
      <c r="F24" s="3" t="str">
        <f>_xlfn.CONCAT("&amp;ai;",_Input!N24)</f>
        <v>&amp;ai;ROLE_SALES_REP_PL_IS</v>
      </c>
      <c r="G24" s="2" t="str">
        <f>VLOOKUP(_Input!S24,_MasterData!$S$2:$T$3,2,FALSE)</f>
        <v>&amp;as;USERACTIVE</v>
      </c>
      <c r="H24" s="2" t="str">
        <f t="shared" si="1"/>
        <v>&amp;ai;GORACZKOM-Person</v>
      </c>
      <c r="I24" s="2" t="str">
        <f>UserPassword!A24</f>
        <v>&amp;ai;GORACZKOM_Password</v>
      </c>
      <c r="J24" s="3" t="s">
        <v>108</v>
      </c>
      <c r="K24" s="3" t="s">
        <v>108</v>
      </c>
      <c r="L24" s="3" t="s">
        <v>106</v>
      </c>
      <c r="M24" s="3" t="s">
        <v>106</v>
      </c>
      <c r="N24" s="3">
        <f>_Input!J24</f>
        <v>1770000220</v>
      </c>
      <c r="O24" s="3">
        <f>_Input!I24</f>
        <v>8000000213</v>
      </c>
      <c r="P24" s="3" t="s">
        <v>172</v>
      </c>
      <c r="Q24" s="3" t="s">
        <v>100</v>
      </c>
      <c r="R24" s="3" t="str">
        <f t="shared" si="2"/>
        <v>GORACZKOM@en</v>
      </c>
      <c r="S24" s="3"/>
      <c r="T24" s="3"/>
      <c r="U24" s="3"/>
    </row>
    <row r="25" spans="1:21" x14ac:dyDescent="0.25">
      <c r="A25" s="3" t="str">
        <f t="shared" si="0"/>
        <v>&amp;ai;GRYZAKL</v>
      </c>
      <c r="B25" s="3" t="str">
        <f>Person!O25</f>
        <v>GRYZAKL</v>
      </c>
      <c r="C25" s="3" t="str">
        <f>VLOOKUP(_Input!W25,_MasterData!$Y$2:$Z$15,2,FALSE)</f>
        <v>&amp;ai;CompanyMEEPL</v>
      </c>
      <c r="D25" s="2" t="str">
        <f>VLOOKUP(_Input!V25,_MasterData!$W$2:$X$7,2,FALSE)</f>
        <v>&amp;ai;Quote-PDF</v>
      </c>
      <c r="E25" s="3" t="str">
        <f>VLOOKUP(_Input!T25,_MasterData!$U$2:$V$14,2,FALSE)</f>
        <v>https://my319964.crm.ondemand.com/Language#Language_34PL</v>
      </c>
      <c r="F25" s="3" t="str">
        <f>_xlfn.CONCAT("&amp;ai;",_Input!N25)</f>
        <v>&amp;ai;ROLE_SALES_REP_PL_SP</v>
      </c>
      <c r="G25" s="2" t="str">
        <f>VLOOKUP(_Input!S25,_MasterData!$S$2:$T$3,2,FALSE)</f>
        <v>&amp;as;USERACTIVE</v>
      </c>
      <c r="H25" s="2" t="str">
        <f t="shared" si="1"/>
        <v>&amp;ai;GRYZAKL-Person</v>
      </c>
      <c r="I25" s="2" t="str">
        <f>UserPassword!A25</f>
        <v>&amp;ai;GRYZAKL_Password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str">
        <f>_Input!J25</f>
        <v>1770000046</v>
      </c>
      <c r="O25" s="3">
        <f>_Input!I25</f>
        <v>8000000029</v>
      </c>
      <c r="P25" s="3" t="s">
        <v>172</v>
      </c>
      <c r="Q25" s="3" t="s">
        <v>100</v>
      </c>
      <c r="R25" s="3" t="str">
        <f t="shared" si="2"/>
        <v>GRYZAKL@en</v>
      </c>
      <c r="S25" s="3"/>
      <c r="T25" s="3"/>
      <c r="U25" s="3"/>
    </row>
    <row r="26" spans="1:21" x14ac:dyDescent="0.25">
      <c r="A26" s="3" t="str">
        <f t="shared" si="0"/>
        <v>&amp;ai;GRZESIAKA</v>
      </c>
      <c r="B26" s="3" t="str">
        <f>Person!O26</f>
        <v>GRZESIAKA</v>
      </c>
      <c r="C26" s="3" t="str">
        <f>VLOOKUP(_Input!W26,_MasterData!$Y$2:$Z$15,2,FALSE)</f>
        <v>&amp;ai;CompanyMEEPL</v>
      </c>
      <c r="D26" s="2" t="str">
        <f>VLOOKUP(_Input!V26,_MasterData!$W$2:$X$7,2,FALSE)</f>
        <v>&amp;ai;Quote-PDF</v>
      </c>
      <c r="E26" s="3" t="str">
        <f>VLOOKUP(_Input!T26,_MasterData!$U$2:$V$14,2,FALSE)</f>
        <v>https://my319964.crm.ondemand.com/Language#Language_34PL</v>
      </c>
      <c r="F26" s="3" t="str">
        <f>_xlfn.CONCAT("&amp;ai;",_Input!N26)</f>
        <v>&amp;ai;ROLE_SALES_REP_PL_IS</v>
      </c>
      <c r="G26" s="2" t="str">
        <f>VLOOKUP(_Input!S26,_MasterData!$S$2:$T$3,2,FALSE)</f>
        <v>&amp;as;USERACTIVE</v>
      </c>
      <c r="H26" s="2" t="str">
        <f t="shared" si="1"/>
        <v>&amp;ai;GRZESIAKA-Person</v>
      </c>
      <c r="I26" s="2" t="str">
        <f>UserPassword!A26</f>
        <v>&amp;ai;GRZESIAKA_Password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str">
        <f>_Input!J26</f>
        <v>1770000047</v>
      </c>
      <c r="O26" s="3">
        <f>_Input!I26</f>
        <v>8000000030</v>
      </c>
      <c r="P26" s="3" t="s">
        <v>172</v>
      </c>
      <c r="Q26" s="3" t="s">
        <v>100</v>
      </c>
      <c r="R26" s="3" t="str">
        <f t="shared" si="2"/>
        <v>GRZESIAKA@en</v>
      </c>
      <c r="S26" s="3"/>
      <c r="T26" s="3"/>
      <c r="U26" s="3"/>
    </row>
    <row r="27" spans="1:21" x14ac:dyDescent="0.25">
      <c r="A27" s="3" t="str">
        <f t="shared" si="0"/>
        <v>&amp;ai;HAJAST</v>
      </c>
      <c r="B27" s="3" t="str">
        <f>Person!O27</f>
        <v>HAJAST</v>
      </c>
      <c r="C27" s="3" t="str">
        <f>VLOOKUP(_Input!W27,_MasterData!$Y$2:$Z$15,2,FALSE)</f>
        <v>&amp;ai;CompanyMEEPL</v>
      </c>
      <c r="D27" s="2" t="str">
        <f>VLOOKUP(_Input!V27,_MasterData!$W$2:$X$7,2,FALSE)</f>
        <v>&amp;ai;Quote-PDF</v>
      </c>
      <c r="E27" s="3" t="str">
        <f>VLOOKUP(_Input!T27,_MasterData!$U$2:$V$14,2,FALSE)</f>
        <v>&amp;ai;English</v>
      </c>
      <c r="F27" s="3" t="str">
        <f>_xlfn.CONCAT("&amp;ai;",_Input!N27)</f>
        <v>&amp;ai;ROLE_SALES_REP_HU</v>
      </c>
      <c r="G27" s="2" t="str">
        <f>VLOOKUP(_Input!S27,_MasterData!$S$2:$T$3,2,FALSE)</f>
        <v>&amp;as;USERACTIVE</v>
      </c>
      <c r="H27" s="2" t="str">
        <f t="shared" si="1"/>
        <v>&amp;ai;HAJAST-Person</v>
      </c>
      <c r="I27" s="2" t="str">
        <f>UserPassword!A27</f>
        <v>&amp;ai;HAJAST_Password</v>
      </c>
      <c r="J27" s="3" t="s">
        <v>108</v>
      </c>
      <c r="K27" s="3" t="s">
        <v>108</v>
      </c>
      <c r="L27" s="3" t="s">
        <v>106</v>
      </c>
      <c r="M27" s="3" t="s">
        <v>106</v>
      </c>
      <c r="N27" s="3">
        <f>_Input!J27</f>
        <v>1770000312</v>
      </c>
      <c r="O27" s="3">
        <f>_Input!I27</f>
        <v>8000000378</v>
      </c>
      <c r="P27" s="3" t="s">
        <v>172</v>
      </c>
      <c r="Q27" s="3" t="s">
        <v>100</v>
      </c>
      <c r="R27" s="3" t="str">
        <f t="shared" si="2"/>
        <v>HAJAST@en</v>
      </c>
      <c r="S27" s="3"/>
      <c r="T27" s="3"/>
      <c r="U27" s="3"/>
    </row>
    <row r="28" spans="1:21" x14ac:dyDescent="0.25">
      <c r="A28" s="3" t="str">
        <f t="shared" si="0"/>
        <v>&amp;ai;HARANCZYKM</v>
      </c>
      <c r="B28" s="3" t="str">
        <f>Person!O28</f>
        <v>HARANCZYKM</v>
      </c>
      <c r="C28" s="3" t="str">
        <f>VLOOKUP(_Input!W28,_MasterData!$Y$2:$Z$15,2,FALSE)</f>
        <v>&amp;ai;CompanyMEEPL</v>
      </c>
      <c r="D28" s="2" t="str">
        <f>VLOOKUP(_Input!V28,_MasterData!$W$2:$X$7,2,FALSE)</f>
        <v>&amp;ai;Quote-PDF</v>
      </c>
      <c r="E28" s="3" t="str">
        <f>VLOOKUP(_Input!T28,_MasterData!$U$2:$V$14,2,FALSE)</f>
        <v>https://my319964.crm.ondemand.com/Language#Language_34PL</v>
      </c>
      <c r="F28" s="3" t="str">
        <f>_xlfn.CONCAT("&amp;ai;",_Input!N28)</f>
        <v>&amp;ai;ROLE_SALES_REP_PL_IS</v>
      </c>
      <c r="G28" s="2" t="str">
        <f>VLOOKUP(_Input!S28,_MasterData!$S$2:$T$3,2,FALSE)</f>
        <v>&amp;as;USERACTIVE</v>
      </c>
      <c r="H28" s="2" t="str">
        <f t="shared" si="1"/>
        <v>&amp;ai;HARANCZYKM-Person</v>
      </c>
      <c r="I28" s="2" t="str">
        <f>UserPassword!A28</f>
        <v>&amp;ai;HARANCZYKM_Password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str">
        <f>_Input!J28</f>
        <v>1770000049</v>
      </c>
      <c r="O28" s="3">
        <f>_Input!I28</f>
        <v>8000000033</v>
      </c>
      <c r="P28" s="3" t="s">
        <v>172</v>
      </c>
      <c r="Q28" s="3" t="s">
        <v>100</v>
      </c>
      <c r="R28" s="3" t="str">
        <f t="shared" si="2"/>
        <v>HARANCZYKM@en</v>
      </c>
      <c r="S28" s="3"/>
      <c r="T28" s="3"/>
      <c r="U28" s="3"/>
    </row>
    <row r="29" spans="1:21" x14ac:dyDescent="0.25">
      <c r="A29" s="3" t="str">
        <f t="shared" si="0"/>
        <v>&amp;ai;INDREIG</v>
      </c>
      <c r="B29" s="3" t="str">
        <f>Person!O29</f>
        <v>INDREIG</v>
      </c>
      <c r="C29" s="3" t="str">
        <f>VLOOKUP(_Input!W29,_MasterData!$Y$2:$Z$15,2,FALSE)</f>
        <v>&amp;ai;CompanyMEEPL</v>
      </c>
      <c r="D29" s="2" t="str">
        <f>VLOOKUP(_Input!V29,_MasterData!$W$2:$X$7,2,FALSE)</f>
        <v>&amp;ai;Quote-PDF</v>
      </c>
      <c r="E29" s="3" t="str">
        <f>VLOOKUP(_Input!T29,_MasterData!$U$2:$V$14,2,FALSE)</f>
        <v>&amp;ai;English</v>
      </c>
      <c r="F29" s="3" t="str">
        <f>_xlfn.CONCAT("&amp;ai;",_Input!N29)</f>
        <v>&amp;ai;ROLE_SALES_REP_RO</v>
      </c>
      <c r="G29" s="2" t="str">
        <f>VLOOKUP(_Input!S29,_MasterData!$S$2:$T$3,2,FALSE)</f>
        <v>&amp;as;USERACTIVE</v>
      </c>
      <c r="H29" s="2" t="str">
        <f t="shared" si="1"/>
        <v>&amp;ai;INDREIG-Person</v>
      </c>
      <c r="I29" s="2" t="str">
        <f>UserPassword!A29</f>
        <v>&amp;ai;INDREIG_Password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str">
        <f>_Input!J29</f>
        <v>1770000231</v>
      </c>
      <c r="O29" s="3">
        <f>_Input!I29</f>
        <v>8000000218</v>
      </c>
      <c r="P29" s="3" t="s">
        <v>172</v>
      </c>
      <c r="Q29" s="3" t="s">
        <v>100</v>
      </c>
      <c r="R29" s="3" t="str">
        <f t="shared" si="2"/>
        <v>INDREIG@en</v>
      </c>
      <c r="S29" s="3"/>
      <c r="T29" s="3"/>
      <c r="U29" s="3"/>
    </row>
    <row r="30" spans="1:21" x14ac:dyDescent="0.25">
      <c r="A30" s="3" t="str">
        <f t="shared" si="0"/>
        <v>&amp;ai;JACZEWSKIM</v>
      </c>
      <c r="B30" s="3" t="str">
        <f>Person!O30</f>
        <v>JACZEWSKIM</v>
      </c>
      <c r="C30" s="3" t="str">
        <f>VLOOKUP(_Input!W30,_MasterData!$Y$2:$Z$15,2,FALSE)</f>
        <v>&amp;ai;CompanyMEEPL</v>
      </c>
      <c r="D30" s="2" t="str">
        <f>VLOOKUP(_Input!V30,_MasterData!$W$2:$X$7,2,FALSE)</f>
        <v>&amp;ai;Quote-PDF</v>
      </c>
      <c r="E30" s="3" t="str">
        <f>VLOOKUP(_Input!T30,_MasterData!$U$2:$V$14,2,FALSE)</f>
        <v>https://my319964.crm.ondemand.com/Language#Language_34PL</v>
      </c>
      <c r="F30" s="3" t="str">
        <f>_xlfn.CONCAT("&amp;ai;",_Input!N30)</f>
        <v>&amp;ai;ROLE_SALES_MGR</v>
      </c>
      <c r="G30" s="2" t="str">
        <f>VLOOKUP(_Input!S30,_MasterData!$S$2:$T$3,2,FALSE)</f>
        <v>&amp;as;USERACTIVE</v>
      </c>
      <c r="H30" s="2" t="str">
        <f t="shared" si="1"/>
        <v>&amp;ai;JACZEWSKIM-Person</v>
      </c>
      <c r="I30" s="2" t="str">
        <f>UserPassword!A30</f>
        <v>&amp;ai;JACZEWSKIM_Password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str">
        <f>_Input!J30</f>
        <v>1770000026</v>
      </c>
      <c r="O30" s="3">
        <f>_Input!I30</f>
        <v>8000000474</v>
      </c>
      <c r="P30" s="3" t="s">
        <v>172</v>
      </c>
      <c r="Q30" s="3" t="s">
        <v>100</v>
      </c>
      <c r="R30" s="3" t="str">
        <f t="shared" si="2"/>
        <v>JACZEWSKIM@en</v>
      </c>
      <c r="S30" s="3"/>
      <c r="T30" s="3"/>
      <c r="U30" s="3"/>
    </row>
    <row r="31" spans="1:21" x14ac:dyDescent="0.25">
      <c r="A31" s="3" t="str">
        <f t="shared" si="0"/>
        <v>&amp;ai;JANIKR</v>
      </c>
      <c r="B31" s="3" t="str">
        <f>Person!O31</f>
        <v>JANIKR</v>
      </c>
      <c r="C31" s="3" t="str">
        <f>VLOOKUP(_Input!W31,_MasterData!$Y$2:$Z$15,2,FALSE)</f>
        <v>&amp;ai;CompanyMEEPL</v>
      </c>
      <c r="D31" s="2" t="str">
        <f>VLOOKUP(_Input!V31,_MasterData!$W$2:$X$7,2,FALSE)</f>
        <v>&amp;ai;Quote-PDF</v>
      </c>
      <c r="E31" s="3" t="str">
        <f>VLOOKUP(_Input!T31,_MasterData!$U$2:$V$14,2,FALSE)</f>
        <v>https://my319964.crm.ondemand.com/Language#Language_34PL</v>
      </c>
      <c r="F31" s="3" t="str">
        <f>_xlfn.CONCAT("&amp;ai;",_Input!N31)</f>
        <v>&amp;ai;ROLE_SALES_REP_PL_IS</v>
      </c>
      <c r="G31" s="2" t="str">
        <f>VLOOKUP(_Input!S31,_MasterData!$S$2:$T$3,2,FALSE)</f>
        <v>&amp;as;USERACTIVE</v>
      </c>
      <c r="H31" s="2" t="str">
        <f t="shared" si="1"/>
        <v>&amp;ai;JANIKR-Person</v>
      </c>
      <c r="I31" s="2" t="str">
        <f>UserPassword!A31</f>
        <v>&amp;ai;JANIKR_Password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str">
        <f>_Input!J31</f>
        <v>1770000025</v>
      </c>
      <c r="O31" s="3">
        <f>_Input!I31</f>
        <v>8000000473</v>
      </c>
      <c r="P31" s="3" t="s">
        <v>172</v>
      </c>
      <c r="Q31" s="3" t="s">
        <v>100</v>
      </c>
      <c r="R31" s="3" t="str">
        <f t="shared" si="2"/>
        <v>JANIKR@en</v>
      </c>
      <c r="S31" s="3"/>
      <c r="T31" s="3"/>
      <c r="U31" s="3"/>
    </row>
    <row r="32" spans="1:21" x14ac:dyDescent="0.25">
      <c r="A32" s="3" t="str">
        <f t="shared" si="0"/>
        <v>&amp;ai;JEDYNAKB</v>
      </c>
      <c r="B32" s="3" t="str">
        <f>Person!O32</f>
        <v>JEDYNAKB</v>
      </c>
      <c r="C32" s="3" t="str">
        <f>VLOOKUP(_Input!W32,_MasterData!$Y$2:$Z$15,2,FALSE)</f>
        <v>&amp;ai;CompanyMEEPL</v>
      </c>
      <c r="D32" s="2" t="str">
        <f>VLOOKUP(_Input!V32,_MasterData!$W$2:$X$7,2,FALSE)</f>
        <v>&amp;ai;Quote-PDF</v>
      </c>
      <c r="E32" s="3" t="str">
        <f>VLOOKUP(_Input!T32,_MasterData!$U$2:$V$14,2,FALSE)</f>
        <v>https://my319964.crm.ondemand.com/Language#Language_34PL</v>
      </c>
      <c r="F32" s="3" t="str">
        <f>_xlfn.CONCAT("&amp;ai;",_Input!N32)</f>
        <v>&amp;ai;ROLE_SALES_REP_PL_IS</v>
      </c>
      <c r="G32" s="2" t="str">
        <f>VLOOKUP(_Input!S32,_MasterData!$S$2:$T$3,2,FALSE)</f>
        <v>&amp;as;USERACTIVE</v>
      </c>
      <c r="H32" s="2" t="str">
        <f t="shared" si="1"/>
        <v>&amp;ai;JEDYNAKB-Person</v>
      </c>
      <c r="I32" s="2" t="str">
        <f>UserPassword!A32</f>
        <v>&amp;ai;JEDYNAKB_Password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str">
        <f>_Input!J32</f>
        <v>1770000115</v>
      </c>
      <c r="O32" s="3">
        <f>_Input!I32</f>
        <v>8000000074</v>
      </c>
      <c r="P32" s="3" t="s">
        <v>172</v>
      </c>
      <c r="Q32" s="3" t="s">
        <v>100</v>
      </c>
      <c r="R32" s="3" t="str">
        <f t="shared" si="2"/>
        <v>JEDYNAKB@en</v>
      </c>
      <c r="S32" s="3"/>
      <c r="T32" s="3"/>
      <c r="U32" s="3"/>
    </row>
    <row r="33" spans="1:21" x14ac:dyDescent="0.25">
      <c r="A33" s="3" t="str">
        <f t="shared" si="0"/>
        <v>&amp;ai;JEDYNAKW</v>
      </c>
      <c r="B33" s="3" t="str">
        <f>Person!O33</f>
        <v>JEDYNAKW</v>
      </c>
      <c r="C33" s="3" t="str">
        <f>VLOOKUP(_Input!W33,_MasterData!$Y$2:$Z$15,2,FALSE)</f>
        <v>&amp;ai;CompanyMEEPL</v>
      </c>
      <c r="D33" s="2" t="str">
        <f>VLOOKUP(_Input!V33,_MasterData!$W$2:$X$7,2,FALSE)</f>
        <v>&amp;ai;Quote-PDF</v>
      </c>
      <c r="E33" s="3" t="str">
        <f>VLOOKUP(_Input!T33,_MasterData!$U$2:$V$14,2,FALSE)</f>
        <v>https://my319964.crm.ondemand.com/Language#Language_34PL</v>
      </c>
      <c r="F33" s="3" t="str">
        <f>_xlfn.CONCAT("&amp;ai;",_Input!N33)</f>
        <v>&amp;ai;ROLE_SALES_REP_PL_IS</v>
      </c>
      <c r="G33" s="2" t="str">
        <f>VLOOKUP(_Input!S33,_MasterData!$S$2:$T$3,2,FALSE)</f>
        <v>&amp;as;USERACTIVE</v>
      </c>
      <c r="H33" s="2" t="str">
        <f t="shared" si="1"/>
        <v>&amp;ai;JEDYNAKW-Person</v>
      </c>
      <c r="I33" s="2" t="str">
        <f>UserPassword!A33</f>
        <v>&amp;ai;JEDYNAKW_Password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str">
        <f>_Input!J33</f>
        <v>1770000116</v>
      </c>
      <c r="O33" s="3">
        <f>_Input!I33</f>
        <v>8000000075</v>
      </c>
      <c r="P33" s="3" t="s">
        <v>172</v>
      </c>
      <c r="Q33" s="3" t="s">
        <v>100</v>
      </c>
      <c r="R33" s="3" t="str">
        <f t="shared" si="2"/>
        <v>JEDYNAKW@en</v>
      </c>
      <c r="S33" s="3"/>
      <c r="T33" s="3"/>
      <c r="U33" s="3"/>
    </row>
    <row r="34" spans="1:21" x14ac:dyDescent="0.25">
      <c r="A34" s="3" t="str">
        <f t="shared" si="0"/>
        <v>&amp;ai;KAMINSKAK</v>
      </c>
      <c r="B34" s="3" t="str">
        <f>Person!O34</f>
        <v>KAMINSKAK</v>
      </c>
      <c r="C34" s="3" t="str">
        <f>VLOOKUP(_Input!W34,_MasterData!$Y$2:$Z$15,2,FALSE)</f>
        <v>&amp;ai;CompanyMEEPL</v>
      </c>
      <c r="D34" s="2" t="str">
        <f>VLOOKUP(_Input!V34,_MasterData!$W$2:$X$7,2,FALSE)</f>
        <v>&amp;ai;Quote-PDF</v>
      </c>
      <c r="E34" s="3" t="str">
        <f>VLOOKUP(_Input!T34,_MasterData!$U$2:$V$14,2,FALSE)</f>
        <v>https://my319964.crm.ondemand.com/Language#Language_34PL</v>
      </c>
      <c r="F34" s="3" t="str">
        <f>_xlfn.CONCAT("&amp;ai;",_Input!N34)</f>
        <v>&amp;ai;ROLE_SALES_REP_PL_IS</v>
      </c>
      <c r="G34" s="2" t="str">
        <f>VLOOKUP(_Input!S34,_MasterData!$S$2:$T$3,2,FALSE)</f>
        <v>&amp;as;USERACTIVE</v>
      </c>
      <c r="H34" s="2" t="str">
        <f t="shared" si="1"/>
        <v>&amp;ai;KAMINSKAK-Person</v>
      </c>
      <c r="I34" s="2" t="str">
        <f>UserPassword!A34</f>
        <v>&amp;ai;KAMINSKAK_Password</v>
      </c>
      <c r="J34" s="3" t="s">
        <v>108</v>
      </c>
      <c r="K34" s="3" t="s">
        <v>108</v>
      </c>
      <c r="L34" s="3" t="s">
        <v>106</v>
      </c>
      <c r="M34" s="3" t="s">
        <v>106</v>
      </c>
      <c r="N34" s="3">
        <f>_Input!J34</f>
        <v>1770000155</v>
      </c>
      <c r="O34" s="3">
        <f>_Input!I34</f>
        <v>8000000157</v>
      </c>
      <c r="P34" s="3" t="s">
        <v>172</v>
      </c>
      <c r="Q34" s="3" t="s">
        <v>100</v>
      </c>
      <c r="R34" s="3" t="str">
        <f t="shared" si="2"/>
        <v>KAMINSKAK@en</v>
      </c>
      <c r="S34" s="3"/>
      <c r="T34" s="3"/>
      <c r="U34" s="3"/>
    </row>
    <row r="35" spans="1:21" x14ac:dyDescent="0.25">
      <c r="A35" s="3" t="str">
        <f t="shared" si="0"/>
        <v>&amp;ai;KASPERCZYKM</v>
      </c>
      <c r="B35" s="3" t="str">
        <f>Person!O35</f>
        <v>KASPERCZYKM</v>
      </c>
      <c r="C35" s="3" t="str">
        <f>VLOOKUP(_Input!W35,_MasterData!$Y$2:$Z$15,2,FALSE)</f>
        <v>&amp;ai;CompanyMEEPL</v>
      </c>
      <c r="D35" s="2" t="str">
        <f>VLOOKUP(_Input!V35,_MasterData!$W$2:$X$7,2,FALSE)</f>
        <v>&amp;ai;Quote-PDF</v>
      </c>
      <c r="E35" s="3" t="str">
        <f>VLOOKUP(_Input!T35,_MasterData!$U$2:$V$14,2,FALSE)</f>
        <v>https://my319964.crm.ondemand.com/Language#Language_34PL</v>
      </c>
      <c r="F35" s="3" t="str">
        <f>_xlfn.CONCAT("&amp;ai;",_Input!N35)</f>
        <v>&amp;ai;ROLE_SALES_REP_PL_IS</v>
      </c>
      <c r="G35" s="2" t="str">
        <f>VLOOKUP(_Input!S35,_MasterData!$S$2:$T$3,2,FALSE)</f>
        <v>&amp;as;USERACTIVE</v>
      </c>
      <c r="H35" s="2" t="str">
        <f t="shared" si="1"/>
        <v>&amp;ai;KASPERCZYKM-Person</v>
      </c>
      <c r="I35" s="2" t="str">
        <f>UserPassword!A35</f>
        <v>&amp;ai;KASPERCZYKM_Password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str">
        <f>_Input!J35</f>
        <v>1770000052</v>
      </c>
      <c r="O35" s="3">
        <f>_Input!I35</f>
        <v>8000000034</v>
      </c>
      <c r="P35" s="3" t="s">
        <v>172</v>
      </c>
      <c r="Q35" s="3" t="s">
        <v>100</v>
      </c>
      <c r="R35" s="3" t="str">
        <f t="shared" si="2"/>
        <v>KASPERCZYKM@en</v>
      </c>
      <c r="S35" s="3"/>
      <c r="T35" s="3"/>
      <c r="U35" s="3"/>
    </row>
    <row r="36" spans="1:21" x14ac:dyDescent="0.25">
      <c r="A36" s="3" t="str">
        <f t="shared" si="0"/>
        <v>&amp;ai;KEREKC</v>
      </c>
      <c r="B36" s="3" t="str">
        <f>Person!O36</f>
        <v>KEREKC</v>
      </c>
      <c r="C36" s="3" t="str">
        <f>VLOOKUP(_Input!W36,_MasterData!$Y$2:$Z$15,2,FALSE)</f>
        <v>&amp;ai;CompanyMEEPL</v>
      </c>
      <c r="D36" s="2" t="str">
        <f>VLOOKUP(_Input!V36,_MasterData!$W$2:$X$7,2,FALSE)</f>
        <v>&amp;ai;Quote-PDF</v>
      </c>
      <c r="E36" s="3" t="str">
        <f>VLOOKUP(_Input!T36,_MasterData!$U$2:$V$14,2,FALSE)</f>
        <v>&amp;ai;English</v>
      </c>
      <c r="F36" s="3" t="str">
        <f>_xlfn.CONCAT("&amp;ai;",_Input!N36)</f>
        <v>&amp;ai;ROLE_SALES_REP_HU</v>
      </c>
      <c r="G36" s="2" t="str">
        <f>VLOOKUP(_Input!S36,_MasterData!$S$2:$T$3,2,FALSE)</f>
        <v>&amp;as;USERACTIVE</v>
      </c>
      <c r="H36" s="2" t="str">
        <f t="shared" si="1"/>
        <v>&amp;ai;KEREKC-Person</v>
      </c>
      <c r="I36" s="2" t="str">
        <f>UserPassword!A36</f>
        <v>&amp;ai;KEREKC_Password</v>
      </c>
      <c r="J36" s="3" t="s">
        <v>108</v>
      </c>
      <c r="K36" s="3" t="s">
        <v>108</v>
      </c>
      <c r="L36" s="3" t="s">
        <v>106</v>
      </c>
      <c r="M36" s="3" t="s">
        <v>106</v>
      </c>
      <c r="N36" s="3">
        <f>_Input!J36</f>
        <v>1770000313</v>
      </c>
      <c r="O36" s="3">
        <f>_Input!I36</f>
        <v>8000000379</v>
      </c>
      <c r="P36" s="3" t="s">
        <v>172</v>
      </c>
      <c r="Q36" s="3" t="s">
        <v>100</v>
      </c>
      <c r="R36" s="3" t="str">
        <f t="shared" si="2"/>
        <v>KEREKC@en</v>
      </c>
      <c r="S36" s="3"/>
      <c r="T36" s="3"/>
      <c r="U36" s="3"/>
    </row>
    <row r="37" spans="1:21" x14ac:dyDescent="0.25">
      <c r="A37" s="3" t="str">
        <f t="shared" si="0"/>
        <v>&amp;ai;KOCJANK</v>
      </c>
      <c r="B37" s="3" t="str">
        <f>Person!O37</f>
        <v>KOCJANK</v>
      </c>
      <c r="C37" s="3" t="str">
        <f>VLOOKUP(_Input!W37,_MasterData!$Y$2:$Z$15,2,FALSE)</f>
        <v>&amp;ai;CompanyMEEPL</v>
      </c>
      <c r="D37" s="2" t="str">
        <f>VLOOKUP(_Input!V37,_MasterData!$W$2:$X$7,2,FALSE)</f>
        <v>&amp;ai;Quote-PDF</v>
      </c>
      <c r="E37" s="3" t="str">
        <f>VLOOKUP(_Input!T37,_MasterData!$U$2:$V$14,2,FALSE)</f>
        <v>https://my319964.crm.ondemand.com/Language#Language_34PL</v>
      </c>
      <c r="F37" s="3" t="str">
        <f>_xlfn.CONCAT("&amp;ai;",_Input!N37)</f>
        <v>&amp;ai;ROLE_SALES_REP_PL_IS</v>
      </c>
      <c r="G37" s="2" t="str">
        <f>VLOOKUP(_Input!S37,_MasterData!$S$2:$T$3,2,FALSE)</f>
        <v>&amp;as;USERACTIVE</v>
      </c>
      <c r="H37" s="2" t="str">
        <f t="shared" si="1"/>
        <v>&amp;ai;KOCJANK-Person</v>
      </c>
      <c r="I37" s="2" t="str">
        <f>UserPassword!A37</f>
        <v>&amp;ai;KOCJANK_Password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str">
        <f>_Input!J37</f>
        <v>1770000225</v>
      </c>
      <c r="O37" s="3">
        <f>_Input!I37</f>
        <v>8000000214</v>
      </c>
      <c r="P37" s="3" t="s">
        <v>172</v>
      </c>
      <c r="Q37" s="3" t="s">
        <v>100</v>
      </c>
      <c r="R37" s="3" t="str">
        <f t="shared" si="2"/>
        <v>KOCJANK@en</v>
      </c>
      <c r="S37" s="3"/>
      <c r="T37" s="3"/>
      <c r="U37" s="3"/>
    </row>
    <row r="38" spans="1:21" x14ac:dyDescent="0.25">
      <c r="A38" s="3" t="str">
        <f t="shared" si="0"/>
        <v>&amp;ai;KOPACZJ</v>
      </c>
      <c r="B38" s="3" t="str">
        <f>Person!O38</f>
        <v>KOPACZJ</v>
      </c>
      <c r="C38" s="3" t="str">
        <f>VLOOKUP(_Input!W38,_MasterData!$Y$2:$Z$15,2,FALSE)</f>
        <v>&amp;ai;CompanyMEEPL</v>
      </c>
      <c r="D38" s="2" t="str">
        <f>VLOOKUP(_Input!V38,_MasterData!$W$2:$X$7,2,FALSE)</f>
        <v>&amp;ai;Quote-PDF</v>
      </c>
      <c r="E38" s="3" t="str">
        <f>VLOOKUP(_Input!T38,_MasterData!$U$2:$V$14,2,FALSE)</f>
        <v>https://my319964.crm.ondemand.com/Language#Language_34PL</v>
      </c>
      <c r="F38" s="3" t="str">
        <f>_xlfn.CONCAT("&amp;ai;",_Input!N38)</f>
        <v>&amp;ai;ROLE_SALES_MGR</v>
      </c>
      <c r="G38" s="2" t="str">
        <f>VLOOKUP(_Input!S38,_MasterData!$S$2:$T$3,2,FALSE)</f>
        <v>&amp;as;USERACTIVE</v>
      </c>
      <c r="H38" s="2" t="str">
        <f t="shared" si="1"/>
        <v>&amp;ai;KOPACZJ-Person</v>
      </c>
      <c r="I38" s="2" t="str">
        <f>UserPassword!A38</f>
        <v>&amp;ai;KOPACZJ_Password</v>
      </c>
      <c r="J38" s="3" t="s">
        <v>108</v>
      </c>
      <c r="K38" s="3" t="s">
        <v>108</v>
      </c>
      <c r="L38" s="3" t="s">
        <v>106</v>
      </c>
      <c r="M38" s="3" t="s">
        <v>106</v>
      </c>
      <c r="N38" s="3">
        <f>_Input!J38</f>
        <v>1770000120</v>
      </c>
      <c r="O38" s="3">
        <f>_Input!I38</f>
        <v>8000000508</v>
      </c>
      <c r="P38" s="3" t="s">
        <v>172</v>
      </c>
      <c r="Q38" s="3" t="s">
        <v>100</v>
      </c>
      <c r="R38" s="3" t="str">
        <f t="shared" si="2"/>
        <v>KOPACZJ@en</v>
      </c>
      <c r="S38" s="3"/>
      <c r="T38" s="3"/>
      <c r="U38" s="3"/>
    </row>
    <row r="39" spans="1:21" x14ac:dyDescent="0.25">
      <c r="A39" s="3" t="str">
        <f t="shared" si="0"/>
        <v>&amp;ai;KOZIOLG</v>
      </c>
      <c r="B39" s="3" t="str">
        <f>Person!O39</f>
        <v>KOZIOLG</v>
      </c>
      <c r="C39" s="3" t="str">
        <f>VLOOKUP(_Input!W39,_MasterData!$Y$2:$Z$15,2,FALSE)</f>
        <v>&amp;ai;CompanyMEEPL</v>
      </c>
      <c r="D39" s="2" t="str">
        <f>VLOOKUP(_Input!V39,_MasterData!$W$2:$X$7,2,FALSE)</f>
        <v>&amp;ai;Quote-PDF</v>
      </c>
      <c r="E39" s="3" t="str">
        <f>VLOOKUP(_Input!T39,_MasterData!$U$2:$V$14,2,FALSE)</f>
        <v>https://my319964.crm.ondemand.com/Language#Language_34PL</v>
      </c>
      <c r="F39" s="3" t="str">
        <f>_xlfn.CONCAT("&amp;ai;",_Input!N39)</f>
        <v>&amp;ai;ROLE_PRODUCT_MGR</v>
      </c>
      <c r="G39" s="2" t="str">
        <f>VLOOKUP(_Input!S39,_MasterData!$S$2:$T$3,2,FALSE)</f>
        <v>&amp;as;USERACTIVE</v>
      </c>
      <c r="H39" s="2" t="str">
        <f t="shared" si="1"/>
        <v>&amp;ai;KOZIOLG-Person</v>
      </c>
      <c r="I39" s="2" t="str">
        <f>UserPassword!A39</f>
        <v>&amp;ai;KOZIOLG_Password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str">
        <f>_Input!J39</f>
        <v>1770000045</v>
      </c>
      <c r="O39" s="3">
        <f>_Input!I39</f>
        <v>8000000028</v>
      </c>
      <c r="P39" s="3" t="s">
        <v>172</v>
      </c>
      <c r="Q39" s="3" t="s">
        <v>100</v>
      </c>
      <c r="R39" s="3" t="str">
        <f t="shared" si="2"/>
        <v>KOZIOLG@en</v>
      </c>
      <c r="S39" s="3"/>
      <c r="T39" s="3"/>
      <c r="U39" s="3"/>
    </row>
    <row r="40" spans="1:21" x14ac:dyDescent="0.25">
      <c r="A40" s="3" t="str">
        <f t="shared" si="0"/>
        <v>&amp;ai;KRAWCZYKZ</v>
      </c>
      <c r="B40" s="3" t="str">
        <f>Person!O40</f>
        <v>KRAWCZYKZ</v>
      </c>
      <c r="C40" s="3" t="str">
        <f>VLOOKUP(_Input!W40,_MasterData!$Y$2:$Z$15,2,FALSE)</f>
        <v>&amp;ai;CompanyMEEPL</v>
      </c>
      <c r="D40" s="2" t="str">
        <f>VLOOKUP(_Input!V40,_MasterData!$W$2:$X$7,2,FALSE)</f>
        <v>&amp;ai;Quote-PDF</v>
      </c>
      <c r="E40" s="3" t="str">
        <f>VLOOKUP(_Input!T40,_MasterData!$U$2:$V$14,2,FALSE)</f>
        <v>https://my319964.crm.ondemand.com/Language#Language_34PL</v>
      </c>
      <c r="F40" s="3" t="str">
        <f>_xlfn.CONCAT("&amp;ai;",_Input!N40)</f>
        <v>&amp;ai;ROLE_SALES_REP_PL_IS</v>
      </c>
      <c r="G40" s="2" t="str">
        <f>VLOOKUP(_Input!S40,_MasterData!$S$2:$T$3,2,FALSE)</f>
        <v>&amp;as;USERACTIVE</v>
      </c>
      <c r="H40" s="2" t="str">
        <f t="shared" si="1"/>
        <v>&amp;ai;KRAWCZYKZ-Person</v>
      </c>
      <c r="I40" s="2" t="str">
        <f>UserPassword!A40</f>
        <v>&amp;ai;KRAWCZYKZ_Password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str">
        <f>_Input!J40</f>
        <v>1770000053</v>
      </c>
      <c r="O40" s="3">
        <f>_Input!I40</f>
        <v>8000000035</v>
      </c>
      <c r="P40" s="3" t="s">
        <v>172</v>
      </c>
      <c r="Q40" s="3" t="s">
        <v>100</v>
      </c>
      <c r="R40" s="3" t="str">
        <f t="shared" si="2"/>
        <v>KRAWCZYKZ@en</v>
      </c>
      <c r="S40" s="3"/>
      <c r="T40" s="3"/>
      <c r="U40" s="3"/>
    </row>
    <row r="41" spans="1:21" x14ac:dyDescent="0.25">
      <c r="A41" s="3" t="str">
        <f t="shared" si="0"/>
        <v>&amp;ai;KROLM</v>
      </c>
      <c r="B41" s="3" t="str">
        <f>Person!O41</f>
        <v>KROLM</v>
      </c>
      <c r="C41" s="3" t="str">
        <f>VLOOKUP(_Input!W41,_MasterData!$Y$2:$Z$15,2,FALSE)</f>
        <v>&amp;ai;CompanyMEEPL</v>
      </c>
      <c r="D41" s="2" t="str">
        <f>VLOOKUP(_Input!V41,_MasterData!$W$2:$X$7,2,FALSE)</f>
        <v>&amp;ai;Quote-PDF</v>
      </c>
      <c r="E41" s="3" t="str">
        <f>VLOOKUP(_Input!T41,_MasterData!$U$2:$V$14,2,FALSE)</f>
        <v>https://my319964.crm.ondemand.com/Language#Language_34PL</v>
      </c>
      <c r="F41" s="3" t="str">
        <f>_xlfn.CONCAT("&amp;ai;",_Input!N41)</f>
        <v>&amp;ai;ROLE_STL_PL_IS</v>
      </c>
      <c r="G41" s="2" t="str">
        <f>VLOOKUP(_Input!S41,_MasterData!$S$2:$T$3,2,FALSE)</f>
        <v>&amp;as;USERACTIVE</v>
      </c>
      <c r="H41" s="2" t="str">
        <f t="shared" si="1"/>
        <v>&amp;ai;KROLM-Person</v>
      </c>
      <c r="I41" s="2" t="str">
        <f>UserPassword!A41</f>
        <v>&amp;ai;KROLM_Password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str">
        <f>_Input!J41</f>
        <v>1770000027</v>
      </c>
      <c r="O41" s="3">
        <f>_Input!I41</f>
        <v>8000000475</v>
      </c>
      <c r="P41" s="3" t="s">
        <v>172</v>
      </c>
      <c r="Q41" s="3" t="s">
        <v>100</v>
      </c>
      <c r="R41" s="3" t="str">
        <f t="shared" si="2"/>
        <v>KROLM@en</v>
      </c>
      <c r="S41" s="3"/>
      <c r="T41" s="3"/>
      <c r="U41" s="3"/>
    </row>
    <row r="42" spans="1:21" x14ac:dyDescent="0.25">
      <c r="A42" s="3" t="str">
        <f t="shared" si="0"/>
        <v>&amp;ai;KROWIAKK</v>
      </c>
      <c r="B42" s="3" t="str">
        <f>Person!O42</f>
        <v>KROWIAKK</v>
      </c>
      <c r="C42" s="3" t="str">
        <f>VLOOKUP(_Input!W42,_MasterData!$Y$2:$Z$15,2,FALSE)</f>
        <v>&amp;ai;CompanyMEEPL</v>
      </c>
      <c r="D42" s="2" t="str">
        <f>VLOOKUP(_Input!V42,_MasterData!$W$2:$X$7,2,FALSE)</f>
        <v>&amp;ai;Quote-PDF</v>
      </c>
      <c r="E42" s="3" t="str">
        <f>VLOOKUP(_Input!T42,_MasterData!$U$2:$V$14,2,FALSE)</f>
        <v>https://my319964.crm.ondemand.com/Language#Language_34PL</v>
      </c>
      <c r="F42" s="3" t="str">
        <f>_xlfn.CONCAT("&amp;ai;",_Input!N42)</f>
        <v>&amp;ai;ROLE_PRODUCT_MGR</v>
      </c>
      <c r="G42" s="2" t="str">
        <f>VLOOKUP(_Input!S42,_MasterData!$S$2:$T$3,2,FALSE)</f>
        <v>&amp;as;USERACTIVE</v>
      </c>
      <c r="H42" s="2" t="str">
        <f t="shared" si="1"/>
        <v>&amp;ai;KROWIAKK-Person</v>
      </c>
      <c r="I42" s="2" t="str">
        <f>UserPassword!A42</f>
        <v>&amp;ai;KROWIAKK_Password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str">
        <f>_Input!J42</f>
        <v>1770000054</v>
      </c>
      <c r="O42" s="3">
        <f>_Input!I42</f>
        <v>8000000036</v>
      </c>
      <c r="P42" s="3" t="s">
        <v>172</v>
      </c>
      <c r="Q42" s="3" t="s">
        <v>100</v>
      </c>
      <c r="R42" s="3" t="str">
        <f t="shared" si="2"/>
        <v>KROWIAKK@en</v>
      </c>
      <c r="S42" s="3"/>
      <c r="T42" s="3"/>
      <c r="U42" s="3"/>
    </row>
    <row r="43" spans="1:21" x14ac:dyDescent="0.25">
      <c r="A43" s="3" t="str">
        <f t="shared" si="0"/>
        <v>&amp;ai;KUCHTAM</v>
      </c>
      <c r="B43" s="3" t="str">
        <f>Person!O43</f>
        <v>KUCHTAM</v>
      </c>
      <c r="C43" s="3" t="str">
        <f>VLOOKUP(_Input!W43,_MasterData!$Y$2:$Z$15,2,FALSE)</f>
        <v>&amp;ai;CompanyMEEPL</v>
      </c>
      <c r="D43" s="2" t="str">
        <f>VLOOKUP(_Input!V43,_MasterData!$W$2:$X$7,2,FALSE)</f>
        <v>&amp;ai;Quote-PDF</v>
      </c>
      <c r="E43" s="3" t="str">
        <f>VLOOKUP(_Input!T43,_MasterData!$U$2:$V$14,2,FALSE)</f>
        <v>https://my319964.crm.ondemand.com/Language#Language_34PL</v>
      </c>
      <c r="F43" s="3" t="str">
        <f>_xlfn.CONCAT("&amp;ai;",_Input!N43)</f>
        <v>&amp;ai;ROLE_SALES_REP_PL_SP</v>
      </c>
      <c r="G43" s="2" t="str">
        <f>VLOOKUP(_Input!S43,_MasterData!$S$2:$T$3,2,FALSE)</f>
        <v>&amp;as;USERACTIVE</v>
      </c>
      <c r="H43" s="2" t="str">
        <f t="shared" si="1"/>
        <v>&amp;ai;KUCHTAM-Person</v>
      </c>
      <c r="I43" s="2" t="str">
        <f>UserPassword!A43</f>
        <v>&amp;ai;KUCHTAM_Password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str">
        <f>_Input!J43</f>
        <v>1770000028</v>
      </c>
      <c r="O43" s="3">
        <f>_Input!I43</f>
        <v>8000000476</v>
      </c>
      <c r="P43" s="3" t="s">
        <v>172</v>
      </c>
      <c r="Q43" s="3" t="s">
        <v>100</v>
      </c>
      <c r="R43" s="3" t="str">
        <f t="shared" si="2"/>
        <v>KUCHTAM@en</v>
      </c>
      <c r="S43" s="3"/>
      <c r="T43" s="3"/>
      <c r="U43" s="3"/>
    </row>
    <row r="44" spans="1:21" x14ac:dyDescent="0.25">
      <c r="A44" s="3" t="str">
        <f t="shared" si="0"/>
        <v>&amp;ai;KULAK</v>
      </c>
      <c r="B44" s="3" t="str">
        <f>Person!O44</f>
        <v>KULAK</v>
      </c>
      <c r="C44" s="3" t="str">
        <f>VLOOKUP(_Input!W44,_MasterData!$Y$2:$Z$15,2,FALSE)</f>
        <v>&amp;ai;CompanyMEEPL</v>
      </c>
      <c r="D44" s="2" t="str">
        <f>VLOOKUP(_Input!V44,_MasterData!$W$2:$X$7,2,FALSE)</f>
        <v>&amp;ai;Quote-PDF</v>
      </c>
      <c r="E44" s="3" t="str">
        <f>VLOOKUP(_Input!T44,_MasterData!$U$2:$V$14,2,FALSE)</f>
        <v>https://my319964.crm.ondemand.com/Language#Language_34PL</v>
      </c>
      <c r="F44" s="3" t="str">
        <f>_xlfn.CONCAT("&amp;ai;",_Input!N44)</f>
        <v>&amp;ai;ROLE_SALES_REP_PL_SP</v>
      </c>
      <c r="G44" s="2" t="str">
        <f>VLOOKUP(_Input!S44,_MasterData!$S$2:$T$3,2,FALSE)</f>
        <v>&amp;as;USERACTIVE</v>
      </c>
      <c r="H44" s="2" t="str">
        <f t="shared" si="1"/>
        <v>&amp;ai;KULAK-Person</v>
      </c>
      <c r="I44" s="2" t="str">
        <f>UserPassword!A44</f>
        <v>&amp;ai;KULAK_Password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str">
        <f>_Input!J44</f>
        <v>1770000029</v>
      </c>
      <c r="O44" s="3">
        <f>_Input!I44</f>
        <v>8000000477</v>
      </c>
      <c r="P44" s="3" t="s">
        <v>172</v>
      </c>
      <c r="Q44" s="3" t="s">
        <v>100</v>
      </c>
      <c r="R44" s="3" t="str">
        <f t="shared" si="2"/>
        <v>KULAK@en</v>
      </c>
      <c r="S44" s="3"/>
      <c r="T44" s="3"/>
      <c r="U44" s="3"/>
    </row>
    <row r="45" spans="1:21" x14ac:dyDescent="0.25">
      <c r="A45" s="3" t="str">
        <f t="shared" si="0"/>
        <v>&amp;ai;KWIATKOWSKIJ</v>
      </c>
      <c r="B45" s="3" t="str">
        <f>Person!O45</f>
        <v>KWIATKOWSKIJ</v>
      </c>
      <c r="C45" s="3" t="str">
        <f>VLOOKUP(_Input!W45,_MasterData!$Y$2:$Z$15,2,FALSE)</f>
        <v>&amp;ai;CompanyMEEPL</v>
      </c>
      <c r="D45" s="2" t="str">
        <f>VLOOKUP(_Input!V45,_MasterData!$W$2:$X$7,2,FALSE)</f>
        <v>&amp;ai;Quote-PDF</v>
      </c>
      <c r="E45" s="3" t="str">
        <f>VLOOKUP(_Input!T45,_MasterData!$U$2:$V$14,2,FALSE)</f>
        <v>https://my319964.crm.ondemand.com/Language#Language_34PL</v>
      </c>
      <c r="F45" s="3" t="str">
        <f>_xlfn.CONCAT("&amp;ai;",_Input!N45)</f>
        <v>&amp;ai;ROLE_PRODUCT_MGR</v>
      </c>
      <c r="G45" s="2" t="str">
        <f>VLOOKUP(_Input!S45,_MasterData!$S$2:$T$3,2,FALSE)</f>
        <v>&amp;as;USERACTIVE</v>
      </c>
      <c r="H45" s="2" t="str">
        <f t="shared" si="1"/>
        <v>&amp;ai;KWIATKOWSKIJ-Person</v>
      </c>
      <c r="I45" s="2" t="str">
        <f>UserPassword!A45</f>
        <v>&amp;ai;KWIATKOWSKIJ_Password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str">
        <f>_Input!J45</f>
        <v>1770000031</v>
      </c>
      <c r="O45" s="3">
        <f>_Input!I45</f>
        <v>8000000478</v>
      </c>
      <c r="P45" s="3" t="s">
        <v>172</v>
      </c>
      <c r="Q45" s="3" t="s">
        <v>100</v>
      </c>
      <c r="R45" s="3" t="str">
        <f t="shared" si="2"/>
        <v>KWIATKOWSKIJ@en</v>
      </c>
      <c r="S45" s="3"/>
      <c r="T45" s="3"/>
      <c r="U45" s="3"/>
    </row>
    <row r="46" spans="1:21" x14ac:dyDescent="0.25">
      <c r="A46" s="3" t="str">
        <f t="shared" si="0"/>
        <v>&amp;ai;LUKASIEWICZS</v>
      </c>
      <c r="B46" s="3" t="str">
        <f>Person!O46</f>
        <v>LUKASIEWICZS</v>
      </c>
      <c r="C46" s="3" t="str">
        <f>VLOOKUP(_Input!W46,_MasterData!$Y$2:$Z$15,2,FALSE)</f>
        <v>&amp;ai;CompanyMEEPL</v>
      </c>
      <c r="D46" s="2" t="str">
        <f>VLOOKUP(_Input!V46,_MasterData!$W$2:$X$7,2,FALSE)</f>
        <v>&amp;ai;Quote-PDF</v>
      </c>
      <c r="E46" s="3" t="str">
        <f>VLOOKUP(_Input!T46,_MasterData!$U$2:$V$14,2,FALSE)</f>
        <v>https://my319964.crm.ondemand.com/Language#Language_34PL</v>
      </c>
      <c r="F46" s="3" t="str">
        <f>_xlfn.CONCAT("&amp;ai;",_Input!N46)</f>
        <v>&amp;ai;ROLE_SALES_REP_PL_SP</v>
      </c>
      <c r="G46" s="2" t="str">
        <f>VLOOKUP(_Input!S46,_MasterData!$S$2:$T$3,2,FALSE)</f>
        <v>&amp;as;USERACTIVE</v>
      </c>
      <c r="H46" s="2" t="str">
        <f t="shared" si="1"/>
        <v>&amp;ai;LUKASIEWICZS-Person</v>
      </c>
      <c r="I46" s="2" t="str">
        <f>UserPassword!A46</f>
        <v>&amp;ai;LUKASIEWICZS_Password</v>
      </c>
      <c r="J46" s="3" t="s">
        <v>108</v>
      </c>
      <c r="K46" s="3" t="s">
        <v>108</v>
      </c>
      <c r="L46" s="3" t="s">
        <v>106</v>
      </c>
      <c r="M46" s="3" t="s">
        <v>106</v>
      </c>
      <c r="N46" s="3">
        <f>_Input!J46</f>
        <v>1770000233</v>
      </c>
      <c r="O46" s="3">
        <f>_Input!I46</f>
        <v>8000000220</v>
      </c>
      <c r="P46" s="3" t="s">
        <v>172</v>
      </c>
      <c r="Q46" s="3" t="s">
        <v>100</v>
      </c>
      <c r="R46" s="3" t="str">
        <f t="shared" si="2"/>
        <v>LUKASIEWICZS@en</v>
      </c>
      <c r="S46" s="3"/>
      <c r="T46" s="3"/>
      <c r="U46" s="3"/>
    </row>
    <row r="47" spans="1:21" x14ac:dyDescent="0.25">
      <c r="A47" s="3" t="str">
        <f t="shared" si="0"/>
        <v>&amp;ai;MICHNAB</v>
      </c>
      <c r="B47" s="3" t="str">
        <f>Person!O47</f>
        <v>MICHNAB</v>
      </c>
      <c r="C47" s="3" t="str">
        <f>VLOOKUP(_Input!W47,_MasterData!$Y$2:$Z$15,2,FALSE)</f>
        <v>&amp;ai;CompanyMEEPL</v>
      </c>
      <c r="D47" s="2" t="str">
        <f>VLOOKUP(_Input!V47,_MasterData!$W$2:$X$7,2,FALSE)</f>
        <v>&amp;ai;Quote-PDF</v>
      </c>
      <c r="E47" s="3" t="str">
        <f>VLOOKUP(_Input!T47,_MasterData!$U$2:$V$14,2,FALSE)</f>
        <v>https://my319964.crm.ondemand.com/Language#Language_34PL</v>
      </c>
      <c r="F47" s="3" t="str">
        <f>_xlfn.CONCAT("&amp;ai;",_Input!N47)</f>
        <v>&amp;ai;ROLE_SALES_REP_PL_KA</v>
      </c>
      <c r="G47" s="2" t="str">
        <f>VLOOKUP(_Input!S47,_MasterData!$S$2:$T$3,2,FALSE)</f>
        <v>&amp;as;USERACTIVE</v>
      </c>
      <c r="H47" s="2" t="str">
        <f t="shared" si="1"/>
        <v>&amp;ai;MICHNAB-Person</v>
      </c>
      <c r="I47" s="2" t="str">
        <f>UserPassword!A47</f>
        <v>&amp;ai;MICHNAB_Password</v>
      </c>
      <c r="J47" s="3" t="s">
        <v>108</v>
      </c>
      <c r="K47" s="3" t="s">
        <v>108</v>
      </c>
      <c r="L47" s="3" t="s">
        <v>106</v>
      </c>
      <c r="M47" s="3" t="s">
        <v>106</v>
      </c>
      <c r="N47" s="3">
        <f>_Input!J47</f>
        <v>1770000335</v>
      </c>
      <c r="O47" s="3">
        <f>_Input!I47</f>
        <v>8000000383</v>
      </c>
      <c r="P47" s="3" t="s">
        <v>172</v>
      </c>
      <c r="Q47" s="3" t="s">
        <v>100</v>
      </c>
      <c r="R47" s="3" t="str">
        <f t="shared" si="2"/>
        <v>MICHNAB@en</v>
      </c>
      <c r="S47" s="3"/>
      <c r="T47" s="3"/>
      <c r="U47" s="3"/>
    </row>
    <row r="48" spans="1:21" x14ac:dyDescent="0.25">
      <c r="A48" s="3" t="str">
        <f t="shared" si="0"/>
        <v>&amp;ai;MIESZANIECP</v>
      </c>
      <c r="B48" s="3" t="str">
        <f>Person!O48</f>
        <v>MIESZANIECP</v>
      </c>
      <c r="C48" s="3" t="str">
        <f>VLOOKUP(_Input!W48,_MasterData!$Y$2:$Z$15,2,FALSE)</f>
        <v>&amp;ai;CompanyMEEPL</v>
      </c>
      <c r="D48" s="2" t="str">
        <f>VLOOKUP(_Input!V48,_MasterData!$W$2:$X$7,2,FALSE)</f>
        <v>&amp;ai;Quote-PDF</v>
      </c>
      <c r="E48" s="3" t="str">
        <f>VLOOKUP(_Input!T48,_MasterData!$U$2:$V$14,2,FALSE)</f>
        <v>https://my319964.crm.ondemand.com/Language#Language_34PL</v>
      </c>
      <c r="F48" s="3" t="str">
        <f>_xlfn.CONCAT("&amp;ai;",_Input!N48)</f>
        <v>&amp;ai;ROLE_STL_PL_SP</v>
      </c>
      <c r="G48" s="2" t="str">
        <f>VLOOKUP(_Input!S48,_MasterData!$S$2:$T$3,2,FALSE)</f>
        <v>&amp;as;USERACTIVE</v>
      </c>
      <c r="H48" s="2" t="str">
        <f t="shared" si="1"/>
        <v>&amp;ai;MIESZANIECP-Person</v>
      </c>
      <c r="I48" s="2" t="str">
        <f>UserPassword!A48</f>
        <v>&amp;ai;MIESZANIECP_Password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str">
        <f>_Input!J48</f>
        <v>1770000032</v>
      </c>
      <c r="O48" s="3">
        <f>_Input!I48</f>
        <v>8000000479</v>
      </c>
      <c r="P48" s="3" t="s">
        <v>172</v>
      </c>
      <c r="Q48" s="3" t="s">
        <v>100</v>
      </c>
      <c r="R48" s="3" t="str">
        <f t="shared" si="2"/>
        <v>MIESZANIECP@en</v>
      </c>
      <c r="S48" s="3"/>
      <c r="T48" s="3"/>
      <c r="U48" s="3"/>
    </row>
    <row r="49" spans="1:21" x14ac:dyDescent="0.25">
      <c r="A49" s="3" t="str">
        <f t="shared" si="0"/>
        <v>&amp;ai;MISTERSKAP</v>
      </c>
      <c r="B49" s="3" t="str">
        <f>Person!O49</f>
        <v>MISTERSKAP</v>
      </c>
      <c r="C49" s="3" t="str">
        <f>VLOOKUP(_Input!W49,_MasterData!$Y$2:$Z$15,2,FALSE)</f>
        <v>&amp;ai;CompanyMEEPL</v>
      </c>
      <c r="D49" s="2" t="str">
        <f>VLOOKUP(_Input!V49,_MasterData!$W$2:$X$7,2,FALSE)</f>
        <v>&amp;ai;Quote-PDF</v>
      </c>
      <c r="E49" s="3" t="str">
        <f>VLOOKUP(_Input!T49,_MasterData!$U$2:$V$14,2,FALSE)</f>
        <v>https://my319964.crm.ondemand.com/Language#Language_34PL</v>
      </c>
      <c r="F49" s="3" t="str">
        <f>_xlfn.CONCAT("&amp;ai;",_Input!N49)</f>
        <v>&amp;ai;ROLE_SALES_REP_PL_IS</v>
      </c>
      <c r="G49" s="2" t="str">
        <f>VLOOKUP(_Input!S49,_MasterData!$S$2:$T$3,2,FALSE)</f>
        <v>&amp;as;USERACTIVE</v>
      </c>
      <c r="H49" s="2" t="str">
        <f t="shared" si="1"/>
        <v>&amp;ai;MISTERSKAP-Person</v>
      </c>
      <c r="I49" s="2" t="str">
        <f>UserPassword!A49</f>
        <v>&amp;ai;MISTERSKAP_Password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str">
        <f>_Input!J49</f>
        <v>1770000240</v>
      </c>
      <c r="O49" s="3">
        <f>_Input!I49</f>
        <v>8000000223</v>
      </c>
      <c r="P49" s="3" t="s">
        <v>172</v>
      </c>
      <c r="Q49" s="3" t="s">
        <v>100</v>
      </c>
      <c r="R49" s="3" t="str">
        <f t="shared" si="2"/>
        <v>MISTERSKAP@en</v>
      </c>
      <c r="S49" s="3"/>
      <c r="T49" s="3"/>
      <c r="U49" s="3"/>
    </row>
    <row r="50" spans="1:21" x14ac:dyDescent="0.25">
      <c r="A50" s="3" t="str">
        <f t="shared" si="0"/>
        <v>&amp;ai;MOISIDISJ</v>
      </c>
      <c r="B50" s="3" t="str">
        <f>Person!O50</f>
        <v>MOISIDISJ</v>
      </c>
      <c r="C50" s="3" t="str">
        <f>VLOOKUP(_Input!W50,_MasterData!$Y$2:$Z$15,2,FALSE)</f>
        <v>&amp;ai;CompanyMEEPL</v>
      </c>
      <c r="D50" s="2" t="str">
        <f>VLOOKUP(_Input!V50,_MasterData!$W$2:$X$7,2,FALSE)</f>
        <v>&amp;ai;Quote-PDF</v>
      </c>
      <c r="E50" s="3" t="str">
        <f>VLOOKUP(_Input!T50,_MasterData!$U$2:$V$14,2,FALSE)</f>
        <v>&amp;ai;English</v>
      </c>
      <c r="F50" s="3" t="str">
        <f>_xlfn.CONCAT("&amp;ai;",_Input!N50)</f>
        <v>&amp;ai;ROLE_SALES_REP_CZ</v>
      </c>
      <c r="G50" s="2" t="str">
        <f>VLOOKUP(_Input!S50,_MasterData!$S$2:$T$3,2,FALSE)</f>
        <v>&amp;as;USERACTIVE</v>
      </c>
      <c r="H50" s="2" t="str">
        <f t="shared" si="1"/>
        <v>&amp;ai;MOISIDISJ-Person</v>
      </c>
      <c r="I50" s="2" t="str">
        <f>UserPassword!A50</f>
        <v>&amp;ai;MOISIDISJ_Password</v>
      </c>
      <c r="J50" s="3" t="s">
        <v>108</v>
      </c>
      <c r="K50" s="3" t="s">
        <v>108</v>
      </c>
      <c r="L50" s="3" t="s">
        <v>106</v>
      </c>
      <c r="M50" s="3" t="s">
        <v>106</v>
      </c>
      <c r="N50" s="3">
        <f>_Input!J50</f>
        <v>1770000310</v>
      </c>
      <c r="O50" s="3">
        <f>_Input!I50</f>
        <v>8000000384</v>
      </c>
      <c r="P50" s="3" t="s">
        <v>172</v>
      </c>
      <c r="Q50" s="3" t="s">
        <v>100</v>
      </c>
      <c r="R50" s="3" t="str">
        <f t="shared" si="2"/>
        <v>MOISIDISJ@en</v>
      </c>
      <c r="S50" s="3"/>
      <c r="T50" s="3"/>
      <c r="U50" s="3"/>
    </row>
    <row r="51" spans="1:21" x14ac:dyDescent="0.25">
      <c r="A51" s="3" t="str">
        <f t="shared" si="0"/>
        <v>&amp;ai;NOWAKP</v>
      </c>
      <c r="B51" s="3" t="str">
        <f>Person!O51</f>
        <v>NOWAKP</v>
      </c>
      <c r="C51" s="3" t="str">
        <f>VLOOKUP(_Input!W51,_MasterData!$Y$2:$Z$15,2,FALSE)</f>
        <v>&amp;ai;CompanyMEEPL</v>
      </c>
      <c r="D51" s="2" t="str">
        <f>VLOOKUP(_Input!V51,_MasterData!$W$2:$X$7,2,FALSE)</f>
        <v>&amp;ai;Quote-PDF</v>
      </c>
      <c r="E51" s="3" t="str">
        <f>VLOOKUP(_Input!T51,_MasterData!$U$2:$V$14,2,FALSE)</f>
        <v>https://my319964.crm.ondemand.com/Language#Language_34PL</v>
      </c>
      <c r="F51" s="3" t="str">
        <f>_xlfn.CONCAT("&amp;ai;",_Input!N51)</f>
        <v>&amp;ai;ROLE_SALES_REP_PL_SP</v>
      </c>
      <c r="G51" s="2" t="str">
        <f>VLOOKUP(_Input!S51,_MasterData!$S$2:$T$3,2,FALSE)</f>
        <v>&amp;as;USERACTIVE</v>
      </c>
      <c r="H51" s="2" t="str">
        <f t="shared" si="1"/>
        <v>&amp;ai;NOWAKP-Person</v>
      </c>
      <c r="I51" s="2" t="str">
        <f>UserPassword!A51</f>
        <v>&amp;ai;NOWAKP_Password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str">
        <f>_Input!J51</f>
        <v>1770000034</v>
      </c>
      <c r="O51" s="3">
        <f>_Input!I51</f>
        <v>8000000481</v>
      </c>
      <c r="P51" s="3" t="s">
        <v>172</v>
      </c>
      <c r="Q51" s="3" t="s">
        <v>100</v>
      </c>
      <c r="R51" s="3" t="str">
        <f t="shared" si="2"/>
        <v>NOWAKP@en</v>
      </c>
      <c r="S51" s="3"/>
      <c r="T51" s="3"/>
      <c r="U51" s="3"/>
    </row>
    <row r="52" spans="1:21" x14ac:dyDescent="0.25">
      <c r="A52" s="3" t="str">
        <f t="shared" si="0"/>
        <v>&amp;ai;OLTEANUA</v>
      </c>
      <c r="B52" s="3" t="str">
        <f>Person!O52</f>
        <v>OLTEANUA</v>
      </c>
      <c r="C52" s="3" t="str">
        <f>VLOOKUP(_Input!W52,_MasterData!$Y$2:$Z$15,2,FALSE)</f>
        <v>&amp;ai;CompanyMEEPL</v>
      </c>
      <c r="D52" s="2" t="str">
        <f>VLOOKUP(_Input!V52,_MasterData!$W$2:$X$7,2,FALSE)</f>
        <v>&amp;ai;Quote-PDF</v>
      </c>
      <c r="E52" s="3" t="str">
        <f>VLOOKUP(_Input!T52,_MasterData!$U$2:$V$14,2,FALSE)</f>
        <v>&amp;ai;English</v>
      </c>
      <c r="F52" s="3" t="str">
        <f>_xlfn.CONCAT("&amp;ai;",_Input!N52)</f>
        <v>&amp;ai;ROLE_SALES_REP_RO</v>
      </c>
      <c r="G52" s="2" t="str">
        <f>VLOOKUP(_Input!S52,_MasterData!$S$2:$T$3,2,FALSE)</f>
        <v>&amp;as;USERACTIVE</v>
      </c>
      <c r="H52" s="2" t="str">
        <f t="shared" si="1"/>
        <v>&amp;ai;OLTEANUA-Person</v>
      </c>
      <c r="I52" s="2" t="str">
        <f>UserPassword!A52</f>
        <v>&amp;ai;OLTEANUA_Password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str">
        <f>_Input!J52</f>
        <v>1770000232</v>
      </c>
      <c r="O52" s="3">
        <f>_Input!I52</f>
        <v>8000000219</v>
      </c>
      <c r="P52" s="3" t="s">
        <v>172</v>
      </c>
      <c r="Q52" s="3" t="s">
        <v>100</v>
      </c>
      <c r="R52" s="3" t="str">
        <f t="shared" si="2"/>
        <v>OLTEANUA@en</v>
      </c>
      <c r="S52" s="3"/>
      <c r="T52" s="3"/>
      <c r="U52" s="3"/>
    </row>
    <row r="53" spans="1:21" x14ac:dyDescent="0.25">
      <c r="A53" s="3" t="str">
        <f t="shared" si="0"/>
        <v>&amp;ai;PACZYNSKIZ</v>
      </c>
      <c r="B53" s="3" t="str">
        <f>Person!O53</f>
        <v>PACZYNSKIZ</v>
      </c>
      <c r="C53" s="3" t="str">
        <f>VLOOKUP(_Input!W53,_MasterData!$Y$2:$Z$15,2,FALSE)</f>
        <v>&amp;ai;CompanyMEEPL</v>
      </c>
      <c r="D53" s="2" t="str">
        <f>VLOOKUP(_Input!V53,_MasterData!$W$2:$X$7,2,FALSE)</f>
        <v>&amp;ai;Quote-PDF</v>
      </c>
      <c r="E53" s="3" t="str">
        <f>VLOOKUP(_Input!T53,_MasterData!$U$2:$V$14,2,FALSE)</f>
        <v>https://my319964.crm.ondemand.com/Language#Language_34PL</v>
      </c>
      <c r="F53" s="3" t="str">
        <f>_xlfn.CONCAT("&amp;ai;",_Input!N53)</f>
        <v>&amp;ai;ROLE_SALES_REP_PL_KA</v>
      </c>
      <c r="G53" s="2" t="str">
        <f>VLOOKUP(_Input!S53,_MasterData!$S$2:$T$3,2,FALSE)</f>
        <v>&amp;as;USERACTIVE</v>
      </c>
      <c r="H53" s="2" t="str">
        <f t="shared" si="1"/>
        <v>&amp;ai;PACZYNSKIZ-Person</v>
      </c>
      <c r="I53" s="2" t="str">
        <f>UserPassword!A53</f>
        <v>&amp;ai;PACZYNSKIZ_Password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str">
        <f>_Input!J53</f>
        <v>1770000033</v>
      </c>
      <c r="O53" s="3">
        <f>_Input!I53</f>
        <v>8000000480</v>
      </c>
      <c r="P53" s="3" t="s">
        <v>172</v>
      </c>
      <c r="Q53" s="3" t="s">
        <v>100</v>
      </c>
      <c r="R53" s="3" t="str">
        <f t="shared" si="2"/>
        <v>PACZYNSKIZ@en</v>
      </c>
      <c r="S53" s="3"/>
      <c r="T53" s="3"/>
      <c r="U53" s="3"/>
    </row>
    <row r="54" spans="1:21" x14ac:dyDescent="0.25">
      <c r="A54" s="3" t="str">
        <f t="shared" si="0"/>
        <v>&amp;ai;PILARSKIK</v>
      </c>
      <c r="B54" s="3" t="str">
        <f>Person!O54</f>
        <v>PILARSKIK</v>
      </c>
      <c r="C54" s="3" t="str">
        <f>VLOOKUP(_Input!W54,_MasterData!$Y$2:$Z$15,2,FALSE)</f>
        <v>&amp;ai;CompanyMEEPL</v>
      </c>
      <c r="D54" s="2" t="str">
        <f>VLOOKUP(_Input!V54,_MasterData!$W$2:$X$7,2,FALSE)</f>
        <v>&amp;ai;Quote-PDF</v>
      </c>
      <c r="E54" s="3" t="str">
        <f>VLOOKUP(_Input!T54,_MasterData!$U$2:$V$14,2,FALSE)</f>
        <v>https://my319964.crm.ondemand.com/Language#Language_34PL</v>
      </c>
      <c r="F54" s="3" t="str">
        <f>_xlfn.CONCAT("&amp;ai;",_Input!N54)</f>
        <v>&amp;ai;ROLE_SALES_REP_PL_IS</v>
      </c>
      <c r="G54" s="2" t="str">
        <f>VLOOKUP(_Input!S54,_MasterData!$S$2:$T$3,2,FALSE)</f>
        <v>&amp;as;USERACTIVE</v>
      </c>
      <c r="H54" s="2" t="str">
        <f t="shared" si="1"/>
        <v>&amp;ai;PILARSKIK-Person</v>
      </c>
      <c r="I54" s="2" t="str">
        <f>UserPassword!A54</f>
        <v>&amp;ai;PILARSKIK_Password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str">
        <f>_Input!J54</f>
        <v>1770000195</v>
      </c>
      <c r="O54" s="3">
        <f>_Input!I54</f>
        <v>8000000181</v>
      </c>
      <c r="P54" s="3" t="s">
        <v>172</v>
      </c>
      <c r="Q54" s="3" t="s">
        <v>100</v>
      </c>
      <c r="R54" s="3" t="str">
        <f t="shared" si="2"/>
        <v>PILARSKIK@en</v>
      </c>
      <c r="S54" s="3"/>
      <c r="T54" s="3"/>
      <c r="U54" s="3"/>
    </row>
    <row r="55" spans="1:21" x14ac:dyDescent="0.25">
      <c r="A55" s="3" t="str">
        <f t="shared" si="0"/>
        <v>&amp;ai;POLAKR</v>
      </c>
      <c r="B55" s="3" t="str">
        <f>Person!O55</f>
        <v>POLAKR</v>
      </c>
      <c r="C55" s="3" t="str">
        <f>VLOOKUP(_Input!W55,_MasterData!$Y$2:$Z$15,2,FALSE)</f>
        <v>&amp;ai;CompanyMEEPL</v>
      </c>
      <c r="D55" s="2" t="str">
        <f>VLOOKUP(_Input!V55,_MasterData!$W$2:$X$7,2,FALSE)</f>
        <v>&amp;ai;Quote-PDF</v>
      </c>
      <c r="E55" s="3" t="str">
        <f>VLOOKUP(_Input!T55,_MasterData!$U$2:$V$14,2,FALSE)</f>
        <v>&amp;ai;English</v>
      </c>
      <c r="F55" s="3" t="str">
        <f>_xlfn.CONCAT("&amp;ai;",_Input!N55)</f>
        <v>&amp;ai;ROLE_STL_CZ</v>
      </c>
      <c r="G55" s="2" t="str">
        <f>VLOOKUP(_Input!S55,_MasterData!$S$2:$T$3,2,FALSE)</f>
        <v>&amp;as;USERACTIVE</v>
      </c>
      <c r="H55" s="2" t="str">
        <f t="shared" si="1"/>
        <v>&amp;ai;POLAKR-Person</v>
      </c>
      <c r="I55" s="2" t="str">
        <f>UserPassword!A55</f>
        <v>&amp;ai;POLAKR_Password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str">
        <f>_Input!J55</f>
        <v>1770000201</v>
      </c>
      <c r="O55" s="3">
        <f>_Input!I55</f>
        <v>8000000185</v>
      </c>
      <c r="P55" s="3" t="s">
        <v>172</v>
      </c>
      <c r="Q55" s="3" t="s">
        <v>100</v>
      </c>
      <c r="R55" s="3" t="str">
        <f t="shared" si="2"/>
        <v>POLAKR@en</v>
      </c>
      <c r="S55" s="3"/>
      <c r="T55" s="3"/>
      <c r="U55" s="3"/>
    </row>
    <row r="56" spans="1:21" x14ac:dyDescent="0.25">
      <c r="A56" s="3" t="str">
        <f t="shared" si="0"/>
        <v>&amp;ai;PYKAS</v>
      </c>
      <c r="B56" s="3" t="str">
        <f>Person!O56</f>
        <v>PYKAS</v>
      </c>
      <c r="C56" s="3" t="str">
        <f>VLOOKUP(_Input!W56,_MasterData!$Y$2:$Z$15,2,FALSE)</f>
        <v>&amp;ai;CompanyMEEPL</v>
      </c>
      <c r="D56" s="2" t="str">
        <f>VLOOKUP(_Input!V56,_MasterData!$W$2:$X$7,2,FALSE)</f>
        <v>&amp;ai;Quote-PDF</v>
      </c>
      <c r="E56" s="3" t="str">
        <f>VLOOKUP(_Input!T56,_MasterData!$U$2:$V$14,2,FALSE)</f>
        <v>https://my319964.crm.ondemand.com/Language#Language_34PL</v>
      </c>
      <c r="F56" s="3" t="str">
        <f>_xlfn.CONCAT("&amp;ai;",_Input!N56)</f>
        <v>&amp;ai;ROLE_PRODUCT_MGR</v>
      </c>
      <c r="G56" s="2" t="str">
        <f>VLOOKUP(_Input!S56,_MasterData!$S$2:$T$3,2,FALSE)</f>
        <v>&amp;as;USERACTIVE</v>
      </c>
      <c r="H56" s="2" t="str">
        <f t="shared" si="1"/>
        <v>&amp;ai;PYKAS-Person</v>
      </c>
      <c r="I56" s="2" t="str">
        <f>UserPassword!A56</f>
        <v>&amp;ai;PYKAS_Password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str">
        <f>_Input!J56</f>
        <v>1770000061</v>
      </c>
      <c r="O56" s="3">
        <f>_Input!I56</f>
        <v>8000000044</v>
      </c>
      <c r="P56" s="3" t="s">
        <v>172</v>
      </c>
      <c r="Q56" s="3" t="s">
        <v>100</v>
      </c>
      <c r="R56" s="3" t="str">
        <f t="shared" si="2"/>
        <v>PYKAS@en</v>
      </c>
      <c r="S56" s="3"/>
      <c r="T56" s="3"/>
      <c r="U56" s="3"/>
    </row>
    <row r="57" spans="1:21" x14ac:dyDescent="0.25">
      <c r="A57" s="3" t="str">
        <f t="shared" si="0"/>
        <v>&amp;ai;SCHOLZT</v>
      </c>
      <c r="B57" s="3" t="str">
        <f>Person!O57</f>
        <v>SCHOLZT</v>
      </c>
      <c r="C57" s="3" t="str">
        <f>VLOOKUP(_Input!W57,_MasterData!$Y$2:$Z$15,2,FALSE)</f>
        <v>&amp;ai;CompanyMEEPL</v>
      </c>
      <c r="D57" s="2" t="str">
        <f>VLOOKUP(_Input!V57,_MasterData!$W$2:$X$7,2,FALSE)</f>
        <v>&amp;ai;Quote-PDF</v>
      </c>
      <c r="E57" s="3" t="str">
        <f>VLOOKUP(_Input!T57,_MasterData!$U$2:$V$14,2,FALSE)</f>
        <v>https://my319964.crm.ondemand.com/Language#Language_34PL</v>
      </c>
      <c r="F57" s="3" t="str">
        <f>_xlfn.CONCAT("&amp;ai;",_Input!N57)</f>
        <v>&amp;ai;ROLE_SALES_REP_PL_IS</v>
      </c>
      <c r="G57" s="2" t="str">
        <f>VLOOKUP(_Input!S57,_MasterData!$S$2:$T$3,2,FALSE)</f>
        <v>&amp;as;USERACTIVE</v>
      </c>
      <c r="H57" s="2" t="str">
        <f t="shared" si="1"/>
        <v>&amp;ai;SCHOLZT-Person</v>
      </c>
      <c r="I57" s="2" t="str">
        <f>UserPassword!A57</f>
        <v>&amp;ai;SCHOLZT_Password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str">
        <f>_Input!J57</f>
        <v>1770000260</v>
      </c>
      <c r="O57" s="3">
        <f>_Input!I57</f>
        <v>8000000232</v>
      </c>
      <c r="P57" s="3" t="s">
        <v>172</v>
      </c>
      <c r="Q57" s="3" t="s">
        <v>100</v>
      </c>
      <c r="R57" s="3" t="str">
        <f t="shared" si="2"/>
        <v>SCHOLZT@en</v>
      </c>
      <c r="S57" s="3"/>
      <c r="T57" s="3"/>
      <c r="U57" s="3"/>
    </row>
    <row r="58" spans="1:21" x14ac:dyDescent="0.25">
      <c r="A58" s="3" t="str">
        <f t="shared" si="0"/>
        <v>&amp;ai;SENDECKIL</v>
      </c>
      <c r="B58" s="3" t="str">
        <f>Person!O58</f>
        <v>SENDECKIL</v>
      </c>
      <c r="C58" s="3" t="str">
        <f>VLOOKUP(_Input!W58,_MasterData!$Y$2:$Z$15,2,FALSE)</f>
        <v>&amp;ai;CompanyMEEPL</v>
      </c>
      <c r="D58" s="2" t="str">
        <f>VLOOKUP(_Input!V58,_MasterData!$W$2:$X$7,2,FALSE)</f>
        <v>&amp;ai;Quote-PDF</v>
      </c>
      <c r="E58" s="3" t="str">
        <f>VLOOKUP(_Input!T58,_MasterData!$U$2:$V$14,2,FALSE)</f>
        <v>https://my319964.crm.ondemand.com/Language#Language_34PL</v>
      </c>
      <c r="F58" s="3" t="str">
        <f>_xlfn.CONCAT("&amp;ai;",_Input!N58)</f>
        <v>&amp;ai;ROLE_SALES_MGR</v>
      </c>
      <c r="G58" s="2" t="str">
        <f>VLOOKUP(_Input!S58,_MasterData!$S$2:$T$3,2,FALSE)</f>
        <v>&amp;as;USERACTIVE</v>
      </c>
      <c r="H58" s="2" t="str">
        <f t="shared" si="1"/>
        <v>&amp;ai;SENDECKIL-Person</v>
      </c>
      <c r="I58" s="2" t="str">
        <f>UserPassword!A58</f>
        <v>&amp;ai;SENDECKIL_Password</v>
      </c>
      <c r="J58" s="3" t="s">
        <v>108</v>
      </c>
      <c r="K58" s="3" t="s">
        <v>108</v>
      </c>
      <c r="L58" s="3" t="s">
        <v>106</v>
      </c>
      <c r="M58" s="3" t="s">
        <v>106</v>
      </c>
      <c r="N58" s="3">
        <f>_Input!J58</f>
        <v>1770000020</v>
      </c>
      <c r="O58" s="3">
        <f>_Input!I58</f>
        <v>8000000494</v>
      </c>
      <c r="P58" s="3" t="s">
        <v>172</v>
      </c>
      <c r="Q58" s="3" t="s">
        <v>100</v>
      </c>
      <c r="R58" s="3" t="str">
        <f t="shared" si="2"/>
        <v>SENDECKIL@en</v>
      </c>
      <c r="S58" s="3"/>
      <c r="T58" s="3"/>
      <c r="U58" s="3"/>
    </row>
    <row r="59" spans="1:21" x14ac:dyDescent="0.25">
      <c r="A59" s="3" t="str">
        <f t="shared" si="0"/>
        <v>&amp;ai;SIWEKP</v>
      </c>
      <c r="B59" s="3" t="str">
        <f>Person!O59</f>
        <v>SIWEKP</v>
      </c>
      <c r="C59" s="3" t="str">
        <f>VLOOKUP(_Input!W59,_MasterData!$Y$2:$Z$15,2,FALSE)</f>
        <v>&amp;ai;CompanyMEEPL</v>
      </c>
      <c r="D59" s="2" t="str">
        <f>VLOOKUP(_Input!V59,_MasterData!$W$2:$X$7,2,FALSE)</f>
        <v>&amp;ai;Quote-PDF</v>
      </c>
      <c r="E59" s="3" t="str">
        <f>VLOOKUP(_Input!T59,_MasterData!$U$2:$V$14,2,FALSE)</f>
        <v>https://my319964.crm.ondemand.com/Language#Language_34PL</v>
      </c>
      <c r="F59" s="3" t="str">
        <f>_xlfn.CONCAT("&amp;ai;",_Input!N59)</f>
        <v>&amp;ai;ROLE_SALES_REP_PL_IS</v>
      </c>
      <c r="G59" s="2" t="str">
        <f>VLOOKUP(_Input!S59,_MasterData!$S$2:$T$3,2,FALSE)</f>
        <v>&amp;as;USERACTIVE</v>
      </c>
      <c r="H59" s="2" t="str">
        <f t="shared" si="1"/>
        <v>&amp;ai;SIWEKP-Person</v>
      </c>
      <c r="I59" s="2" t="str">
        <f>UserPassword!A59</f>
        <v>&amp;ai;SIWEKP_Password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str">
        <f>_Input!J59</f>
        <v>1770000203</v>
      </c>
      <c r="O59" s="3">
        <f>_Input!I59</f>
        <v>8000000187</v>
      </c>
      <c r="P59" s="3" t="s">
        <v>172</v>
      </c>
      <c r="Q59" s="3" t="s">
        <v>100</v>
      </c>
      <c r="R59" s="3" t="str">
        <f t="shared" si="2"/>
        <v>SIWEKP@en</v>
      </c>
      <c r="S59" s="3"/>
      <c r="T59" s="3"/>
      <c r="U59" s="3"/>
    </row>
    <row r="60" spans="1:21" x14ac:dyDescent="0.25">
      <c r="A60" s="3" t="str">
        <f t="shared" si="0"/>
        <v>&amp;ai;SKWAREKM</v>
      </c>
      <c r="B60" s="3" t="str">
        <f>Person!O60</f>
        <v>SKWAREKM</v>
      </c>
      <c r="C60" s="3" t="str">
        <f>VLOOKUP(_Input!W60,_MasterData!$Y$2:$Z$15,2,FALSE)</f>
        <v>&amp;ai;CompanyMEEPL</v>
      </c>
      <c r="D60" s="2" t="str">
        <f>VLOOKUP(_Input!V60,_MasterData!$W$2:$X$7,2,FALSE)</f>
        <v>&amp;ai;Quote-PDF</v>
      </c>
      <c r="E60" s="3" t="str">
        <f>VLOOKUP(_Input!T60,_MasterData!$U$2:$V$14,2,FALSE)</f>
        <v>https://my319964.crm.ondemand.com/Language#Language_34PL</v>
      </c>
      <c r="F60" s="3" t="str">
        <f>_xlfn.CONCAT("&amp;ai;",_Input!N60)</f>
        <v>&amp;ai;ROLE_PRODUCT_MGR</v>
      </c>
      <c r="G60" s="2" t="str">
        <f>VLOOKUP(_Input!S60,_MasterData!$S$2:$T$3,2,FALSE)</f>
        <v>&amp;as;USERACTIVE</v>
      </c>
      <c r="H60" s="2" t="str">
        <f t="shared" si="1"/>
        <v>&amp;ai;SKWAREKM-Person</v>
      </c>
      <c r="I60" s="2" t="str">
        <f>UserPassword!A60</f>
        <v>&amp;ai;SKWAREKM_Password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str">
        <f>_Input!J60</f>
        <v>1770000215</v>
      </c>
      <c r="O60" s="3">
        <f>_Input!I60</f>
        <v>8000000208</v>
      </c>
      <c r="P60" s="3" t="s">
        <v>172</v>
      </c>
      <c r="Q60" s="3" t="s">
        <v>100</v>
      </c>
      <c r="R60" s="3" t="str">
        <f t="shared" si="2"/>
        <v>SKWAREKM@en</v>
      </c>
      <c r="S60" s="3"/>
      <c r="T60" s="3"/>
      <c r="U60" s="3"/>
    </row>
    <row r="61" spans="1:21" x14ac:dyDescent="0.25">
      <c r="A61" s="3" t="str">
        <f t="shared" si="0"/>
        <v>&amp;ai;SROCZYNSKIM</v>
      </c>
      <c r="B61" s="3" t="str">
        <f>Person!O61</f>
        <v>SROCZYNSKIM</v>
      </c>
      <c r="C61" s="3" t="str">
        <f>VLOOKUP(_Input!W61,_MasterData!$Y$2:$Z$15,2,FALSE)</f>
        <v>&amp;ai;CompanyMEEPL</v>
      </c>
      <c r="D61" s="2" t="str">
        <f>VLOOKUP(_Input!V61,_MasterData!$W$2:$X$7,2,FALSE)</f>
        <v>&amp;ai;Quote-PDF</v>
      </c>
      <c r="E61" s="3" t="str">
        <f>VLOOKUP(_Input!T61,_MasterData!$U$2:$V$14,2,FALSE)</f>
        <v>https://my319964.crm.ondemand.com/Language#Language_34PL</v>
      </c>
      <c r="F61" s="3" t="str">
        <f>_xlfn.CONCAT("&amp;ai;",_Input!N61)</f>
        <v>&amp;ai;ROLE_SALES_REP_PL_SP</v>
      </c>
      <c r="G61" s="2" t="str">
        <f>VLOOKUP(_Input!S61,_MasterData!$S$2:$T$3,2,FALSE)</f>
        <v>&amp;as;USERACTIVE</v>
      </c>
      <c r="H61" s="2" t="str">
        <f t="shared" si="1"/>
        <v>&amp;ai;SROCZYNSKIM-Person</v>
      </c>
      <c r="I61" s="2" t="str">
        <f>UserPassword!A61</f>
        <v>&amp;ai;SROCZYNSKIM_Password</v>
      </c>
      <c r="J61" s="3" t="s">
        <v>108</v>
      </c>
      <c r="K61" s="3" t="s">
        <v>108</v>
      </c>
      <c r="L61" s="3" t="s">
        <v>106</v>
      </c>
      <c r="M61" s="3" t="s">
        <v>106</v>
      </c>
      <c r="N61" s="3">
        <f>_Input!J61</f>
        <v>1770000200</v>
      </c>
      <c r="O61" s="3">
        <f>_Input!I61</f>
        <v>8000000183</v>
      </c>
      <c r="P61" s="3" t="s">
        <v>172</v>
      </c>
      <c r="Q61" s="3" t="s">
        <v>100</v>
      </c>
      <c r="R61" s="3" t="str">
        <f t="shared" si="2"/>
        <v>SROCZYNSKIM@en</v>
      </c>
      <c r="S61" s="3"/>
      <c r="T61" s="3"/>
      <c r="U61" s="3"/>
    </row>
    <row r="62" spans="1:21" x14ac:dyDescent="0.25">
      <c r="A62" s="3" t="str">
        <f t="shared" si="0"/>
        <v>&amp;ai;STANKOVICA</v>
      </c>
      <c r="B62" s="3" t="str">
        <f>Person!O62</f>
        <v>STANKOVICA</v>
      </c>
      <c r="C62" s="3" t="str">
        <f>VLOOKUP(_Input!W62,_MasterData!$Y$2:$Z$15,2,FALSE)</f>
        <v>&amp;ai;CompanyMEEPL</v>
      </c>
      <c r="D62" s="2" t="str">
        <f>VLOOKUP(_Input!V62,_MasterData!$W$2:$X$7,2,FALSE)</f>
        <v>&amp;ai;Quote-PDF</v>
      </c>
      <c r="E62" s="3" t="str">
        <f>VLOOKUP(_Input!T62,_MasterData!$U$2:$V$14,2,FALSE)</f>
        <v>&amp;ai;English</v>
      </c>
      <c r="F62" s="3" t="str">
        <f>_xlfn.CONCAT("&amp;ai;",_Input!N62)</f>
        <v>&amp;ai;ROLE_STL_SRB</v>
      </c>
      <c r="G62" s="2" t="str">
        <f>VLOOKUP(_Input!S62,_MasterData!$S$2:$T$3,2,FALSE)</f>
        <v>&amp;as;USERACTIVE</v>
      </c>
      <c r="H62" s="2" t="str">
        <f t="shared" si="1"/>
        <v>&amp;ai;STANKOVICA-Person</v>
      </c>
      <c r="I62" s="2" t="str">
        <f>UserPassword!A62</f>
        <v>&amp;ai;STANKOVICA_Password</v>
      </c>
      <c r="J62" s="3" t="s">
        <v>108</v>
      </c>
      <c r="K62" s="3" t="s">
        <v>108</v>
      </c>
      <c r="L62" s="3" t="s">
        <v>106</v>
      </c>
      <c r="M62" s="3" t="s">
        <v>106</v>
      </c>
      <c r="N62" s="3">
        <f>_Input!J62</f>
        <v>1770000295</v>
      </c>
      <c r="O62" s="3">
        <f>_Input!I62</f>
        <v>8000000393</v>
      </c>
      <c r="P62" s="3" t="s">
        <v>172</v>
      </c>
      <c r="Q62" s="3" t="s">
        <v>100</v>
      </c>
      <c r="R62" s="3" t="str">
        <f t="shared" si="2"/>
        <v>STANKOVICA@en</v>
      </c>
      <c r="S62" s="3"/>
      <c r="T62" s="3"/>
      <c r="U62" s="3"/>
    </row>
    <row r="63" spans="1:21" x14ac:dyDescent="0.25">
      <c r="A63" s="3" t="str">
        <f t="shared" si="0"/>
        <v>&amp;ai;STAWIERAJA</v>
      </c>
      <c r="B63" s="3" t="str">
        <f>Person!O63</f>
        <v>STAWIERAJA</v>
      </c>
      <c r="C63" s="3" t="str">
        <f>VLOOKUP(_Input!W63,_MasterData!$Y$2:$Z$15,2,FALSE)</f>
        <v>&amp;ai;CompanyMEEPL</v>
      </c>
      <c r="D63" s="2" t="str">
        <f>VLOOKUP(_Input!V63,_MasterData!$W$2:$X$7,2,FALSE)</f>
        <v>&amp;ai;Quote-PDF</v>
      </c>
      <c r="E63" s="3" t="str">
        <f>VLOOKUP(_Input!T63,_MasterData!$U$2:$V$14,2,FALSE)</f>
        <v>https://my319964.crm.ondemand.com/Language#Language_34PL</v>
      </c>
      <c r="F63" s="3" t="str">
        <f>_xlfn.CONCAT("&amp;ai;",_Input!N63)</f>
        <v>&amp;ai;ROLE_SALES_REP_PL_IS</v>
      </c>
      <c r="G63" s="2" t="str">
        <f>VLOOKUP(_Input!S63,_MasterData!$S$2:$T$3,2,FALSE)</f>
        <v>&amp;as;USERACTIVE</v>
      </c>
      <c r="H63" s="2" t="str">
        <f t="shared" si="1"/>
        <v>&amp;ai;STAWIERAJA-Person</v>
      </c>
      <c r="I63" s="2" t="str">
        <f>UserPassword!A63</f>
        <v>&amp;ai;STAWIERAJA_Password</v>
      </c>
      <c r="J63" s="3" t="s">
        <v>108</v>
      </c>
      <c r="K63" s="3" t="s">
        <v>108</v>
      </c>
      <c r="L63" s="3" t="s">
        <v>106</v>
      </c>
      <c r="M63" s="3" t="s">
        <v>106</v>
      </c>
      <c r="N63" s="3">
        <f>_Input!J63</f>
        <v>1770000035</v>
      </c>
      <c r="O63" s="3">
        <f>_Input!I63</f>
        <v>8000000482</v>
      </c>
      <c r="P63" s="3" t="s">
        <v>172</v>
      </c>
      <c r="Q63" s="3" t="s">
        <v>100</v>
      </c>
      <c r="R63" s="3" t="str">
        <f t="shared" si="2"/>
        <v>STAWIERAJA@en</v>
      </c>
      <c r="S63" s="3"/>
      <c r="T63" s="3"/>
      <c r="U63" s="3"/>
    </row>
    <row r="64" spans="1:21" x14ac:dyDescent="0.25">
      <c r="A64" s="3" t="str">
        <f t="shared" si="0"/>
        <v>&amp;ai;SVOCAKOVAS</v>
      </c>
      <c r="B64" s="3" t="str">
        <f>Person!O64</f>
        <v>SVOCAKOVAS</v>
      </c>
      <c r="C64" s="3" t="str">
        <f>VLOOKUP(_Input!W64,_MasterData!$Y$2:$Z$15,2,FALSE)</f>
        <v>&amp;ai;CompanyMEEPL</v>
      </c>
      <c r="D64" s="2" t="str">
        <f>VLOOKUP(_Input!V64,_MasterData!$W$2:$X$7,2,FALSE)</f>
        <v>&amp;ai;Quote-PDF</v>
      </c>
      <c r="E64" s="3" t="str">
        <f>VLOOKUP(_Input!T64,_MasterData!$U$2:$V$14,2,FALSE)</f>
        <v>&amp;ai;English</v>
      </c>
      <c r="F64" s="3" t="str">
        <f>_xlfn.CONCAT("&amp;ai;",_Input!N64)</f>
        <v>&amp;ai;ROLE_SALES_REP_SK</v>
      </c>
      <c r="G64" s="2" t="str">
        <f>VLOOKUP(_Input!S64,_MasterData!$S$2:$T$3,2,FALSE)</f>
        <v>&amp;as;USERACTIVE</v>
      </c>
      <c r="H64" s="2" t="str">
        <f t="shared" si="1"/>
        <v>&amp;ai;SVOCAKOVAS-Person</v>
      </c>
      <c r="I64" s="2" t="str">
        <f>UserPassword!A64</f>
        <v>&amp;ai;SVOCAKOVAS_Password</v>
      </c>
      <c r="J64" s="3" t="s">
        <v>108</v>
      </c>
      <c r="K64" s="3" t="s">
        <v>108</v>
      </c>
      <c r="L64" s="3" t="s">
        <v>106</v>
      </c>
      <c r="M64" s="3" t="s">
        <v>106</v>
      </c>
      <c r="N64" s="3">
        <f>_Input!J64</f>
        <v>1770000330</v>
      </c>
      <c r="O64" s="3">
        <f>_Input!I64</f>
        <v>8000000394</v>
      </c>
      <c r="P64" s="3" t="s">
        <v>172</v>
      </c>
      <c r="Q64" s="3" t="s">
        <v>100</v>
      </c>
      <c r="R64" s="3" t="str">
        <f t="shared" si="2"/>
        <v>SVOCAKOVAS@en</v>
      </c>
      <c r="S64" s="3"/>
      <c r="T64" s="3"/>
      <c r="U64" s="3"/>
    </row>
    <row r="65" spans="1:21" x14ac:dyDescent="0.25">
      <c r="A65" s="3" t="str">
        <f t="shared" si="0"/>
        <v>&amp;ai;SZKULTINS</v>
      </c>
      <c r="B65" s="3" t="str">
        <f>Person!O65</f>
        <v>SZKULTINS</v>
      </c>
      <c r="C65" s="3" t="str">
        <f>VLOOKUP(_Input!W65,_MasterData!$Y$2:$Z$15,2,FALSE)</f>
        <v>&amp;ai;CompanyMEEPL</v>
      </c>
      <c r="D65" s="2" t="str">
        <f>VLOOKUP(_Input!V65,_MasterData!$W$2:$X$7,2,FALSE)</f>
        <v>&amp;ai;Quote-PDF</v>
      </c>
      <c r="E65" s="3" t="str">
        <f>VLOOKUP(_Input!T65,_MasterData!$U$2:$V$14,2,FALSE)</f>
        <v>https://my319964.crm.ondemand.com/Language#Language_34PL</v>
      </c>
      <c r="F65" s="3" t="str">
        <f>_xlfn.CONCAT("&amp;ai;",_Input!N65)</f>
        <v>&amp;ai;ROLE_SALES_REP_PL_SP</v>
      </c>
      <c r="G65" s="2" t="str">
        <f>VLOOKUP(_Input!S65,_MasterData!$S$2:$T$3,2,FALSE)</f>
        <v>&amp;as;USERACTIVE</v>
      </c>
      <c r="H65" s="2" t="str">
        <f t="shared" si="1"/>
        <v>&amp;ai;SZKULTINS-Person</v>
      </c>
      <c r="I65" s="2" t="str">
        <f>UserPassword!A65</f>
        <v>&amp;ai;SZKULTINS_Password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str">
        <f>_Input!J65</f>
        <v>1770000036</v>
      </c>
      <c r="O65" s="3">
        <f>_Input!I65</f>
        <v>8000000483</v>
      </c>
      <c r="P65" s="3" t="s">
        <v>172</v>
      </c>
      <c r="Q65" s="3" t="s">
        <v>100</v>
      </c>
      <c r="R65" s="3" t="str">
        <f t="shared" si="2"/>
        <v>SZKULTINS@en</v>
      </c>
      <c r="S65" s="3"/>
      <c r="T65" s="3"/>
      <c r="U65" s="3"/>
    </row>
    <row r="66" spans="1:21" x14ac:dyDescent="0.25">
      <c r="A66" s="3" t="str">
        <f t="shared" si="0"/>
        <v>&amp;ai;TACZALAJ</v>
      </c>
      <c r="B66" s="3" t="str">
        <f>Person!O66</f>
        <v>TACZALAJ</v>
      </c>
      <c r="C66" s="3" t="str">
        <f>VLOOKUP(_Input!W66,_MasterData!$Y$2:$Z$15,2,FALSE)</f>
        <v>&amp;ai;CompanyMEEPL</v>
      </c>
      <c r="D66" s="2" t="str">
        <f>VLOOKUP(_Input!V66,_MasterData!$W$2:$X$7,2,FALSE)</f>
        <v>&amp;ai;Quote-PDF</v>
      </c>
      <c r="E66" s="3" t="str">
        <f>VLOOKUP(_Input!T66,_MasterData!$U$2:$V$14,2,FALSE)</f>
        <v>https://my319964.crm.ondemand.com/Language#Language_34PL</v>
      </c>
      <c r="F66" s="3" t="str">
        <f>_xlfn.CONCAT("&amp;ai;",_Input!N66)</f>
        <v>&amp;ai;ROLE_SALES_REP_PL_IS</v>
      </c>
      <c r="G66" s="2" t="str">
        <f>VLOOKUP(_Input!S66,_MasterData!$S$2:$T$3,2,FALSE)</f>
        <v>&amp;as;USERACTIVE</v>
      </c>
      <c r="H66" s="2" t="str">
        <f t="shared" si="1"/>
        <v>&amp;ai;TACZALAJ-Person</v>
      </c>
      <c r="I66" s="2" t="str">
        <f>UserPassword!A66</f>
        <v>&amp;ai;TACZALAJ_Password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str">
        <f>_Input!J66</f>
        <v>1770000038</v>
      </c>
      <c r="O66" s="3">
        <f>_Input!I66</f>
        <v>8000000484</v>
      </c>
      <c r="P66" s="3" t="s">
        <v>172</v>
      </c>
      <c r="Q66" s="3" t="s">
        <v>100</v>
      </c>
      <c r="R66" s="3" t="str">
        <f t="shared" si="2"/>
        <v>TACZALAJ@en</v>
      </c>
      <c r="S66" s="3"/>
      <c r="T66" s="3"/>
      <c r="U66" s="3"/>
    </row>
    <row r="67" spans="1:21" x14ac:dyDescent="0.25">
      <c r="A67" s="3" t="str">
        <f t="shared" ref="A67:A96" si="3">CONCATENATE("&amp;ai;",B67)</f>
        <v>&amp;ai;TKACZYKK</v>
      </c>
      <c r="B67" s="3" t="str">
        <f>Person!O67</f>
        <v>TKACZYKK</v>
      </c>
      <c r="C67" s="3" t="str">
        <f>VLOOKUP(_Input!W67,_MasterData!$Y$2:$Z$15,2,FALSE)</f>
        <v>&amp;ai;CompanyMEEPL</v>
      </c>
      <c r="D67" s="2" t="str">
        <f>VLOOKUP(_Input!V67,_MasterData!$W$2:$X$7,2,FALSE)</f>
        <v>&amp;ai;Quote-PDF</v>
      </c>
      <c r="E67" s="3" t="str">
        <f>VLOOKUP(_Input!T67,_MasterData!$U$2:$V$14,2,FALSE)</f>
        <v>https://my319964.crm.ondemand.com/Language#Language_34PL</v>
      </c>
      <c r="F67" s="3" t="str">
        <f>_xlfn.CONCAT("&amp;ai;",_Input!N67)</f>
        <v>&amp;ai;ROLE_STL_PL_KA</v>
      </c>
      <c r="G67" s="2" t="str">
        <f>VLOOKUP(_Input!S67,_MasterData!$S$2:$T$3,2,FALSE)</f>
        <v>&amp;as;USERACTIVE</v>
      </c>
      <c r="H67" s="2" t="str">
        <f t="shared" ref="H67:H96" si="4">CONCATENATE(A67,"-Person")</f>
        <v>&amp;ai;TKACZYKK-Person</v>
      </c>
      <c r="I67" s="2" t="str">
        <f>UserPassword!A67</f>
        <v>&amp;ai;TKACZYKK_Password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str">
        <f>_Input!J67</f>
        <v>1770000235</v>
      </c>
      <c r="O67" s="3">
        <f>_Input!I67</f>
        <v>8000000222</v>
      </c>
      <c r="P67" s="3" t="s">
        <v>172</v>
      </c>
      <c r="Q67" s="3" t="s">
        <v>100</v>
      </c>
      <c r="R67" s="3" t="str">
        <f t="shared" ref="R67:R96" si="5">CONCATENATE(B67,"@en")</f>
        <v>TKACZYKK@en</v>
      </c>
      <c r="S67" s="3"/>
      <c r="T67" s="3"/>
      <c r="U67" s="3"/>
    </row>
    <row r="68" spans="1:21" x14ac:dyDescent="0.25">
      <c r="A68" s="3" t="str">
        <f t="shared" si="3"/>
        <v>&amp;ai;TOKARSKIP</v>
      </c>
      <c r="B68" s="3" t="str">
        <f>Person!O68</f>
        <v>TOKARSKIP</v>
      </c>
      <c r="C68" s="3" t="str">
        <f>VLOOKUP(_Input!W68,_MasterData!$Y$2:$Z$15,2,FALSE)</f>
        <v>&amp;ai;CompanyMEEPL</v>
      </c>
      <c r="D68" s="2" t="str">
        <f>VLOOKUP(_Input!V68,_MasterData!$W$2:$X$7,2,FALSE)</f>
        <v>&amp;ai;Quote-PDF</v>
      </c>
      <c r="E68" s="3" t="str">
        <f>VLOOKUP(_Input!T68,_MasterData!$U$2:$V$14,2,FALSE)</f>
        <v>https://my319964.crm.ondemand.com/Language#Language_34PL</v>
      </c>
      <c r="F68" s="3" t="str">
        <f>_xlfn.CONCAT("&amp;ai;",_Input!N68)</f>
        <v>&amp;ai;ROLE_SALES_REP_PL_SP</v>
      </c>
      <c r="G68" s="2" t="str">
        <f>VLOOKUP(_Input!S68,_MasterData!$S$2:$T$3,2,FALSE)</f>
        <v>&amp;as;USERACTIVE</v>
      </c>
      <c r="H68" s="2" t="str">
        <f t="shared" si="4"/>
        <v>&amp;ai;TOKARSKIP-Person</v>
      </c>
      <c r="I68" s="2" t="str">
        <f>UserPassword!A68</f>
        <v>&amp;ai;TOKARSKIP_Password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str">
        <f>_Input!J68</f>
        <v>1770000140</v>
      </c>
      <c r="O68" s="3">
        <f>_Input!I68</f>
        <v>8000000105</v>
      </c>
      <c r="P68" s="3" t="s">
        <v>172</v>
      </c>
      <c r="Q68" s="3" t="s">
        <v>100</v>
      </c>
      <c r="R68" s="3" t="str">
        <f t="shared" si="5"/>
        <v>TOKARSKIP@en</v>
      </c>
      <c r="S68" s="3"/>
      <c r="T68" s="3"/>
      <c r="U68" s="3"/>
    </row>
    <row r="69" spans="1:21" x14ac:dyDescent="0.25">
      <c r="A69" s="3" t="str">
        <f t="shared" si="3"/>
        <v>&amp;ai;TYNORP</v>
      </c>
      <c r="B69" s="3" t="str">
        <f>Person!O69</f>
        <v>TYNORP</v>
      </c>
      <c r="C69" s="3" t="str">
        <f>VLOOKUP(_Input!W69,_MasterData!$Y$2:$Z$15,2,FALSE)</f>
        <v>&amp;ai;CompanyMEEPL</v>
      </c>
      <c r="D69" s="2" t="str">
        <f>VLOOKUP(_Input!V69,_MasterData!$W$2:$X$7,2,FALSE)</f>
        <v>&amp;ai;Quote-PDF</v>
      </c>
      <c r="E69" s="3" t="str">
        <f>VLOOKUP(_Input!T69,_MasterData!$U$2:$V$14,2,FALSE)</f>
        <v>https://my319964.crm.ondemand.com/Language#Language_34PL</v>
      </c>
      <c r="F69" s="3" t="str">
        <f>_xlfn.CONCAT("&amp;ai;",_Input!N69)</f>
        <v>&amp;ai;ROLE_SALES_MGR</v>
      </c>
      <c r="G69" s="2" t="str">
        <f>VLOOKUP(_Input!S69,_MasterData!$S$2:$T$3,2,FALSE)</f>
        <v>&amp;as;USERACTIVE</v>
      </c>
      <c r="H69" s="2" t="str">
        <f t="shared" si="4"/>
        <v>&amp;ai;TYNORP-Person</v>
      </c>
      <c r="I69" s="2" t="str">
        <f>UserPassword!A69</f>
        <v>&amp;ai;TYNORP_Password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str">
        <f>_Input!J69</f>
        <v>1770000044</v>
      </c>
      <c r="O69" s="3">
        <f>_Input!I69</f>
        <v>8000000027</v>
      </c>
      <c r="P69" s="3" t="s">
        <v>172</v>
      </c>
      <c r="Q69" s="3" t="s">
        <v>100</v>
      </c>
      <c r="R69" s="3" t="str">
        <f t="shared" si="5"/>
        <v>TYNORP@en</v>
      </c>
      <c r="S69" s="3"/>
      <c r="T69" s="3"/>
      <c r="U69" s="3"/>
    </row>
    <row r="70" spans="1:21" x14ac:dyDescent="0.25">
      <c r="A70" s="3" t="str">
        <f t="shared" si="3"/>
        <v>&amp;ai;VOJTECHOVSKA</v>
      </c>
      <c r="B70" s="3" t="str">
        <f>Person!O70</f>
        <v>VOJTECHOVSKA</v>
      </c>
      <c r="C70" s="3" t="str">
        <f>VLOOKUP(_Input!W70,_MasterData!$Y$2:$Z$15,2,FALSE)</f>
        <v>&amp;ai;CompanyMEEPL</v>
      </c>
      <c r="D70" s="2" t="str">
        <f>VLOOKUP(_Input!V70,_MasterData!$W$2:$X$7,2,FALSE)</f>
        <v>&amp;ai;Quote-PDF</v>
      </c>
      <c r="E70" s="3" t="str">
        <f>VLOOKUP(_Input!T70,_MasterData!$U$2:$V$14,2,FALSE)</f>
        <v>&amp;ai;English</v>
      </c>
      <c r="F70" s="3" t="str">
        <f>_xlfn.CONCAT("&amp;ai;",_Input!N70)</f>
        <v>&amp;ai;ROLE_SALES_REP_CZ</v>
      </c>
      <c r="G70" s="2" t="str">
        <f>VLOOKUP(_Input!S70,_MasterData!$S$2:$T$3,2,FALSE)</f>
        <v>&amp;as;USERACTIVE</v>
      </c>
      <c r="H70" s="2" t="str">
        <f t="shared" si="4"/>
        <v>&amp;ai;VOJTECHOVSKA-Person</v>
      </c>
      <c r="I70" s="2" t="str">
        <f>UserPassword!A70</f>
        <v>&amp;ai;VOJTECHOVSKA_Password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str">
        <f>_Input!J70</f>
        <v>1770000250</v>
      </c>
      <c r="O70" s="3">
        <f>_Input!I70</f>
        <v>8000000227</v>
      </c>
      <c r="P70" s="3" t="s">
        <v>172</v>
      </c>
      <c r="Q70" s="3" t="s">
        <v>100</v>
      </c>
      <c r="R70" s="3" t="str">
        <f t="shared" si="5"/>
        <v>VOJTECHOVSKA@en</v>
      </c>
      <c r="S70" s="3"/>
      <c r="T70" s="3"/>
      <c r="U70" s="3"/>
    </row>
    <row r="71" spans="1:21" x14ac:dyDescent="0.25">
      <c r="A71" s="3" t="str">
        <f t="shared" si="3"/>
        <v>&amp;ai;WASIKW</v>
      </c>
      <c r="B71" s="3" t="str">
        <f>Person!O71</f>
        <v>WASIKW</v>
      </c>
      <c r="C71" s="3" t="str">
        <f>VLOOKUP(_Input!W71,_MasterData!$Y$2:$Z$15,2,FALSE)</f>
        <v>&amp;ai;CompanyMEEPL</v>
      </c>
      <c r="D71" s="2" t="str">
        <f>VLOOKUP(_Input!V71,_MasterData!$W$2:$X$7,2,FALSE)</f>
        <v>&amp;ai;Quote-PDF</v>
      </c>
      <c r="E71" s="3" t="str">
        <f>VLOOKUP(_Input!T71,_MasterData!$U$2:$V$14,2,FALSE)</f>
        <v>https://my319964.crm.ondemand.com/Language#Language_34PL</v>
      </c>
      <c r="F71" s="3" t="str">
        <f>_xlfn.CONCAT("&amp;ai;",_Input!N71)</f>
        <v>&amp;ai;ROLE_SALES_MGR</v>
      </c>
      <c r="G71" s="2" t="str">
        <f>VLOOKUP(_Input!S71,_MasterData!$S$2:$T$3,2,FALSE)</f>
        <v>&amp;as;USERACTIVE</v>
      </c>
      <c r="H71" s="2" t="str">
        <f t="shared" si="4"/>
        <v>&amp;ai;WASIKW-Person</v>
      </c>
      <c r="I71" s="2" t="str">
        <f>UserPassword!A71</f>
        <v>&amp;ai;WASIKW_Password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str">
        <f>_Input!J71</f>
        <v>1770000043</v>
      </c>
      <c r="O71" s="3">
        <f>_Input!I71</f>
        <v>8000000026</v>
      </c>
      <c r="P71" s="3" t="s">
        <v>172</v>
      </c>
      <c r="Q71" s="3" t="s">
        <v>100</v>
      </c>
      <c r="R71" s="3" t="str">
        <f t="shared" si="5"/>
        <v>WASIKW@en</v>
      </c>
      <c r="S71" s="3"/>
      <c r="T71" s="3"/>
      <c r="U71" s="3"/>
    </row>
    <row r="72" spans="1:21" x14ac:dyDescent="0.25">
      <c r="A72" s="3" t="str">
        <f t="shared" si="3"/>
        <v>&amp;ai;WITKOWSKIR</v>
      </c>
      <c r="B72" s="3" t="str">
        <f>Person!O72</f>
        <v>WITKOWSKIR</v>
      </c>
      <c r="C72" s="3" t="str">
        <f>VLOOKUP(_Input!W72,_MasterData!$Y$2:$Z$15,2,FALSE)</f>
        <v>&amp;ai;CompanyMEEPL</v>
      </c>
      <c r="D72" s="2" t="str">
        <f>VLOOKUP(_Input!V72,_MasterData!$W$2:$X$7,2,FALSE)</f>
        <v>&amp;ai;Quote-PDF</v>
      </c>
      <c r="E72" s="3" t="str">
        <f>VLOOKUP(_Input!T72,_MasterData!$U$2:$V$14,2,FALSE)</f>
        <v>https://my319964.crm.ondemand.com/Language#Language_34PL</v>
      </c>
      <c r="F72" s="3" t="str">
        <f>_xlfn.CONCAT("&amp;ai;",_Input!N72)</f>
        <v>&amp;ai;ROLE_PRODUCT_MGR</v>
      </c>
      <c r="G72" s="2" t="str">
        <f>VLOOKUP(_Input!S72,_MasterData!$S$2:$T$3,2,FALSE)</f>
        <v>&amp;as;USERACTIVE</v>
      </c>
      <c r="H72" s="2" t="str">
        <f t="shared" si="4"/>
        <v>&amp;ai;WITKOWSKIR-Person</v>
      </c>
      <c r="I72" s="2" t="str">
        <f>UserPassword!A72</f>
        <v>&amp;ai;WITKOWSKIR_Password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str">
        <f>_Input!J72</f>
        <v>1770000185</v>
      </c>
      <c r="O72" s="3">
        <f>_Input!I72</f>
        <v>8000000169</v>
      </c>
      <c r="P72" s="3" t="s">
        <v>172</v>
      </c>
      <c r="Q72" s="3" t="s">
        <v>100</v>
      </c>
      <c r="R72" s="3" t="str">
        <f t="shared" si="5"/>
        <v>WITKOWSKIR@en</v>
      </c>
      <c r="S72" s="3"/>
      <c r="T72" s="3"/>
      <c r="U72" s="3"/>
    </row>
    <row r="73" spans="1:21" x14ac:dyDescent="0.25">
      <c r="A73" s="3" t="str">
        <f t="shared" si="3"/>
        <v>&amp;ai;WLUDARAZ</v>
      </c>
      <c r="B73" s="3" t="str">
        <f>Person!O73</f>
        <v>WLUDARAZ</v>
      </c>
      <c r="C73" s="3" t="str">
        <f>VLOOKUP(_Input!W73,_MasterData!$Y$2:$Z$15,2,FALSE)</f>
        <v>&amp;ai;CompanyMEEPL</v>
      </c>
      <c r="D73" s="2" t="str">
        <f>VLOOKUP(_Input!V73,_MasterData!$W$2:$X$7,2,FALSE)</f>
        <v>&amp;ai;Quote-PDF</v>
      </c>
      <c r="E73" s="3" t="str">
        <f>VLOOKUP(_Input!T73,_MasterData!$U$2:$V$14,2,FALSE)</f>
        <v>https://my319964.crm.ondemand.com/Language#Language_34PL</v>
      </c>
      <c r="F73" s="3" t="str">
        <f>_xlfn.CONCAT("&amp;ai;",_Input!N73)</f>
        <v>&amp;ai;ROLE_SALES_REP_PL_IS</v>
      </c>
      <c r="G73" s="2" t="str">
        <f>VLOOKUP(_Input!S73,_MasterData!$S$2:$T$3,2,FALSE)</f>
        <v>&amp;as;USERACTIVE</v>
      </c>
      <c r="H73" s="2" t="str">
        <f t="shared" si="4"/>
        <v>&amp;ai;WLUDARAZ-Person</v>
      </c>
      <c r="I73" s="2" t="str">
        <f>UserPassword!A73</f>
        <v>&amp;ai;WLUDARAZ_Password</v>
      </c>
      <c r="J73" s="3" t="s">
        <v>108</v>
      </c>
      <c r="K73" s="3" t="s">
        <v>108</v>
      </c>
      <c r="L73" s="3" t="s">
        <v>106</v>
      </c>
      <c r="M73" s="3" t="s">
        <v>106</v>
      </c>
      <c r="N73" s="3">
        <f>_Input!J73</f>
        <v>1770000180</v>
      </c>
      <c r="O73" s="3">
        <f>_Input!I73</f>
        <v>8000000168</v>
      </c>
      <c r="P73" s="3" t="s">
        <v>172</v>
      </c>
      <c r="Q73" s="3" t="s">
        <v>100</v>
      </c>
      <c r="R73" s="3" t="str">
        <f t="shared" si="5"/>
        <v>WLUDARAZ@en</v>
      </c>
      <c r="S73" s="3"/>
      <c r="T73" s="3"/>
      <c r="U73" s="3"/>
    </row>
    <row r="74" spans="1:21" x14ac:dyDescent="0.25">
      <c r="A74" s="3" t="str">
        <f t="shared" si="3"/>
        <v>&amp;ai;WOLAKA</v>
      </c>
      <c r="B74" s="3" t="str">
        <f>Person!O74</f>
        <v>WOLAKA</v>
      </c>
      <c r="C74" s="3" t="str">
        <f>VLOOKUP(_Input!W74,_MasterData!$Y$2:$Z$15,2,FALSE)</f>
        <v>&amp;ai;CompanyMEEPL</v>
      </c>
      <c r="D74" s="2" t="str">
        <f>VLOOKUP(_Input!V74,_MasterData!$W$2:$X$7,2,FALSE)</f>
        <v>&amp;ai;Quote-PDF</v>
      </c>
      <c r="E74" s="3" t="str">
        <f>VLOOKUP(_Input!T74,_MasterData!$U$2:$V$14,2,FALSE)</f>
        <v>https://my319964.crm.ondemand.com/Language#Language_34PL</v>
      </c>
      <c r="F74" s="3" t="str">
        <f>_xlfn.CONCAT("&amp;ai;",_Input!N74)</f>
        <v>&amp;ai;ROLE_SALES_REP_PL_IS</v>
      </c>
      <c r="G74" s="2" t="str">
        <f>VLOOKUP(_Input!S74,_MasterData!$S$2:$T$3,2,FALSE)</f>
        <v>&amp;as;USERACTIVE</v>
      </c>
      <c r="H74" s="2" t="str">
        <f t="shared" si="4"/>
        <v>&amp;ai;WOLAKA-Person</v>
      </c>
      <c r="I74" s="2" t="str">
        <f>UserPassword!A74</f>
        <v>&amp;ai;WOLAKA_Password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str">
        <f>_Input!J74</f>
        <v>1770000170</v>
      </c>
      <c r="O74" s="3">
        <f>_Input!I74</f>
        <v>8000000161</v>
      </c>
      <c r="P74" s="3" t="s">
        <v>172</v>
      </c>
      <c r="Q74" s="3" t="s">
        <v>100</v>
      </c>
      <c r="R74" s="3" t="str">
        <f t="shared" si="5"/>
        <v>WOLAKA@en</v>
      </c>
      <c r="S74" s="3"/>
      <c r="T74" s="3"/>
      <c r="U74" s="3"/>
    </row>
    <row r="75" spans="1:21" x14ac:dyDescent="0.25">
      <c r="A75" s="3" t="str">
        <f t="shared" si="3"/>
        <v>&amp;ai;WOLSKID</v>
      </c>
      <c r="B75" s="3" t="str">
        <f>Person!O75</f>
        <v>WOLSKID</v>
      </c>
      <c r="C75" s="3" t="str">
        <f>VLOOKUP(_Input!W75,_MasterData!$Y$2:$Z$15,2,FALSE)</f>
        <v>&amp;ai;CompanyMEEPL</v>
      </c>
      <c r="D75" s="2" t="str">
        <f>VLOOKUP(_Input!V75,_MasterData!$W$2:$X$7,2,FALSE)</f>
        <v>&amp;ai;Quote-PDF</v>
      </c>
      <c r="E75" s="3" t="str">
        <f>VLOOKUP(_Input!T75,_MasterData!$U$2:$V$14,2,FALSE)</f>
        <v>https://my319964.crm.ondemand.com/Language#Language_34PL</v>
      </c>
      <c r="F75" s="3" t="str">
        <f>_xlfn.CONCAT("&amp;ai;",_Input!N75)</f>
        <v>&amp;ai;ROLE_STL_PL_IS</v>
      </c>
      <c r="G75" s="2" t="str">
        <f>VLOOKUP(_Input!S75,_MasterData!$S$2:$T$3,2,FALSE)</f>
        <v>&amp;as;USERACTIVE</v>
      </c>
      <c r="H75" s="2" t="str">
        <f t="shared" si="4"/>
        <v>&amp;ai;WOLSKID-Person</v>
      </c>
      <c r="I75" s="2" t="str">
        <f>UserPassword!A75</f>
        <v>&amp;ai;WOLSKID_Password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str">
        <f>_Input!J75</f>
        <v>1770000039</v>
      </c>
      <c r="O75" s="3">
        <f>_Input!I75</f>
        <v>8000000022</v>
      </c>
      <c r="P75" s="3" t="s">
        <v>172</v>
      </c>
      <c r="Q75" s="3" t="s">
        <v>100</v>
      </c>
      <c r="R75" s="3" t="str">
        <f t="shared" si="5"/>
        <v>WOLSKID@en</v>
      </c>
      <c r="S75" s="3"/>
      <c r="T75" s="3"/>
      <c r="U75" s="3"/>
    </row>
    <row r="76" spans="1:21" x14ac:dyDescent="0.25">
      <c r="A76" s="3" t="str">
        <f t="shared" si="3"/>
        <v>&amp;ai;WoszczekW</v>
      </c>
      <c r="B76" s="3" t="str">
        <f>Person!O76</f>
        <v>WoszczekW</v>
      </c>
      <c r="C76" s="3" t="str">
        <f>VLOOKUP(_Input!W76,_MasterData!$Y$2:$Z$15,2,FALSE)</f>
        <v>&amp;ai;CompanyMEEPL</v>
      </c>
      <c r="D76" s="2" t="str">
        <f>VLOOKUP(_Input!V76,_MasterData!$W$2:$X$7,2,FALSE)</f>
        <v>&amp;ai;Quote-PDF</v>
      </c>
      <c r="E76" s="3" t="str">
        <f>VLOOKUP(_Input!T76,_MasterData!$U$2:$V$14,2,FALSE)</f>
        <v>https://my319964.crm.ondemand.com/Language#Language_34PL</v>
      </c>
      <c r="F76" s="3" t="str">
        <f>_xlfn.CONCAT("&amp;ai;",_Input!N76)</f>
        <v>&amp;ai;ROLE_SALES_REP_PL_KA</v>
      </c>
      <c r="G76" s="2" t="str">
        <f>VLOOKUP(_Input!S76,_MasterData!$S$2:$T$3,2,FALSE)</f>
        <v>&amp;as;USERACTIVE</v>
      </c>
      <c r="H76" s="2" t="str">
        <f t="shared" si="4"/>
        <v>&amp;ai;WoszczekW-Person</v>
      </c>
      <c r="I76" s="2" t="str">
        <f>UserPassword!A76</f>
        <v>&amp;ai;WoszczekW_Password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str">
        <f>_Input!J76</f>
        <v>1770000040</v>
      </c>
      <c r="O76" s="3">
        <f>_Input!I76</f>
        <v>8000000023</v>
      </c>
      <c r="P76" s="3" t="s">
        <v>172</v>
      </c>
      <c r="Q76" s="3" t="s">
        <v>100</v>
      </c>
      <c r="R76" s="3" t="str">
        <f t="shared" si="5"/>
        <v>WoszczekW@en</v>
      </c>
      <c r="S76" s="3"/>
      <c r="T76" s="3"/>
      <c r="U76" s="3"/>
    </row>
    <row r="77" spans="1:21" x14ac:dyDescent="0.25">
      <c r="A77" s="3" t="str">
        <f t="shared" si="3"/>
        <v>&amp;ai;WSOLEKJ</v>
      </c>
      <c r="B77" s="3" t="str">
        <f>Person!O77</f>
        <v>WSOLEKJ</v>
      </c>
      <c r="C77" s="3" t="str">
        <f>VLOOKUP(_Input!W77,_MasterData!$Y$2:$Z$15,2,FALSE)</f>
        <v>&amp;ai;CompanyMEEPL</v>
      </c>
      <c r="D77" s="2" t="str">
        <f>VLOOKUP(_Input!V77,_MasterData!$W$2:$X$7,2,FALSE)</f>
        <v>&amp;ai;Quote-PDF</v>
      </c>
      <c r="E77" s="3" t="str">
        <f>VLOOKUP(_Input!T77,_MasterData!$U$2:$V$14,2,FALSE)</f>
        <v>https://my319964.crm.ondemand.com/Language#Language_34PL</v>
      </c>
      <c r="F77" s="3" t="str">
        <f>_xlfn.CONCAT("&amp;ai;",_Input!N77)</f>
        <v>&amp;ai;ROLE_SALES_REP_PL_IS</v>
      </c>
      <c r="G77" s="2" t="str">
        <f>VLOOKUP(_Input!S77,_MasterData!$S$2:$T$3,2,FALSE)</f>
        <v>&amp;as;USERACTIVE</v>
      </c>
      <c r="H77" s="2" t="str">
        <f t="shared" si="4"/>
        <v>&amp;ai;WSOLEKJ-Person</v>
      </c>
      <c r="I77" s="2" t="str">
        <f>UserPassword!A77</f>
        <v>&amp;ai;WSOLEKJ_Password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str">
        <f>_Input!J77</f>
        <v>1770000066</v>
      </c>
      <c r="O77" s="3">
        <f>_Input!I77</f>
        <v>8000000047</v>
      </c>
      <c r="P77" s="3" t="s">
        <v>172</v>
      </c>
      <c r="Q77" s="3" t="s">
        <v>100</v>
      </c>
      <c r="R77" s="3" t="str">
        <f t="shared" si="5"/>
        <v>WSOLEKJ@en</v>
      </c>
      <c r="S77" s="3"/>
      <c r="T77" s="3"/>
      <c r="U77" s="3"/>
    </row>
    <row r="78" spans="1:21" x14ac:dyDescent="0.25">
      <c r="A78" s="3" t="str">
        <f t="shared" si="3"/>
        <v>&amp;ai;ZABAWAA</v>
      </c>
      <c r="B78" s="3" t="str">
        <f>Person!O78</f>
        <v>ZABAWAA</v>
      </c>
      <c r="C78" s="3" t="str">
        <f>VLOOKUP(_Input!W78,_MasterData!$Y$2:$Z$15,2,FALSE)</f>
        <v>&amp;ai;CompanyMEEPL</v>
      </c>
      <c r="D78" s="2" t="str">
        <f>VLOOKUP(_Input!V78,_MasterData!$W$2:$X$7,2,FALSE)</f>
        <v>&amp;ai;Quote-PDF</v>
      </c>
      <c r="E78" s="3" t="str">
        <f>VLOOKUP(_Input!T78,_MasterData!$U$2:$V$14,2,FALSE)</f>
        <v>https://my319964.crm.ondemand.com/Language#Language_34PL</v>
      </c>
      <c r="F78" s="3" t="str">
        <f>_xlfn.CONCAT("&amp;ai;",_Input!N78)</f>
        <v>&amp;ai;ROLE_SALES_REP_PL_SP</v>
      </c>
      <c r="G78" s="2" t="str">
        <f>VLOOKUP(_Input!S78,_MasterData!$S$2:$T$3,2,FALSE)</f>
        <v>&amp;as;USERACTIVE</v>
      </c>
      <c r="H78" s="2" t="str">
        <f t="shared" si="4"/>
        <v>&amp;ai;ZABAWAA-Person</v>
      </c>
      <c r="I78" s="2" t="str">
        <f>UserPassword!A78</f>
        <v>&amp;ai;ZABAWAA_Password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str">
        <f>_Input!J78</f>
        <v>1770000041</v>
      </c>
      <c r="O78" s="3">
        <f>_Input!I78</f>
        <v>8000000024</v>
      </c>
      <c r="P78" s="3" t="s">
        <v>172</v>
      </c>
      <c r="Q78" s="3" t="s">
        <v>100</v>
      </c>
      <c r="R78" s="3" t="str">
        <f t="shared" si="5"/>
        <v>ZABAWAA@en</v>
      </c>
      <c r="S78" s="3"/>
      <c r="T78" s="3"/>
      <c r="U78" s="3"/>
    </row>
    <row r="79" spans="1:21" x14ac:dyDescent="0.25">
      <c r="A79" s="3" t="str">
        <f t="shared" si="3"/>
        <v>&amp;ai;ZADYKOWICZG</v>
      </c>
      <c r="B79" s="3" t="str">
        <f>Person!O79</f>
        <v>ZADYKOWICZG</v>
      </c>
      <c r="C79" s="3" t="str">
        <f>VLOOKUP(_Input!W79,_MasterData!$Y$2:$Z$15,2,FALSE)</f>
        <v>&amp;ai;CompanyMEEPL</v>
      </c>
      <c r="D79" s="2" t="str">
        <f>VLOOKUP(_Input!V79,_MasterData!$W$2:$X$7,2,FALSE)</f>
        <v>&amp;ai;Quote-PDF</v>
      </c>
      <c r="E79" s="3" t="str">
        <f>VLOOKUP(_Input!T79,_MasterData!$U$2:$V$14,2,FALSE)</f>
        <v>https://my319964.crm.ondemand.com/Language#Language_34PL</v>
      </c>
      <c r="F79" s="3" t="str">
        <f>_xlfn.CONCAT("&amp;ai;",_Input!N79)</f>
        <v>&amp;ai;ROLE_SALES_REP_PL_KA</v>
      </c>
      <c r="G79" s="2" t="str">
        <f>VLOOKUP(_Input!S79,_MasterData!$S$2:$T$3,2,FALSE)</f>
        <v>&amp;as;USERACTIVE</v>
      </c>
      <c r="H79" s="2" t="str">
        <f t="shared" si="4"/>
        <v>&amp;ai;ZADYKOWICZG-Person</v>
      </c>
      <c r="I79" s="2" t="str">
        <f>UserPassword!A79</f>
        <v>&amp;ai;ZADYKOWICZG_Password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str">
        <f>_Input!J79</f>
        <v>1770000042</v>
      </c>
      <c r="O79" s="3">
        <f>_Input!I79</f>
        <v>8000000025</v>
      </c>
      <c r="P79" s="3" t="s">
        <v>172</v>
      </c>
      <c r="Q79" s="3" t="s">
        <v>100</v>
      </c>
      <c r="R79" s="3" t="str">
        <f t="shared" si="5"/>
        <v>ZADYKOWICZG@en</v>
      </c>
      <c r="S79" s="3"/>
      <c r="T79" s="3"/>
      <c r="U79" s="3"/>
    </row>
    <row r="80" spans="1:21" x14ac:dyDescent="0.25">
      <c r="A80" s="3" t="str">
        <f t="shared" si="3"/>
        <v>&amp;ai;ZARSKIL</v>
      </c>
      <c r="B80" s="3" t="str">
        <f>Person!O80</f>
        <v>ZARSKIL</v>
      </c>
      <c r="C80" s="3" t="str">
        <f>VLOOKUP(_Input!W80,_MasterData!$Y$2:$Z$15,2,FALSE)</f>
        <v>&amp;ai;CompanyMEEPL</v>
      </c>
      <c r="D80" s="2" t="str">
        <f>VLOOKUP(_Input!V80,_MasterData!$W$2:$X$7,2,FALSE)</f>
        <v>&amp;ai;Quote-PDF</v>
      </c>
      <c r="E80" s="3" t="str">
        <f>VLOOKUP(_Input!T80,_MasterData!$U$2:$V$14,2,FALSE)</f>
        <v>https://my319964.crm.ondemand.com/Language#Language_34PL</v>
      </c>
      <c r="F80" s="3" t="str">
        <f>_xlfn.CONCAT("&amp;ai;",_Input!N80)</f>
        <v>&amp;ai;ROLE_SALES_REP_PL_SP</v>
      </c>
      <c r="G80" s="2" t="str">
        <f>VLOOKUP(_Input!S80,_MasterData!$S$2:$T$3,2,FALSE)</f>
        <v>&amp;as;USERACTIVE</v>
      </c>
      <c r="H80" s="2" t="str">
        <f t="shared" si="4"/>
        <v>&amp;ai;ZARSKIL-Person</v>
      </c>
      <c r="I80" s="2" t="str">
        <f>UserPassword!A80</f>
        <v>&amp;ai;ZARSKIL_Password</v>
      </c>
      <c r="J80" s="3" t="s">
        <v>108</v>
      </c>
      <c r="K80" s="3" t="s">
        <v>108</v>
      </c>
      <c r="L80" s="3" t="s">
        <v>106</v>
      </c>
      <c r="M80" s="3" t="s">
        <v>106</v>
      </c>
      <c r="N80" s="3">
        <f>_Input!J80</f>
        <v>1770000205</v>
      </c>
      <c r="O80" s="3">
        <f>_Input!I80</f>
        <v>8000000189</v>
      </c>
      <c r="P80" s="3" t="s">
        <v>172</v>
      </c>
      <c r="Q80" s="3" t="s">
        <v>100</v>
      </c>
      <c r="R80" s="3" t="str">
        <f t="shared" si="5"/>
        <v>ZARSKIL@en</v>
      </c>
      <c r="S80" s="3"/>
      <c r="T80" s="3"/>
      <c r="U80" s="3"/>
    </row>
    <row r="81" spans="1:21" x14ac:dyDescent="0.25">
      <c r="A81" s="3" t="str">
        <f t="shared" si="3"/>
        <v>&amp;ai;GACZOLR</v>
      </c>
      <c r="B81" s="3" t="str">
        <f>Person!O81</f>
        <v>GACZOLR</v>
      </c>
      <c r="C81" s="3" t="str">
        <f>VLOOKUP(_Input!W81,_MasterData!$Y$2:$Z$15,2,FALSE)</f>
        <v>&amp;ai;CompanyMEEPL</v>
      </c>
      <c r="D81" s="2" t="str">
        <f>VLOOKUP(_Input!V81,_MasterData!$W$2:$X$7,2,FALSE)</f>
        <v>&amp;ai;Quote-PDF</v>
      </c>
      <c r="E81" s="3" t="str">
        <f>VLOOKUP(_Input!T81,_MasterData!$U$2:$V$14,2,FALSE)</f>
        <v>https://my319964.crm.ondemand.com/Language#Language_34PL</v>
      </c>
      <c r="F81" s="3" t="str">
        <f>_xlfn.CONCAT("&amp;ai;",_Input!N81)</f>
        <v>&amp;ai;ROLE_SALES_REP_PL_IS</v>
      </c>
      <c r="G81" s="2" t="str">
        <f>VLOOKUP(_Input!S81,_MasterData!$S$2:$T$3,2,FALSE)</f>
        <v>&amp;as;USERACTIVE</v>
      </c>
      <c r="H81" s="2" t="str">
        <f t="shared" si="4"/>
        <v>&amp;ai;GACZOLR-Person</v>
      </c>
      <c r="I81" s="2" t="str">
        <f>UserPassword!A81</f>
        <v>&amp;ai;GACZOLR_Password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str">
        <f>_Input!J81</f>
        <v>1770000076</v>
      </c>
      <c r="O81" s="3">
        <f>_Input!I81</f>
        <v>8000000064</v>
      </c>
      <c r="P81" s="3" t="s">
        <v>172</v>
      </c>
      <c r="Q81" s="3" t="s">
        <v>100</v>
      </c>
      <c r="R81" s="3" t="str">
        <f t="shared" si="5"/>
        <v>GACZOLR@en</v>
      </c>
      <c r="S81" s="3"/>
      <c r="T81" s="3"/>
      <c r="U81" s="3"/>
    </row>
    <row r="82" spans="1:21" x14ac:dyDescent="0.25">
      <c r="A82" s="3" t="str">
        <f t="shared" si="3"/>
        <v>&amp;ai;SWIATEKP</v>
      </c>
      <c r="B82" s="3" t="str">
        <f>Person!O82</f>
        <v>SWIATEKP</v>
      </c>
      <c r="C82" s="3" t="str">
        <f>VLOOKUP(_Input!W82,_MasterData!$Y$2:$Z$15,2,FALSE)</f>
        <v>&amp;ai;CompanyMEEPL</v>
      </c>
      <c r="D82" s="2" t="str">
        <f>VLOOKUP(_Input!V82,_MasterData!$W$2:$X$7,2,FALSE)</f>
        <v>&amp;ai;Quote-PDF</v>
      </c>
      <c r="E82" s="3" t="str">
        <f>VLOOKUP(_Input!T82,_MasterData!$U$2:$V$14,2,FALSE)</f>
        <v>https://my319964.crm.ondemand.com/Language#Language_34PL</v>
      </c>
      <c r="F82" s="3" t="str">
        <f>_xlfn.CONCAT("&amp;ai;",_Input!N82)</f>
        <v>&amp;ai;ROLE_SALES_REP_PL_SP</v>
      </c>
      <c r="G82" s="2" t="str">
        <f>VLOOKUP(_Input!S82,_MasterData!$S$2:$T$3,2,FALSE)</f>
        <v>&amp;as;USERACTIVE</v>
      </c>
      <c r="H82" s="2" t="str">
        <f t="shared" si="4"/>
        <v>&amp;ai;SWIATEKP-Person</v>
      </c>
      <c r="I82" s="2" t="str">
        <f>UserPassword!A82</f>
        <v>&amp;ai;SWIATEKP_Password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str">
        <f>_Input!J82</f>
        <v>1770000081</v>
      </c>
      <c r="O82" s="3">
        <f>_Input!I82</f>
        <v>8000000069</v>
      </c>
      <c r="P82" s="3" t="s">
        <v>172</v>
      </c>
      <c r="Q82" s="3" t="s">
        <v>100</v>
      </c>
      <c r="R82" s="3" t="str">
        <f t="shared" si="5"/>
        <v>SWIATEKP@en</v>
      </c>
      <c r="S82" s="3"/>
      <c r="T82" s="3"/>
      <c r="U82" s="3"/>
    </row>
    <row r="83" spans="1:21" x14ac:dyDescent="0.25">
      <c r="A83" s="3" t="str">
        <f t="shared" si="3"/>
        <v>&amp;ai;CERVENP</v>
      </c>
      <c r="B83" s="3" t="str">
        <f>Person!O83</f>
        <v>CERVENP</v>
      </c>
      <c r="C83" s="3" t="str">
        <f>VLOOKUP(_Input!W83,_MasterData!$Y$2:$Z$15,2,FALSE)</f>
        <v>&amp;ai;CompanyMEEPL</v>
      </c>
      <c r="D83" s="2" t="str">
        <f>VLOOKUP(_Input!V83,_MasterData!$W$2:$X$7,2,FALSE)</f>
        <v>&amp;ai;Quote-PDF</v>
      </c>
      <c r="E83" s="3" t="str">
        <f>VLOOKUP(_Input!T83,_MasterData!$U$2:$V$14,2,FALSE)</f>
        <v>&amp;ai;English</v>
      </c>
      <c r="F83" s="3" t="str">
        <f>_xlfn.CONCAT("&amp;ai;",_Input!N83)</f>
        <v>&amp;ai;ROLE_SALES_REP_SK</v>
      </c>
      <c r="G83" s="2" t="str">
        <f>VLOOKUP(_Input!S83,_MasterData!$S$2:$T$3,2,FALSE)</f>
        <v>&amp;as;USERACTIVE</v>
      </c>
      <c r="H83" s="2" t="str">
        <f t="shared" si="4"/>
        <v>&amp;ai;CERVENP-Person</v>
      </c>
      <c r="I83" s="2" t="str">
        <f>UserPassword!A83</f>
        <v>&amp;ai;CERVENP_Password</v>
      </c>
      <c r="J83" s="3" t="s">
        <v>108</v>
      </c>
      <c r="K83" s="3" t="s">
        <v>108</v>
      </c>
      <c r="L83" s="3" t="s">
        <v>106</v>
      </c>
      <c r="M83" s="3" t="s">
        <v>106</v>
      </c>
      <c r="N83" s="3">
        <f>_Input!J83</f>
        <v>1770000410</v>
      </c>
      <c r="O83" s="3">
        <f>_Input!I83</f>
        <v>8000000694</v>
      </c>
      <c r="P83" s="3" t="s">
        <v>172</v>
      </c>
      <c r="Q83" s="3" t="s">
        <v>100</v>
      </c>
      <c r="R83" s="3" t="str">
        <f t="shared" si="5"/>
        <v>CERVENP@en</v>
      </c>
      <c r="S83" s="3"/>
      <c r="T83" s="3"/>
      <c r="U83" s="3"/>
    </row>
    <row r="84" spans="1:21" x14ac:dyDescent="0.25">
      <c r="A84" s="3" t="str">
        <f t="shared" si="3"/>
        <v>&amp;ai;CUPROVAL</v>
      </c>
      <c r="B84" s="3" t="str">
        <f>Person!O84</f>
        <v>CUPROVAL</v>
      </c>
      <c r="C84" s="3" t="str">
        <f>VLOOKUP(_Input!W84,_MasterData!$Y$2:$Z$15,2,FALSE)</f>
        <v>&amp;ai;CompanyMEEPL</v>
      </c>
      <c r="D84" s="2" t="str">
        <f>VLOOKUP(_Input!V84,_MasterData!$W$2:$X$7,2,FALSE)</f>
        <v>&amp;ai;Quote-PDF</v>
      </c>
      <c r="E84" s="3" t="str">
        <f>VLOOKUP(_Input!T84,_MasterData!$U$2:$V$14,2,FALSE)</f>
        <v>&amp;ai;English</v>
      </c>
      <c r="F84" s="3" t="str">
        <f>_xlfn.CONCAT("&amp;ai;",_Input!N84)</f>
        <v>&amp;ai;ROLE_SALES_REP_CZ</v>
      </c>
      <c r="G84" s="2" t="str">
        <f>VLOOKUP(_Input!S84,_MasterData!$S$2:$T$3,2,FALSE)</f>
        <v>&amp;as;USERACTIVE</v>
      </c>
      <c r="H84" s="2" t="str">
        <f t="shared" si="4"/>
        <v>&amp;ai;CUPROVAL-Person</v>
      </c>
      <c r="I84" s="2" t="str">
        <f>UserPassword!A84</f>
        <v>&amp;ai;CUPROVAL_Password</v>
      </c>
      <c r="J84" s="3" t="s">
        <v>108</v>
      </c>
      <c r="K84" s="3" t="s">
        <v>108</v>
      </c>
      <c r="L84" s="3" t="s">
        <v>106</v>
      </c>
      <c r="M84" s="3" t="s">
        <v>106</v>
      </c>
      <c r="N84" s="3">
        <f>_Input!J84</f>
        <v>1770000355</v>
      </c>
      <c r="O84" s="3">
        <f>_Input!I84</f>
        <v>8000000573</v>
      </c>
      <c r="P84" s="3" t="s">
        <v>172</v>
      </c>
      <c r="Q84" s="3" t="s">
        <v>100</v>
      </c>
      <c r="R84" s="3" t="str">
        <f t="shared" si="5"/>
        <v>CUPROVAL@en</v>
      </c>
      <c r="S84" s="3"/>
      <c r="T84" s="3"/>
      <c r="U84" s="3"/>
    </row>
    <row r="85" spans="1:21" x14ac:dyDescent="0.25">
      <c r="A85" s="3" t="str">
        <f t="shared" si="3"/>
        <v>&amp;ai;GRALM</v>
      </c>
      <c r="B85" s="3" t="str">
        <f>Person!O85</f>
        <v>GRALM</v>
      </c>
      <c r="C85" s="3" t="str">
        <f>VLOOKUP(_Input!W85,_MasterData!$Y$2:$Z$15,2,FALSE)</f>
        <v>&amp;ai;CompanyMEEPL</v>
      </c>
      <c r="D85" s="2" t="str">
        <f>VLOOKUP(_Input!V85,_MasterData!$W$2:$X$7,2,FALSE)</f>
        <v>&amp;ai;Quote-PDF</v>
      </c>
      <c r="E85" s="3" t="str">
        <f>VLOOKUP(_Input!T85,_MasterData!$U$2:$V$14,2,FALSE)</f>
        <v>https://my319964.crm.ondemand.com/Language#Language_34PL</v>
      </c>
      <c r="F85" s="3" t="str">
        <f>_xlfn.CONCAT("&amp;ai;",_Input!N85)</f>
        <v>&amp;ai;ROLE_SALES_REP_PL_SP</v>
      </c>
      <c r="G85" s="2" t="str">
        <f>VLOOKUP(_Input!S85,_MasterData!$S$2:$T$3,2,FALSE)</f>
        <v>&amp;as;USERACTIVE</v>
      </c>
      <c r="H85" s="2" t="str">
        <f t="shared" si="4"/>
        <v>&amp;ai;GRALM-Person</v>
      </c>
      <c r="I85" s="2" t="str">
        <f>UserPassword!A85</f>
        <v>&amp;ai;GRALM_Password</v>
      </c>
      <c r="J85" s="3" t="s">
        <v>108</v>
      </c>
      <c r="K85" s="3" t="s">
        <v>108</v>
      </c>
      <c r="L85" s="3" t="s">
        <v>106</v>
      </c>
      <c r="M85" s="3" t="s">
        <v>106</v>
      </c>
      <c r="N85" s="3">
        <f>_Input!J85</f>
        <v>1770000375</v>
      </c>
      <c r="O85" s="3">
        <f>_Input!I85</f>
        <v>8000000691</v>
      </c>
      <c r="P85" s="3" t="s">
        <v>172</v>
      </c>
      <c r="Q85" s="3" t="s">
        <v>100</v>
      </c>
      <c r="R85" s="3" t="str">
        <f t="shared" si="5"/>
        <v>GRALM@en</v>
      </c>
      <c r="S85" s="3"/>
      <c r="T85" s="3"/>
      <c r="U85" s="3"/>
    </row>
    <row r="86" spans="1:21" x14ac:dyDescent="0.25">
      <c r="A86" s="3" t="str">
        <f t="shared" si="3"/>
        <v>&amp;ai;KORONDIB</v>
      </c>
      <c r="B86" s="3" t="str">
        <f>Person!O86</f>
        <v>KORONDIB</v>
      </c>
      <c r="C86" s="3" t="str">
        <f>VLOOKUP(_Input!W86,_MasterData!$Y$2:$Z$15,2,FALSE)</f>
        <v>&amp;ai;CompanyMEEPL</v>
      </c>
      <c r="D86" s="2" t="str">
        <f>VLOOKUP(_Input!V86,_MasterData!$W$2:$X$7,2,FALSE)</f>
        <v>&amp;ai;Quote-PDF</v>
      </c>
      <c r="E86" s="3" t="str">
        <f>VLOOKUP(_Input!T86,_MasterData!$U$2:$V$14,2,FALSE)</f>
        <v>&amp;ai;English</v>
      </c>
      <c r="F86" s="3" t="str">
        <f>_xlfn.CONCAT("&amp;ai;",_Input!N86)</f>
        <v>&amp;ai;ROLE_PRODUCT_MGR</v>
      </c>
      <c r="G86" s="2" t="str">
        <f>VLOOKUP(_Input!S86,_MasterData!$S$2:$T$3,2,FALSE)</f>
        <v>&amp;as;USERACTIVE</v>
      </c>
      <c r="H86" s="2" t="str">
        <f t="shared" si="4"/>
        <v>&amp;ai;KORONDIB-Person</v>
      </c>
      <c r="I86" s="2" t="str">
        <f>UserPassword!A86</f>
        <v>&amp;ai;KORONDIB_Password</v>
      </c>
      <c r="J86" s="3" t="s">
        <v>108</v>
      </c>
      <c r="K86" s="3" t="s">
        <v>108</v>
      </c>
      <c r="L86" s="3" t="s">
        <v>106</v>
      </c>
      <c r="M86" s="3" t="s">
        <v>106</v>
      </c>
      <c r="N86" s="3">
        <f>_Input!J86</f>
        <v>1770000380</v>
      </c>
      <c r="O86" s="3">
        <f>_Input!I86</f>
        <v>8000000700</v>
      </c>
      <c r="P86" s="3" t="s">
        <v>172</v>
      </c>
      <c r="Q86" s="3" t="s">
        <v>100</v>
      </c>
      <c r="R86" s="3" t="str">
        <f t="shared" si="5"/>
        <v>KORONDIB@en</v>
      </c>
      <c r="S86" s="3"/>
      <c r="T86" s="3"/>
      <c r="U86" s="3"/>
    </row>
    <row r="87" spans="1:21" x14ac:dyDescent="0.25">
      <c r="A87" s="3" t="str">
        <f t="shared" si="3"/>
        <v>&amp;ai;KOTWICAP</v>
      </c>
      <c r="B87" s="3" t="str">
        <f>Person!O87</f>
        <v>KOTWICAP</v>
      </c>
      <c r="C87" s="3" t="str">
        <f>VLOOKUP(_Input!W87,_MasterData!$Y$2:$Z$15,2,FALSE)</f>
        <v>&amp;ai;CompanyMEEPL</v>
      </c>
      <c r="D87" s="2" t="str">
        <f>VLOOKUP(_Input!V87,_MasterData!$W$2:$X$7,2,FALSE)</f>
        <v>&amp;ai;Quote-PDF</v>
      </c>
      <c r="E87" s="3" t="str">
        <f>VLOOKUP(_Input!T87,_MasterData!$U$2:$V$14,2,FALSE)</f>
        <v>https://my319964.crm.ondemand.com/Language#Language_34PL</v>
      </c>
      <c r="F87" s="3" t="str">
        <f>_xlfn.CONCAT("&amp;ai;",_Input!N87)</f>
        <v>&amp;ai;ROLE_SALES_REP_PL_SP</v>
      </c>
      <c r="G87" s="2" t="str">
        <f>VLOOKUP(_Input!S87,_MasterData!$S$2:$T$3,2,FALSE)</f>
        <v>&amp;as;USERACTIVE</v>
      </c>
      <c r="H87" s="2" t="str">
        <f t="shared" si="4"/>
        <v>&amp;ai;KOTWICAP-Person</v>
      </c>
      <c r="I87" s="2" t="str">
        <f>UserPassword!A87</f>
        <v>&amp;ai;KOTWICAP_Password</v>
      </c>
      <c r="J87" s="3" t="s">
        <v>108</v>
      </c>
      <c r="K87" s="3" t="s">
        <v>108</v>
      </c>
      <c r="L87" s="3" t="s">
        <v>106</v>
      </c>
      <c r="M87" s="3" t="s">
        <v>106</v>
      </c>
      <c r="N87" s="3">
        <f>_Input!J87</f>
        <v>1770000376</v>
      </c>
      <c r="O87" s="3">
        <f>_Input!I87</f>
        <v>8000000690</v>
      </c>
      <c r="P87" s="3" t="s">
        <v>172</v>
      </c>
      <c r="Q87" s="3" t="s">
        <v>100</v>
      </c>
      <c r="R87" s="3" t="str">
        <f t="shared" si="5"/>
        <v>KOTWICAP@en</v>
      </c>
      <c r="S87" s="3"/>
      <c r="T87" s="3"/>
      <c r="U87" s="3"/>
    </row>
    <row r="88" spans="1:21" x14ac:dyDescent="0.25">
      <c r="A88" s="3" t="str">
        <f t="shared" si="3"/>
        <v>&amp;ai;KRAWCZYKT</v>
      </c>
      <c r="B88" s="3" t="str">
        <f>Person!O88</f>
        <v>KRAWCZYKT</v>
      </c>
      <c r="C88" s="3" t="str">
        <f>VLOOKUP(_Input!W88,_MasterData!$Y$2:$Z$15,2,FALSE)</f>
        <v>&amp;ai;CompanyMEEPL</v>
      </c>
      <c r="D88" s="2" t="str">
        <f>VLOOKUP(_Input!V88,_MasterData!$W$2:$X$7,2,FALSE)</f>
        <v>&amp;ai;Quote-PDF</v>
      </c>
      <c r="E88" s="3" t="str">
        <f>VLOOKUP(_Input!T88,_MasterData!$U$2:$V$14,2,FALSE)</f>
        <v>https://my319964.crm.ondemand.com/Language#Language_34PL</v>
      </c>
      <c r="F88" s="3" t="str">
        <f>_xlfn.CONCAT("&amp;ai;",_Input!N88)</f>
        <v>&amp;ai;ROLE_SALES_REP_PL_IS</v>
      </c>
      <c r="G88" s="2" t="str">
        <f>VLOOKUP(_Input!S88,_MasterData!$S$2:$T$3,2,FALSE)</f>
        <v>&amp;as;USERACTIVE</v>
      </c>
      <c r="H88" s="2" t="str">
        <f t="shared" si="4"/>
        <v>&amp;ai;KRAWCZYKT-Person</v>
      </c>
      <c r="I88" s="2" t="str">
        <f>UserPassword!A88</f>
        <v>&amp;ai;KRAWCZYKT_Password</v>
      </c>
      <c r="J88" s="3" t="s">
        <v>108</v>
      </c>
      <c r="K88" s="3" t="s">
        <v>108</v>
      </c>
      <c r="L88" s="3" t="s">
        <v>106</v>
      </c>
      <c r="M88" s="3" t="s">
        <v>106</v>
      </c>
      <c r="N88" s="3">
        <f>_Input!J88</f>
        <v>1770000400</v>
      </c>
      <c r="O88" s="3">
        <f>_Input!I88</f>
        <v>16452</v>
      </c>
      <c r="P88" s="3" t="s">
        <v>172</v>
      </c>
      <c r="Q88" s="3" t="s">
        <v>100</v>
      </c>
      <c r="R88" s="3" t="str">
        <f t="shared" si="5"/>
        <v>KRAWCZYKT@en</v>
      </c>
      <c r="S88" s="3"/>
      <c r="T88" s="3"/>
      <c r="U88" s="3"/>
    </row>
    <row r="89" spans="1:21" x14ac:dyDescent="0.25">
      <c r="A89" s="3" t="str">
        <f t="shared" si="3"/>
        <v>&amp;ai;YUTAKAO</v>
      </c>
      <c r="B89" s="3" t="str">
        <f>Person!O89</f>
        <v>YUTAKAO</v>
      </c>
      <c r="C89" s="3" t="str">
        <f>VLOOKUP(_Input!W89,_MasterData!$Y$2:$Z$15,2,FALSE)</f>
        <v>&amp;ai;CompanyMEEPL</v>
      </c>
      <c r="D89" s="2" t="str">
        <f>VLOOKUP(_Input!V89,_MasterData!$W$2:$X$7,2,FALSE)</f>
        <v>&amp;ai;Quote-PDF</v>
      </c>
      <c r="E89" s="3" t="str">
        <f>VLOOKUP(_Input!T89,_MasterData!$U$2:$V$14,2,FALSE)</f>
        <v>https://my319964.crm.ondemand.com/Language#Language_34PL</v>
      </c>
      <c r="F89" s="3" t="str">
        <f>_xlfn.CONCAT("&amp;ai;",_Input!N89)</f>
        <v>&amp;ai;ROLE_SALES_MGR</v>
      </c>
      <c r="G89" s="2" t="str">
        <f>VLOOKUP(_Input!S89,_MasterData!$S$2:$T$3,2,FALSE)</f>
        <v>&amp;as;USERACTIVE</v>
      </c>
      <c r="H89" s="2" t="str">
        <f t="shared" si="4"/>
        <v>&amp;ai;YUTAKAO-Person</v>
      </c>
      <c r="I89" s="2" t="str">
        <f>UserPassword!A89</f>
        <v>&amp;ai;YUTAKAO_Password</v>
      </c>
      <c r="J89" s="3" t="s">
        <v>108</v>
      </c>
      <c r="K89" s="3" t="s">
        <v>108</v>
      </c>
      <c r="L89" s="3" t="s">
        <v>106</v>
      </c>
      <c r="M89" s="3" t="s">
        <v>106</v>
      </c>
      <c r="N89" s="3">
        <f>_Input!J89</f>
        <v>1770000365</v>
      </c>
      <c r="O89" s="3">
        <f>_Input!I89</f>
        <v>8000000705</v>
      </c>
      <c r="P89" s="3" t="s">
        <v>172</v>
      </c>
      <c r="Q89" s="3" t="s">
        <v>100</v>
      </c>
      <c r="R89" s="3" t="str">
        <f t="shared" si="5"/>
        <v>YUTAKAO@en</v>
      </c>
      <c r="S89" s="3"/>
      <c r="T89" s="3"/>
      <c r="U89" s="3"/>
    </row>
    <row r="90" spans="1:21" x14ac:dyDescent="0.25">
      <c r="A90" s="3" t="str">
        <f t="shared" si="3"/>
        <v>&amp;ai;SIMKOVAJ</v>
      </c>
      <c r="B90" s="3" t="str">
        <f>Person!O90</f>
        <v>SIMKOVAJ</v>
      </c>
      <c r="C90" s="3" t="str">
        <f>VLOOKUP(_Input!W90,_MasterData!$Y$2:$Z$15,2,FALSE)</f>
        <v>&amp;ai;CompanyMEEPL</v>
      </c>
      <c r="D90" s="2" t="str">
        <f>VLOOKUP(_Input!V90,_MasterData!$W$2:$X$7,2,FALSE)</f>
        <v>&amp;ai;Quote-PDF</v>
      </c>
      <c r="E90" s="3" t="str">
        <f>VLOOKUP(_Input!T90,_MasterData!$U$2:$V$14,2,FALSE)</f>
        <v>&amp;ai;English</v>
      </c>
      <c r="F90" s="3" t="str">
        <f>_xlfn.CONCAT("&amp;ai;",_Input!N90)</f>
        <v>&amp;ai;ROLE_SALES_REP_CZ</v>
      </c>
      <c r="G90" s="2" t="str">
        <f>VLOOKUP(_Input!S90,_MasterData!$S$2:$T$3,2,FALSE)</f>
        <v>&amp;as;USERACTIVE</v>
      </c>
      <c r="H90" s="2" t="str">
        <f t="shared" si="4"/>
        <v>&amp;ai;SIMKOVAJ-Person</v>
      </c>
      <c r="I90" s="2" t="str">
        <f>UserPassword!A90</f>
        <v>&amp;ai;SIMKOVAJ_Password</v>
      </c>
      <c r="J90" s="3" t="s">
        <v>108</v>
      </c>
      <c r="K90" s="3" t="s">
        <v>108</v>
      </c>
      <c r="L90" s="3" t="s">
        <v>106</v>
      </c>
      <c r="M90" s="3" t="s">
        <v>106</v>
      </c>
      <c r="N90" s="3">
        <f>_Input!J90</f>
        <v>1770000401</v>
      </c>
      <c r="O90" s="3">
        <f>_Input!I90</f>
        <v>8000000692</v>
      </c>
      <c r="P90" s="3" t="s">
        <v>172</v>
      </c>
      <c r="Q90" s="3" t="s">
        <v>100</v>
      </c>
      <c r="R90" s="3" t="str">
        <f t="shared" si="5"/>
        <v>SIMKOVAJ@en</v>
      </c>
      <c r="S90" s="3"/>
      <c r="T90" s="3"/>
      <c r="U90" s="3"/>
    </row>
    <row r="91" spans="1:21" x14ac:dyDescent="0.25">
      <c r="A91" s="3" t="str">
        <f t="shared" si="3"/>
        <v>&amp;ai;SLOWINSKIM</v>
      </c>
      <c r="B91" s="3" t="str">
        <f>Person!O91</f>
        <v>SLOWINSKIM</v>
      </c>
      <c r="C91" s="3" t="str">
        <f>VLOOKUP(_Input!W91,_MasterData!$Y$2:$Z$15,2,FALSE)</f>
        <v>&amp;ai;CompanyMEEPL</v>
      </c>
      <c r="D91" s="2" t="str">
        <f>VLOOKUP(_Input!V91,_MasterData!$W$2:$X$7,2,FALSE)</f>
        <v>&amp;ai;Quote-PDF</v>
      </c>
      <c r="E91" s="3" t="str">
        <f>VLOOKUP(_Input!T91,_MasterData!$U$2:$V$14,2,FALSE)</f>
        <v>https://my319964.crm.ondemand.com/Language#Language_34PL</v>
      </c>
      <c r="F91" s="3" t="str">
        <f>_xlfn.CONCAT("&amp;ai;",_Input!N91)</f>
        <v>&amp;ai;ROLE_SALES_REP_PL_IS</v>
      </c>
      <c r="G91" s="2" t="str">
        <f>VLOOKUP(_Input!S91,_MasterData!$S$2:$T$3,2,FALSE)</f>
        <v>&amp;as;USERACTIVE</v>
      </c>
      <c r="H91" s="2" t="str">
        <f t="shared" si="4"/>
        <v>&amp;ai;SLOWINSKIM-Person</v>
      </c>
      <c r="I91" s="2" t="str">
        <f>UserPassword!A91</f>
        <v>&amp;ai;SLOWINSKIM_Password</v>
      </c>
      <c r="J91" s="3" t="s">
        <v>108</v>
      </c>
      <c r="K91" s="3" t="s">
        <v>108</v>
      </c>
      <c r="L91" s="3" t="s">
        <v>106</v>
      </c>
      <c r="M91" s="3" t="s">
        <v>106</v>
      </c>
      <c r="N91" s="3">
        <f>_Input!J91</f>
        <v>1770000362</v>
      </c>
      <c r="O91" s="3">
        <f>_Input!I91</f>
        <v>8000000560</v>
      </c>
      <c r="P91" s="3" t="s">
        <v>172</v>
      </c>
      <c r="Q91" s="3" t="s">
        <v>100</v>
      </c>
      <c r="R91" s="3" t="str">
        <f t="shared" si="5"/>
        <v>SLOWINSKIM@en</v>
      </c>
      <c r="S91" s="3"/>
      <c r="T91" s="3"/>
      <c r="U91" s="3"/>
    </row>
    <row r="92" spans="1:21" x14ac:dyDescent="0.25">
      <c r="A92" s="3" t="str">
        <f t="shared" si="3"/>
        <v>&amp;ai;WALUSIAKM</v>
      </c>
      <c r="B92" s="3" t="str">
        <f>Person!O92</f>
        <v>WALUSIAKM</v>
      </c>
      <c r="C92" s="3" t="str">
        <f>VLOOKUP(_Input!W92,_MasterData!$Y$2:$Z$15,2,FALSE)</f>
        <v>&amp;ai;CompanyMEEPL</v>
      </c>
      <c r="D92" s="2" t="str">
        <f>VLOOKUP(_Input!V92,_MasterData!$W$2:$X$7,2,FALSE)</f>
        <v>&amp;ai;Quote-PDF</v>
      </c>
      <c r="E92" s="3" t="str">
        <f>VLOOKUP(_Input!T92,_MasterData!$U$2:$V$14,2,FALSE)</f>
        <v>https://my319964.crm.ondemand.com/Language#Language_34PL</v>
      </c>
      <c r="F92" s="3" t="str">
        <f>_xlfn.CONCAT("&amp;ai;",_Input!N92)</f>
        <v>&amp;ai;ROLE_SALES_REP_PL_IS</v>
      </c>
      <c r="G92" s="2" t="str">
        <f>VLOOKUP(_Input!S92,_MasterData!$S$2:$T$3,2,FALSE)</f>
        <v>&amp;as;USERACTIVE</v>
      </c>
      <c r="H92" s="2" t="str">
        <f t="shared" si="4"/>
        <v>&amp;ai;WALUSIAKM-Person</v>
      </c>
      <c r="I92" s="2" t="str">
        <f>UserPassword!A92</f>
        <v>&amp;ai;WALUSIAKM_Password</v>
      </c>
      <c r="J92" s="3" t="s">
        <v>108</v>
      </c>
      <c r="K92" s="3" t="s">
        <v>108</v>
      </c>
      <c r="L92" s="3" t="s">
        <v>106</v>
      </c>
      <c r="M92" s="3" t="s">
        <v>106</v>
      </c>
      <c r="N92" s="3">
        <f>_Input!J92</f>
        <v>1770000346</v>
      </c>
      <c r="O92" s="3">
        <f>_Input!I92</f>
        <v>8000000396</v>
      </c>
      <c r="P92" s="3" t="s">
        <v>172</v>
      </c>
      <c r="Q92" s="3" t="s">
        <v>100</v>
      </c>
      <c r="R92" s="3" t="str">
        <f t="shared" si="5"/>
        <v>WALUSIAKM@en</v>
      </c>
      <c r="S92" s="3"/>
      <c r="T92" s="3"/>
      <c r="U92" s="3"/>
    </row>
    <row r="93" spans="1:21" x14ac:dyDescent="0.25">
      <c r="A93" s="3" t="str">
        <f t="shared" si="3"/>
        <v>&amp;ai;WroblewskiK</v>
      </c>
      <c r="B93" s="3" t="str">
        <f>Person!O93</f>
        <v>WroblewskiK</v>
      </c>
      <c r="C93" s="3" t="str">
        <f>VLOOKUP(_Input!W93,_MasterData!$Y$2:$Z$15,2,FALSE)</f>
        <v>&amp;ai;CompanyMEEPL</v>
      </c>
      <c r="D93" s="2" t="str">
        <f>VLOOKUP(_Input!V93,_MasterData!$W$2:$X$7,2,FALSE)</f>
        <v>&amp;ai;Quote-PDF</v>
      </c>
      <c r="E93" s="3" t="str">
        <f>VLOOKUP(_Input!T93,_MasterData!$U$2:$V$14,2,FALSE)</f>
        <v>https://my319964.crm.ondemand.com/Language#Language_34PL</v>
      </c>
      <c r="F93" s="3" t="str">
        <f>_xlfn.CONCAT("&amp;ai;",_Input!N93)</f>
        <v>&amp;ai;ROLE_SALES_REP_PL_SP</v>
      </c>
      <c r="G93" s="2" t="str">
        <f>VLOOKUP(_Input!S93,_MasterData!$S$2:$T$3,2,FALSE)</f>
        <v>&amp;as;USERACTIVE</v>
      </c>
      <c r="H93" s="2" t="str">
        <f t="shared" si="4"/>
        <v>&amp;ai;WroblewskiK-Person</v>
      </c>
      <c r="I93" s="2" t="str">
        <f>UserPassword!A93</f>
        <v>&amp;ai;WroblewskiK_Password</v>
      </c>
      <c r="J93" s="3" t="s">
        <v>108</v>
      </c>
      <c r="K93" s="3" t="s">
        <v>108</v>
      </c>
      <c r="L93" s="3" t="s">
        <v>106</v>
      </c>
      <c r="M93" s="3" t="s">
        <v>106</v>
      </c>
      <c r="N93" s="3">
        <f>_Input!J93</f>
        <v>1770000345</v>
      </c>
      <c r="O93" s="3">
        <f>_Input!I93</f>
        <v>8000000397</v>
      </c>
      <c r="P93" s="3" t="s">
        <v>172</v>
      </c>
      <c r="Q93" s="3" t="s">
        <v>100</v>
      </c>
      <c r="R93" s="3" t="str">
        <f t="shared" si="5"/>
        <v>WroblewskiK@en</v>
      </c>
      <c r="S93" s="3"/>
      <c r="T93" s="3"/>
      <c r="U93" s="3"/>
    </row>
    <row r="94" spans="1:21" x14ac:dyDescent="0.25">
      <c r="A94" s="3" t="str">
        <f t="shared" si="3"/>
        <v>&amp;ai;GORCZAKA</v>
      </c>
      <c r="B94" s="3" t="str">
        <f>Person!O94</f>
        <v>GORCZAKA</v>
      </c>
      <c r="C94" s="3" t="str">
        <f>VLOOKUP(_Input!W94,_MasterData!$Y$2:$Z$15,2,FALSE)</f>
        <v>&amp;ai;CompanyMEEPL</v>
      </c>
      <c r="D94" s="2" t="str">
        <f>VLOOKUP(_Input!V94,_MasterData!$W$2:$X$7,2,FALSE)</f>
        <v>&amp;ai;Quote-PDF</v>
      </c>
      <c r="E94" s="3" t="str">
        <f>VLOOKUP(_Input!T94,_MasterData!$U$2:$V$14,2,FALSE)</f>
        <v>https://my319964.crm.ondemand.com/Language#Language_34PL</v>
      </c>
      <c r="F94" s="3" t="str">
        <f>_xlfn.CONCAT("&amp;ai;",_Input!N94)</f>
        <v>&amp;ai;ROLE_PRODUCT_MGR</v>
      </c>
      <c r="G94" s="2" t="str">
        <f>VLOOKUP(_Input!S94,_MasterData!$S$2:$T$3,2,FALSE)</f>
        <v>&amp;as;USERACTIVE</v>
      </c>
      <c r="H94" s="2" t="str">
        <f t="shared" si="4"/>
        <v>&amp;ai;GORCZAKA-Person</v>
      </c>
      <c r="I94" s="2" t="str">
        <f>UserPassword!A94</f>
        <v>&amp;ai;GORCZAKA_Password</v>
      </c>
      <c r="J94" s="3" t="s">
        <v>108</v>
      </c>
      <c r="K94" s="3" t="s">
        <v>108</v>
      </c>
      <c r="L94" s="3" t="s">
        <v>106</v>
      </c>
      <c r="M94" s="3" t="s">
        <v>106</v>
      </c>
      <c r="N94" s="3">
        <f>_Input!J94</f>
        <v>1770000090</v>
      </c>
      <c r="O94" s="3">
        <f>_Input!I94</f>
        <v>8000000071</v>
      </c>
      <c r="P94" s="3" t="s">
        <v>172</v>
      </c>
      <c r="Q94" s="3" t="s">
        <v>100</v>
      </c>
      <c r="R94" s="3" t="str">
        <f t="shared" si="5"/>
        <v>GORCZAKA@en</v>
      </c>
      <c r="S94" s="3"/>
      <c r="T94" s="3"/>
      <c r="U94" s="3"/>
    </row>
    <row r="95" spans="1:21" x14ac:dyDescent="0.25">
      <c r="A95" s="3" t="str">
        <f t="shared" si="3"/>
        <v>&amp;ai;PALMAKAM</v>
      </c>
      <c r="B95" s="3" t="str">
        <f>Person!O95</f>
        <v>PALMAKAM</v>
      </c>
      <c r="C95" s="3" t="str">
        <f>VLOOKUP(_Input!W95,_MasterData!$Y$2:$Z$15,2,FALSE)</f>
        <v>&amp;ai;CompanyMEEPL</v>
      </c>
      <c r="D95" s="2" t="str">
        <f>VLOOKUP(_Input!V95,_MasterData!$W$2:$X$7,2,FALSE)</f>
        <v>&amp;ai;Quote-PDF</v>
      </c>
      <c r="E95" s="3" t="str">
        <f>VLOOKUP(_Input!T95,_MasterData!$U$2:$V$14,2,FALSE)</f>
        <v>https://my319964.crm.ondemand.com/Language#Language_34PL</v>
      </c>
      <c r="F95" s="3" t="str">
        <f>_xlfn.CONCAT("&amp;ai;",_Input!N95)</f>
        <v>&amp;ai;ROLE_SALES_REP_PL_SP</v>
      </c>
      <c r="G95" s="2" t="str">
        <f>VLOOKUP(_Input!S95,_MasterData!$S$2:$T$3,2,FALSE)</f>
        <v>&amp;as;USERACTIVE</v>
      </c>
      <c r="H95" s="2" t="str">
        <f t="shared" si="4"/>
        <v>&amp;ai;PALMAKAM-Person</v>
      </c>
      <c r="I95" s="2" t="str">
        <f>UserPassword!A95</f>
        <v>&amp;ai;PALMAKAM_Password</v>
      </c>
      <c r="J95" s="3" t="s">
        <v>108</v>
      </c>
      <c r="K95" s="3" t="s">
        <v>108</v>
      </c>
      <c r="L95" s="3" t="s">
        <v>106</v>
      </c>
      <c r="M95" s="3" t="s">
        <v>106</v>
      </c>
      <c r="N95" s="3">
        <f>_Input!J95</f>
        <v>1770000350</v>
      </c>
      <c r="O95" s="3">
        <f>_Input!I95</f>
        <v>8000000572</v>
      </c>
      <c r="P95" s="3" t="s">
        <v>172</v>
      </c>
      <c r="Q95" s="3" t="s">
        <v>100</v>
      </c>
      <c r="R95" s="3" t="str">
        <f t="shared" si="5"/>
        <v>PALMAKAM@en</v>
      </c>
      <c r="S95" s="3"/>
      <c r="T95" s="3"/>
      <c r="U95" s="3"/>
    </row>
    <row r="96" spans="1:21" x14ac:dyDescent="0.25">
      <c r="A96" s="3" t="str">
        <f t="shared" si="3"/>
        <v>&amp;ai;GlowackaP</v>
      </c>
      <c r="B96" s="3" t="str">
        <f>Person!O96</f>
        <v>GlowackaP</v>
      </c>
      <c r="C96" s="3" t="str">
        <f>VLOOKUP(_Input!W96,_MasterData!$Y$2:$Z$15,2,FALSE)</f>
        <v>&amp;ai;CompanyMEEPL</v>
      </c>
      <c r="D96" s="2" t="str">
        <f>VLOOKUP(_Input!V96,_MasterData!$W$2:$X$7,2,FALSE)</f>
        <v>&amp;ai;Quote-PDF</v>
      </c>
      <c r="E96" s="3" t="str">
        <f>VLOOKUP(_Input!T96,_MasterData!$U$2:$V$14,2,FALSE)</f>
        <v>https://my319964.crm.ondemand.com/Language#Language_34PL</v>
      </c>
      <c r="F96" s="3" t="str">
        <f>_xlfn.CONCAT("&amp;ai;",_Input!N96)</f>
        <v>&amp;ai;ROLE_SALES_REP_PL_SP</v>
      </c>
      <c r="G96" s="2" t="str">
        <f>VLOOKUP(_Input!S96,_MasterData!$S$2:$T$3,2,FALSE)</f>
        <v>&amp;as;USERACTIVE</v>
      </c>
      <c r="H96" s="2" t="str">
        <f t="shared" si="4"/>
        <v>&amp;ai;GlowackaP-Person</v>
      </c>
      <c r="I96" s="2" t="str">
        <f>UserPassword!A96</f>
        <v>&amp;ai;GlowackaP_Password</v>
      </c>
      <c r="J96" s="3" t="s">
        <v>108</v>
      </c>
      <c r="K96" s="3" t="s">
        <v>108</v>
      </c>
      <c r="L96" s="3" t="s">
        <v>106</v>
      </c>
      <c r="M96" s="3" t="s">
        <v>106</v>
      </c>
      <c r="N96" s="3">
        <f>_Input!J96</f>
        <v>0</v>
      </c>
      <c r="O96" s="3">
        <f>_Input!I96</f>
        <v>8000000722</v>
      </c>
      <c r="P96" s="3" t="s">
        <v>172</v>
      </c>
      <c r="Q96" s="3" t="s">
        <v>100</v>
      </c>
      <c r="R96" s="3" t="str">
        <f t="shared" si="5"/>
        <v>GlowackaP@en</v>
      </c>
      <c r="S96" s="3"/>
      <c r="T96" s="3"/>
      <c r="U96" s="3"/>
    </row>
    <row r="97" spans="1:21" x14ac:dyDescent="0.25">
      <c r="A97" s="3" t="str">
        <f t="shared" ref="A97:A121" si="6">CONCATENATE("&amp;ai;",B97)</f>
        <v>&amp;ai;BorbiroL</v>
      </c>
      <c r="B97" s="3" t="str">
        <f>Person!O97</f>
        <v>BorbiroL</v>
      </c>
      <c r="C97" s="3" t="str">
        <f>VLOOKUP(_Input!W97,_MasterData!$Y$2:$Z$15,2,FALSE)</f>
        <v>&amp;ai;CompanyMEEPL</v>
      </c>
      <c r="D97" s="2" t="str">
        <f>VLOOKUP(_Input!V97,_MasterData!$W$2:$X$7,2,FALSE)</f>
        <v>&amp;ai;Quote-PDF</v>
      </c>
      <c r="E97" s="3" t="str">
        <f>VLOOKUP(_Input!T97,_MasterData!$U$2:$V$14,2,FALSE)</f>
        <v>&amp;ai;English</v>
      </c>
      <c r="F97" s="3" t="str">
        <f>_xlfn.CONCAT("&amp;ai;",_Input!N97)</f>
        <v>&amp;ai;ROLE_SALES_REP_HU</v>
      </c>
      <c r="G97" s="2" t="str">
        <f>VLOOKUP(_Input!S97,_MasterData!$S$2:$T$3,2,FALSE)</f>
        <v>&amp;as;USERACTIVE</v>
      </c>
      <c r="H97" s="2" t="str">
        <f t="shared" ref="H97:H121" si="7">CONCATENATE(A97,"-Person")</f>
        <v>&amp;ai;BorbiroL-Person</v>
      </c>
      <c r="I97" s="2" t="str">
        <f>UserPassword!A97</f>
        <v>&amp;ai;BorbiroL_Password</v>
      </c>
      <c r="J97" s="3" t="s">
        <v>108</v>
      </c>
      <c r="K97" s="3" t="s">
        <v>108</v>
      </c>
      <c r="L97" s="3" t="s">
        <v>106</v>
      </c>
      <c r="M97" s="3" t="s">
        <v>106</v>
      </c>
      <c r="N97" s="3">
        <f>_Input!J97</f>
        <v>1770000395</v>
      </c>
      <c r="O97" s="3">
        <f>_Input!I97</f>
        <v>8000000693</v>
      </c>
      <c r="P97" s="3" t="s">
        <v>172</v>
      </c>
      <c r="Q97" s="3" t="s">
        <v>100</v>
      </c>
      <c r="R97" s="3" t="str">
        <f t="shared" ref="R97:R121" si="8">CONCATENATE(B97,"@en")</f>
        <v>BorbiroL@en</v>
      </c>
      <c r="S97" s="3"/>
      <c r="T97" s="3"/>
      <c r="U97" s="3"/>
    </row>
    <row r="98" spans="1:21" x14ac:dyDescent="0.25">
      <c r="A98" s="3" t="str">
        <f t="shared" si="6"/>
        <v>&amp;ai;KOTZM</v>
      </c>
      <c r="B98" s="3" t="str">
        <f>Person!O98</f>
        <v>KOTZM</v>
      </c>
      <c r="C98" s="3" t="str">
        <f>VLOOKUP(_Input!W98,_MasterData!$Y$2:$Z$15,2,FALSE)</f>
        <v>&amp;ai;CompanyMEEPL</v>
      </c>
      <c r="D98" s="2" t="str">
        <f>VLOOKUP(_Input!V98,_MasterData!$W$2:$X$7,2,FALSE)</f>
        <v>&amp;ai;Quote-PDF</v>
      </c>
      <c r="E98" s="3" t="str">
        <f>VLOOKUP(_Input!T98,_MasterData!$U$2:$V$14,2,FALSE)</f>
        <v>https://my319964.crm.ondemand.com/Language#Language_34PL</v>
      </c>
      <c r="F98" s="3" t="str">
        <f>_xlfn.CONCAT("&amp;ai;",_Input!N98)</f>
        <v>&amp;ai;ROLE_SALES_REP_PL_SP</v>
      </c>
      <c r="G98" s="2" t="str">
        <f>VLOOKUP(_Input!S98,_MasterData!$S$2:$T$3,2,FALSE)</f>
        <v>&amp;as;USERACTIVE</v>
      </c>
      <c r="H98" s="2" t="str">
        <f t="shared" si="7"/>
        <v>&amp;ai;KOTZM-Person</v>
      </c>
      <c r="I98" s="2" t="str">
        <f>UserPassword!A98</f>
        <v>&amp;ai;KOTZM_Password</v>
      </c>
      <c r="J98" s="3" t="s">
        <v>108</v>
      </c>
      <c r="K98" s="3" t="s">
        <v>108</v>
      </c>
      <c r="L98" s="3" t="s">
        <v>106</v>
      </c>
      <c r="M98" s="3" t="s">
        <v>106</v>
      </c>
      <c r="N98" s="3">
        <f>_Input!J98</f>
        <v>0</v>
      </c>
      <c r="O98" s="3">
        <f>_Input!I98</f>
        <v>8000000731</v>
      </c>
      <c r="P98" s="3" t="s">
        <v>172</v>
      </c>
      <c r="Q98" s="3" t="s">
        <v>100</v>
      </c>
      <c r="R98" s="3" t="str">
        <f t="shared" si="8"/>
        <v>KOTZM@en</v>
      </c>
      <c r="S98" s="3"/>
      <c r="T98" s="3"/>
      <c r="U98" s="3"/>
    </row>
    <row r="99" spans="1:21" x14ac:dyDescent="0.25">
      <c r="A99" s="3" t="str">
        <f t="shared" si="6"/>
        <v>&amp;ai;LIBICHERR</v>
      </c>
      <c r="B99" s="3" t="str">
        <f>Person!O99</f>
        <v>LIBICHERR</v>
      </c>
      <c r="C99" s="3" t="str">
        <f>VLOOKUP(_Input!W99,_MasterData!$Y$2:$Z$15,2,FALSE)</f>
        <v>&amp;ai;CompanyMEEPL</v>
      </c>
      <c r="D99" s="2" t="str">
        <f>VLOOKUP(_Input!V99,_MasterData!$W$2:$X$7,2,FALSE)</f>
        <v>&amp;ai;Quote-PDF</v>
      </c>
      <c r="E99" s="3" t="str">
        <f>VLOOKUP(_Input!T99,_MasterData!$U$2:$V$14,2,FALSE)</f>
        <v>&amp;ai;English</v>
      </c>
      <c r="F99" s="3" t="str">
        <f>_xlfn.CONCAT("&amp;ai;",_Input!N99)</f>
        <v>&amp;ai;ROLE_SALES_REP_CZ</v>
      </c>
      <c r="G99" s="2" t="str">
        <f>VLOOKUP(_Input!S99,_MasterData!$S$2:$T$3,2,FALSE)</f>
        <v>&amp;as;USERACTIVE</v>
      </c>
      <c r="H99" s="2" t="str">
        <f t="shared" si="7"/>
        <v>&amp;ai;LIBICHERR-Person</v>
      </c>
      <c r="I99" s="2" t="str">
        <f>UserPassword!A99</f>
        <v>&amp;ai;LIBICHERR_Password</v>
      </c>
      <c r="J99" s="3" t="s">
        <v>108</v>
      </c>
      <c r="K99" s="3" t="s">
        <v>108</v>
      </c>
      <c r="L99" s="3" t="s">
        <v>106</v>
      </c>
      <c r="M99" s="3" t="s">
        <v>106</v>
      </c>
      <c r="N99" s="3">
        <f>_Input!J99</f>
        <v>1770000360</v>
      </c>
      <c r="O99" s="3">
        <f>_Input!I99</f>
        <v>8000000706</v>
      </c>
      <c r="P99" s="3" t="s">
        <v>172</v>
      </c>
      <c r="Q99" s="3" t="s">
        <v>100</v>
      </c>
      <c r="R99" s="3" t="str">
        <f t="shared" si="8"/>
        <v>LIBICHERR@en</v>
      </c>
      <c r="S99" s="3"/>
      <c r="T99" s="3"/>
      <c r="U99" s="3"/>
    </row>
    <row r="100" spans="1:21" x14ac:dyDescent="0.25">
      <c r="A100" s="3" t="str">
        <f t="shared" si="6"/>
        <v>&amp;ai;PIA.IWAR</v>
      </c>
      <c r="B100" s="3" t="str">
        <f>Person!O100</f>
        <v>PIA.IWAR</v>
      </c>
      <c r="C100" s="3" t="str">
        <f>VLOOKUP(_Input!W100,_MasterData!$Y$2:$Z$15,2,FALSE)</f>
        <v>&amp;ai;CompanyMEE</v>
      </c>
      <c r="D100" s="2" t="str">
        <f>VLOOKUP(_Input!V100,_MasterData!$W$2:$X$7,2,FALSE)</f>
        <v>&amp;ai;QuoteScan-PDF</v>
      </c>
      <c r="E100" s="3" t="str">
        <f>VLOOKUP(_Input!T100,_MasterData!$U$2:$V$14,2,FALSE)</f>
        <v>&amp;ai;English</v>
      </c>
      <c r="F100" s="3" t="str">
        <f>_xlfn.CONCAT("&amp;ai;",_Input!N100)</f>
        <v>&amp;ai;ROLE_SALES_REP_NORDIC_SE</v>
      </c>
      <c r="G100" s="2" t="str">
        <f>VLOOKUP(_Input!S100,_MasterData!$S$2:$T$3,2,FALSE)</f>
        <v>&amp;as;USERACTIVE</v>
      </c>
      <c r="H100" s="2" t="str">
        <f t="shared" si="7"/>
        <v>&amp;ai;PIA.IWAR-Person</v>
      </c>
      <c r="I100" s="2" t="str">
        <f>UserPassword!A100</f>
        <v>&amp;ai;PIA.IWAR_Password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>
        <f>_Input!J100</f>
        <v>0</v>
      </c>
      <c r="O100" s="3" t="str">
        <f>_Input!I100</f>
        <v>8000000610</v>
      </c>
      <c r="P100" s="3" t="s">
        <v>172</v>
      </c>
      <c r="Q100" s="3" t="s">
        <v>100</v>
      </c>
      <c r="R100" s="3" t="str">
        <f t="shared" si="8"/>
        <v>PIA.IWAR@en</v>
      </c>
      <c r="S100" s="3"/>
      <c r="T100" s="3"/>
      <c r="U100" s="3"/>
    </row>
    <row r="101" spans="1:21" x14ac:dyDescent="0.25">
      <c r="A101" s="3" t="str">
        <f t="shared" si="6"/>
        <v>&amp;ai;Christine.Thornqvist</v>
      </c>
      <c r="B101" s="3" t="str">
        <f>Person!O101</f>
        <v>Christine.Thornqvist</v>
      </c>
      <c r="C101" s="3" t="str">
        <f>VLOOKUP(_Input!W101,_MasterData!$Y$2:$Z$15,2,FALSE)</f>
        <v>&amp;ai;CompanyMEE</v>
      </c>
      <c r="D101" s="2" t="str">
        <f>VLOOKUP(_Input!V101,_MasterData!$W$2:$X$7,2,FALSE)</f>
        <v>&amp;ai;QuoteScan-PDF</v>
      </c>
      <c r="E101" s="3" t="str">
        <f>VLOOKUP(_Input!T101,_MasterData!$U$2:$V$14,2,FALSE)</f>
        <v>&amp;ai;English</v>
      </c>
      <c r="F101" s="3" t="str">
        <f>_xlfn.CONCAT("&amp;ai;",_Input!N101)</f>
        <v>&amp;ai;ROLE_SALES_REP_NORDIC_SE</v>
      </c>
      <c r="G101" s="2" t="str">
        <f>VLOOKUP(_Input!S101,_MasterData!$S$2:$T$3,2,FALSE)</f>
        <v>&amp;as;USERACTIVE</v>
      </c>
      <c r="H101" s="2" t="str">
        <f t="shared" si="7"/>
        <v>&amp;ai;Christine.Thornqvist-Person</v>
      </c>
      <c r="I101" s="2" t="str">
        <f>UserPassword!A101</f>
        <v>&amp;ai;Christine.Thornqvist_Password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>
        <f>_Input!J101</f>
        <v>0</v>
      </c>
      <c r="O101" s="3" t="str">
        <f>_Input!I101</f>
        <v>8000000511</v>
      </c>
      <c r="P101" s="3" t="s">
        <v>172</v>
      </c>
      <c r="Q101" s="3" t="s">
        <v>100</v>
      </c>
      <c r="R101" s="3" t="str">
        <f t="shared" si="8"/>
        <v>Christine.Thornqvist@en</v>
      </c>
      <c r="S101" s="3"/>
      <c r="T101" s="3"/>
      <c r="U101" s="3"/>
    </row>
    <row r="102" spans="1:21" x14ac:dyDescent="0.25">
      <c r="A102" s="3" t="str">
        <f t="shared" si="6"/>
        <v>&amp;ai;Hans.Forsberg</v>
      </c>
      <c r="B102" s="3" t="str">
        <f>Person!O102</f>
        <v>Hans.Forsberg</v>
      </c>
      <c r="C102" s="3" t="str">
        <f>VLOOKUP(_Input!W102,_MasterData!$Y$2:$Z$15,2,FALSE)</f>
        <v>&amp;ai;CompanyMEE</v>
      </c>
      <c r="D102" s="2" t="str">
        <f>VLOOKUP(_Input!V102,_MasterData!$W$2:$X$7,2,FALSE)</f>
        <v>&amp;ai;QuoteScan-PDF</v>
      </c>
      <c r="E102" s="3" t="str">
        <f>VLOOKUP(_Input!T102,_MasterData!$U$2:$V$14,2,FALSE)</f>
        <v>&amp;ai;English</v>
      </c>
      <c r="F102" s="3" t="str">
        <f>_xlfn.CONCAT("&amp;ai;",_Input!N102)</f>
        <v>&amp;ai;ROLE_SALES_REP_NORDIC_SE</v>
      </c>
      <c r="G102" s="2" t="str">
        <f>VLOOKUP(_Input!S102,_MasterData!$S$2:$T$3,2,FALSE)</f>
        <v>&amp;as;USERACTIVE</v>
      </c>
      <c r="H102" s="2" t="str">
        <f t="shared" si="7"/>
        <v>&amp;ai;Hans.Forsberg-Person</v>
      </c>
      <c r="I102" s="2" t="str">
        <f>UserPassword!A102</f>
        <v>&amp;ai;Hans.Forsberg_Password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>
        <f>_Input!J102</f>
        <v>0</v>
      </c>
      <c r="O102" s="3" t="str">
        <f>_Input!I102</f>
        <v>8000000082</v>
      </c>
      <c r="P102" s="3" t="s">
        <v>172</v>
      </c>
      <c r="Q102" s="3" t="s">
        <v>100</v>
      </c>
      <c r="R102" s="3" t="str">
        <f t="shared" si="8"/>
        <v>Hans.Forsberg@en</v>
      </c>
      <c r="S102" s="3"/>
      <c r="T102" s="3"/>
      <c r="U102" s="3"/>
    </row>
    <row r="103" spans="1:21" x14ac:dyDescent="0.25">
      <c r="A103" s="3" t="str">
        <f t="shared" si="6"/>
        <v>&amp;ai;Martin.denHartog</v>
      </c>
      <c r="B103" s="3" t="str">
        <f>Person!O103</f>
        <v>Martin.denHartog</v>
      </c>
      <c r="C103" s="3" t="str">
        <f>VLOOKUP(_Input!W103,_MasterData!$Y$2:$Z$15,2,FALSE)</f>
        <v>&amp;ai;CompanyMEE</v>
      </c>
      <c r="D103" s="2" t="str">
        <f>VLOOKUP(_Input!V103,_MasterData!$W$2:$X$7,2,FALSE)</f>
        <v>&amp;ai;QuoteScan-PDF</v>
      </c>
      <c r="E103" s="3" t="str">
        <f>VLOOKUP(_Input!T103,_MasterData!$U$2:$V$14,2,FALSE)</f>
        <v>&amp;ai;English</v>
      </c>
      <c r="F103" s="3" t="str">
        <f>_xlfn.CONCAT("&amp;ai;",_Input!N103)</f>
        <v>&amp;ai;ROLE_SALES_REP_NORDIC_SE</v>
      </c>
      <c r="G103" s="2" t="str">
        <f>VLOOKUP(_Input!S103,_MasterData!$S$2:$T$3,2,FALSE)</f>
        <v>&amp;as;USERACTIVE</v>
      </c>
      <c r="H103" s="2" t="str">
        <f t="shared" si="7"/>
        <v>&amp;ai;Martin.denHartog-Person</v>
      </c>
      <c r="I103" s="2" t="str">
        <f>UserPassword!A103</f>
        <v>&amp;ai;Martin.denHartog_Password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>
        <f>_Input!J103</f>
        <v>0</v>
      </c>
      <c r="O103" s="3" t="str">
        <f>_Input!I103</f>
        <v>8000000084</v>
      </c>
      <c r="P103" s="3" t="s">
        <v>172</v>
      </c>
      <c r="Q103" s="3" t="s">
        <v>100</v>
      </c>
      <c r="R103" s="3" t="str">
        <f t="shared" si="8"/>
        <v>Martin.denHartog@en</v>
      </c>
      <c r="S103" s="3"/>
      <c r="T103" s="3"/>
      <c r="U103" s="3"/>
    </row>
    <row r="104" spans="1:21" x14ac:dyDescent="0.25">
      <c r="A104" s="3" t="str">
        <f t="shared" si="6"/>
        <v>&amp;ai;Niklas.Rippe</v>
      </c>
      <c r="B104" s="3" t="str">
        <f>Person!O104</f>
        <v>Niklas.Rippe</v>
      </c>
      <c r="C104" s="3" t="str">
        <f>VLOOKUP(_Input!W104,_MasterData!$Y$2:$Z$15,2,FALSE)</f>
        <v>&amp;ai;CompanyMEE</v>
      </c>
      <c r="D104" s="2" t="str">
        <f>VLOOKUP(_Input!V104,_MasterData!$W$2:$X$7,2,FALSE)</f>
        <v>&amp;ai;QuoteScan-PDF</v>
      </c>
      <c r="E104" s="3" t="str">
        <f>VLOOKUP(_Input!T104,_MasterData!$U$2:$V$14,2,FALSE)</f>
        <v>&amp;ai;English</v>
      </c>
      <c r="F104" s="3" t="str">
        <f>_xlfn.CONCAT("&amp;ai;",_Input!N104)</f>
        <v>&amp;ai;ROLE_SALES_REP_NORDIC_SE</v>
      </c>
      <c r="G104" s="2" t="str">
        <f>VLOOKUP(_Input!S104,_MasterData!$S$2:$T$3,2,FALSE)</f>
        <v>&amp;as;USERACTIVE</v>
      </c>
      <c r="H104" s="2" t="str">
        <f t="shared" si="7"/>
        <v>&amp;ai;Niklas.Rippe-Person</v>
      </c>
      <c r="I104" s="2" t="str">
        <f>UserPassword!A104</f>
        <v>&amp;ai;Niklas.Rippe_Password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>
        <f>_Input!J104</f>
        <v>0</v>
      </c>
      <c r="O104" s="3" t="str">
        <f>_Input!I104</f>
        <v>8000000085</v>
      </c>
      <c r="P104" s="3" t="s">
        <v>172</v>
      </c>
      <c r="Q104" s="3" t="s">
        <v>100</v>
      </c>
      <c r="R104" s="3" t="str">
        <f t="shared" si="8"/>
        <v>Niklas.Rippe@en</v>
      </c>
      <c r="S104" s="3"/>
      <c r="T104" s="3"/>
      <c r="U104" s="3"/>
    </row>
    <row r="105" spans="1:21" x14ac:dyDescent="0.25">
      <c r="A105" s="3" t="str">
        <f t="shared" si="6"/>
        <v>&amp;ai;Håkan.Svensson</v>
      </c>
      <c r="B105" s="3" t="str">
        <f>Person!O105</f>
        <v>Håkan.Svensson</v>
      </c>
      <c r="C105" s="3" t="str">
        <f>VLOOKUP(_Input!W105,_MasterData!$Y$2:$Z$15,2,FALSE)</f>
        <v>&amp;ai;CompanyMEE</v>
      </c>
      <c r="D105" s="2" t="str">
        <f>VLOOKUP(_Input!V105,_MasterData!$W$2:$X$7,2,FALSE)</f>
        <v>&amp;ai;QuoteScan-PDF</v>
      </c>
      <c r="E105" s="3" t="str">
        <f>VLOOKUP(_Input!T105,_MasterData!$U$2:$V$14,2,FALSE)</f>
        <v>&amp;ai;English</v>
      </c>
      <c r="F105" s="3" t="str">
        <f>_xlfn.CONCAT("&amp;ai;",_Input!N105)</f>
        <v>&amp;ai;ROLE_SALES_REP_NORDIC_SE</v>
      </c>
      <c r="G105" s="2" t="str">
        <f>VLOOKUP(_Input!S105,_MasterData!$S$2:$T$3,2,FALSE)</f>
        <v>&amp;as;USERACTIVE</v>
      </c>
      <c r="H105" s="2" t="str">
        <f t="shared" si="7"/>
        <v>&amp;ai;Håkan.Svensson-Person</v>
      </c>
      <c r="I105" s="2" t="str">
        <f>UserPassword!A105</f>
        <v>&amp;ai;Håkan.Svensson_Password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>
        <f>_Input!J105</f>
        <v>0</v>
      </c>
      <c r="O105" s="3" t="str">
        <f>_Input!I105</f>
        <v>8000000091</v>
      </c>
      <c r="P105" s="3" t="s">
        <v>172</v>
      </c>
      <c r="Q105" s="3" t="s">
        <v>100</v>
      </c>
      <c r="R105" s="3" t="str">
        <f t="shared" si="8"/>
        <v>Håkan.Svensson@en</v>
      </c>
      <c r="S105" s="3"/>
      <c r="T105" s="3"/>
      <c r="U105" s="3"/>
    </row>
    <row r="106" spans="1:21" x14ac:dyDescent="0.25">
      <c r="A106" s="3" t="str">
        <f t="shared" si="6"/>
        <v>&amp;ai;Maria.Wendt</v>
      </c>
      <c r="B106" s="3" t="str">
        <f>Person!O106</f>
        <v>Maria.Wendt</v>
      </c>
      <c r="C106" s="3" t="str">
        <f>VLOOKUP(_Input!W106,_MasterData!$Y$2:$Z$15,2,FALSE)</f>
        <v>&amp;ai;CompanyMEE</v>
      </c>
      <c r="D106" s="2" t="str">
        <f>VLOOKUP(_Input!V106,_MasterData!$W$2:$X$7,2,FALSE)</f>
        <v>&amp;ai;QuoteScan-PDF</v>
      </c>
      <c r="E106" s="3" t="str">
        <f>VLOOKUP(_Input!T106,_MasterData!$U$2:$V$14,2,FALSE)</f>
        <v>&amp;ai;English</v>
      </c>
      <c r="F106" s="3" t="str">
        <f>_xlfn.CONCAT("&amp;ai;",_Input!N106)</f>
        <v>&amp;ai;ROLE_SALES_REP_NORDIC_SE</v>
      </c>
      <c r="G106" s="2" t="str">
        <f>VLOOKUP(_Input!S106,_MasterData!$S$2:$T$3,2,FALSE)</f>
        <v>&amp;as;USERACTIVE</v>
      </c>
      <c r="H106" s="2" t="str">
        <f t="shared" si="7"/>
        <v>&amp;ai;Maria.Wendt-Person</v>
      </c>
      <c r="I106" s="2" t="str">
        <f>UserPassword!A106</f>
        <v>&amp;ai;Maria.Wendt_Password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>
        <f>_Input!J106</f>
        <v>0</v>
      </c>
      <c r="O106" s="3" t="str">
        <f>_Input!I106</f>
        <v>8000000100</v>
      </c>
      <c r="P106" s="3" t="s">
        <v>172</v>
      </c>
      <c r="Q106" s="3" t="s">
        <v>100</v>
      </c>
      <c r="R106" s="3" t="str">
        <f t="shared" si="8"/>
        <v>Maria.Wendt@en</v>
      </c>
      <c r="S106" s="3"/>
      <c r="T106" s="3"/>
      <c r="U106" s="3"/>
    </row>
    <row r="107" spans="1:21" x14ac:dyDescent="0.25">
      <c r="A107" s="3" t="str">
        <f t="shared" si="6"/>
        <v>&amp;ai;Magnus.Edblom</v>
      </c>
      <c r="B107" s="3" t="str">
        <f>Person!O107</f>
        <v>Magnus.Edblom</v>
      </c>
      <c r="C107" s="3" t="str">
        <f>VLOOKUP(_Input!W107,_MasterData!$Y$2:$Z$15,2,FALSE)</f>
        <v>&amp;ai;CompanyMEE</v>
      </c>
      <c r="D107" s="2" t="str">
        <f>VLOOKUP(_Input!V107,_MasterData!$W$2:$X$7,2,FALSE)</f>
        <v>&amp;ai;QuoteScan-PDF</v>
      </c>
      <c r="E107" s="3" t="str">
        <f>VLOOKUP(_Input!T107,_MasterData!$U$2:$V$14,2,FALSE)</f>
        <v>&amp;ai;English</v>
      </c>
      <c r="F107" s="3" t="str">
        <f>_xlfn.CONCAT("&amp;ai;",_Input!N107)</f>
        <v>&amp;ai;ROLE_SALES_REP_NORDIC_SE</v>
      </c>
      <c r="G107" s="2" t="str">
        <f>VLOOKUP(_Input!S107,_MasterData!$S$2:$T$3,2,FALSE)</f>
        <v>&amp;as;USERACTIVE</v>
      </c>
      <c r="H107" s="2" t="str">
        <f t="shared" si="7"/>
        <v>&amp;ai;Magnus.Edblom-Person</v>
      </c>
      <c r="I107" s="2" t="str">
        <f>UserPassword!A107</f>
        <v>&amp;ai;Magnus.Edblom_Password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>
        <f>_Input!J107</f>
        <v>0</v>
      </c>
      <c r="O107" s="3" t="str">
        <f>_Input!I107</f>
        <v>8000000101</v>
      </c>
      <c r="P107" s="3" t="s">
        <v>172</v>
      </c>
      <c r="Q107" s="3" t="s">
        <v>100</v>
      </c>
      <c r="R107" s="3" t="str">
        <f t="shared" si="8"/>
        <v>Magnus.Edblom@en</v>
      </c>
      <c r="S107" s="3"/>
      <c r="T107" s="3"/>
      <c r="U107" s="3"/>
    </row>
    <row r="108" spans="1:21" x14ac:dyDescent="0.25">
      <c r="A108" s="3" t="str">
        <f t="shared" si="6"/>
        <v>&amp;ai;Daniel.Dahlberg</v>
      </c>
      <c r="B108" s="3" t="str">
        <f>Person!O108</f>
        <v>Daniel.Dahlberg</v>
      </c>
      <c r="C108" s="3" t="str">
        <f>VLOOKUP(_Input!W108,_MasterData!$Y$2:$Z$15,2,FALSE)</f>
        <v>&amp;ai;CompanyMEE</v>
      </c>
      <c r="D108" s="2" t="str">
        <f>VLOOKUP(_Input!V108,_MasterData!$W$2:$X$7,2,FALSE)</f>
        <v>&amp;ai;QuoteScan-PDF</v>
      </c>
      <c r="E108" s="3" t="str">
        <f>VLOOKUP(_Input!T108,_MasterData!$U$2:$V$14,2,FALSE)</f>
        <v>&amp;ai;English</v>
      </c>
      <c r="F108" s="3" t="str">
        <f>_xlfn.CONCAT("&amp;ai;",_Input!N108)</f>
        <v>&amp;ai;ROLE_SALES_REP_NORDIC_SE</v>
      </c>
      <c r="G108" s="2" t="str">
        <f>VLOOKUP(_Input!S108,_MasterData!$S$2:$T$3,2,FALSE)</f>
        <v>&amp;as;USERACTIVE</v>
      </c>
      <c r="H108" s="2" t="str">
        <f t="shared" si="7"/>
        <v>&amp;ai;Daniel.Dahlberg-Person</v>
      </c>
      <c r="I108" s="2" t="str">
        <f>UserPassword!A108</f>
        <v>&amp;ai;Daniel.Dahlberg_Password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>
        <f>_Input!J108</f>
        <v>0</v>
      </c>
      <c r="O108" s="3" t="str">
        <f>_Input!I108</f>
        <v>8000000102</v>
      </c>
      <c r="P108" s="3" t="s">
        <v>172</v>
      </c>
      <c r="Q108" s="3" t="s">
        <v>100</v>
      </c>
      <c r="R108" s="3" t="str">
        <f t="shared" si="8"/>
        <v>Daniel.Dahlberg@en</v>
      </c>
      <c r="S108" s="3"/>
      <c r="T108" s="3"/>
      <c r="U108" s="3"/>
    </row>
    <row r="109" spans="1:21" x14ac:dyDescent="0.25">
      <c r="A109" s="3" t="str">
        <f t="shared" si="6"/>
        <v>&amp;ai;Ronny.Annerqvist</v>
      </c>
      <c r="B109" s="3" t="str">
        <f>Person!O109</f>
        <v>Ronny.Annerqvist</v>
      </c>
      <c r="C109" s="3" t="str">
        <f>VLOOKUP(_Input!W109,_MasterData!$Y$2:$Z$15,2,FALSE)</f>
        <v>&amp;ai;CompanyMEE</v>
      </c>
      <c r="D109" s="2" t="str">
        <f>VLOOKUP(_Input!V109,_MasterData!$W$2:$X$7,2,FALSE)</f>
        <v>&amp;ai;QuoteScan-PDF</v>
      </c>
      <c r="E109" s="3" t="str">
        <f>VLOOKUP(_Input!T109,_MasterData!$U$2:$V$14,2,FALSE)</f>
        <v>&amp;ai;English</v>
      </c>
      <c r="F109" s="3" t="str">
        <f>_xlfn.CONCAT("&amp;ai;",_Input!N109)</f>
        <v>&amp;ai;ROLE_SALES_REP_NORDIC_SE</v>
      </c>
      <c r="G109" s="2" t="str">
        <f>VLOOKUP(_Input!S109,_MasterData!$S$2:$T$3,2,FALSE)</f>
        <v>&amp;as;USERACTIVE</v>
      </c>
      <c r="H109" s="2" t="str">
        <f t="shared" si="7"/>
        <v>&amp;ai;Ronny.Annerqvist-Person</v>
      </c>
      <c r="I109" s="2" t="str">
        <f>UserPassword!A109</f>
        <v>&amp;ai;Ronny.Annerqvist_Password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>
        <f>_Input!J109</f>
        <v>0</v>
      </c>
      <c r="O109" s="3" t="str">
        <f>_Input!I109</f>
        <v>8000000164</v>
      </c>
      <c r="P109" s="3" t="s">
        <v>172</v>
      </c>
      <c r="Q109" s="3" t="s">
        <v>100</v>
      </c>
      <c r="R109" s="3" t="str">
        <f t="shared" si="8"/>
        <v>Ronny.Annerqvist@en</v>
      </c>
      <c r="S109" s="3"/>
      <c r="T109" s="3"/>
      <c r="U109" s="3"/>
    </row>
    <row r="110" spans="1:21" x14ac:dyDescent="0.25">
      <c r="A110" s="3" t="str">
        <f t="shared" si="6"/>
        <v>&amp;ai;Lars.Celano</v>
      </c>
      <c r="B110" s="3" t="str">
        <f>Person!O110</f>
        <v>Lars.Celano</v>
      </c>
      <c r="C110" s="3" t="str">
        <f>VLOOKUP(_Input!W110,_MasterData!$Y$2:$Z$15,2,FALSE)</f>
        <v>&amp;ai;CompanyMEE</v>
      </c>
      <c r="D110" s="2" t="str">
        <f>VLOOKUP(_Input!V110,_MasterData!$W$2:$X$7,2,FALSE)</f>
        <v>&amp;ai;QuoteScan-PDF</v>
      </c>
      <c r="E110" s="3" t="str">
        <f>VLOOKUP(_Input!T110,_MasterData!$U$2:$V$14,2,FALSE)</f>
        <v>&amp;ai;English</v>
      </c>
      <c r="F110" s="3" t="str">
        <f>_xlfn.CONCAT("&amp;ai;",_Input!N110)</f>
        <v>&amp;ai;ROLE_SALES_REP_NORDIC_SE</v>
      </c>
      <c r="G110" s="2" t="str">
        <f>VLOOKUP(_Input!S110,_MasterData!$S$2:$T$3,2,FALSE)</f>
        <v>&amp;as;USERACTIVE</v>
      </c>
      <c r="H110" s="2" t="str">
        <f t="shared" si="7"/>
        <v>&amp;ai;Lars.Celano-Person</v>
      </c>
      <c r="I110" s="2" t="str">
        <f>UserPassword!A110</f>
        <v>&amp;ai;Lars.Celano_Password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>
        <f>_Input!J110</f>
        <v>0</v>
      </c>
      <c r="O110" s="3" t="str">
        <f>_Input!I110</f>
        <v>8000000170</v>
      </c>
      <c r="P110" s="3" t="s">
        <v>172</v>
      </c>
      <c r="Q110" s="3" t="s">
        <v>100</v>
      </c>
      <c r="R110" s="3" t="str">
        <f t="shared" si="8"/>
        <v>Lars.Celano@en</v>
      </c>
      <c r="S110" s="3"/>
      <c r="T110" s="3"/>
      <c r="U110" s="3"/>
    </row>
    <row r="111" spans="1:21" x14ac:dyDescent="0.25">
      <c r="A111" s="3" t="str">
        <f t="shared" si="6"/>
        <v>&amp;ai;Sigvard.Vågerdal</v>
      </c>
      <c r="B111" s="3" t="str">
        <f>Person!O111</f>
        <v>Sigvard.Vågerdal</v>
      </c>
      <c r="C111" s="3" t="str">
        <f>VLOOKUP(_Input!W111,_MasterData!$Y$2:$Z$15,2,FALSE)</f>
        <v>&amp;ai;CompanyMEE</v>
      </c>
      <c r="D111" s="2" t="str">
        <f>VLOOKUP(_Input!V111,_MasterData!$W$2:$X$7,2,FALSE)</f>
        <v>&amp;ai;QuoteScan-PDF</v>
      </c>
      <c r="E111" s="3" t="str">
        <f>VLOOKUP(_Input!T111,_MasterData!$U$2:$V$14,2,FALSE)</f>
        <v>&amp;ai;English</v>
      </c>
      <c r="F111" s="3" t="str">
        <f>_xlfn.CONCAT("&amp;ai;",_Input!N111)</f>
        <v>&amp;ai;ROLE_SALES_REP_NORDIC_SE</v>
      </c>
      <c r="G111" s="2" t="str">
        <f>VLOOKUP(_Input!S111,_MasterData!$S$2:$T$3,2,FALSE)</f>
        <v>&amp;as;USERACTIVE</v>
      </c>
      <c r="H111" s="2" t="str">
        <f t="shared" si="7"/>
        <v>&amp;ai;Sigvard.Vågerdal-Person</v>
      </c>
      <c r="I111" s="2" t="str">
        <f>UserPassword!A111</f>
        <v>&amp;ai;Sigvard.Vågerdal_Password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>
        <f>_Input!J111</f>
        <v>0</v>
      </c>
      <c r="O111" s="3" t="str">
        <f>_Input!I111</f>
        <v>8000000224</v>
      </c>
      <c r="P111" s="3" t="s">
        <v>172</v>
      </c>
      <c r="Q111" s="3" t="s">
        <v>100</v>
      </c>
      <c r="R111" s="3" t="str">
        <f t="shared" si="8"/>
        <v>Sigvard.Vågerdal@en</v>
      </c>
      <c r="S111" s="3"/>
      <c r="T111" s="3"/>
      <c r="U111" s="3"/>
    </row>
    <row r="112" spans="1:21" x14ac:dyDescent="0.25">
      <c r="A112" s="3" t="str">
        <f t="shared" si="6"/>
        <v>&amp;ai;Grimsgaardi</v>
      </c>
      <c r="B112" s="3" t="str">
        <f>Person!O112</f>
        <v>Grimsgaardi</v>
      </c>
      <c r="C112" s="3" t="str">
        <f>VLOOKUP(_Input!W112,_MasterData!$Y$2:$Z$15,2,FALSE)</f>
        <v>&amp;ai;CompanyMEE</v>
      </c>
      <c r="D112" s="2" t="str">
        <f>VLOOKUP(_Input!V112,_MasterData!$W$2:$X$7,2,FALSE)</f>
        <v>&amp;ai;QuoteScan-PDF</v>
      </c>
      <c r="E112" s="3" t="str">
        <f>VLOOKUP(_Input!T112,_MasterData!$U$2:$V$14,2,FALSE)</f>
        <v>&amp;ai;English</v>
      </c>
      <c r="F112" s="3" t="str">
        <f>_xlfn.CONCAT("&amp;ai;",_Input!N112)</f>
        <v>&amp;ai;ROLE_SALES_REP_NORDIC_NO</v>
      </c>
      <c r="G112" s="2" t="str">
        <f>VLOOKUP(_Input!S112,_MasterData!$S$2:$T$3,2,FALSE)</f>
        <v>&amp;as;USERACTIVE</v>
      </c>
      <c r="H112" s="2" t="str">
        <f t="shared" si="7"/>
        <v>&amp;ai;Grimsgaardi-Person</v>
      </c>
      <c r="I112" s="2" t="str">
        <f>UserPassword!A112</f>
        <v>&amp;ai;Grimsgaardi_Password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>
        <f>_Input!J112</f>
        <v>0</v>
      </c>
      <c r="O112" s="3" t="str">
        <f>_Input!I112</f>
        <v>8000000356</v>
      </c>
      <c r="P112" s="3" t="s">
        <v>172</v>
      </c>
      <c r="Q112" s="3" t="s">
        <v>100</v>
      </c>
      <c r="R112" s="3" t="str">
        <f t="shared" si="8"/>
        <v>Grimsgaardi@en</v>
      </c>
      <c r="S112" s="3"/>
      <c r="T112" s="3"/>
      <c r="U112" s="3"/>
    </row>
    <row r="113" spans="1:21" x14ac:dyDescent="0.25">
      <c r="A113" s="3" t="str">
        <f t="shared" si="6"/>
        <v>&amp;ai;Aase</v>
      </c>
      <c r="B113" s="3" t="str">
        <f>Person!O113</f>
        <v>Aase</v>
      </c>
      <c r="C113" s="3" t="str">
        <f>VLOOKUP(_Input!W113,_MasterData!$Y$2:$Z$15,2,FALSE)</f>
        <v>&amp;ai;CompanyMEE</v>
      </c>
      <c r="D113" s="2" t="str">
        <f>VLOOKUP(_Input!V113,_MasterData!$W$2:$X$7,2,FALSE)</f>
        <v>&amp;ai;QuoteScan-PDF</v>
      </c>
      <c r="E113" s="3" t="str">
        <f>VLOOKUP(_Input!T113,_MasterData!$U$2:$V$14,2,FALSE)</f>
        <v>&amp;ai;English</v>
      </c>
      <c r="F113" s="3" t="str">
        <f>_xlfn.CONCAT("&amp;ai;",_Input!N113)</f>
        <v>&amp;ai;ROLE_SALES_REP_NORDIC_NO</v>
      </c>
      <c r="G113" s="2" t="str">
        <f>VLOOKUP(_Input!S113,_MasterData!$S$2:$T$3,2,FALSE)</f>
        <v>&amp;as;USERACTIVE</v>
      </c>
      <c r="H113" s="2" t="str">
        <f t="shared" si="7"/>
        <v>&amp;ai;Aase-Person</v>
      </c>
      <c r="I113" s="2" t="str">
        <f>UserPassword!A113</f>
        <v>&amp;ai;Aase_Password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>
        <f>_Input!J113</f>
        <v>0</v>
      </c>
      <c r="O113" s="3" t="str">
        <f>_Input!I113</f>
        <v>8000000358</v>
      </c>
      <c r="P113" s="3" t="s">
        <v>172</v>
      </c>
      <c r="Q113" s="3" t="s">
        <v>100</v>
      </c>
      <c r="R113" s="3" t="str">
        <f t="shared" si="8"/>
        <v>Aase@en</v>
      </c>
      <c r="S113" s="3"/>
      <c r="T113" s="3"/>
      <c r="U113" s="3"/>
    </row>
    <row r="114" spans="1:21" x14ac:dyDescent="0.25">
      <c r="A114" s="3" t="str">
        <f t="shared" si="6"/>
        <v>&amp;ai;Bergfloedtj</v>
      </c>
      <c r="B114" s="3" t="str">
        <f>Person!O114</f>
        <v>Bergfloedtj</v>
      </c>
      <c r="C114" s="3" t="str">
        <f>VLOOKUP(_Input!W114,_MasterData!$Y$2:$Z$15,2,FALSE)</f>
        <v>&amp;ai;CompanyMEE</v>
      </c>
      <c r="D114" s="2" t="str">
        <f>VLOOKUP(_Input!V114,_MasterData!$W$2:$X$7,2,FALSE)</f>
        <v>&amp;ai;QuoteScan-PDF</v>
      </c>
      <c r="E114" s="3" t="str">
        <f>VLOOKUP(_Input!T114,_MasterData!$U$2:$V$14,2,FALSE)</f>
        <v>&amp;ai;English</v>
      </c>
      <c r="F114" s="3" t="str">
        <f>_xlfn.CONCAT("&amp;ai;",_Input!N114)</f>
        <v>&amp;ai;ROLE_SALES_REP_NORDIC_NO</v>
      </c>
      <c r="G114" s="2" t="str">
        <f>VLOOKUP(_Input!S114,_MasterData!$S$2:$T$3,2,FALSE)</f>
        <v>&amp;as;USERACTIVE</v>
      </c>
      <c r="H114" s="2" t="str">
        <f t="shared" si="7"/>
        <v>&amp;ai;Bergfloedtj-Person</v>
      </c>
      <c r="I114" s="2" t="str">
        <f>UserPassword!A114</f>
        <v>&amp;ai;Bergfloedtj_Password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>
        <f>_Input!J114</f>
        <v>0</v>
      </c>
      <c r="O114" s="3" t="str">
        <f>_Input!I114</f>
        <v>8000000361</v>
      </c>
      <c r="P114" s="3" t="s">
        <v>172</v>
      </c>
      <c r="Q114" s="3" t="s">
        <v>100</v>
      </c>
      <c r="R114" s="3" t="str">
        <f t="shared" si="8"/>
        <v>Bergfloedtj@en</v>
      </c>
      <c r="S114" s="3"/>
      <c r="T114" s="3"/>
      <c r="U114" s="3"/>
    </row>
    <row r="115" spans="1:21" x14ac:dyDescent="0.25">
      <c r="A115" s="3" t="str">
        <f t="shared" si="6"/>
        <v>&amp;ai;Maelandap</v>
      </c>
      <c r="B115" s="3" t="str">
        <f>Person!O115</f>
        <v>Maelandap</v>
      </c>
      <c r="C115" s="3" t="str">
        <f>VLOOKUP(_Input!W115,_MasterData!$Y$2:$Z$15,2,FALSE)</f>
        <v>&amp;ai;CompanyMEE</v>
      </c>
      <c r="D115" s="2" t="str">
        <f>VLOOKUP(_Input!V115,_MasterData!$W$2:$X$7,2,FALSE)</f>
        <v>&amp;ai;QuoteScan-PDF</v>
      </c>
      <c r="E115" s="3" t="str">
        <f>VLOOKUP(_Input!T115,_MasterData!$U$2:$V$14,2,FALSE)</f>
        <v>&amp;ai;English</v>
      </c>
      <c r="F115" s="3" t="str">
        <f>_xlfn.CONCAT("&amp;ai;",_Input!N115)</f>
        <v>&amp;ai;ROLE_SALES_REP_NORDIC_NO</v>
      </c>
      <c r="G115" s="2" t="str">
        <f>VLOOKUP(_Input!S115,_MasterData!$S$2:$T$3,2,FALSE)</f>
        <v>&amp;as;USERACTIVE</v>
      </c>
      <c r="H115" s="2" t="str">
        <f t="shared" si="7"/>
        <v>&amp;ai;Maelandap-Person</v>
      </c>
      <c r="I115" s="2" t="str">
        <f>UserPassword!A115</f>
        <v>&amp;ai;Maelandap_Password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>
        <f>_Input!J115</f>
        <v>0</v>
      </c>
      <c r="O115" s="3" t="str">
        <f>_Input!I115</f>
        <v>8000000563</v>
      </c>
      <c r="P115" s="3" t="s">
        <v>172</v>
      </c>
      <c r="Q115" s="3" t="s">
        <v>100</v>
      </c>
      <c r="R115" s="3" t="str">
        <f t="shared" si="8"/>
        <v>Maelandap@en</v>
      </c>
      <c r="S115" s="3"/>
      <c r="T115" s="3"/>
      <c r="U115" s="3"/>
    </row>
    <row r="116" spans="1:21" x14ac:dyDescent="0.25">
      <c r="A116" s="3" t="str">
        <f t="shared" si="6"/>
        <v>&amp;ai;Markussenb</v>
      </c>
      <c r="B116" s="3" t="str">
        <f>Person!O116</f>
        <v>Markussenb</v>
      </c>
      <c r="C116" s="3" t="str">
        <f>VLOOKUP(_Input!W116,_MasterData!$Y$2:$Z$15,2,FALSE)</f>
        <v>&amp;ai;CompanyMEE</v>
      </c>
      <c r="D116" s="2" t="str">
        <f>VLOOKUP(_Input!V116,_MasterData!$W$2:$X$7,2,FALSE)</f>
        <v>&amp;ai;QuoteScan-PDF</v>
      </c>
      <c r="E116" s="3" t="str">
        <f>VLOOKUP(_Input!T116,_MasterData!$U$2:$V$14,2,FALSE)</f>
        <v>&amp;ai;English</v>
      </c>
      <c r="F116" s="3" t="str">
        <f>_xlfn.CONCAT("&amp;ai;",_Input!N116)</f>
        <v>&amp;ai;ROLE_SALES_REP_NORDIC_NO</v>
      </c>
      <c r="G116" s="2" t="str">
        <f>VLOOKUP(_Input!S116,_MasterData!$S$2:$T$3,2,FALSE)</f>
        <v>&amp;as;USERACTIVE</v>
      </c>
      <c r="H116" s="2" t="str">
        <f t="shared" si="7"/>
        <v>&amp;ai;Markussenb-Person</v>
      </c>
      <c r="I116" s="2" t="str">
        <f>UserPassword!A116</f>
        <v>&amp;ai;Markussenb_Password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>
        <f>_Input!J116</f>
        <v>0</v>
      </c>
      <c r="O116" s="3" t="str">
        <f>_Input!I116</f>
        <v>8000000564</v>
      </c>
      <c r="P116" s="3" t="s">
        <v>172</v>
      </c>
      <c r="Q116" s="3" t="s">
        <v>100</v>
      </c>
      <c r="R116" s="3" t="str">
        <f t="shared" si="8"/>
        <v>Markussenb@en</v>
      </c>
      <c r="S116" s="3"/>
      <c r="T116" s="3"/>
      <c r="U116" s="3"/>
    </row>
    <row r="117" spans="1:21" x14ac:dyDescent="0.25">
      <c r="A117" s="3" t="str">
        <f t="shared" si="6"/>
        <v>&amp;ai;Ella-Magda.Axenram</v>
      </c>
      <c r="B117" s="3" t="str">
        <f>Person!O117</f>
        <v>Ella-Magda.Axenram</v>
      </c>
      <c r="C117" s="3" t="str">
        <f>VLOOKUP(_Input!W117,_MasterData!$Y$2:$Z$15,2,FALSE)</f>
        <v>&amp;ai;CompanyMEE</v>
      </c>
      <c r="D117" s="2" t="str">
        <f>VLOOKUP(_Input!V117,_MasterData!$W$2:$X$7,2,FALSE)</f>
        <v>&amp;ai;QuoteScan-PDF</v>
      </c>
      <c r="E117" s="3" t="str">
        <f>VLOOKUP(_Input!T117,_MasterData!$U$2:$V$14,2,FALSE)</f>
        <v>&amp;ai;English</v>
      </c>
      <c r="F117" s="3" t="str">
        <f>_xlfn.CONCAT("&amp;ai;",_Input!N117)</f>
        <v>&amp;ai;ROLE_SALES_REP_NORDIC_SE</v>
      </c>
      <c r="G117" s="2" t="str">
        <f>VLOOKUP(_Input!S117,_MasterData!$S$2:$T$3,2,FALSE)</f>
        <v>&amp;as;USERACTIVE</v>
      </c>
      <c r="H117" s="2" t="str">
        <f t="shared" si="7"/>
        <v>&amp;ai;Ella-Magda.Axenram-Person</v>
      </c>
      <c r="I117" s="2" t="str">
        <f>UserPassword!A117</f>
        <v>&amp;ai;Ella-Magda.Axenram_Password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>
        <f>_Input!J117</f>
        <v>0</v>
      </c>
      <c r="O117" s="3" t="str">
        <f>_Input!I117</f>
        <v>8000000600</v>
      </c>
      <c r="P117" s="3" t="s">
        <v>172</v>
      </c>
      <c r="Q117" s="3" t="s">
        <v>100</v>
      </c>
      <c r="R117" s="3" t="str">
        <f t="shared" si="8"/>
        <v>Ella-Magda.Axenram@en</v>
      </c>
      <c r="S117" s="3"/>
      <c r="T117" s="3"/>
      <c r="U117" s="3"/>
    </row>
    <row r="118" spans="1:21" x14ac:dyDescent="0.25">
      <c r="A118" s="3" t="str">
        <f t="shared" si="6"/>
        <v>&amp;ai;Robert.Nicander</v>
      </c>
      <c r="B118" s="3" t="str">
        <f>Person!O118</f>
        <v>Robert.Nicander</v>
      </c>
      <c r="C118" s="3" t="str">
        <f>VLOOKUP(_Input!W118,_MasterData!$Y$2:$Z$15,2,FALSE)</f>
        <v>&amp;ai;CompanyMEE</v>
      </c>
      <c r="D118" s="2" t="str">
        <f>VLOOKUP(_Input!V118,_MasterData!$W$2:$X$7,2,FALSE)</f>
        <v>&amp;ai;QuoteScan-PDF</v>
      </c>
      <c r="E118" s="3" t="str">
        <f>VLOOKUP(_Input!T118,_MasterData!$U$2:$V$14,2,FALSE)</f>
        <v>&amp;ai;English</v>
      </c>
      <c r="F118" s="3" t="str">
        <f>_xlfn.CONCAT("&amp;ai;",_Input!N118)</f>
        <v>&amp;ai;ROLE_SALES_REP_NORDIC_SE</v>
      </c>
      <c r="G118" s="2" t="str">
        <f>VLOOKUP(_Input!S118,_MasterData!$S$2:$T$3,2,FALSE)</f>
        <v>&amp;as;USERACTIVE</v>
      </c>
      <c r="H118" s="2" t="str">
        <f t="shared" si="7"/>
        <v>&amp;ai;Robert.Nicander-Person</v>
      </c>
      <c r="I118" s="2" t="str">
        <f>UserPassword!A118</f>
        <v>&amp;ai;Robert.Nicander_Password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>
        <f>_Input!J118</f>
        <v>0</v>
      </c>
      <c r="O118" s="3" t="str">
        <f>_Input!I118</f>
        <v>8000000601</v>
      </c>
      <c r="P118" s="3" t="s">
        <v>172</v>
      </c>
      <c r="Q118" s="3" t="s">
        <v>100</v>
      </c>
      <c r="R118" s="3" t="str">
        <f t="shared" si="8"/>
        <v>Robert.Nicander@en</v>
      </c>
      <c r="S118" s="3"/>
      <c r="T118" s="3"/>
      <c r="U118" s="3"/>
    </row>
    <row r="119" spans="1:21" x14ac:dyDescent="0.25">
      <c r="A119" s="3" t="str">
        <f t="shared" si="6"/>
        <v>&amp;ai;Lars.Ekelund</v>
      </c>
      <c r="B119" s="3" t="str">
        <f>Person!O119</f>
        <v>Lars.Ekelund</v>
      </c>
      <c r="C119" s="3" t="str">
        <f>VLOOKUP(_Input!W119,_MasterData!$Y$2:$Z$15,2,FALSE)</f>
        <v>&amp;ai;CompanyMEE</v>
      </c>
      <c r="D119" s="2" t="str">
        <f>VLOOKUP(_Input!V119,_MasterData!$W$2:$X$7,2,FALSE)</f>
        <v>&amp;ai;QuoteScan-PDF</v>
      </c>
      <c r="E119" s="3" t="str">
        <f>VLOOKUP(_Input!T119,_MasterData!$U$2:$V$14,2,FALSE)</f>
        <v>&amp;ai;English</v>
      </c>
      <c r="F119" s="3" t="str">
        <f>_xlfn.CONCAT("&amp;ai;",_Input!N119)</f>
        <v>&amp;ai;ROLE_SALES_MGMT_NORDIC_SE</v>
      </c>
      <c r="G119" s="2" t="str">
        <f>VLOOKUP(_Input!S119,_MasterData!$S$2:$T$3,2,FALSE)</f>
        <v>&amp;as;USERACTIVE</v>
      </c>
      <c r="H119" s="2" t="str">
        <f t="shared" si="7"/>
        <v>&amp;ai;Lars.Ekelund-Person</v>
      </c>
      <c r="I119" s="2" t="str">
        <f>UserPassword!A119</f>
        <v>&amp;ai;Lars.Ekelund_Password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>
        <f>_Input!J119</f>
        <v>0</v>
      </c>
      <c r="O119" s="3" t="str">
        <f>_Input!I119</f>
        <v>8000000083</v>
      </c>
      <c r="P119" s="3" t="s">
        <v>172</v>
      </c>
      <c r="Q119" s="3" t="s">
        <v>100</v>
      </c>
      <c r="R119" s="3" t="str">
        <f t="shared" si="8"/>
        <v>Lars.Ekelund@en</v>
      </c>
      <c r="S119" s="3"/>
      <c r="T119" s="3"/>
      <c r="U119" s="3"/>
    </row>
    <row r="120" spans="1:21" x14ac:dyDescent="0.25">
      <c r="A120" s="3" t="str">
        <f t="shared" si="6"/>
        <v>&amp;ai;Skarw</v>
      </c>
      <c r="B120" s="3" t="str">
        <f>Person!O120</f>
        <v>Skarw</v>
      </c>
      <c r="C120" s="3" t="str">
        <f>VLOOKUP(_Input!W120,_MasterData!$Y$2:$Z$15,2,FALSE)</f>
        <v>&amp;ai;CompanyMEE</v>
      </c>
      <c r="D120" s="2" t="str">
        <f>VLOOKUP(_Input!V120,_MasterData!$W$2:$X$7,2,FALSE)</f>
        <v>&amp;ai;QuoteScan-PDF</v>
      </c>
      <c r="E120" s="3" t="str">
        <f>VLOOKUP(_Input!T120,_MasterData!$U$2:$V$14,2,FALSE)</f>
        <v>&amp;ai;English</v>
      </c>
      <c r="F120" s="3" t="str">
        <f>_xlfn.CONCAT("&amp;ai;",_Input!N120)</f>
        <v>&amp;ai;ROLE_SALES_MGMT_NORDIC_NO</v>
      </c>
      <c r="G120" s="2" t="str">
        <f>VLOOKUP(_Input!S120,_MasterData!$S$2:$T$3,2,FALSE)</f>
        <v>&amp;as;USERACTIVE</v>
      </c>
      <c r="H120" s="2" t="str">
        <f t="shared" si="7"/>
        <v>&amp;ai;Skarw-Person</v>
      </c>
      <c r="I120" s="2" t="str">
        <f>UserPassword!A120</f>
        <v>&amp;ai;Skarw_Password</v>
      </c>
      <c r="J120" s="3" t="s">
        <v>108</v>
      </c>
      <c r="K120" s="3" t="s">
        <v>108</v>
      </c>
      <c r="L120" s="3" t="s">
        <v>106</v>
      </c>
      <c r="M120" s="3" t="s">
        <v>106</v>
      </c>
      <c r="N120" s="3">
        <f>_Input!J120</f>
        <v>0</v>
      </c>
      <c r="O120" s="3" t="str">
        <f>_Input!I120</f>
        <v>8000000362</v>
      </c>
      <c r="P120" s="3" t="s">
        <v>172</v>
      </c>
      <c r="Q120" s="3" t="s">
        <v>100</v>
      </c>
      <c r="R120" s="3" t="str">
        <f t="shared" si="8"/>
        <v>Skarw@en</v>
      </c>
      <c r="S120" s="3"/>
      <c r="T120" s="3"/>
    </row>
    <row r="121" spans="1:21" x14ac:dyDescent="0.25">
      <c r="A121" s="3" t="str">
        <f t="shared" si="6"/>
        <v>&amp;ai;Tomas.Nilsson</v>
      </c>
      <c r="B121" s="3" t="str">
        <f>Person!O121</f>
        <v>Tomas.Nilsson</v>
      </c>
      <c r="C121" s="3" t="str">
        <f>VLOOKUP(_Input!W121,_MasterData!$Y$2:$Z$15,2,FALSE)</f>
        <v>&amp;ai;CompanyMEE</v>
      </c>
      <c r="D121" s="2" t="str">
        <f>VLOOKUP(_Input!V121,_MasterData!$W$2:$X$7,2,FALSE)</f>
        <v>&amp;ai;QuoteScan-PDF</v>
      </c>
      <c r="E121" s="3" t="str">
        <f>VLOOKUP(_Input!T121,_MasterData!$U$2:$V$14,2,FALSE)</f>
        <v>&amp;ai;English</v>
      </c>
      <c r="F121" s="3" t="str">
        <f>_xlfn.CONCAT("&amp;ai;",_Input!N121)</f>
        <v>&amp;ai;ROLE_SALES_REP_NORDIC_SE</v>
      </c>
      <c r="G121" s="2" t="str">
        <f>VLOOKUP(_Input!S121,_MasterData!$S$2:$T$3,2,FALSE)</f>
        <v>&amp;as;USERACTIVE</v>
      </c>
      <c r="H121" s="2" t="str">
        <f t="shared" si="7"/>
        <v>&amp;ai;Tomas.Nilsson-Person</v>
      </c>
      <c r="I121" s="2" t="str">
        <f>UserPassword!A121</f>
        <v>&amp;ai;Tomas.Nilsson_Password</v>
      </c>
      <c r="J121" s="3" t="s">
        <v>108</v>
      </c>
      <c r="K121" s="3" t="s">
        <v>108</v>
      </c>
      <c r="L121" s="3" t="s">
        <v>106</v>
      </c>
      <c r="M121" s="3" t="s">
        <v>106</v>
      </c>
      <c r="N121" s="3">
        <f>_Input!J121</f>
        <v>0</v>
      </c>
      <c r="O121" s="3" t="str">
        <f>_Input!I121</f>
        <v>8000000357</v>
      </c>
      <c r="P121" s="3" t="s">
        <v>172</v>
      </c>
      <c r="Q121" s="3" t="s">
        <v>100</v>
      </c>
      <c r="R121" s="3" t="str">
        <f t="shared" si="8"/>
        <v>Tomas.Nilsson@en</v>
      </c>
      <c r="S121" s="3"/>
      <c r="T121" s="3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G97" location="'UserStatus'!A3" display="&amp;as;USERACTIVE"/>
    <hyperlink ref="G100" location="'UserStatus'!A3" display="&amp;as;USERACTIVE"/>
    <hyperlink ref="G103" location="'UserStatus'!A3" display="&amp;as;USERACTIVE"/>
    <hyperlink ref="G106" location="'UserStatus'!A3" display="&amp;as;USERACTIVE"/>
    <hyperlink ref="G109" location="'UserStatus'!A3" display="&amp;as;USERACTIVE"/>
    <hyperlink ref="G112" location="'UserStatus'!A3" display="&amp;as;USERACTIVE"/>
    <hyperlink ref="G115" location="'UserStatus'!A3" display="&amp;as;USERACTIVE"/>
    <hyperlink ref="G118" location="'UserStatus'!A3" display="&amp;as;USERACTIVE"/>
    <hyperlink ref="G121" location="'UserStatus'!A3" display="&amp;as;USERACTIVE"/>
    <hyperlink ref="G98" location="'UserStatus'!A3" display="&amp;as;USERACTIVE"/>
    <hyperlink ref="G101" location="'UserStatus'!A3" display="&amp;as;USERACTIVE"/>
    <hyperlink ref="G104" location="'UserStatus'!A3" display="&amp;as;USERACTIVE"/>
    <hyperlink ref="G107" location="'UserStatus'!A3" display="&amp;as;USERACTIVE"/>
    <hyperlink ref="G110" location="'UserStatus'!A3" display="&amp;as;USERACTIVE"/>
    <hyperlink ref="G113" location="'UserStatus'!A3" display="&amp;as;USERACTIVE"/>
    <hyperlink ref="G116" location="'UserStatus'!A3" display="&amp;as;USERACTIVE"/>
    <hyperlink ref="G119" location="'UserStatus'!A3" display="&amp;as;USERACTIVE"/>
    <hyperlink ref="G99" location="'UserStatus'!A3" display="&amp;as;USERACTIVE"/>
    <hyperlink ref="G102" location="'UserStatus'!A3" display="&amp;as;USERACTIVE"/>
    <hyperlink ref="G105" location="'UserStatus'!A3" display="&amp;as;USERACTIVE"/>
    <hyperlink ref="G108" location="'UserStatus'!A3" display="&amp;as;USERACTIVE"/>
    <hyperlink ref="G111" location="'UserStatus'!A3" display="&amp;as;USERACTIVE"/>
    <hyperlink ref="G114" location="'UserStatus'!A3" display="&amp;as;USERACTIVE"/>
    <hyperlink ref="G117" location="'UserStatus'!A3" display="&amp;as;USERACTIVE"/>
    <hyperlink ref="G120" location="'UserStatus'!A3" display="&amp;as;USERACTIVE"/>
    <hyperlink ref="H97" location="'Person'!A5" display="&amp;ai;VTRAVERS-Person"/>
    <hyperlink ref="H100" location="'Person'!A5" display="&amp;ai;VTRAVERS-Person"/>
    <hyperlink ref="H103" location="'Person'!A5" display="&amp;ai;VTRAVERS-Person"/>
    <hyperlink ref="H106" location="'Person'!A5" display="&amp;ai;VTRAVERS-Person"/>
    <hyperlink ref="H109" location="'Person'!A5" display="&amp;ai;VTRAVERS-Person"/>
    <hyperlink ref="H112" location="'Person'!A5" display="&amp;ai;VTRAVERS-Person"/>
    <hyperlink ref="H115" location="'Person'!A5" display="&amp;ai;VTRAVERS-Person"/>
    <hyperlink ref="H118" location="'Person'!A5" display="&amp;ai;VTRAVERS-Person"/>
    <hyperlink ref="H121" location="'Person'!A5" display="&amp;ai;VTRAVERS-Person"/>
    <hyperlink ref="H98" location="'Person'!A5" display="&amp;ai;VTRAVERS-Person"/>
    <hyperlink ref="H101" location="'Person'!A5" display="&amp;ai;VTRAVERS-Person"/>
    <hyperlink ref="H104" location="'Person'!A5" display="&amp;ai;VTRAVERS-Person"/>
    <hyperlink ref="H107" location="'Person'!A5" display="&amp;ai;VTRAVERS-Person"/>
    <hyperlink ref="H110" location="'Person'!A5" display="&amp;ai;VTRAVERS-Person"/>
    <hyperlink ref="H113" location="'Person'!A5" display="&amp;ai;VTRAVERS-Person"/>
    <hyperlink ref="H116" location="'Person'!A5" display="&amp;ai;VTRAVERS-Person"/>
    <hyperlink ref="H119" location="'Person'!A5" display="&amp;ai;VTRAVERS-Person"/>
    <hyperlink ref="H99" location="'Person'!A5" display="&amp;ai;VTRAVERS-Person"/>
    <hyperlink ref="H102" location="'Person'!A5" display="&amp;ai;VTRAVERS-Person"/>
    <hyperlink ref="H105" location="'Person'!A5" display="&amp;ai;VTRAVERS-Person"/>
    <hyperlink ref="H108" location="'Person'!A5" display="&amp;ai;VTRAVERS-Person"/>
    <hyperlink ref="H111" location="'Person'!A5" display="&amp;ai;VTRAVERS-Person"/>
    <hyperlink ref="H114" location="'Person'!A5" display="&amp;ai;VTRAVERS-Person"/>
    <hyperlink ref="H117" location="'Person'!A5" display="&amp;ai;VTRAVERS-Person"/>
    <hyperlink ref="H120" location="'Person'!A5" display="&amp;ai;VTRAVERS-Person"/>
    <hyperlink ref="I97" location="'UserPassword'!A3" display="&amp;ai;PwdVTRAVERS"/>
    <hyperlink ref="I100" location="'UserPassword'!A3" display="&amp;ai;PwdVTRAVERS"/>
    <hyperlink ref="I103" location="'UserPassword'!A3" display="&amp;ai;PwdVTRAVERS"/>
    <hyperlink ref="I106" location="'UserPassword'!A3" display="&amp;ai;PwdVTRAVERS"/>
    <hyperlink ref="I109" location="'UserPassword'!A3" display="&amp;ai;PwdVTRAVERS"/>
    <hyperlink ref="I112" location="'UserPassword'!A3" display="&amp;ai;PwdVTRAVERS"/>
    <hyperlink ref="I115" location="'UserPassword'!A3" display="&amp;ai;PwdVTRAVERS"/>
    <hyperlink ref="I118" location="'UserPassword'!A3" display="&amp;ai;PwdVTRAVERS"/>
    <hyperlink ref="I121" location="'UserPassword'!A3" display="&amp;ai;PwdVTRAVERS"/>
    <hyperlink ref="I98" location="'UserPassword'!A3" display="&amp;ai;PwdVTRAVERS"/>
    <hyperlink ref="I101" location="'UserPassword'!A3" display="&amp;ai;PwdVTRAVERS"/>
    <hyperlink ref="I104" location="'UserPassword'!A3" display="&amp;ai;PwdVTRAVERS"/>
    <hyperlink ref="I107" location="'UserPassword'!A3" display="&amp;ai;PwdVTRAVERS"/>
    <hyperlink ref="I110" location="'UserPassword'!A3" display="&amp;ai;PwdVTRAVERS"/>
    <hyperlink ref="I113" location="'UserPassword'!A3" display="&amp;ai;PwdVTRAVERS"/>
    <hyperlink ref="I116" location="'UserPassword'!A3" display="&amp;ai;PwdVTRAVERS"/>
    <hyperlink ref="I119" location="'UserPassword'!A3" display="&amp;ai;PwdVTRAVERS"/>
    <hyperlink ref="I99" location="'UserPassword'!A3" display="&amp;ai;PwdVTRAVERS"/>
    <hyperlink ref="I102" location="'UserPassword'!A3" display="&amp;ai;PwdVTRAVERS"/>
    <hyperlink ref="I105" location="'UserPassword'!A3" display="&amp;ai;PwdVTRAVERS"/>
    <hyperlink ref="I108" location="'UserPassword'!A3" display="&amp;ai;PwdVTRAVERS"/>
    <hyperlink ref="I111" location="'UserPassword'!A3" display="&amp;ai;PwdVTRAVERS"/>
    <hyperlink ref="I114" location="'UserPassword'!A3" display="&amp;ai;PwdVTRAVERS"/>
    <hyperlink ref="I117" location="'UserPassword'!A3" display="&amp;ai;PwdVTRAVERS"/>
    <hyperlink ref="I120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opLeftCell="A85" zoomScale="55" zoomScaleNormal="55" workbookViewId="0">
      <selection activeCell="E13" sqref="E12:E13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6384" width="8.85546875" style="3"/>
  </cols>
  <sheetData>
    <row r="1" spans="1:18" x14ac:dyDescent="0.25">
      <c r="A1" s="3" t="s">
        <v>98</v>
      </c>
      <c r="B1" s="3" t="s">
        <v>87</v>
      </c>
      <c r="C1" s="3" t="s">
        <v>165</v>
      </c>
      <c r="D1" s="3" t="s">
        <v>166</v>
      </c>
      <c r="E1" s="3" t="s">
        <v>167</v>
      </c>
      <c r="F1" s="3" t="s">
        <v>111</v>
      </c>
      <c r="G1" s="3" t="s">
        <v>168</v>
      </c>
      <c r="H1" s="3" t="s">
        <v>169</v>
      </c>
      <c r="I1" s="3" t="s">
        <v>170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&amp;ai;User_ERNT</v>
      </c>
      <c r="B2" s="3" t="str">
        <f>Person!O2</f>
        <v>ERNT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&amp;ai;ROLE_ADMIN</v>
      </c>
      <c r="G2" s="2" t="str">
        <f>VLOOKUP(_Input!S2,_MasterData!$S$2:$T$3,2,FALSE)</f>
        <v>&amp;as;USERACTIVE</v>
      </c>
      <c r="H2" s="2" t="str">
        <f>CONCATENATE(A2,"-Person")</f>
        <v>&amp;ai;User_ERNT-Person</v>
      </c>
      <c r="I2" s="2" t="str">
        <f>UserPassword!A2</f>
        <v>&amp;ai;ERNT_Password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470000076</v>
      </c>
      <c r="O2" s="3">
        <f>_Input!H2</f>
        <v>8000000005</v>
      </c>
      <c r="P2" s="3" t="s">
        <v>172</v>
      </c>
      <c r="Q2" s="3" t="s">
        <v>100</v>
      </c>
      <c r="R2" s="3" t="str">
        <f>CONCATENATE(B2,"@en")</f>
        <v>ERNT@en</v>
      </c>
    </row>
    <row r="3" spans="1:18" x14ac:dyDescent="0.25">
      <c r="A3" s="3" t="str">
        <f t="shared" ref="A3:A66" si="0">CONCATENATE("&amp;ai;User_",B3)</f>
        <v>&amp;ai;User_STOLLENWERKD</v>
      </c>
      <c r="B3" s="3" t="str">
        <f>Person!O3</f>
        <v>STOLLENWERKD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&amp;ai;ROLE_SALES_MGR</v>
      </c>
      <c r="G3" s="2" t="str">
        <f>VLOOKUP(_Input!S3,_MasterData!$S$2:$T$3,2,FALSE)</f>
        <v>&amp;as;USERACTIVE</v>
      </c>
      <c r="H3" s="2" t="str">
        <f t="shared" ref="H3:H66" si="1">CONCATENATE(A3,"-Person")</f>
        <v>&amp;ai;User_STOLLENWERKD-Person</v>
      </c>
      <c r="I3" s="2" t="str">
        <f>UserPassword!A3</f>
        <v>&amp;ai;STOLLENWERKD_Password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470001714</v>
      </c>
      <c r="O3" s="3">
        <f>_Input!H3</f>
        <v>8000000004</v>
      </c>
      <c r="P3" s="3" t="s">
        <v>172</v>
      </c>
      <c r="Q3" s="3" t="s">
        <v>100</v>
      </c>
      <c r="R3" s="3" t="str">
        <f t="shared" ref="R3:R66" si="2">CONCATENATE(B3,"@en")</f>
        <v>STOLLENWERKD@en</v>
      </c>
    </row>
    <row r="4" spans="1:18" x14ac:dyDescent="0.25">
      <c r="A4" s="3" t="str">
        <f t="shared" si="0"/>
        <v>&amp;ai;User_ANDRZEJCZYKG</v>
      </c>
      <c r="B4" s="3" t="str">
        <f>Person!O4</f>
        <v>ANDRZEJCZYKG</v>
      </c>
      <c r="C4" s="3" t="str">
        <f>VLOOKUP(_Input!W4,_MasterData!$Y$2:$Z$15,2,FALSE)</f>
        <v>&amp;ai;CompanyMEEPL</v>
      </c>
      <c r="D4" s="2" t="str">
        <f>VLOOKUP(_Input!V4,_MasterData!$W$2:$X$7,2,FALSE)</f>
        <v>&amp;ai;Quote-PDF</v>
      </c>
      <c r="E4" s="3" t="str">
        <f>VLOOKUP(_Input!T4,_MasterData!$U$2:$V$14,2,FALSE)</f>
        <v>https://my319964.crm.ondemand.com/Language#Language_34PL</v>
      </c>
      <c r="F4" s="3" t="str">
        <f>_xlfn.CONCAT("&amp;ai;",_Input!N4)</f>
        <v>&amp;ai;ROLE_SALES_MGR</v>
      </c>
      <c r="G4" s="2" t="str">
        <f>VLOOKUP(_Input!S4,_MasterData!$S$2:$T$3,2,FALSE)</f>
        <v>&amp;as;USERACTIVE</v>
      </c>
      <c r="H4" s="2" t="str">
        <f t="shared" si="1"/>
        <v>&amp;ai;User_ANDRZEJCZYKG-Person</v>
      </c>
      <c r="I4" s="2" t="str">
        <f>UserPassword!A4</f>
        <v>&amp;ai;ANDRZEJCZYKG_Password</v>
      </c>
      <c r="J4" s="3" t="s">
        <v>108</v>
      </c>
      <c r="K4" s="3" t="s">
        <v>108</v>
      </c>
      <c r="L4" s="3" t="s">
        <v>106</v>
      </c>
      <c r="M4" s="3" t="s">
        <v>106</v>
      </c>
      <c r="N4" s="3">
        <f>_Input!K4</f>
        <v>1770000005</v>
      </c>
      <c r="O4" s="3">
        <f>_Input!H4</f>
        <v>8000000498</v>
      </c>
      <c r="P4" s="3" t="s">
        <v>172</v>
      </c>
      <c r="Q4" s="3" t="s">
        <v>100</v>
      </c>
      <c r="R4" s="3" t="str">
        <f t="shared" si="2"/>
        <v>ANDRZEJCZYKG@en</v>
      </c>
    </row>
    <row r="5" spans="1:18" x14ac:dyDescent="0.25">
      <c r="A5" s="3" t="str">
        <f t="shared" si="0"/>
        <v>&amp;ai;User_BALAMUTM</v>
      </c>
      <c r="B5" s="3" t="str">
        <f>Person!O5</f>
        <v>BALAMUTM</v>
      </c>
      <c r="C5" s="3" t="str">
        <f>VLOOKUP(_Input!W5,_MasterData!$Y$2:$Z$15,2,FALSE)</f>
        <v>&amp;ai;CompanyMEEPL</v>
      </c>
      <c r="D5" s="2" t="str">
        <f>VLOOKUP(_Input!V5,_MasterData!$W$2:$X$7,2,FALSE)</f>
        <v>&amp;ai;Quote-PDF</v>
      </c>
      <c r="E5" s="3" t="str">
        <f>VLOOKUP(_Input!T5,_MasterData!$U$2:$V$14,2,FALSE)</f>
        <v>https://my319964.crm.ondemand.com/Language#Language_34PL</v>
      </c>
      <c r="F5" s="3" t="str">
        <f>_xlfn.CONCAT("&amp;ai;",_Input!N5)</f>
        <v>&amp;ai;ROLE_SALES_REP_PL_IS</v>
      </c>
      <c r="G5" s="2" t="str">
        <f>VLOOKUP(_Input!S5,_MasterData!$S$2:$T$3,2,FALSE)</f>
        <v>&amp;as;USERACTIVE</v>
      </c>
      <c r="H5" s="2" t="str">
        <f t="shared" si="1"/>
        <v>&amp;ai;User_BALAMUTM-Person</v>
      </c>
      <c r="I5" s="2" t="str">
        <f>UserPassword!A5</f>
        <v>&amp;ai;BALAMUTM_Password</v>
      </c>
      <c r="J5" s="3" t="s">
        <v>108</v>
      </c>
      <c r="K5" s="3" t="s">
        <v>108</v>
      </c>
      <c r="L5" s="3" t="s">
        <v>106</v>
      </c>
      <c r="M5" s="3" t="s">
        <v>106</v>
      </c>
      <c r="N5" s="3" t="str">
        <f>_Input!K5</f>
        <v>1770000320</v>
      </c>
      <c r="O5" s="3">
        <f>_Input!H5</f>
        <v>8000000499</v>
      </c>
      <c r="P5" s="3" t="s">
        <v>172</v>
      </c>
      <c r="Q5" s="3" t="s">
        <v>100</v>
      </c>
      <c r="R5" s="3" t="str">
        <f t="shared" si="2"/>
        <v>BALAMUTM@en</v>
      </c>
    </row>
    <row r="6" spans="1:18" x14ac:dyDescent="0.25">
      <c r="A6" s="3" t="str">
        <f t="shared" si="0"/>
        <v>&amp;ai;User_BALANP</v>
      </c>
      <c r="B6" s="3" t="str">
        <f>Person!O6</f>
        <v>BALANP</v>
      </c>
      <c r="C6" s="3" t="str">
        <f>VLOOKUP(_Input!W6,_MasterData!$Y$2:$Z$15,2,FALSE)</f>
        <v>&amp;ai;CompanyMEEPL</v>
      </c>
      <c r="D6" s="2" t="str">
        <f>VLOOKUP(_Input!V6,_MasterData!$W$2:$X$7,2,FALSE)</f>
        <v>&amp;ai;Quote-PDF</v>
      </c>
      <c r="E6" s="3" t="str">
        <f>VLOOKUP(_Input!T6,_MasterData!$U$2:$V$14,2,FALSE)</f>
        <v>&amp;ai;English</v>
      </c>
      <c r="F6" s="3" t="str">
        <f>_xlfn.CONCAT("&amp;ai;",_Input!N6)</f>
        <v>&amp;ai;ROLE_STL_HU</v>
      </c>
      <c r="G6" s="2" t="str">
        <f>VLOOKUP(_Input!S6,_MasterData!$S$2:$T$3,2,FALSE)</f>
        <v>&amp;as;USERACTIVE</v>
      </c>
      <c r="H6" s="2" t="str">
        <f t="shared" si="1"/>
        <v>&amp;ai;User_BALANP-Person</v>
      </c>
      <c r="I6" s="2" t="str">
        <f>UserPassword!A6</f>
        <v>&amp;ai;BALANP_Password</v>
      </c>
      <c r="J6" s="3" t="s">
        <v>108</v>
      </c>
      <c r="K6" s="3" t="s">
        <v>108</v>
      </c>
      <c r="L6" s="3" t="s">
        <v>106</v>
      </c>
      <c r="M6" s="3" t="s">
        <v>106</v>
      </c>
      <c r="N6" s="3" t="str">
        <f>_Input!K6</f>
        <v>1770000006</v>
      </c>
      <c r="O6" s="3">
        <f>_Input!H6</f>
        <v>8000000085</v>
      </c>
      <c r="P6" s="3" t="s">
        <v>172</v>
      </c>
      <c r="Q6" s="3" t="s">
        <v>100</v>
      </c>
      <c r="R6" s="3" t="str">
        <f t="shared" si="2"/>
        <v>BALANP@en</v>
      </c>
    </row>
    <row r="7" spans="1:18" x14ac:dyDescent="0.25">
      <c r="A7" s="3" t="str">
        <f t="shared" si="0"/>
        <v>&amp;ai;User_BIALKT</v>
      </c>
      <c r="B7" s="3" t="str">
        <f>Person!O7</f>
        <v>BIALKT</v>
      </c>
      <c r="C7" s="3" t="str">
        <f>VLOOKUP(_Input!W7,_MasterData!$Y$2:$Z$15,2,FALSE)</f>
        <v>&amp;ai;CompanyMEEPL</v>
      </c>
      <c r="D7" s="2" t="str">
        <f>VLOOKUP(_Input!V7,_MasterData!$W$2:$X$7,2,FALSE)</f>
        <v>&amp;ai;Quote-PDF</v>
      </c>
      <c r="E7" s="3" t="str">
        <f>VLOOKUP(_Input!T7,_MasterData!$U$2:$V$14,2,FALSE)</f>
        <v>https://my319964.crm.ondemand.com/Language#Language_34PL</v>
      </c>
      <c r="F7" s="3" t="str">
        <f>_xlfn.CONCAT("&amp;ai;",_Input!N7)</f>
        <v>&amp;ai;ROLE_STL_PL_SP</v>
      </c>
      <c r="G7" s="2" t="str">
        <f>VLOOKUP(_Input!S7,_MasterData!$S$2:$T$3,2,FALSE)</f>
        <v>&amp;as;USERACTIVE</v>
      </c>
      <c r="H7" s="2" t="str">
        <f t="shared" si="1"/>
        <v>&amp;ai;User_BIALKT-Person</v>
      </c>
      <c r="I7" s="2" t="str">
        <f>UserPassword!A7</f>
        <v>&amp;ai;BIALKT_Password</v>
      </c>
      <c r="J7" s="3" t="s">
        <v>108</v>
      </c>
      <c r="K7" s="3" t="s">
        <v>108</v>
      </c>
      <c r="L7" s="3" t="s">
        <v>106</v>
      </c>
      <c r="M7" s="3" t="s">
        <v>106</v>
      </c>
      <c r="N7" s="3" t="str">
        <f>_Input!K7</f>
        <v>1770000007</v>
      </c>
      <c r="O7" s="3">
        <f>_Input!H7</f>
        <v>8000000086</v>
      </c>
      <c r="P7" s="3" t="s">
        <v>172</v>
      </c>
      <c r="Q7" s="3" t="s">
        <v>100</v>
      </c>
      <c r="R7" s="3" t="str">
        <f t="shared" si="2"/>
        <v>BIALKT@en</v>
      </c>
    </row>
    <row r="8" spans="1:18" x14ac:dyDescent="0.25">
      <c r="A8" s="3" t="str">
        <f t="shared" si="0"/>
        <v>&amp;ai;User_BILICHJ</v>
      </c>
      <c r="B8" s="3" t="str">
        <f>Person!O8</f>
        <v>BILICHJ</v>
      </c>
      <c r="C8" s="3" t="str">
        <f>VLOOKUP(_Input!W8,_MasterData!$Y$2:$Z$15,2,FALSE)</f>
        <v>&amp;ai;CompanyMEEPL</v>
      </c>
      <c r="D8" s="2" t="str">
        <f>VLOOKUP(_Input!V8,_MasterData!$W$2:$X$7,2,FALSE)</f>
        <v>&amp;ai;Quote-PDF</v>
      </c>
      <c r="E8" s="3" t="str">
        <f>VLOOKUP(_Input!T8,_MasterData!$U$2:$V$14,2,FALSE)</f>
        <v>https://my319964.crm.ondemand.com/Language#Language_34PL</v>
      </c>
      <c r="F8" s="3" t="str">
        <f>_xlfn.CONCAT("&amp;ai;",_Input!N8)</f>
        <v>&amp;ai;ROLE_STL_PL_SP</v>
      </c>
      <c r="G8" s="2" t="str">
        <f>VLOOKUP(_Input!S8,_MasterData!$S$2:$T$3,2,FALSE)</f>
        <v>&amp;as;USERACTIVE</v>
      </c>
      <c r="H8" s="2" t="str">
        <f t="shared" si="1"/>
        <v>&amp;ai;User_BILICHJ-Person</v>
      </c>
      <c r="I8" s="2" t="str">
        <f>UserPassword!A8</f>
        <v>&amp;ai;BILICHJ_Password</v>
      </c>
      <c r="J8" s="3" t="s">
        <v>108</v>
      </c>
      <c r="K8" s="3" t="s">
        <v>108</v>
      </c>
      <c r="L8" s="3" t="s">
        <v>106</v>
      </c>
      <c r="M8" s="3" t="s">
        <v>106</v>
      </c>
      <c r="N8" s="3" t="str">
        <f>_Input!K8</f>
        <v>1770000008</v>
      </c>
      <c r="O8" s="3">
        <f>_Input!H8</f>
        <v>8000000087</v>
      </c>
      <c r="P8" s="3" t="s">
        <v>172</v>
      </c>
      <c r="Q8" s="3" t="s">
        <v>100</v>
      </c>
      <c r="R8" s="3" t="str">
        <f t="shared" si="2"/>
        <v>BILICHJ@en</v>
      </c>
    </row>
    <row r="9" spans="1:18" x14ac:dyDescent="0.25">
      <c r="A9" s="3" t="str">
        <f t="shared" si="0"/>
        <v>&amp;ai;User_BLAZII</v>
      </c>
      <c r="B9" s="3" t="str">
        <f>Person!O9</f>
        <v>BLAZII</v>
      </c>
      <c r="C9" s="3" t="str">
        <f>VLOOKUP(_Input!W9,_MasterData!$Y$2:$Z$15,2,FALSE)</f>
        <v>&amp;ai;CompanyMEEPL</v>
      </c>
      <c r="D9" s="2" t="str">
        <f>VLOOKUP(_Input!V9,_MasterData!$W$2:$X$7,2,FALSE)</f>
        <v>&amp;ai;Quote-PDF</v>
      </c>
      <c r="E9" s="3" t="str">
        <f>VLOOKUP(_Input!T9,_MasterData!$U$2:$V$14,2,FALSE)</f>
        <v>&amp;ai;English</v>
      </c>
      <c r="F9" s="3" t="str">
        <f>_xlfn.CONCAT("&amp;ai;",_Input!N9)</f>
        <v>&amp;ai;ROLE_STL_SK</v>
      </c>
      <c r="G9" s="2" t="str">
        <f>VLOOKUP(_Input!S9,_MasterData!$S$2:$T$3,2,FALSE)</f>
        <v>&amp;as;USERACTIVE</v>
      </c>
      <c r="H9" s="2" t="str">
        <f t="shared" si="1"/>
        <v>&amp;ai;User_BLAZII-Person</v>
      </c>
      <c r="I9" s="2" t="str">
        <f>UserPassword!A9</f>
        <v>&amp;ai;BLAZII_Password</v>
      </c>
      <c r="J9" s="3" t="s">
        <v>108</v>
      </c>
      <c r="K9" s="3" t="s">
        <v>108</v>
      </c>
      <c r="L9" s="3" t="s">
        <v>106</v>
      </c>
      <c r="M9" s="3" t="s">
        <v>106</v>
      </c>
      <c r="N9" s="3" t="str">
        <f>_Input!K9</f>
        <v>1770000145</v>
      </c>
      <c r="O9" s="3">
        <f>_Input!H9</f>
        <v>8000000138</v>
      </c>
      <c r="P9" s="3" t="s">
        <v>172</v>
      </c>
      <c r="Q9" s="3" t="s">
        <v>100</v>
      </c>
      <c r="R9" s="3" t="str">
        <f t="shared" si="2"/>
        <v>BLAZII@en</v>
      </c>
    </row>
    <row r="10" spans="1:18" x14ac:dyDescent="0.25">
      <c r="A10" s="3" t="str">
        <f t="shared" si="0"/>
        <v>&amp;ai;User_BRACHAW</v>
      </c>
      <c r="B10" s="3" t="str">
        <f>Person!O10</f>
        <v>BRACHAW</v>
      </c>
      <c r="C10" s="3" t="str">
        <f>VLOOKUP(_Input!W10,_MasterData!$Y$2:$Z$15,2,FALSE)</f>
        <v>&amp;ai;CompanyMEEPL</v>
      </c>
      <c r="D10" s="2" t="str">
        <f>VLOOKUP(_Input!V10,_MasterData!$W$2:$X$7,2,FALSE)</f>
        <v>&amp;ai;Quote-PDF</v>
      </c>
      <c r="E10" s="3" t="str">
        <f>VLOOKUP(_Input!T10,_MasterData!$U$2:$V$14,2,FALSE)</f>
        <v>&amp;ai;English</v>
      </c>
      <c r="F10" s="3" t="str">
        <f>_xlfn.CONCAT("&amp;ai;",_Input!N10)</f>
        <v>&amp;ai;ROLE_SALES_REP_CZ</v>
      </c>
      <c r="G10" s="2" t="str">
        <f>VLOOKUP(_Input!S10,_MasterData!$S$2:$T$3,2,FALSE)</f>
        <v>&amp;as;USERACTIVE</v>
      </c>
      <c r="H10" s="2" t="str">
        <f t="shared" si="1"/>
        <v>&amp;ai;User_BRACHAW-Person</v>
      </c>
      <c r="I10" s="2" t="str">
        <f>UserPassword!A10</f>
        <v>&amp;ai;BRACHAW_Password</v>
      </c>
      <c r="J10" s="3" t="s">
        <v>108</v>
      </c>
      <c r="K10" s="3" t="s">
        <v>108</v>
      </c>
      <c r="L10" s="3" t="s">
        <v>106</v>
      </c>
      <c r="M10" s="3" t="s">
        <v>106</v>
      </c>
      <c r="N10" s="3">
        <f>_Input!K10</f>
        <v>1770000305</v>
      </c>
      <c r="O10" s="3">
        <f>_Input!H10</f>
        <v>8000000459</v>
      </c>
      <c r="P10" s="3" t="s">
        <v>172</v>
      </c>
      <c r="Q10" s="3" t="s">
        <v>100</v>
      </c>
      <c r="R10" s="3" t="str">
        <f t="shared" si="2"/>
        <v>BRACHAW@en</v>
      </c>
    </row>
    <row r="11" spans="1:18" x14ac:dyDescent="0.25">
      <c r="A11" s="3" t="str">
        <f t="shared" si="0"/>
        <v>&amp;ai;User_BRANDYSL</v>
      </c>
      <c r="B11" s="3" t="str">
        <f>Person!O11</f>
        <v>BRANDYSL</v>
      </c>
      <c r="C11" s="3" t="str">
        <f>VLOOKUP(_Input!W11,_MasterData!$Y$2:$Z$15,2,FALSE)</f>
        <v>&amp;ai;CompanyMEEPL</v>
      </c>
      <c r="D11" s="2" t="str">
        <f>VLOOKUP(_Input!V11,_MasterData!$W$2:$X$7,2,FALSE)</f>
        <v>&amp;ai;Quote-PDF</v>
      </c>
      <c r="E11" s="3" t="str">
        <f>VLOOKUP(_Input!T11,_MasterData!$U$2:$V$14,2,FALSE)</f>
        <v>https://my319964.crm.ondemand.com/Language#Language_34PL</v>
      </c>
      <c r="F11" s="3" t="str">
        <f>_xlfn.CONCAT("&amp;ai;",_Input!N11)</f>
        <v>&amp;ai;ROLE_SALES_REP_PL_IS</v>
      </c>
      <c r="G11" s="2" t="str">
        <f>VLOOKUP(_Input!S11,_MasterData!$S$2:$T$3,2,FALSE)</f>
        <v>&amp;as;USERACTIVE</v>
      </c>
      <c r="H11" s="2" t="str">
        <f t="shared" si="1"/>
        <v>&amp;ai;User_BRANDYSL-Person</v>
      </c>
      <c r="I11" s="2" t="str">
        <f>UserPassword!A11</f>
        <v>&amp;ai;BRANDYSL_Password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str">
        <f>_Input!K11</f>
        <v>1770000010</v>
      </c>
      <c r="O11" s="3">
        <f>_Input!H11</f>
        <v>8000000089</v>
      </c>
      <c r="P11" s="3" t="s">
        <v>172</v>
      </c>
      <c r="Q11" s="3" t="s">
        <v>100</v>
      </c>
      <c r="R11" s="3" t="str">
        <f t="shared" si="2"/>
        <v>BRANDYSL@en</v>
      </c>
    </row>
    <row r="12" spans="1:18" x14ac:dyDescent="0.25">
      <c r="A12" s="3" t="str">
        <f t="shared" si="0"/>
        <v>&amp;ai;User_BRYNDAP</v>
      </c>
      <c r="B12" s="3" t="str">
        <f>Person!O12</f>
        <v>BRYNDAP</v>
      </c>
      <c r="C12" s="3" t="str">
        <f>VLOOKUP(_Input!W12,_MasterData!$Y$2:$Z$15,2,FALSE)</f>
        <v>&amp;ai;CompanyMEEPL</v>
      </c>
      <c r="D12" s="2" t="str">
        <f>VLOOKUP(_Input!V12,_MasterData!$W$2:$X$7,2,FALSE)</f>
        <v>&amp;ai;Quote-PDF</v>
      </c>
      <c r="E12" s="3" t="str">
        <f>VLOOKUP(_Input!T12,_MasterData!$U$2:$V$14,2,FALSE)</f>
        <v>&amp;ai;English</v>
      </c>
      <c r="F12" s="3" t="str">
        <f>_xlfn.CONCAT("&amp;ai;",_Input!N12)</f>
        <v>&amp;ai;ROLE_SALES_REP_CZ</v>
      </c>
      <c r="G12" s="2" t="str">
        <f>VLOOKUP(_Input!S12,_MasterData!$S$2:$T$3,2,FALSE)</f>
        <v>&amp;as;USERACTIVE</v>
      </c>
      <c r="H12" s="2" t="str">
        <f t="shared" si="1"/>
        <v>&amp;ai;User_BRYNDAP-Person</v>
      </c>
      <c r="I12" s="2" t="str">
        <f>UserPassword!A12</f>
        <v>&amp;ai;BRYNDAP_Password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str">
        <f>_Input!K12</f>
        <v>1770000011</v>
      </c>
      <c r="O12" s="3">
        <f>_Input!H12</f>
        <v>8000000090</v>
      </c>
      <c r="P12" s="3" t="s">
        <v>172</v>
      </c>
      <c r="Q12" s="3" t="s">
        <v>100</v>
      </c>
      <c r="R12" s="3" t="str">
        <f t="shared" si="2"/>
        <v>BRYNDAP@en</v>
      </c>
    </row>
    <row r="13" spans="1:18" x14ac:dyDescent="0.25">
      <c r="A13" s="3" t="str">
        <f t="shared" si="0"/>
        <v>&amp;ai;User_CERVENAKM</v>
      </c>
      <c r="B13" s="3" t="str">
        <f>Person!O13</f>
        <v>CERVENAKM</v>
      </c>
      <c r="C13" s="3" t="str">
        <f>VLOOKUP(_Input!W13,_MasterData!$Y$2:$Z$15,2,FALSE)</f>
        <v>&amp;ai;CompanyMEEPL</v>
      </c>
      <c r="D13" s="2" t="str">
        <f>VLOOKUP(_Input!V13,_MasterData!$W$2:$X$7,2,FALSE)</f>
        <v>&amp;ai;Quote-PDF</v>
      </c>
      <c r="E13" s="3" t="str">
        <f>VLOOKUP(_Input!T13,_MasterData!$U$2:$V$14,2,FALSE)</f>
        <v>&amp;ai;English</v>
      </c>
      <c r="F13" s="3" t="str">
        <f>_xlfn.CONCAT("&amp;ai;",_Input!N13)</f>
        <v>&amp;ai;ROLE_SALES_REP_CZ</v>
      </c>
      <c r="G13" s="2" t="str">
        <f>VLOOKUP(_Input!S13,_MasterData!$S$2:$T$3,2,FALSE)</f>
        <v>&amp;as;USERACTIVE</v>
      </c>
      <c r="H13" s="2" t="str">
        <f t="shared" si="1"/>
        <v>&amp;ai;User_CERVENAKM-Person</v>
      </c>
      <c r="I13" s="2" t="str">
        <f>UserPassword!A13</f>
        <v>&amp;ai;CERVENAKM_Password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str">
        <f>_Input!K13</f>
        <v>1770000245</v>
      </c>
      <c r="O13" s="3">
        <f>_Input!H13</f>
        <v>8000000246</v>
      </c>
      <c r="P13" s="3" t="s">
        <v>172</v>
      </c>
      <c r="Q13" s="3" t="s">
        <v>100</v>
      </c>
      <c r="R13" s="3" t="str">
        <f t="shared" si="2"/>
        <v>CERVENAKM@en</v>
      </c>
    </row>
    <row r="14" spans="1:18" x14ac:dyDescent="0.25">
      <c r="A14" s="3" t="str">
        <f t="shared" si="0"/>
        <v>&amp;ai;User_CHELBAR</v>
      </c>
      <c r="B14" s="3" t="str">
        <f>Person!O14</f>
        <v>CHELBAR</v>
      </c>
      <c r="C14" s="3" t="str">
        <f>VLOOKUP(_Input!W14,_MasterData!$Y$2:$Z$15,2,FALSE)</f>
        <v>&amp;ai;CompanyMEEPL</v>
      </c>
      <c r="D14" s="2" t="str">
        <f>VLOOKUP(_Input!V14,_MasterData!$W$2:$X$7,2,FALSE)</f>
        <v>&amp;ai;Quote-PDF</v>
      </c>
      <c r="E14" s="3" t="str">
        <f>VLOOKUP(_Input!T14,_MasterData!$U$2:$V$14,2,FALSE)</f>
        <v>&amp;ai;English</v>
      </c>
      <c r="F14" s="3" t="str">
        <f>_xlfn.CONCAT("&amp;ai;",_Input!N14)</f>
        <v>&amp;ai;ROLE_STL_RO</v>
      </c>
      <c r="G14" s="2" t="str">
        <f>VLOOKUP(_Input!S14,_MasterData!$S$2:$T$3,2,FALSE)</f>
        <v>&amp;as;USERACTIVE</v>
      </c>
      <c r="H14" s="2" t="str">
        <f t="shared" si="1"/>
        <v>&amp;ai;User_CHELBAR-Person</v>
      </c>
      <c r="I14" s="2" t="str">
        <f>UserPassword!A14</f>
        <v>&amp;ai;CHELBAR_Password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str">
        <f>_Input!K14</f>
        <v>1770000230</v>
      </c>
      <c r="O14" s="3">
        <f>_Input!H14</f>
        <v>8000000237</v>
      </c>
      <c r="P14" s="3" t="s">
        <v>172</v>
      </c>
      <c r="Q14" s="3" t="s">
        <v>100</v>
      </c>
      <c r="R14" s="3" t="str">
        <f t="shared" si="2"/>
        <v>CHELBAR@en</v>
      </c>
    </row>
    <row r="15" spans="1:18" x14ac:dyDescent="0.25">
      <c r="A15" s="3" t="str">
        <f t="shared" si="0"/>
        <v>&amp;ai;User_CZERNICKID</v>
      </c>
      <c r="B15" s="3" t="str">
        <f>Person!O15</f>
        <v>CZERNICKID</v>
      </c>
      <c r="C15" s="3" t="str">
        <f>VLOOKUP(_Input!W15,_MasterData!$Y$2:$Z$15,2,FALSE)</f>
        <v>&amp;ai;CompanyMEEPL</v>
      </c>
      <c r="D15" s="2" t="str">
        <f>VLOOKUP(_Input!V15,_MasterData!$W$2:$X$7,2,FALSE)</f>
        <v>&amp;ai;Quote-PDF</v>
      </c>
      <c r="E15" s="3" t="str">
        <f>VLOOKUP(_Input!T15,_MasterData!$U$2:$V$14,2,FALSE)</f>
        <v>https://my319964.crm.ondemand.com/Language#Language_34PL</v>
      </c>
      <c r="F15" s="3" t="str">
        <f>_xlfn.CONCAT("&amp;ai;",_Input!N15)</f>
        <v>&amp;ai;ROLE_SALES_MGR</v>
      </c>
      <c r="G15" s="2" t="str">
        <f>VLOOKUP(_Input!S15,_MasterData!$S$2:$T$3,2,FALSE)</f>
        <v>&amp;as;USERACTIVE</v>
      </c>
      <c r="H15" s="2" t="str">
        <f t="shared" si="1"/>
        <v>&amp;ai;User_CZERNICKID-Person</v>
      </c>
      <c r="I15" s="2" t="str">
        <f>UserPassword!A15</f>
        <v>&amp;ai;CZERNICKID_Password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str">
        <f>_Input!K15</f>
        <v>1770000014</v>
      </c>
      <c r="O15" s="3">
        <f>_Input!H15</f>
        <v>8000000091</v>
      </c>
      <c r="P15" s="3" t="s">
        <v>172</v>
      </c>
      <c r="Q15" s="3" t="s">
        <v>100</v>
      </c>
      <c r="R15" s="3" t="str">
        <f t="shared" si="2"/>
        <v>CZERNICKID@en</v>
      </c>
    </row>
    <row r="16" spans="1:18" x14ac:dyDescent="0.25">
      <c r="A16" s="3" t="str">
        <f t="shared" si="0"/>
        <v>&amp;ai;User_CZOPEKM</v>
      </c>
      <c r="B16" s="3" t="str">
        <f>Person!O16</f>
        <v>CZOPEKM</v>
      </c>
      <c r="C16" s="3" t="str">
        <f>VLOOKUP(_Input!W16,_MasterData!$Y$2:$Z$15,2,FALSE)</f>
        <v>&amp;ai;CompanyMEEPL</v>
      </c>
      <c r="D16" s="2" t="str">
        <f>VLOOKUP(_Input!V16,_MasterData!$W$2:$X$7,2,FALSE)</f>
        <v>&amp;ai;Quote-PDF</v>
      </c>
      <c r="E16" s="3" t="str">
        <f>VLOOKUP(_Input!T16,_MasterData!$U$2:$V$14,2,FALSE)</f>
        <v>https://my319964.crm.ondemand.com/Language#Language_34PL</v>
      </c>
      <c r="F16" s="3" t="str">
        <f>_xlfn.CONCAT("&amp;ai;",_Input!N16)</f>
        <v>&amp;ai;ROLE_SALES_REP_PL_IS</v>
      </c>
      <c r="G16" s="2" t="str">
        <f>VLOOKUP(_Input!S16,_MasterData!$S$2:$T$3,2,FALSE)</f>
        <v>&amp;as;USERACTIVE</v>
      </c>
      <c r="H16" s="2" t="str">
        <f t="shared" si="1"/>
        <v>&amp;ai;User_CZOPEKM-Person</v>
      </c>
      <c r="I16" s="2" t="str">
        <f>UserPassword!A16</f>
        <v>&amp;ai;CZOPEKM_Password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str">
        <f>_Input!K16</f>
        <v>1770000165</v>
      </c>
      <c r="O16" s="3">
        <f>_Input!H16</f>
        <v>8000000185</v>
      </c>
      <c r="P16" s="3" t="s">
        <v>172</v>
      </c>
      <c r="Q16" s="3" t="s">
        <v>100</v>
      </c>
      <c r="R16" s="3" t="str">
        <f t="shared" si="2"/>
        <v>CZOPEKM@en</v>
      </c>
    </row>
    <row r="17" spans="1:18" x14ac:dyDescent="0.25">
      <c r="A17" s="3" t="str">
        <f t="shared" si="0"/>
        <v>&amp;ai;User_DUDEKK</v>
      </c>
      <c r="B17" s="3" t="str">
        <f>Person!O17</f>
        <v>DUDEKK</v>
      </c>
      <c r="C17" s="3" t="str">
        <f>VLOOKUP(_Input!W17,_MasterData!$Y$2:$Z$15,2,FALSE)</f>
        <v>&amp;ai;CompanyMEEPL</v>
      </c>
      <c r="D17" s="2" t="str">
        <f>VLOOKUP(_Input!V17,_MasterData!$W$2:$X$7,2,FALSE)</f>
        <v>&amp;ai;Quote-PDF</v>
      </c>
      <c r="E17" s="3" t="str">
        <f>VLOOKUP(_Input!T17,_MasterData!$U$2:$V$14,2,FALSE)</f>
        <v>https://my319964.crm.ondemand.com/Language#Language_34PL</v>
      </c>
      <c r="F17" s="3" t="str">
        <f>_xlfn.CONCAT("&amp;ai;",_Input!N17)</f>
        <v>&amp;ai;ROLE_SALES_REP_PL_IS</v>
      </c>
      <c r="G17" s="2" t="str">
        <f>VLOOKUP(_Input!S17,_MasterData!$S$2:$T$3,2,FALSE)</f>
        <v>&amp;as;USERACTIVE</v>
      </c>
      <c r="H17" s="2" t="str">
        <f t="shared" si="1"/>
        <v>&amp;ai;User_DUDEKK-Person</v>
      </c>
      <c r="I17" s="2" t="str">
        <f>UserPassword!A17</f>
        <v>&amp;ai;DUDEKK_Password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str">
        <f>_Input!K17</f>
        <v>1770000075</v>
      </c>
      <c r="O17" s="3">
        <f>_Input!H17</f>
        <v>8000000098</v>
      </c>
      <c r="P17" s="3" t="s">
        <v>172</v>
      </c>
      <c r="Q17" s="3" t="s">
        <v>100</v>
      </c>
      <c r="R17" s="3" t="str">
        <f t="shared" si="2"/>
        <v>DUDEKK@en</v>
      </c>
    </row>
    <row r="18" spans="1:18" x14ac:dyDescent="0.25">
      <c r="A18" s="3" t="str">
        <f t="shared" si="0"/>
        <v>&amp;ai;User_DUDKIEWICZP</v>
      </c>
      <c r="B18" s="3" t="str">
        <f>Person!O18</f>
        <v>DUDKIEWICZP</v>
      </c>
      <c r="C18" s="3" t="str">
        <f>VLOOKUP(_Input!W18,_MasterData!$Y$2:$Z$15,2,FALSE)</f>
        <v>&amp;ai;CompanyMEEPL</v>
      </c>
      <c r="D18" s="2" t="str">
        <f>VLOOKUP(_Input!V18,_MasterData!$W$2:$X$7,2,FALSE)</f>
        <v>&amp;ai;Quote-PDF</v>
      </c>
      <c r="E18" s="3" t="str">
        <f>VLOOKUP(_Input!T18,_MasterData!$U$2:$V$14,2,FALSE)</f>
        <v>https://my319964.crm.ondemand.com/Language#Language_34PL</v>
      </c>
      <c r="F18" s="3" t="str">
        <f>_xlfn.CONCAT("&amp;ai;",_Input!N18)</f>
        <v>&amp;ai;ROLE_STL_PL_SP</v>
      </c>
      <c r="G18" s="2" t="str">
        <f>VLOOKUP(_Input!S18,_MasterData!$S$2:$T$3,2,FALSE)</f>
        <v>&amp;as;USERACTIVE</v>
      </c>
      <c r="H18" s="2" t="str">
        <f t="shared" si="1"/>
        <v>&amp;ai;User_DUDKIEWICZP-Person</v>
      </c>
      <c r="I18" s="2" t="str">
        <f>UserPassword!A18</f>
        <v>&amp;ai;DUDKIEWICZP_Password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str">
        <f>_Input!K18</f>
        <v>1770000125</v>
      </c>
      <c r="O18" s="3">
        <f>_Input!H18</f>
        <v>8000000114</v>
      </c>
      <c r="P18" s="3" t="s">
        <v>172</v>
      </c>
      <c r="Q18" s="3" t="s">
        <v>100</v>
      </c>
      <c r="R18" s="3" t="str">
        <f t="shared" si="2"/>
        <v>DUDKIEWICZP@en</v>
      </c>
    </row>
    <row r="19" spans="1:18" x14ac:dyDescent="0.25">
      <c r="A19" s="3" t="str">
        <f t="shared" si="0"/>
        <v>&amp;ai;User_DUSEKF</v>
      </c>
      <c r="B19" s="3" t="str">
        <f>Person!O19</f>
        <v>DUSEKF</v>
      </c>
      <c r="C19" s="3" t="str">
        <f>VLOOKUP(_Input!W19,_MasterData!$Y$2:$Z$15,2,FALSE)</f>
        <v>&amp;ai;CompanyMEEPL</v>
      </c>
      <c r="D19" s="2" t="str">
        <f>VLOOKUP(_Input!V19,_MasterData!$W$2:$X$7,2,FALSE)</f>
        <v>&amp;ai;Quote-PDF</v>
      </c>
      <c r="E19" s="3" t="str">
        <f>VLOOKUP(_Input!T19,_MasterData!$U$2:$V$14,2,FALSE)</f>
        <v>&amp;ai;English</v>
      </c>
      <c r="F19" s="3" t="str">
        <f>_xlfn.CONCAT("&amp;ai;",_Input!N19)</f>
        <v>&amp;ai;ROLE_SALES_REP_CZ</v>
      </c>
      <c r="G19" s="2" t="str">
        <f>VLOOKUP(_Input!S19,_MasterData!$S$2:$T$3,2,FALSE)</f>
        <v>&amp;as;USERACTIVE</v>
      </c>
      <c r="H19" s="2" t="str">
        <f t="shared" si="1"/>
        <v>&amp;ai;User_DUSEKF-Person</v>
      </c>
      <c r="I19" s="2" t="str">
        <f>UserPassword!A19</f>
        <v>&amp;ai;DUSEKF_Password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str">
        <f>_Input!K19</f>
        <v>1770000210</v>
      </c>
      <c r="O19" s="3">
        <f>_Input!H19</f>
        <v>8000000227</v>
      </c>
      <c r="P19" s="3" t="s">
        <v>172</v>
      </c>
      <c r="Q19" s="3" t="s">
        <v>100</v>
      </c>
      <c r="R19" s="3" t="str">
        <f t="shared" si="2"/>
        <v>DUSEKF@en</v>
      </c>
    </row>
    <row r="20" spans="1:18" x14ac:dyDescent="0.25">
      <c r="A20" s="3" t="str">
        <f t="shared" si="0"/>
        <v>&amp;ai;User_EMILIANJ</v>
      </c>
      <c r="B20" s="3" t="str">
        <f>Person!O20</f>
        <v>EMILIANJ</v>
      </c>
      <c r="C20" s="3" t="str">
        <f>VLOOKUP(_Input!W20,_MasterData!$Y$2:$Z$15,2,FALSE)</f>
        <v>&amp;ai;CompanyMEEPL</v>
      </c>
      <c r="D20" s="2" t="str">
        <f>VLOOKUP(_Input!V20,_MasterData!$W$2:$X$7,2,FALSE)</f>
        <v>&amp;ai;Quote-PDF</v>
      </c>
      <c r="E20" s="3" t="str">
        <f>VLOOKUP(_Input!T20,_MasterData!$U$2:$V$14,2,FALSE)</f>
        <v>https://my319964.crm.ondemand.com/Language#Language_34PL</v>
      </c>
      <c r="F20" s="3" t="str">
        <f>_xlfn.CONCAT("&amp;ai;",_Input!N20)</f>
        <v>&amp;ai;ROLE_SALES_REP_PL_SP</v>
      </c>
      <c r="G20" s="2" t="str">
        <f>VLOOKUP(_Input!S20,_MasterData!$S$2:$T$3,2,FALSE)</f>
        <v>&amp;as;USERACTIVE</v>
      </c>
      <c r="H20" s="2" t="str">
        <f t="shared" si="1"/>
        <v>&amp;ai;User_EMILIANJ-Person</v>
      </c>
      <c r="I20" s="2" t="str">
        <f>UserPassword!A20</f>
        <v>&amp;ai;EMILIANJ_Password</v>
      </c>
      <c r="J20" s="3" t="s">
        <v>108</v>
      </c>
      <c r="K20" s="3" t="s">
        <v>108</v>
      </c>
      <c r="L20" s="3" t="s">
        <v>106</v>
      </c>
      <c r="M20" s="3" t="s">
        <v>106</v>
      </c>
      <c r="N20" s="3">
        <f>_Input!K20</f>
        <v>1770000190</v>
      </c>
      <c r="O20" s="3">
        <f>_Input!H20</f>
        <v>8000000501</v>
      </c>
      <c r="P20" s="3" t="s">
        <v>172</v>
      </c>
      <c r="Q20" s="3" t="s">
        <v>100</v>
      </c>
      <c r="R20" s="3" t="str">
        <f t="shared" si="2"/>
        <v>EMILIANJ@en</v>
      </c>
    </row>
    <row r="21" spans="1:18" x14ac:dyDescent="0.25">
      <c r="A21" s="3" t="str">
        <f t="shared" si="0"/>
        <v>&amp;ai;User_FIUCEKM</v>
      </c>
      <c r="B21" s="3" t="str">
        <f>Person!O21</f>
        <v>FIUCEKM</v>
      </c>
      <c r="C21" s="3" t="str">
        <f>VLOOKUP(_Input!W21,_MasterData!$Y$2:$Z$15,2,FALSE)</f>
        <v>&amp;ai;CompanyMEEPL</v>
      </c>
      <c r="D21" s="2" t="str">
        <f>VLOOKUP(_Input!V21,_MasterData!$W$2:$X$7,2,FALSE)</f>
        <v>&amp;ai;Quote-PDF</v>
      </c>
      <c r="E21" s="3" t="str">
        <f>VLOOKUP(_Input!T21,_MasterData!$U$2:$V$14,2,FALSE)</f>
        <v>https://my319964.crm.ondemand.com/Language#Language_34PL</v>
      </c>
      <c r="F21" s="3" t="str">
        <f>_xlfn.CONCAT("&amp;ai;",_Input!N21)</f>
        <v>&amp;ai;ROLE_SALES_REP_PL_SP</v>
      </c>
      <c r="G21" s="2" t="str">
        <f>VLOOKUP(_Input!S21,_MasterData!$S$2:$T$3,2,FALSE)</f>
        <v>&amp;as;USERACTIVE</v>
      </c>
      <c r="H21" s="2" t="str">
        <f t="shared" si="1"/>
        <v>&amp;ai;User_FIUCEKM-Person</v>
      </c>
      <c r="I21" s="2" t="str">
        <f>UserPassword!A21</f>
        <v>&amp;ai;FIUCEKM_Password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str">
        <f>_Input!K21</f>
        <v>1770000110</v>
      </c>
      <c r="O21" s="3">
        <f>_Input!H21</f>
        <v>8000000107</v>
      </c>
      <c r="P21" s="3" t="s">
        <v>172</v>
      </c>
      <c r="Q21" s="3" t="s">
        <v>100</v>
      </c>
      <c r="R21" s="3" t="str">
        <f t="shared" si="2"/>
        <v>FIUCEKM@en</v>
      </c>
    </row>
    <row r="22" spans="1:18" x14ac:dyDescent="0.25">
      <c r="A22" s="3" t="str">
        <f t="shared" si="0"/>
        <v>&amp;ai;User_GABARAS</v>
      </c>
      <c r="B22" s="3" t="str">
        <f>Person!O22</f>
        <v>GABARAS</v>
      </c>
      <c r="C22" s="3" t="str">
        <f>VLOOKUP(_Input!W22,_MasterData!$Y$2:$Z$15,2,FALSE)</f>
        <v>&amp;ai;CompanyMEEPL</v>
      </c>
      <c r="D22" s="2" t="str">
        <f>VLOOKUP(_Input!V22,_MasterData!$W$2:$X$7,2,FALSE)</f>
        <v>&amp;ai;Quote-PDF</v>
      </c>
      <c r="E22" s="3" t="str">
        <f>VLOOKUP(_Input!T22,_MasterData!$U$2:$V$14,2,FALSE)</f>
        <v>https://my319964.crm.ondemand.com/Language#Language_34PL</v>
      </c>
      <c r="F22" s="3" t="str">
        <f>_xlfn.CONCAT("&amp;ai;",_Input!N22)</f>
        <v>&amp;ai;ROLE_SALES_REP_PL_SP</v>
      </c>
      <c r="G22" s="2" t="str">
        <f>VLOOKUP(_Input!S22,_MasterData!$S$2:$T$3,2,FALSE)</f>
        <v>&amp;as;USERACTIVE</v>
      </c>
      <c r="H22" s="2" t="str">
        <f t="shared" si="1"/>
        <v>&amp;ai;User_GABARAS-Person</v>
      </c>
      <c r="I22" s="2" t="str">
        <f>UserPassword!A22</f>
        <v>&amp;ai;GABARAS_Password</v>
      </c>
      <c r="J22" s="3" t="s">
        <v>108</v>
      </c>
      <c r="K22" s="3" t="s">
        <v>108</v>
      </c>
      <c r="L22" s="3" t="s">
        <v>106</v>
      </c>
      <c r="M22" s="3" t="s">
        <v>106</v>
      </c>
      <c r="N22" s="3">
        <f>_Input!K22</f>
        <v>1770000256</v>
      </c>
      <c r="O22" s="3">
        <f>_Input!H22</f>
        <v>8000000250</v>
      </c>
      <c r="P22" s="3" t="s">
        <v>172</v>
      </c>
      <c r="Q22" s="3" t="s">
        <v>100</v>
      </c>
      <c r="R22" s="3" t="str">
        <f t="shared" si="2"/>
        <v>GABARAS@en</v>
      </c>
    </row>
    <row r="23" spans="1:18" x14ac:dyDescent="0.25">
      <c r="A23" s="3" t="str">
        <f t="shared" si="0"/>
        <v>&amp;ai;User_GALDAM</v>
      </c>
      <c r="B23" s="3" t="str">
        <f>Person!O23</f>
        <v>GALDAM</v>
      </c>
      <c r="C23" s="3" t="str">
        <f>VLOOKUP(_Input!W23,_MasterData!$Y$2:$Z$15,2,FALSE)</f>
        <v>&amp;ai;CompanyMEEPL</v>
      </c>
      <c r="D23" s="2" t="str">
        <f>VLOOKUP(_Input!V23,_MasterData!$W$2:$X$7,2,FALSE)</f>
        <v>&amp;ai;Quote-PDF</v>
      </c>
      <c r="E23" s="3" t="str">
        <f>VLOOKUP(_Input!T23,_MasterData!$U$2:$V$14,2,FALSE)</f>
        <v>https://my319964.crm.ondemand.com/Language#Language_34PL</v>
      </c>
      <c r="F23" s="3" t="str">
        <f>_xlfn.CONCAT("&amp;ai;",_Input!N23)</f>
        <v>&amp;ai;ROLE_SALES_REP_PL_IS</v>
      </c>
      <c r="G23" s="2" t="str">
        <f>VLOOKUP(_Input!S23,_MasterData!$S$2:$T$3,2,FALSE)</f>
        <v>&amp;as;USERACTIVE</v>
      </c>
      <c r="H23" s="2" t="str">
        <f t="shared" si="1"/>
        <v>&amp;ai;User_GALDAM-Person</v>
      </c>
      <c r="I23" s="2" t="str">
        <f>UserPassword!A23</f>
        <v>&amp;ai;GALDAM_Password</v>
      </c>
      <c r="J23" s="3" t="s">
        <v>108</v>
      </c>
      <c r="K23" s="3" t="s">
        <v>108</v>
      </c>
      <c r="L23" s="3" t="s">
        <v>106</v>
      </c>
      <c r="M23" s="3" t="s">
        <v>106</v>
      </c>
      <c r="N23" s="3">
        <f>_Input!K23</f>
        <v>1770000255</v>
      </c>
      <c r="O23" s="3">
        <f>_Input!H23</f>
        <v>8000000249</v>
      </c>
      <c r="P23" s="3" t="s">
        <v>172</v>
      </c>
      <c r="Q23" s="3" t="s">
        <v>100</v>
      </c>
      <c r="R23" s="3" t="str">
        <f t="shared" si="2"/>
        <v>GALDAM@en</v>
      </c>
    </row>
    <row r="24" spans="1:18" x14ac:dyDescent="0.25">
      <c r="A24" s="3" t="str">
        <f t="shared" si="0"/>
        <v>&amp;ai;User_GORACZKOM</v>
      </c>
      <c r="B24" s="3" t="str">
        <f>Person!O24</f>
        <v>GORACZKOM</v>
      </c>
      <c r="C24" s="3" t="str">
        <f>VLOOKUP(_Input!W24,_MasterData!$Y$2:$Z$15,2,FALSE)</f>
        <v>&amp;ai;CompanyMEEPL</v>
      </c>
      <c r="D24" s="2" t="str">
        <f>VLOOKUP(_Input!V24,_MasterData!$W$2:$X$7,2,FALSE)</f>
        <v>&amp;ai;Quote-PDF</v>
      </c>
      <c r="E24" s="3" t="str">
        <f>VLOOKUP(_Input!T24,_MasterData!$U$2:$V$14,2,FALSE)</f>
        <v>https://my319964.crm.ondemand.com/Language#Language_34PL</v>
      </c>
      <c r="F24" s="3" t="str">
        <f>_xlfn.CONCAT("&amp;ai;",_Input!N24)</f>
        <v>&amp;ai;ROLE_SALES_REP_PL_IS</v>
      </c>
      <c r="G24" s="2" t="str">
        <f>VLOOKUP(_Input!S24,_MasterData!$S$2:$T$3,2,FALSE)</f>
        <v>&amp;as;USERACTIVE</v>
      </c>
      <c r="H24" s="2" t="str">
        <f t="shared" si="1"/>
        <v>&amp;ai;User_GORACZKOM-Person</v>
      </c>
      <c r="I24" s="2" t="str">
        <f>UserPassword!A24</f>
        <v>&amp;ai;GORACZKOM_Password</v>
      </c>
      <c r="J24" s="3" t="s">
        <v>108</v>
      </c>
      <c r="K24" s="3" t="s">
        <v>108</v>
      </c>
      <c r="L24" s="3" t="s">
        <v>106</v>
      </c>
      <c r="M24" s="3" t="s">
        <v>106</v>
      </c>
      <c r="N24" s="3">
        <f>_Input!K24</f>
        <v>1770000220</v>
      </c>
      <c r="O24" s="3">
        <f>_Input!H24</f>
        <v>8000000234</v>
      </c>
      <c r="P24" s="3" t="s">
        <v>172</v>
      </c>
      <c r="Q24" s="3" t="s">
        <v>100</v>
      </c>
      <c r="R24" s="3" t="str">
        <f t="shared" si="2"/>
        <v>GORACZKOM@en</v>
      </c>
    </row>
    <row r="25" spans="1:18" x14ac:dyDescent="0.25">
      <c r="A25" s="3" t="str">
        <f t="shared" si="0"/>
        <v>&amp;ai;User_GRYZAKL</v>
      </c>
      <c r="B25" s="3" t="str">
        <f>Person!O25</f>
        <v>GRYZAKL</v>
      </c>
      <c r="C25" s="3" t="str">
        <f>VLOOKUP(_Input!W25,_MasterData!$Y$2:$Z$15,2,FALSE)</f>
        <v>&amp;ai;CompanyMEEPL</v>
      </c>
      <c r="D25" s="2" t="str">
        <f>VLOOKUP(_Input!V25,_MasterData!$W$2:$X$7,2,FALSE)</f>
        <v>&amp;ai;Quote-PDF</v>
      </c>
      <c r="E25" s="3" t="str">
        <f>VLOOKUP(_Input!T25,_MasterData!$U$2:$V$14,2,FALSE)</f>
        <v>https://my319964.crm.ondemand.com/Language#Language_34PL</v>
      </c>
      <c r="F25" s="3" t="str">
        <f>_xlfn.CONCAT("&amp;ai;",_Input!N25)</f>
        <v>&amp;ai;ROLE_SALES_REP_PL_SP</v>
      </c>
      <c r="G25" s="2" t="str">
        <f>VLOOKUP(_Input!S25,_MasterData!$S$2:$T$3,2,FALSE)</f>
        <v>&amp;as;USERACTIVE</v>
      </c>
      <c r="H25" s="2" t="str">
        <f t="shared" si="1"/>
        <v>&amp;ai;User_GRYZAKL-Person</v>
      </c>
      <c r="I25" s="2" t="str">
        <f>UserPassword!A25</f>
        <v>&amp;ai;GRYZAKL_Password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str">
        <f>_Input!K25</f>
        <v>1770000046</v>
      </c>
      <c r="O25" s="3">
        <f>_Input!H25</f>
        <v>8000000067</v>
      </c>
      <c r="P25" s="3" t="s">
        <v>172</v>
      </c>
      <c r="Q25" s="3" t="s">
        <v>100</v>
      </c>
      <c r="R25" s="3" t="str">
        <f t="shared" si="2"/>
        <v>GRYZAKL@en</v>
      </c>
    </row>
    <row r="26" spans="1:18" x14ac:dyDescent="0.25">
      <c r="A26" s="3" t="str">
        <f t="shared" si="0"/>
        <v>&amp;ai;User_GRZESIAKA</v>
      </c>
      <c r="B26" s="3" t="str">
        <f>Person!O26</f>
        <v>GRZESIAKA</v>
      </c>
      <c r="C26" s="3" t="str">
        <f>VLOOKUP(_Input!W26,_MasterData!$Y$2:$Z$15,2,FALSE)</f>
        <v>&amp;ai;CompanyMEEPL</v>
      </c>
      <c r="D26" s="2" t="str">
        <f>VLOOKUP(_Input!V26,_MasterData!$W$2:$X$7,2,FALSE)</f>
        <v>&amp;ai;Quote-PDF</v>
      </c>
      <c r="E26" s="3" t="str">
        <f>VLOOKUP(_Input!T26,_MasterData!$U$2:$V$14,2,FALSE)</f>
        <v>https://my319964.crm.ondemand.com/Language#Language_34PL</v>
      </c>
      <c r="F26" s="3" t="str">
        <f>_xlfn.CONCAT("&amp;ai;",_Input!N26)</f>
        <v>&amp;ai;ROLE_SALES_REP_PL_IS</v>
      </c>
      <c r="G26" s="2" t="str">
        <f>VLOOKUP(_Input!S26,_MasterData!$S$2:$T$3,2,FALSE)</f>
        <v>&amp;as;USERACTIVE</v>
      </c>
      <c r="H26" s="2" t="str">
        <f t="shared" si="1"/>
        <v>&amp;ai;User_GRZESIAKA-Person</v>
      </c>
      <c r="I26" s="2" t="str">
        <f>UserPassword!A26</f>
        <v>&amp;ai;GRZESIAKA_Password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str">
        <f>_Input!K26</f>
        <v>1770000047</v>
      </c>
      <c r="O26" s="3">
        <f>_Input!H26</f>
        <v>8000000068</v>
      </c>
      <c r="P26" s="3" t="s">
        <v>172</v>
      </c>
      <c r="Q26" s="3" t="s">
        <v>100</v>
      </c>
      <c r="R26" s="3" t="str">
        <f t="shared" si="2"/>
        <v>GRZESIAKA@en</v>
      </c>
    </row>
    <row r="27" spans="1:18" x14ac:dyDescent="0.25">
      <c r="A27" s="3" t="str">
        <f t="shared" si="0"/>
        <v>&amp;ai;User_HAJAST</v>
      </c>
      <c r="B27" s="3" t="str">
        <f>Person!O27</f>
        <v>HAJAST</v>
      </c>
      <c r="C27" s="3" t="str">
        <f>VLOOKUP(_Input!W27,_MasterData!$Y$2:$Z$15,2,FALSE)</f>
        <v>&amp;ai;CompanyMEEPL</v>
      </c>
      <c r="D27" s="2" t="str">
        <f>VLOOKUP(_Input!V27,_MasterData!$W$2:$X$7,2,FALSE)</f>
        <v>&amp;ai;Quote-PDF</v>
      </c>
      <c r="E27" s="3" t="str">
        <f>VLOOKUP(_Input!T27,_MasterData!$U$2:$V$14,2,FALSE)</f>
        <v>&amp;ai;English</v>
      </c>
      <c r="F27" s="3" t="str">
        <f>_xlfn.CONCAT("&amp;ai;",_Input!N27)</f>
        <v>&amp;ai;ROLE_SALES_REP_HU</v>
      </c>
      <c r="G27" s="2" t="str">
        <f>VLOOKUP(_Input!S27,_MasterData!$S$2:$T$3,2,FALSE)</f>
        <v>&amp;as;USERACTIVE</v>
      </c>
      <c r="H27" s="2" t="str">
        <f t="shared" si="1"/>
        <v>&amp;ai;User_HAJAST-Person</v>
      </c>
      <c r="I27" s="2" t="str">
        <f>UserPassword!A27</f>
        <v>&amp;ai;HAJAST_Password</v>
      </c>
      <c r="J27" s="3" t="s">
        <v>108</v>
      </c>
      <c r="K27" s="3" t="s">
        <v>108</v>
      </c>
      <c r="L27" s="3" t="s">
        <v>106</v>
      </c>
      <c r="M27" s="3" t="s">
        <v>106</v>
      </c>
      <c r="N27" s="3">
        <f>_Input!K27</f>
        <v>1770000312</v>
      </c>
      <c r="O27" s="3">
        <f>_Input!H27</f>
        <v>8000000503</v>
      </c>
      <c r="P27" s="3" t="s">
        <v>172</v>
      </c>
      <c r="Q27" s="3" t="s">
        <v>100</v>
      </c>
      <c r="R27" s="3" t="str">
        <f t="shared" si="2"/>
        <v>HAJAST@en</v>
      </c>
    </row>
    <row r="28" spans="1:18" x14ac:dyDescent="0.25">
      <c r="A28" s="3" t="str">
        <f t="shared" si="0"/>
        <v>&amp;ai;User_HARANCZYKM</v>
      </c>
      <c r="B28" s="3" t="str">
        <f>Person!O28</f>
        <v>HARANCZYKM</v>
      </c>
      <c r="C28" s="3" t="str">
        <f>VLOOKUP(_Input!W28,_MasterData!$Y$2:$Z$15,2,FALSE)</f>
        <v>&amp;ai;CompanyMEEPL</v>
      </c>
      <c r="D28" s="2" t="str">
        <f>VLOOKUP(_Input!V28,_MasterData!$W$2:$X$7,2,FALSE)</f>
        <v>&amp;ai;Quote-PDF</v>
      </c>
      <c r="E28" s="3" t="str">
        <f>VLOOKUP(_Input!T28,_MasterData!$U$2:$V$14,2,FALSE)</f>
        <v>https://my319964.crm.ondemand.com/Language#Language_34PL</v>
      </c>
      <c r="F28" s="3" t="str">
        <f>_xlfn.CONCAT("&amp;ai;",_Input!N28)</f>
        <v>&amp;ai;ROLE_SALES_REP_PL_IS</v>
      </c>
      <c r="G28" s="2" t="str">
        <f>VLOOKUP(_Input!S28,_MasterData!$S$2:$T$3,2,FALSE)</f>
        <v>&amp;as;USERACTIVE</v>
      </c>
      <c r="H28" s="2" t="str">
        <f t="shared" si="1"/>
        <v>&amp;ai;User_HARANCZYKM-Person</v>
      </c>
      <c r="I28" s="2" t="str">
        <f>UserPassword!A28</f>
        <v>&amp;ai;HARANCZYKM_Password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str">
        <f>_Input!K28</f>
        <v>1770000049</v>
      </c>
      <c r="O28" s="3">
        <f>_Input!H28</f>
        <v>8000000070</v>
      </c>
      <c r="P28" s="3" t="s">
        <v>172</v>
      </c>
      <c r="Q28" s="3" t="s">
        <v>100</v>
      </c>
      <c r="R28" s="3" t="str">
        <f t="shared" si="2"/>
        <v>HARANCZYKM@en</v>
      </c>
    </row>
    <row r="29" spans="1:18" x14ac:dyDescent="0.25">
      <c r="A29" s="3" t="str">
        <f t="shared" si="0"/>
        <v>&amp;ai;User_INDREIG</v>
      </c>
      <c r="B29" s="3" t="str">
        <f>Person!O29</f>
        <v>INDREIG</v>
      </c>
      <c r="C29" s="3" t="str">
        <f>VLOOKUP(_Input!W29,_MasterData!$Y$2:$Z$15,2,FALSE)</f>
        <v>&amp;ai;CompanyMEEPL</v>
      </c>
      <c r="D29" s="2" t="str">
        <f>VLOOKUP(_Input!V29,_MasterData!$W$2:$X$7,2,FALSE)</f>
        <v>&amp;ai;Quote-PDF</v>
      </c>
      <c r="E29" s="3" t="str">
        <f>VLOOKUP(_Input!T29,_MasterData!$U$2:$V$14,2,FALSE)</f>
        <v>&amp;ai;English</v>
      </c>
      <c r="F29" s="3" t="str">
        <f>_xlfn.CONCAT("&amp;ai;",_Input!N29)</f>
        <v>&amp;ai;ROLE_SALES_REP_RO</v>
      </c>
      <c r="G29" s="2" t="str">
        <f>VLOOKUP(_Input!S29,_MasterData!$S$2:$T$3,2,FALSE)</f>
        <v>&amp;as;USERACTIVE</v>
      </c>
      <c r="H29" s="2" t="str">
        <f t="shared" si="1"/>
        <v>&amp;ai;User_INDREIG-Person</v>
      </c>
      <c r="I29" s="2" t="str">
        <f>UserPassword!A29</f>
        <v>&amp;ai;INDREIG_Password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str">
        <f>_Input!K29</f>
        <v>1770000231</v>
      </c>
      <c r="O29" s="3">
        <f>_Input!H29</f>
        <v>8000000238</v>
      </c>
      <c r="P29" s="3" t="s">
        <v>172</v>
      </c>
      <c r="Q29" s="3" t="s">
        <v>100</v>
      </c>
      <c r="R29" s="3" t="str">
        <f t="shared" si="2"/>
        <v>INDREIG@en</v>
      </c>
    </row>
    <row r="30" spans="1:18" x14ac:dyDescent="0.25">
      <c r="A30" s="3" t="str">
        <f t="shared" si="0"/>
        <v>&amp;ai;User_JACZEWSKIM</v>
      </c>
      <c r="B30" s="3" t="str">
        <f>Person!O30</f>
        <v>JACZEWSKIM</v>
      </c>
      <c r="C30" s="3" t="str">
        <f>VLOOKUP(_Input!W30,_MasterData!$Y$2:$Z$15,2,FALSE)</f>
        <v>&amp;ai;CompanyMEEPL</v>
      </c>
      <c r="D30" s="2" t="str">
        <f>VLOOKUP(_Input!V30,_MasterData!$W$2:$X$7,2,FALSE)</f>
        <v>&amp;ai;Quote-PDF</v>
      </c>
      <c r="E30" s="3" t="str">
        <f>VLOOKUP(_Input!T30,_MasterData!$U$2:$V$14,2,FALSE)</f>
        <v>https://my319964.crm.ondemand.com/Language#Language_34PL</v>
      </c>
      <c r="F30" s="3" t="str">
        <f>_xlfn.CONCAT("&amp;ai;",_Input!N30)</f>
        <v>&amp;ai;ROLE_SALES_MGR</v>
      </c>
      <c r="G30" s="2" t="str">
        <f>VLOOKUP(_Input!S30,_MasterData!$S$2:$T$3,2,FALSE)</f>
        <v>&amp;as;USERACTIVE</v>
      </c>
      <c r="H30" s="2" t="str">
        <f t="shared" si="1"/>
        <v>&amp;ai;User_JACZEWSKIM-Person</v>
      </c>
      <c r="I30" s="2" t="str">
        <f>UserPassword!A30</f>
        <v>&amp;ai;JACZEWSKIM_Password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str">
        <f>_Input!K30</f>
        <v>1770000026</v>
      </c>
      <c r="O30" s="3">
        <f>_Input!H30</f>
        <v>8000000397</v>
      </c>
      <c r="P30" s="3" t="s">
        <v>172</v>
      </c>
      <c r="Q30" s="3" t="s">
        <v>100</v>
      </c>
      <c r="R30" s="3" t="str">
        <f t="shared" si="2"/>
        <v>JACZEWSKIM@en</v>
      </c>
    </row>
    <row r="31" spans="1:18" x14ac:dyDescent="0.25">
      <c r="A31" s="3" t="str">
        <f t="shared" si="0"/>
        <v>&amp;ai;User_JANIKR</v>
      </c>
      <c r="B31" s="3" t="str">
        <f>Person!O31</f>
        <v>JANIKR</v>
      </c>
      <c r="C31" s="3" t="str">
        <f>VLOOKUP(_Input!W31,_MasterData!$Y$2:$Z$15,2,FALSE)</f>
        <v>&amp;ai;CompanyMEEPL</v>
      </c>
      <c r="D31" s="2" t="str">
        <f>VLOOKUP(_Input!V31,_MasterData!$W$2:$X$7,2,FALSE)</f>
        <v>&amp;ai;Quote-PDF</v>
      </c>
      <c r="E31" s="3" t="str">
        <f>VLOOKUP(_Input!T31,_MasterData!$U$2:$V$14,2,FALSE)</f>
        <v>https://my319964.crm.ondemand.com/Language#Language_34PL</v>
      </c>
      <c r="F31" s="3" t="str">
        <f>_xlfn.CONCAT("&amp;ai;",_Input!N31)</f>
        <v>&amp;ai;ROLE_SALES_REP_PL_IS</v>
      </c>
      <c r="G31" s="2" t="str">
        <f>VLOOKUP(_Input!S31,_MasterData!$S$2:$T$3,2,FALSE)</f>
        <v>&amp;as;USERACTIVE</v>
      </c>
      <c r="H31" s="2" t="str">
        <f t="shared" si="1"/>
        <v>&amp;ai;User_JANIKR-Person</v>
      </c>
      <c r="I31" s="2" t="str">
        <f>UserPassword!A31</f>
        <v>&amp;ai;JANIKR_Password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str">
        <f>_Input!K31</f>
        <v>1770000025</v>
      </c>
      <c r="O31" s="3">
        <f>_Input!H31</f>
        <v>8000000396</v>
      </c>
      <c r="P31" s="3" t="s">
        <v>172</v>
      </c>
      <c r="Q31" s="3" t="s">
        <v>100</v>
      </c>
      <c r="R31" s="3" t="str">
        <f t="shared" si="2"/>
        <v>JANIKR@en</v>
      </c>
    </row>
    <row r="32" spans="1:18" x14ac:dyDescent="0.25">
      <c r="A32" s="3" t="str">
        <f t="shared" si="0"/>
        <v>&amp;ai;User_JEDYNAKB</v>
      </c>
      <c r="B32" s="3" t="str">
        <f>Person!O32</f>
        <v>JEDYNAKB</v>
      </c>
      <c r="C32" s="3" t="str">
        <f>VLOOKUP(_Input!W32,_MasterData!$Y$2:$Z$15,2,FALSE)</f>
        <v>&amp;ai;CompanyMEEPL</v>
      </c>
      <c r="D32" s="2" t="str">
        <f>VLOOKUP(_Input!V32,_MasterData!$W$2:$X$7,2,FALSE)</f>
        <v>&amp;ai;Quote-PDF</v>
      </c>
      <c r="E32" s="3" t="str">
        <f>VLOOKUP(_Input!T32,_MasterData!$U$2:$V$14,2,FALSE)</f>
        <v>https://my319964.crm.ondemand.com/Language#Language_34PL</v>
      </c>
      <c r="F32" s="3" t="str">
        <f>_xlfn.CONCAT("&amp;ai;",_Input!N32)</f>
        <v>&amp;ai;ROLE_SALES_REP_PL_IS</v>
      </c>
      <c r="G32" s="2" t="str">
        <f>VLOOKUP(_Input!S32,_MasterData!$S$2:$T$3,2,FALSE)</f>
        <v>&amp;as;USERACTIVE</v>
      </c>
      <c r="H32" s="2" t="str">
        <f t="shared" si="1"/>
        <v>&amp;ai;User_JEDYNAKB-Person</v>
      </c>
      <c r="I32" s="2" t="str">
        <f>UserPassword!A32</f>
        <v>&amp;ai;JEDYNAKB_Password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str">
        <f>_Input!K32</f>
        <v>1770000115</v>
      </c>
      <c r="O32" s="3">
        <f>_Input!H32</f>
        <v>8000000108</v>
      </c>
      <c r="P32" s="3" t="s">
        <v>172</v>
      </c>
      <c r="Q32" s="3" t="s">
        <v>100</v>
      </c>
      <c r="R32" s="3" t="str">
        <f t="shared" si="2"/>
        <v>JEDYNAKB@en</v>
      </c>
    </row>
    <row r="33" spans="1:18" x14ac:dyDescent="0.25">
      <c r="A33" s="3" t="str">
        <f t="shared" si="0"/>
        <v>&amp;ai;User_JEDYNAKW</v>
      </c>
      <c r="B33" s="3" t="str">
        <f>Person!O33</f>
        <v>JEDYNAKW</v>
      </c>
      <c r="C33" s="3" t="str">
        <f>VLOOKUP(_Input!W33,_MasterData!$Y$2:$Z$15,2,FALSE)</f>
        <v>&amp;ai;CompanyMEEPL</v>
      </c>
      <c r="D33" s="2" t="str">
        <f>VLOOKUP(_Input!V33,_MasterData!$W$2:$X$7,2,FALSE)</f>
        <v>&amp;ai;Quote-PDF</v>
      </c>
      <c r="E33" s="3" t="str">
        <f>VLOOKUP(_Input!T33,_MasterData!$U$2:$V$14,2,FALSE)</f>
        <v>https://my319964.crm.ondemand.com/Language#Language_34PL</v>
      </c>
      <c r="F33" s="3" t="str">
        <f>_xlfn.CONCAT("&amp;ai;",_Input!N33)</f>
        <v>&amp;ai;ROLE_SALES_REP_PL_IS</v>
      </c>
      <c r="G33" s="2" t="str">
        <f>VLOOKUP(_Input!S33,_MasterData!$S$2:$T$3,2,FALSE)</f>
        <v>&amp;as;USERACTIVE</v>
      </c>
      <c r="H33" s="2" t="str">
        <f t="shared" si="1"/>
        <v>&amp;ai;User_JEDYNAKW-Person</v>
      </c>
      <c r="I33" s="2" t="str">
        <f>UserPassword!A33</f>
        <v>&amp;ai;JEDYNAKW_Password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str">
        <f>_Input!K33</f>
        <v>1770000116</v>
      </c>
      <c r="O33" s="3">
        <f>_Input!H33</f>
        <v>8000000109</v>
      </c>
      <c r="P33" s="3" t="s">
        <v>172</v>
      </c>
      <c r="Q33" s="3" t="s">
        <v>100</v>
      </c>
      <c r="R33" s="3" t="str">
        <f t="shared" si="2"/>
        <v>JEDYNAKW@en</v>
      </c>
    </row>
    <row r="34" spans="1:18" x14ac:dyDescent="0.25">
      <c r="A34" s="3" t="str">
        <f t="shared" si="0"/>
        <v>&amp;ai;User_KAMINSKAK</v>
      </c>
      <c r="B34" s="3" t="str">
        <f>Person!O34</f>
        <v>KAMINSKAK</v>
      </c>
      <c r="C34" s="3" t="str">
        <f>VLOOKUP(_Input!W34,_MasterData!$Y$2:$Z$15,2,FALSE)</f>
        <v>&amp;ai;CompanyMEEPL</v>
      </c>
      <c r="D34" s="2" t="str">
        <f>VLOOKUP(_Input!V34,_MasterData!$W$2:$X$7,2,FALSE)</f>
        <v>&amp;ai;Quote-PDF</v>
      </c>
      <c r="E34" s="3" t="str">
        <f>VLOOKUP(_Input!T34,_MasterData!$U$2:$V$14,2,FALSE)</f>
        <v>https://my319964.crm.ondemand.com/Language#Language_34PL</v>
      </c>
      <c r="F34" s="3" t="str">
        <f>_xlfn.CONCAT("&amp;ai;",_Input!N34)</f>
        <v>&amp;ai;ROLE_SALES_REP_PL_IS</v>
      </c>
      <c r="G34" s="2" t="str">
        <f>VLOOKUP(_Input!S34,_MasterData!$S$2:$T$3,2,FALSE)</f>
        <v>&amp;as;USERACTIVE</v>
      </c>
      <c r="H34" s="2" t="str">
        <f t="shared" si="1"/>
        <v>&amp;ai;User_KAMINSKAK-Person</v>
      </c>
      <c r="I34" s="2" t="str">
        <f>UserPassword!A34</f>
        <v>&amp;ai;KAMINSKAK_Password</v>
      </c>
      <c r="J34" s="3" t="s">
        <v>108</v>
      </c>
      <c r="K34" s="3" t="s">
        <v>108</v>
      </c>
      <c r="L34" s="3" t="s">
        <v>106</v>
      </c>
      <c r="M34" s="3" t="s">
        <v>106</v>
      </c>
      <c r="N34" s="3">
        <f>_Input!K34</f>
        <v>1770000155</v>
      </c>
      <c r="O34" s="3">
        <f>_Input!H34</f>
        <v>8000000183</v>
      </c>
      <c r="P34" s="3" t="s">
        <v>172</v>
      </c>
      <c r="Q34" s="3" t="s">
        <v>100</v>
      </c>
      <c r="R34" s="3" t="str">
        <f t="shared" si="2"/>
        <v>KAMINSKAK@en</v>
      </c>
    </row>
    <row r="35" spans="1:18" x14ac:dyDescent="0.25">
      <c r="A35" s="3" t="str">
        <f t="shared" si="0"/>
        <v>&amp;ai;User_KASPERCZYKM</v>
      </c>
      <c r="B35" s="3" t="str">
        <f>Person!O35</f>
        <v>KASPERCZYKM</v>
      </c>
      <c r="C35" s="3" t="str">
        <f>VLOOKUP(_Input!W35,_MasterData!$Y$2:$Z$15,2,FALSE)</f>
        <v>&amp;ai;CompanyMEEPL</v>
      </c>
      <c r="D35" s="2" t="str">
        <f>VLOOKUP(_Input!V35,_MasterData!$W$2:$X$7,2,FALSE)</f>
        <v>&amp;ai;Quote-PDF</v>
      </c>
      <c r="E35" s="3" t="str">
        <f>VLOOKUP(_Input!T35,_MasterData!$U$2:$V$14,2,FALSE)</f>
        <v>https://my319964.crm.ondemand.com/Language#Language_34PL</v>
      </c>
      <c r="F35" s="3" t="str">
        <f>_xlfn.CONCAT("&amp;ai;",_Input!N35)</f>
        <v>&amp;ai;ROLE_SALES_REP_PL_IS</v>
      </c>
      <c r="G35" s="2" t="str">
        <f>VLOOKUP(_Input!S35,_MasterData!$S$2:$T$3,2,FALSE)</f>
        <v>&amp;as;USERACTIVE</v>
      </c>
      <c r="H35" s="2" t="str">
        <f t="shared" si="1"/>
        <v>&amp;ai;User_KASPERCZYKM-Person</v>
      </c>
      <c r="I35" s="2" t="str">
        <f>UserPassword!A35</f>
        <v>&amp;ai;KASPERCZYKM_Password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str">
        <f>_Input!K35</f>
        <v>1770000052</v>
      </c>
      <c r="O35" s="3">
        <f>_Input!H35</f>
        <v>8000000071</v>
      </c>
      <c r="P35" s="3" t="s">
        <v>172</v>
      </c>
      <c r="Q35" s="3" t="s">
        <v>100</v>
      </c>
      <c r="R35" s="3" t="str">
        <f t="shared" si="2"/>
        <v>KASPERCZYKM@en</v>
      </c>
    </row>
    <row r="36" spans="1:18" x14ac:dyDescent="0.25">
      <c r="A36" s="3" t="str">
        <f t="shared" si="0"/>
        <v>&amp;ai;User_KEREKC</v>
      </c>
      <c r="B36" s="3" t="str">
        <f>Person!O36</f>
        <v>KEREKC</v>
      </c>
      <c r="C36" s="3" t="str">
        <f>VLOOKUP(_Input!W36,_MasterData!$Y$2:$Z$15,2,FALSE)</f>
        <v>&amp;ai;CompanyMEEPL</v>
      </c>
      <c r="D36" s="2" t="str">
        <f>VLOOKUP(_Input!V36,_MasterData!$W$2:$X$7,2,FALSE)</f>
        <v>&amp;ai;Quote-PDF</v>
      </c>
      <c r="E36" s="3" t="str">
        <f>VLOOKUP(_Input!T36,_MasterData!$U$2:$V$14,2,FALSE)</f>
        <v>&amp;ai;English</v>
      </c>
      <c r="F36" s="3" t="str">
        <f>_xlfn.CONCAT("&amp;ai;",_Input!N36)</f>
        <v>&amp;ai;ROLE_SALES_REP_HU</v>
      </c>
      <c r="G36" s="2" t="str">
        <f>VLOOKUP(_Input!S36,_MasterData!$S$2:$T$3,2,FALSE)</f>
        <v>&amp;as;USERACTIVE</v>
      </c>
      <c r="H36" s="2" t="str">
        <f t="shared" si="1"/>
        <v>&amp;ai;User_KEREKC-Person</v>
      </c>
      <c r="I36" s="2" t="str">
        <f>UserPassword!A36</f>
        <v>&amp;ai;KEREKC_Password</v>
      </c>
      <c r="J36" s="3" t="s">
        <v>108</v>
      </c>
      <c r="K36" s="3" t="s">
        <v>108</v>
      </c>
      <c r="L36" s="3" t="s">
        <v>106</v>
      </c>
      <c r="M36" s="3" t="s">
        <v>106</v>
      </c>
      <c r="N36" s="3">
        <f>_Input!K36</f>
        <v>1770000313</v>
      </c>
      <c r="O36" s="3">
        <f>_Input!H36</f>
        <v>8000000504</v>
      </c>
      <c r="P36" s="3" t="s">
        <v>172</v>
      </c>
      <c r="Q36" s="3" t="s">
        <v>100</v>
      </c>
      <c r="R36" s="3" t="str">
        <f t="shared" si="2"/>
        <v>KEREKC@en</v>
      </c>
    </row>
    <row r="37" spans="1:18" x14ac:dyDescent="0.25">
      <c r="A37" s="3" t="str">
        <f t="shared" si="0"/>
        <v>&amp;ai;User_KOCJANK</v>
      </c>
      <c r="B37" s="3" t="str">
        <f>Person!O37</f>
        <v>KOCJANK</v>
      </c>
      <c r="C37" s="3" t="str">
        <f>VLOOKUP(_Input!W37,_MasterData!$Y$2:$Z$15,2,FALSE)</f>
        <v>&amp;ai;CompanyMEEPL</v>
      </c>
      <c r="D37" s="2" t="str">
        <f>VLOOKUP(_Input!V37,_MasterData!$W$2:$X$7,2,FALSE)</f>
        <v>&amp;ai;Quote-PDF</v>
      </c>
      <c r="E37" s="3" t="str">
        <f>VLOOKUP(_Input!T37,_MasterData!$U$2:$V$14,2,FALSE)</f>
        <v>https://my319964.crm.ondemand.com/Language#Language_34PL</v>
      </c>
      <c r="F37" s="3" t="str">
        <f>_xlfn.CONCAT("&amp;ai;",_Input!N37)</f>
        <v>&amp;ai;ROLE_SALES_REP_PL_IS</v>
      </c>
      <c r="G37" s="2" t="str">
        <f>VLOOKUP(_Input!S37,_MasterData!$S$2:$T$3,2,FALSE)</f>
        <v>&amp;as;USERACTIVE</v>
      </c>
      <c r="H37" s="2" t="str">
        <f t="shared" si="1"/>
        <v>&amp;ai;User_KOCJANK-Person</v>
      </c>
      <c r="I37" s="2" t="str">
        <f>UserPassword!A37</f>
        <v>&amp;ai;KOCJANK_Password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str">
        <f>_Input!K37</f>
        <v>1770000225</v>
      </c>
      <c r="O37" s="3">
        <f>_Input!H37</f>
        <v>8000000235</v>
      </c>
      <c r="P37" s="3" t="s">
        <v>172</v>
      </c>
      <c r="Q37" s="3" t="s">
        <v>100</v>
      </c>
      <c r="R37" s="3" t="str">
        <f t="shared" si="2"/>
        <v>KOCJANK@en</v>
      </c>
    </row>
    <row r="38" spans="1:18" x14ac:dyDescent="0.25">
      <c r="A38" s="3" t="str">
        <f t="shared" si="0"/>
        <v>&amp;ai;User_KOPACZJ</v>
      </c>
      <c r="B38" s="3" t="str">
        <f>Person!O38</f>
        <v>KOPACZJ</v>
      </c>
      <c r="C38" s="3" t="str">
        <f>VLOOKUP(_Input!W38,_MasterData!$Y$2:$Z$15,2,FALSE)</f>
        <v>&amp;ai;CompanyMEEPL</v>
      </c>
      <c r="D38" s="2" t="str">
        <f>VLOOKUP(_Input!V38,_MasterData!$W$2:$X$7,2,FALSE)</f>
        <v>&amp;ai;Quote-PDF</v>
      </c>
      <c r="E38" s="3" t="str">
        <f>VLOOKUP(_Input!T38,_MasterData!$U$2:$V$14,2,FALSE)</f>
        <v>https://my319964.crm.ondemand.com/Language#Language_34PL</v>
      </c>
      <c r="F38" s="3" t="str">
        <f>_xlfn.CONCAT("&amp;ai;",_Input!N38)</f>
        <v>&amp;ai;ROLE_SALES_MGR</v>
      </c>
      <c r="G38" s="2" t="str">
        <f>VLOOKUP(_Input!S38,_MasterData!$S$2:$T$3,2,FALSE)</f>
        <v>&amp;as;USERACTIVE</v>
      </c>
      <c r="H38" s="2" t="str">
        <f t="shared" si="1"/>
        <v>&amp;ai;User_KOPACZJ-Person</v>
      </c>
      <c r="I38" s="2" t="str">
        <f>UserPassword!A38</f>
        <v>&amp;ai;KOPACZJ_Password</v>
      </c>
      <c r="J38" s="3" t="s">
        <v>108</v>
      </c>
      <c r="K38" s="3" t="s">
        <v>108</v>
      </c>
      <c r="L38" s="3" t="s">
        <v>106</v>
      </c>
      <c r="M38" s="3" t="s">
        <v>106</v>
      </c>
      <c r="N38" s="3">
        <f>_Input!K38</f>
        <v>1770000120</v>
      </c>
      <c r="O38" s="3">
        <f>_Input!H38</f>
        <v>8000000007</v>
      </c>
      <c r="P38" s="3" t="s">
        <v>172</v>
      </c>
      <c r="Q38" s="3" t="s">
        <v>100</v>
      </c>
      <c r="R38" s="3" t="str">
        <f t="shared" si="2"/>
        <v>KOPACZJ@en</v>
      </c>
    </row>
    <row r="39" spans="1:18" x14ac:dyDescent="0.25">
      <c r="A39" s="3" t="str">
        <f t="shared" si="0"/>
        <v>&amp;ai;User_KOZIOLG</v>
      </c>
      <c r="B39" s="3" t="str">
        <f>Person!O39</f>
        <v>KOZIOLG</v>
      </c>
      <c r="C39" s="3" t="str">
        <f>VLOOKUP(_Input!W39,_MasterData!$Y$2:$Z$15,2,FALSE)</f>
        <v>&amp;ai;CompanyMEEPL</v>
      </c>
      <c r="D39" s="2" t="str">
        <f>VLOOKUP(_Input!V39,_MasterData!$W$2:$X$7,2,FALSE)</f>
        <v>&amp;ai;Quote-PDF</v>
      </c>
      <c r="E39" s="3" t="str">
        <f>VLOOKUP(_Input!T39,_MasterData!$U$2:$V$14,2,FALSE)</f>
        <v>https://my319964.crm.ondemand.com/Language#Language_34PL</v>
      </c>
      <c r="F39" s="3" t="str">
        <f>_xlfn.CONCAT("&amp;ai;",_Input!N39)</f>
        <v>&amp;ai;ROLE_PRODUCT_MGR</v>
      </c>
      <c r="G39" s="2" t="str">
        <f>VLOOKUP(_Input!S39,_MasterData!$S$2:$T$3,2,FALSE)</f>
        <v>&amp;as;USERACTIVE</v>
      </c>
      <c r="H39" s="2" t="str">
        <f t="shared" si="1"/>
        <v>&amp;ai;User_KOZIOLG-Person</v>
      </c>
      <c r="I39" s="2" t="str">
        <f>UserPassword!A39</f>
        <v>&amp;ai;KOZIOLG_Password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str">
        <f>_Input!K39</f>
        <v>1770000045</v>
      </c>
      <c r="O39" s="3">
        <f>_Input!H39</f>
        <v>8000000066</v>
      </c>
      <c r="P39" s="3" t="s">
        <v>172</v>
      </c>
      <c r="Q39" s="3" t="s">
        <v>100</v>
      </c>
      <c r="R39" s="3" t="str">
        <f t="shared" si="2"/>
        <v>KOZIOLG@en</v>
      </c>
    </row>
    <row r="40" spans="1:18" x14ac:dyDescent="0.25">
      <c r="A40" s="3" t="str">
        <f t="shared" si="0"/>
        <v>&amp;ai;User_KRAWCZYKZ</v>
      </c>
      <c r="B40" s="3" t="str">
        <f>Person!O40</f>
        <v>KRAWCZYKZ</v>
      </c>
      <c r="C40" s="3" t="str">
        <f>VLOOKUP(_Input!W40,_MasterData!$Y$2:$Z$15,2,FALSE)</f>
        <v>&amp;ai;CompanyMEEPL</v>
      </c>
      <c r="D40" s="2" t="str">
        <f>VLOOKUP(_Input!V40,_MasterData!$W$2:$X$7,2,FALSE)</f>
        <v>&amp;ai;Quote-PDF</v>
      </c>
      <c r="E40" s="3" t="str">
        <f>VLOOKUP(_Input!T40,_MasterData!$U$2:$V$14,2,FALSE)</f>
        <v>https://my319964.crm.ondemand.com/Language#Language_34PL</v>
      </c>
      <c r="F40" s="3" t="str">
        <f>_xlfn.CONCAT("&amp;ai;",_Input!N40)</f>
        <v>&amp;ai;ROLE_SALES_REP_PL_IS</v>
      </c>
      <c r="G40" s="2" t="str">
        <f>VLOOKUP(_Input!S40,_MasterData!$S$2:$T$3,2,FALSE)</f>
        <v>&amp;as;USERACTIVE</v>
      </c>
      <c r="H40" s="2" t="str">
        <f t="shared" si="1"/>
        <v>&amp;ai;User_KRAWCZYKZ-Person</v>
      </c>
      <c r="I40" s="2" t="str">
        <f>UserPassword!A40</f>
        <v>&amp;ai;KRAWCZYKZ_Password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str">
        <f>_Input!K40</f>
        <v>1770000053</v>
      </c>
      <c r="O40" s="3">
        <f>_Input!H40</f>
        <v>8000000072</v>
      </c>
      <c r="P40" s="3" t="s">
        <v>172</v>
      </c>
      <c r="Q40" s="3" t="s">
        <v>100</v>
      </c>
      <c r="R40" s="3" t="str">
        <f t="shared" si="2"/>
        <v>KRAWCZYKZ@en</v>
      </c>
    </row>
    <row r="41" spans="1:18" x14ac:dyDescent="0.25">
      <c r="A41" s="3" t="str">
        <f t="shared" si="0"/>
        <v>&amp;ai;User_KROLM</v>
      </c>
      <c r="B41" s="3" t="str">
        <f>Person!O41</f>
        <v>KROLM</v>
      </c>
      <c r="C41" s="3" t="str">
        <f>VLOOKUP(_Input!W41,_MasterData!$Y$2:$Z$15,2,FALSE)</f>
        <v>&amp;ai;CompanyMEEPL</v>
      </c>
      <c r="D41" s="2" t="str">
        <f>VLOOKUP(_Input!V41,_MasterData!$W$2:$X$7,2,FALSE)</f>
        <v>&amp;ai;Quote-PDF</v>
      </c>
      <c r="E41" s="3" t="str">
        <f>VLOOKUP(_Input!T41,_MasterData!$U$2:$V$14,2,FALSE)</f>
        <v>https://my319964.crm.ondemand.com/Language#Language_34PL</v>
      </c>
      <c r="F41" s="3" t="str">
        <f>_xlfn.CONCAT("&amp;ai;",_Input!N41)</f>
        <v>&amp;ai;ROLE_STL_PL_IS</v>
      </c>
      <c r="G41" s="2" t="str">
        <f>VLOOKUP(_Input!S41,_MasterData!$S$2:$T$3,2,FALSE)</f>
        <v>&amp;as;USERACTIVE</v>
      </c>
      <c r="H41" s="2" t="str">
        <f t="shared" si="1"/>
        <v>&amp;ai;User_KROLM-Person</v>
      </c>
      <c r="I41" s="2" t="str">
        <f>UserPassword!A41</f>
        <v>&amp;ai;KROLM_Password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str">
        <f>_Input!K41</f>
        <v>1770000027</v>
      </c>
      <c r="O41" s="3">
        <f>_Input!H41</f>
        <v>8000000398</v>
      </c>
      <c r="P41" s="3" t="s">
        <v>172</v>
      </c>
      <c r="Q41" s="3" t="s">
        <v>100</v>
      </c>
      <c r="R41" s="3" t="str">
        <f t="shared" si="2"/>
        <v>KROLM@en</v>
      </c>
    </row>
    <row r="42" spans="1:18" x14ac:dyDescent="0.25">
      <c r="A42" s="3" t="str">
        <f t="shared" si="0"/>
        <v>&amp;ai;User_KROWIAKK</v>
      </c>
      <c r="B42" s="3" t="str">
        <f>Person!O42</f>
        <v>KROWIAKK</v>
      </c>
      <c r="C42" s="3" t="str">
        <f>VLOOKUP(_Input!W42,_MasterData!$Y$2:$Z$15,2,FALSE)</f>
        <v>&amp;ai;CompanyMEEPL</v>
      </c>
      <c r="D42" s="2" t="str">
        <f>VLOOKUP(_Input!V42,_MasterData!$W$2:$X$7,2,FALSE)</f>
        <v>&amp;ai;Quote-PDF</v>
      </c>
      <c r="E42" s="3" t="str">
        <f>VLOOKUP(_Input!T42,_MasterData!$U$2:$V$14,2,FALSE)</f>
        <v>https://my319964.crm.ondemand.com/Language#Language_34PL</v>
      </c>
      <c r="F42" s="3" t="str">
        <f>_xlfn.CONCAT("&amp;ai;",_Input!N42)</f>
        <v>&amp;ai;ROLE_PRODUCT_MGR</v>
      </c>
      <c r="G42" s="2" t="str">
        <f>VLOOKUP(_Input!S42,_MasterData!$S$2:$T$3,2,FALSE)</f>
        <v>&amp;as;USERACTIVE</v>
      </c>
      <c r="H42" s="2" t="str">
        <f t="shared" si="1"/>
        <v>&amp;ai;User_KROWIAKK-Person</v>
      </c>
      <c r="I42" s="2" t="str">
        <f>UserPassword!A42</f>
        <v>&amp;ai;KROWIAKK_Password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str">
        <f>_Input!K42</f>
        <v>1770000054</v>
      </c>
      <c r="O42" s="3">
        <f>_Input!H42</f>
        <v>8000000073</v>
      </c>
      <c r="P42" s="3" t="s">
        <v>172</v>
      </c>
      <c r="Q42" s="3" t="s">
        <v>100</v>
      </c>
      <c r="R42" s="3" t="str">
        <f t="shared" si="2"/>
        <v>KROWIAKK@en</v>
      </c>
    </row>
    <row r="43" spans="1:18" x14ac:dyDescent="0.25">
      <c r="A43" s="3" t="str">
        <f t="shared" si="0"/>
        <v>&amp;ai;User_KUCHTAM</v>
      </c>
      <c r="B43" s="3" t="str">
        <f>Person!O43</f>
        <v>KUCHTAM</v>
      </c>
      <c r="C43" s="3" t="str">
        <f>VLOOKUP(_Input!W43,_MasterData!$Y$2:$Z$15,2,FALSE)</f>
        <v>&amp;ai;CompanyMEEPL</v>
      </c>
      <c r="D43" s="2" t="str">
        <f>VLOOKUP(_Input!V43,_MasterData!$W$2:$X$7,2,FALSE)</f>
        <v>&amp;ai;Quote-PDF</v>
      </c>
      <c r="E43" s="3" t="str">
        <f>VLOOKUP(_Input!T43,_MasterData!$U$2:$V$14,2,FALSE)</f>
        <v>https://my319964.crm.ondemand.com/Language#Language_34PL</v>
      </c>
      <c r="F43" s="3" t="str">
        <f>_xlfn.CONCAT("&amp;ai;",_Input!N43)</f>
        <v>&amp;ai;ROLE_SALES_REP_PL_SP</v>
      </c>
      <c r="G43" s="2" t="str">
        <f>VLOOKUP(_Input!S43,_MasterData!$S$2:$T$3,2,FALSE)</f>
        <v>&amp;as;USERACTIVE</v>
      </c>
      <c r="H43" s="2" t="str">
        <f t="shared" si="1"/>
        <v>&amp;ai;User_KUCHTAM-Person</v>
      </c>
      <c r="I43" s="2" t="str">
        <f>UserPassword!A43</f>
        <v>&amp;ai;KUCHTAM_Password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str">
        <f>_Input!K43</f>
        <v>1770000028</v>
      </c>
      <c r="O43" s="3">
        <f>_Input!H43</f>
        <v>8000000399</v>
      </c>
      <c r="P43" s="3" t="s">
        <v>172</v>
      </c>
      <c r="Q43" s="3" t="s">
        <v>100</v>
      </c>
      <c r="R43" s="3" t="str">
        <f t="shared" si="2"/>
        <v>KUCHTAM@en</v>
      </c>
    </row>
    <row r="44" spans="1:18" x14ac:dyDescent="0.25">
      <c r="A44" s="3" t="str">
        <f t="shared" si="0"/>
        <v>&amp;ai;User_KULAK</v>
      </c>
      <c r="B44" s="3" t="str">
        <f>Person!O44</f>
        <v>KULAK</v>
      </c>
      <c r="C44" s="3" t="str">
        <f>VLOOKUP(_Input!W44,_MasterData!$Y$2:$Z$15,2,FALSE)</f>
        <v>&amp;ai;CompanyMEEPL</v>
      </c>
      <c r="D44" s="2" t="str">
        <f>VLOOKUP(_Input!V44,_MasterData!$W$2:$X$7,2,FALSE)</f>
        <v>&amp;ai;Quote-PDF</v>
      </c>
      <c r="E44" s="3" t="str">
        <f>VLOOKUP(_Input!T44,_MasterData!$U$2:$V$14,2,FALSE)</f>
        <v>https://my319964.crm.ondemand.com/Language#Language_34PL</v>
      </c>
      <c r="F44" s="3" t="str">
        <f>_xlfn.CONCAT("&amp;ai;",_Input!N44)</f>
        <v>&amp;ai;ROLE_SALES_REP_PL_SP</v>
      </c>
      <c r="G44" s="2" t="str">
        <f>VLOOKUP(_Input!S44,_MasterData!$S$2:$T$3,2,FALSE)</f>
        <v>&amp;as;USERACTIVE</v>
      </c>
      <c r="H44" s="2" t="str">
        <f t="shared" si="1"/>
        <v>&amp;ai;User_KULAK-Person</v>
      </c>
      <c r="I44" s="2" t="str">
        <f>UserPassword!A44</f>
        <v>&amp;ai;KULAK_Password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str">
        <f>_Input!K44</f>
        <v>1770000029</v>
      </c>
      <c r="O44" s="3">
        <f>_Input!H44</f>
        <v>8000000400</v>
      </c>
      <c r="P44" s="3" t="s">
        <v>172</v>
      </c>
      <c r="Q44" s="3" t="s">
        <v>100</v>
      </c>
      <c r="R44" s="3" t="str">
        <f t="shared" si="2"/>
        <v>KULAK@en</v>
      </c>
    </row>
    <row r="45" spans="1:18" x14ac:dyDescent="0.25">
      <c r="A45" s="3" t="str">
        <f t="shared" si="0"/>
        <v>&amp;ai;User_KWIATKOWSKIJ</v>
      </c>
      <c r="B45" s="3" t="str">
        <f>Person!O45</f>
        <v>KWIATKOWSKIJ</v>
      </c>
      <c r="C45" s="3" t="str">
        <f>VLOOKUP(_Input!W45,_MasterData!$Y$2:$Z$15,2,FALSE)</f>
        <v>&amp;ai;CompanyMEEPL</v>
      </c>
      <c r="D45" s="2" t="str">
        <f>VLOOKUP(_Input!V45,_MasterData!$W$2:$X$7,2,FALSE)</f>
        <v>&amp;ai;Quote-PDF</v>
      </c>
      <c r="E45" s="3" t="str">
        <f>VLOOKUP(_Input!T45,_MasterData!$U$2:$V$14,2,FALSE)</f>
        <v>https://my319964.crm.ondemand.com/Language#Language_34PL</v>
      </c>
      <c r="F45" s="3" t="str">
        <f>_xlfn.CONCAT("&amp;ai;",_Input!N45)</f>
        <v>&amp;ai;ROLE_PRODUCT_MGR</v>
      </c>
      <c r="G45" s="2" t="str">
        <f>VLOOKUP(_Input!S45,_MasterData!$S$2:$T$3,2,FALSE)</f>
        <v>&amp;as;USERACTIVE</v>
      </c>
      <c r="H45" s="2" t="str">
        <f t="shared" si="1"/>
        <v>&amp;ai;User_KWIATKOWSKIJ-Person</v>
      </c>
      <c r="I45" s="2" t="str">
        <f>UserPassword!A45</f>
        <v>&amp;ai;KWIATKOWSKIJ_Password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str">
        <f>_Input!K45</f>
        <v>1770000031</v>
      </c>
      <c r="O45" s="3">
        <f>_Input!H45</f>
        <v>8000000401</v>
      </c>
      <c r="P45" s="3" t="s">
        <v>172</v>
      </c>
      <c r="Q45" s="3" t="s">
        <v>100</v>
      </c>
      <c r="R45" s="3" t="str">
        <f t="shared" si="2"/>
        <v>KWIATKOWSKIJ@en</v>
      </c>
    </row>
    <row r="46" spans="1:18" x14ac:dyDescent="0.25">
      <c r="A46" s="3" t="str">
        <f t="shared" si="0"/>
        <v>&amp;ai;User_LUKASIEWICZS</v>
      </c>
      <c r="B46" s="3" t="str">
        <f>Person!O46</f>
        <v>LUKASIEWICZS</v>
      </c>
      <c r="C46" s="3" t="str">
        <f>VLOOKUP(_Input!W46,_MasterData!$Y$2:$Z$15,2,FALSE)</f>
        <v>&amp;ai;CompanyMEEPL</v>
      </c>
      <c r="D46" s="2" t="str">
        <f>VLOOKUP(_Input!V46,_MasterData!$W$2:$X$7,2,FALSE)</f>
        <v>&amp;ai;Quote-PDF</v>
      </c>
      <c r="E46" s="3" t="str">
        <f>VLOOKUP(_Input!T46,_MasterData!$U$2:$V$14,2,FALSE)</f>
        <v>https://my319964.crm.ondemand.com/Language#Language_34PL</v>
      </c>
      <c r="F46" s="3" t="str">
        <f>_xlfn.CONCAT("&amp;ai;",_Input!N46)</f>
        <v>&amp;ai;ROLE_SALES_REP_PL_SP</v>
      </c>
      <c r="G46" s="2" t="str">
        <f>VLOOKUP(_Input!S46,_MasterData!$S$2:$T$3,2,FALSE)</f>
        <v>&amp;as;USERACTIVE</v>
      </c>
      <c r="H46" s="2" t="str">
        <f t="shared" si="1"/>
        <v>&amp;ai;User_LUKASIEWICZS-Person</v>
      </c>
      <c r="I46" s="2" t="str">
        <f>UserPassword!A46</f>
        <v>&amp;ai;LUKASIEWICZS_Password</v>
      </c>
      <c r="J46" s="3" t="s">
        <v>108</v>
      </c>
      <c r="K46" s="3" t="s">
        <v>108</v>
      </c>
      <c r="L46" s="3" t="s">
        <v>106</v>
      </c>
      <c r="M46" s="3" t="s">
        <v>106</v>
      </c>
      <c r="N46" s="3">
        <f>_Input!K46</f>
        <v>1770000233</v>
      </c>
      <c r="O46" s="3">
        <f>_Input!H46</f>
        <v>8000000240</v>
      </c>
      <c r="P46" s="3" t="s">
        <v>172</v>
      </c>
      <c r="Q46" s="3" t="s">
        <v>100</v>
      </c>
      <c r="R46" s="3" t="str">
        <f t="shared" si="2"/>
        <v>LUKASIEWICZS@en</v>
      </c>
    </row>
    <row r="47" spans="1:18" x14ac:dyDescent="0.25">
      <c r="A47" s="3" t="str">
        <f t="shared" si="0"/>
        <v>&amp;ai;User_MICHNAB</v>
      </c>
      <c r="B47" s="3" t="str">
        <f>Person!O47</f>
        <v>MICHNAB</v>
      </c>
      <c r="C47" s="3" t="str">
        <f>VLOOKUP(_Input!W47,_MasterData!$Y$2:$Z$15,2,FALSE)</f>
        <v>&amp;ai;CompanyMEEPL</v>
      </c>
      <c r="D47" s="2" t="str">
        <f>VLOOKUP(_Input!V47,_MasterData!$W$2:$X$7,2,FALSE)</f>
        <v>&amp;ai;Quote-PDF</v>
      </c>
      <c r="E47" s="3" t="str">
        <f>VLOOKUP(_Input!T47,_MasterData!$U$2:$V$14,2,FALSE)</f>
        <v>https://my319964.crm.ondemand.com/Language#Language_34PL</v>
      </c>
      <c r="F47" s="3" t="str">
        <f>_xlfn.CONCAT("&amp;ai;",_Input!N47)</f>
        <v>&amp;ai;ROLE_SALES_REP_PL_KA</v>
      </c>
      <c r="G47" s="2" t="str">
        <f>VLOOKUP(_Input!S47,_MasterData!$S$2:$T$3,2,FALSE)</f>
        <v>&amp;as;USERACTIVE</v>
      </c>
      <c r="H47" s="2" t="str">
        <f t="shared" si="1"/>
        <v>&amp;ai;User_MICHNAB-Person</v>
      </c>
      <c r="I47" s="2" t="str">
        <f>UserPassword!A47</f>
        <v>&amp;ai;MICHNAB_Password</v>
      </c>
      <c r="J47" s="3" t="s">
        <v>108</v>
      </c>
      <c r="K47" s="3" t="s">
        <v>108</v>
      </c>
      <c r="L47" s="3" t="s">
        <v>106</v>
      </c>
      <c r="M47" s="3" t="s">
        <v>106</v>
      </c>
      <c r="N47" s="3">
        <f>_Input!K47</f>
        <v>1770000335</v>
      </c>
      <c r="O47" s="3">
        <f>_Input!H47</f>
        <v>8000000507</v>
      </c>
      <c r="P47" s="3" t="s">
        <v>172</v>
      </c>
      <c r="Q47" s="3" t="s">
        <v>100</v>
      </c>
      <c r="R47" s="3" t="str">
        <f t="shared" si="2"/>
        <v>MICHNAB@en</v>
      </c>
    </row>
    <row r="48" spans="1:18" x14ac:dyDescent="0.25">
      <c r="A48" s="3" t="str">
        <f t="shared" si="0"/>
        <v>&amp;ai;User_MIESZANIECP</v>
      </c>
      <c r="B48" s="3" t="str">
        <f>Person!O48</f>
        <v>MIESZANIECP</v>
      </c>
      <c r="C48" s="3" t="str">
        <f>VLOOKUP(_Input!W48,_MasterData!$Y$2:$Z$15,2,FALSE)</f>
        <v>&amp;ai;CompanyMEEPL</v>
      </c>
      <c r="D48" s="2" t="str">
        <f>VLOOKUP(_Input!V48,_MasterData!$W$2:$X$7,2,FALSE)</f>
        <v>&amp;ai;Quote-PDF</v>
      </c>
      <c r="E48" s="3" t="str">
        <f>VLOOKUP(_Input!T48,_MasterData!$U$2:$V$14,2,FALSE)</f>
        <v>https://my319964.crm.ondemand.com/Language#Language_34PL</v>
      </c>
      <c r="F48" s="3" t="str">
        <f>_xlfn.CONCAT("&amp;ai;",_Input!N48)</f>
        <v>&amp;ai;ROLE_STL_PL_SP</v>
      </c>
      <c r="G48" s="2" t="str">
        <f>VLOOKUP(_Input!S48,_MasterData!$S$2:$T$3,2,FALSE)</f>
        <v>&amp;as;USERACTIVE</v>
      </c>
      <c r="H48" s="2" t="str">
        <f t="shared" si="1"/>
        <v>&amp;ai;User_MIESZANIECP-Person</v>
      </c>
      <c r="I48" s="2" t="str">
        <f>UserPassword!A48</f>
        <v>&amp;ai;MIESZANIECP_Password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str">
        <f>_Input!K48</f>
        <v>1770000032</v>
      </c>
      <c r="O48" s="3">
        <f>_Input!H48</f>
        <v>8000000402</v>
      </c>
      <c r="P48" s="3" t="s">
        <v>172</v>
      </c>
      <c r="Q48" s="3" t="s">
        <v>100</v>
      </c>
      <c r="R48" s="3" t="str">
        <f t="shared" si="2"/>
        <v>MIESZANIECP@en</v>
      </c>
    </row>
    <row r="49" spans="1:18" x14ac:dyDescent="0.25">
      <c r="A49" s="3" t="str">
        <f t="shared" si="0"/>
        <v>&amp;ai;User_MISTERSKAP</v>
      </c>
      <c r="B49" s="3" t="str">
        <f>Person!O49</f>
        <v>MISTERSKAP</v>
      </c>
      <c r="C49" s="3" t="str">
        <f>VLOOKUP(_Input!W49,_MasterData!$Y$2:$Z$15,2,FALSE)</f>
        <v>&amp;ai;CompanyMEEPL</v>
      </c>
      <c r="D49" s="2" t="str">
        <f>VLOOKUP(_Input!V49,_MasterData!$W$2:$X$7,2,FALSE)</f>
        <v>&amp;ai;Quote-PDF</v>
      </c>
      <c r="E49" s="3" t="str">
        <f>VLOOKUP(_Input!T49,_MasterData!$U$2:$V$14,2,FALSE)</f>
        <v>https://my319964.crm.ondemand.com/Language#Language_34PL</v>
      </c>
      <c r="F49" s="3" t="str">
        <f>_xlfn.CONCAT("&amp;ai;",_Input!N49)</f>
        <v>&amp;ai;ROLE_SALES_REP_PL_IS</v>
      </c>
      <c r="G49" s="2" t="str">
        <f>VLOOKUP(_Input!S49,_MasterData!$S$2:$T$3,2,FALSE)</f>
        <v>&amp;as;USERACTIVE</v>
      </c>
      <c r="H49" s="2" t="str">
        <f t="shared" si="1"/>
        <v>&amp;ai;User_MISTERSKAP-Person</v>
      </c>
      <c r="I49" s="2" t="str">
        <f>UserPassword!A49</f>
        <v>&amp;ai;MISTERSKAP_Password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str">
        <f>_Input!K49</f>
        <v>1770000240</v>
      </c>
      <c r="O49" s="3">
        <f>_Input!H49</f>
        <v>8000000243</v>
      </c>
      <c r="P49" s="3" t="s">
        <v>172</v>
      </c>
      <c r="Q49" s="3" t="s">
        <v>100</v>
      </c>
      <c r="R49" s="3" t="str">
        <f t="shared" si="2"/>
        <v>MISTERSKAP@en</v>
      </c>
    </row>
    <row r="50" spans="1:18" x14ac:dyDescent="0.25">
      <c r="A50" s="3" t="str">
        <f t="shared" si="0"/>
        <v>&amp;ai;User_MOISIDISJ</v>
      </c>
      <c r="B50" s="3" t="str">
        <f>Person!O50</f>
        <v>MOISIDISJ</v>
      </c>
      <c r="C50" s="3" t="str">
        <f>VLOOKUP(_Input!W50,_MasterData!$Y$2:$Z$15,2,FALSE)</f>
        <v>&amp;ai;CompanyMEEPL</v>
      </c>
      <c r="D50" s="2" t="str">
        <f>VLOOKUP(_Input!V50,_MasterData!$W$2:$X$7,2,FALSE)</f>
        <v>&amp;ai;Quote-PDF</v>
      </c>
      <c r="E50" s="3" t="str">
        <f>VLOOKUP(_Input!T50,_MasterData!$U$2:$V$14,2,FALSE)</f>
        <v>&amp;ai;English</v>
      </c>
      <c r="F50" s="3" t="str">
        <f>_xlfn.CONCAT("&amp;ai;",_Input!N50)</f>
        <v>&amp;ai;ROLE_SALES_REP_CZ</v>
      </c>
      <c r="G50" s="2" t="str">
        <f>VLOOKUP(_Input!S50,_MasterData!$S$2:$T$3,2,FALSE)</f>
        <v>&amp;as;USERACTIVE</v>
      </c>
      <c r="H50" s="2" t="str">
        <f t="shared" si="1"/>
        <v>&amp;ai;User_MOISIDISJ-Person</v>
      </c>
      <c r="I50" s="2" t="str">
        <f>UserPassword!A50</f>
        <v>&amp;ai;MOISIDISJ_Password</v>
      </c>
      <c r="J50" s="3" t="s">
        <v>108</v>
      </c>
      <c r="K50" s="3" t="s">
        <v>108</v>
      </c>
      <c r="L50" s="3" t="s">
        <v>106</v>
      </c>
      <c r="M50" s="3" t="s">
        <v>106</v>
      </c>
      <c r="N50" s="3">
        <f>_Input!K50</f>
        <v>1770000310</v>
      </c>
      <c r="O50" s="3">
        <f>_Input!H50</f>
        <v>8000000508</v>
      </c>
      <c r="P50" s="3" t="s">
        <v>172</v>
      </c>
      <c r="Q50" s="3" t="s">
        <v>100</v>
      </c>
      <c r="R50" s="3" t="str">
        <f t="shared" si="2"/>
        <v>MOISIDISJ@en</v>
      </c>
    </row>
    <row r="51" spans="1:18" x14ac:dyDescent="0.25">
      <c r="A51" s="3" t="str">
        <f t="shared" si="0"/>
        <v>&amp;ai;User_NOWAKP</v>
      </c>
      <c r="B51" s="3" t="str">
        <f>Person!O51</f>
        <v>NOWAKP</v>
      </c>
      <c r="C51" s="3" t="str">
        <f>VLOOKUP(_Input!W51,_MasterData!$Y$2:$Z$15,2,FALSE)</f>
        <v>&amp;ai;CompanyMEEPL</v>
      </c>
      <c r="D51" s="2" t="str">
        <f>VLOOKUP(_Input!V51,_MasterData!$W$2:$X$7,2,FALSE)</f>
        <v>&amp;ai;Quote-PDF</v>
      </c>
      <c r="E51" s="3" t="str">
        <f>VLOOKUP(_Input!T51,_MasterData!$U$2:$V$14,2,FALSE)</f>
        <v>https://my319964.crm.ondemand.com/Language#Language_34PL</v>
      </c>
      <c r="F51" s="3" t="str">
        <f>_xlfn.CONCAT("&amp;ai;",_Input!N51)</f>
        <v>&amp;ai;ROLE_SALES_REP_PL_SP</v>
      </c>
      <c r="G51" s="2" t="str">
        <f>VLOOKUP(_Input!S51,_MasterData!$S$2:$T$3,2,FALSE)</f>
        <v>&amp;as;USERACTIVE</v>
      </c>
      <c r="H51" s="2" t="str">
        <f t="shared" si="1"/>
        <v>&amp;ai;User_NOWAKP-Person</v>
      </c>
      <c r="I51" s="2" t="str">
        <f>UserPassword!A51</f>
        <v>&amp;ai;NOWAKP_Password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str">
        <f>_Input!K51</f>
        <v>1770000034</v>
      </c>
      <c r="O51" s="3">
        <f>_Input!H51</f>
        <v>8000000404</v>
      </c>
      <c r="P51" s="3" t="s">
        <v>172</v>
      </c>
      <c r="Q51" s="3" t="s">
        <v>100</v>
      </c>
      <c r="R51" s="3" t="str">
        <f t="shared" si="2"/>
        <v>NOWAKP@en</v>
      </c>
    </row>
    <row r="52" spans="1:18" x14ac:dyDescent="0.25">
      <c r="A52" s="3" t="str">
        <f t="shared" si="0"/>
        <v>&amp;ai;User_OLTEANUA</v>
      </c>
      <c r="B52" s="3" t="str">
        <f>Person!O52</f>
        <v>OLTEANUA</v>
      </c>
      <c r="C52" s="3" t="str">
        <f>VLOOKUP(_Input!W52,_MasterData!$Y$2:$Z$15,2,FALSE)</f>
        <v>&amp;ai;CompanyMEEPL</v>
      </c>
      <c r="D52" s="2" t="str">
        <f>VLOOKUP(_Input!V52,_MasterData!$W$2:$X$7,2,FALSE)</f>
        <v>&amp;ai;Quote-PDF</v>
      </c>
      <c r="E52" s="3" t="str">
        <f>VLOOKUP(_Input!T52,_MasterData!$U$2:$V$14,2,FALSE)</f>
        <v>&amp;ai;English</v>
      </c>
      <c r="F52" s="3" t="str">
        <f>_xlfn.CONCAT("&amp;ai;",_Input!N52)</f>
        <v>&amp;ai;ROLE_SALES_REP_RO</v>
      </c>
      <c r="G52" s="2" t="str">
        <f>VLOOKUP(_Input!S52,_MasterData!$S$2:$T$3,2,FALSE)</f>
        <v>&amp;as;USERACTIVE</v>
      </c>
      <c r="H52" s="2" t="str">
        <f t="shared" si="1"/>
        <v>&amp;ai;User_OLTEANUA-Person</v>
      </c>
      <c r="I52" s="2" t="str">
        <f>UserPassword!A52</f>
        <v>&amp;ai;OLTEANUA_Password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str">
        <f>_Input!K52</f>
        <v>1770000232</v>
      </c>
      <c r="O52" s="3">
        <f>_Input!H52</f>
        <v>8000000239</v>
      </c>
      <c r="P52" s="3" t="s">
        <v>172</v>
      </c>
      <c r="Q52" s="3" t="s">
        <v>100</v>
      </c>
      <c r="R52" s="3" t="str">
        <f t="shared" si="2"/>
        <v>OLTEANUA@en</v>
      </c>
    </row>
    <row r="53" spans="1:18" x14ac:dyDescent="0.25">
      <c r="A53" s="3" t="str">
        <f t="shared" si="0"/>
        <v>&amp;ai;User_PACZYNSKIZ</v>
      </c>
      <c r="B53" s="3" t="str">
        <f>Person!O53</f>
        <v>PACZYNSKIZ</v>
      </c>
      <c r="C53" s="3" t="str">
        <f>VLOOKUP(_Input!W53,_MasterData!$Y$2:$Z$15,2,FALSE)</f>
        <v>&amp;ai;CompanyMEEPL</v>
      </c>
      <c r="D53" s="2" t="str">
        <f>VLOOKUP(_Input!V53,_MasterData!$W$2:$X$7,2,FALSE)</f>
        <v>&amp;ai;Quote-PDF</v>
      </c>
      <c r="E53" s="3" t="str">
        <f>VLOOKUP(_Input!T53,_MasterData!$U$2:$V$14,2,FALSE)</f>
        <v>https://my319964.crm.ondemand.com/Language#Language_34PL</v>
      </c>
      <c r="F53" s="3" t="str">
        <f>_xlfn.CONCAT("&amp;ai;",_Input!N53)</f>
        <v>&amp;ai;ROLE_SALES_REP_PL_KA</v>
      </c>
      <c r="G53" s="2" t="str">
        <f>VLOOKUP(_Input!S53,_MasterData!$S$2:$T$3,2,FALSE)</f>
        <v>&amp;as;USERACTIVE</v>
      </c>
      <c r="H53" s="2" t="str">
        <f t="shared" si="1"/>
        <v>&amp;ai;User_PACZYNSKIZ-Person</v>
      </c>
      <c r="I53" s="2" t="str">
        <f>UserPassword!A53</f>
        <v>&amp;ai;PACZYNSKIZ_Password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str">
        <f>_Input!K53</f>
        <v>1770000033</v>
      </c>
      <c r="O53" s="3">
        <f>_Input!H53</f>
        <v>8000000403</v>
      </c>
      <c r="P53" s="3" t="s">
        <v>172</v>
      </c>
      <c r="Q53" s="3" t="s">
        <v>100</v>
      </c>
      <c r="R53" s="3" t="str">
        <f t="shared" si="2"/>
        <v>PACZYNSKIZ@en</v>
      </c>
    </row>
    <row r="54" spans="1:18" x14ac:dyDescent="0.25">
      <c r="A54" s="3" t="str">
        <f t="shared" si="0"/>
        <v>&amp;ai;User_PILARSKIK</v>
      </c>
      <c r="B54" s="3" t="str">
        <f>Person!O54</f>
        <v>PILARSKIK</v>
      </c>
      <c r="C54" s="3" t="str">
        <f>VLOOKUP(_Input!W54,_MasterData!$Y$2:$Z$15,2,FALSE)</f>
        <v>&amp;ai;CompanyMEEPL</v>
      </c>
      <c r="D54" s="2" t="str">
        <f>VLOOKUP(_Input!V54,_MasterData!$W$2:$X$7,2,FALSE)</f>
        <v>&amp;ai;Quote-PDF</v>
      </c>
      <c r="E54" s="3" t="str">
        <f>VLOOKUP(_Input!T54,_MasterData!$U$2:$V$14,2,FALSE)</f>
        <v>https://my319964.crm.ondemand.com/Language#Language_34PL</v>
      </c>
      <c r="F54" s="3" t="str">
        <f>_xlfn.CONCAT("&amp;ai;",_Input!N54)</f>
        <v>&amp;ai;ROLE_SALES_REP_PL_IS</v>
      </c>
      <c r="G54" s="2" t="str">
        <f>VLOOKUP(_Input!S54,_MasterData!$S$2:$T$3,2,FALSE)</f>
        <v>&amp;as;USERACTIVE</v>
      </c>
      <c r="H54" s="2" t="str">
        <f t="shared" si="1"/>
        <v>&amp;ai;User_PILARSKIK-Person</v>
      </c>
      <c r="I54" s="2" t="str">
        <f>UserPassword!A54</f>
        <v>&amp;ai;PILARSKIK_Password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str">
        <f>_Input!K54</f>
        <v>1770000195</v>
      </c>
      <c r="O54" s="3">
        <f>_Input!H54</f>
        <v>8000000205</v>
      </c>
      <c r="P54" s="3" t="s">
        <v>172</v>
      </c>
      <c r="Q54" s="3" t="s">
        <v>100</v>
      </c>
      <c r="R54" s="3" t="str">
        <f t="shared" si="2"/>
        <v>PILARSKIK@en</v>
      </c>
    </row>
    <row r="55" spans="1:18" x14ac:dyDescent="0.25">
      <c r="A55" s="3" t="str">
        <f t="shared" si="0"/>
        <v>&amp;ai;User_POLAKR</v>
      </c>
      <c r="B55" s="3" t="str">
        <f>Person!O55</f>
        <v>POLAKR</v>
      </c>
      <c r="C55" s="3" t="str">
        <f>VLOOKUP(_Input!W55,_MasterData!$Y$2:$Z$15,2,FALSE)</f>
        <v>&amp;ai;CompanyMEEPL</v>
      </c>
      <c r="D55" s="2" t="str">
        <f>VLOOKUP(_Input!V55,_MasterData!$W$2:$X$7,2,FALSE)</f>
        <v>&amp;ai;Quote-PDF</v>
      </c>
      <c r="E55" s="3" t="str">
        <f>VLOOKUP(_Input!T55,_MasterData!$U$2:$V$14,2,FALSE)</f>
        <v>&amp;ai;English</v>
      </c>
      <c r="F55" s="3" t="str">
        <f>_xlfn.CONCAT("&amp;ai;",_Input!N55)</f>
        <v>&amp;ai;ROLE_STL_CZ</v>
      </c>
      <c r="G55" s="2" t="str">
        <f>VLOOKUP(_Input!S55,_MasterData!$S$2:$T$3,2,FALSE)</f>
        <v>&amp;as;USERACTIVE</v>
      </c>
      <c r="H55" s="2" t="str">
        <f t="shared" si="1"/>
        <v>&amp;ai;User_POLAKR-Person</v>
      </c>
      <c r="I55" s="2" t="str">
        <f>UserPassword!A55</f>
        <v>&amp;ai;POLAKR_Password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str">
        <f>_Input!K55</f>
        <v>1770000201</v>
      </c>
      <c r="O55" s="3">
        <f>_Input!H55</f>
        <v>8000000208</v>
      </c>
      <c r="P55" s="3" t="s">
        <v>172</v>
      </c>
      <c r="Q55" s="3" t="s">
        <v>100</v>
      </c>
      <c r="R55" s="3" t="str">
        <f t="shared" si="2"/>
        <v>POLAKR@en</v>
      </c>
    </row>
    <row r="56" spans="1:18" x14ac:dyDescent="0.25">
      <c r="A56" s="3" t="str">
        <f t="shared" si="0"/>
        <v>&amp;ai;User_PYKAS</v>
      </c>
      <c r="B56" s="3" t="str">
        <f>Person!O56</f>
        <v>PYKAS</v>
      </c>
      <c r="C56" s="3" t="str">
        <f>VLOOKUP(_Input!W56,_MasterData!$Y$2:$Z$15,2,FALSE)</f>
        <v>&amp;ai;CompanyMEEPL</v>
      </c>
      <c r="D56" s="2" t="str">
        <f>VLOOKUP(_Input!V56,_MasterData!$W$2:$X$7,2,FALSE)</f>
        <v>&amp;ai;Quote-PDF</v>
      </c>
      <c r="E56" s="3" t="str">
        <f>VLOOKUP(_Input!T56,_MasterData!$U$2:$V$14,2,FALSE)</f>
        <v>https://my319964.crm.ondemand.com/Language#Language_34PL</v>
      </c>
      <c r="F56" s="3" t="str">
        <f>_xlfn.CONCAT("&amp;ai;",_Input!N56)</f>
        <v>&amp;ai;ROLE_PRODUCT_MGR</v>
      </c>
      <c r="G56" s="2" t="str">
        <f>VLOOKUP(_Input!S56,_MasterData!$S$2:$T$3,2,FALSE)</f>
        <v>&amp;as;USERACTIVE</v>
      </c>
      <c r="H56" s="2" t="str">
        <f t="shared" si="1"/>
        <v>&amp;ai;User_PYKAS-Person</v>
      </c>
      <c r="I56" s="2" t="str">
        <f>UserPassword!A56</f>
        <v>&amp;ai;PYKAS_Password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str">
        <f>_Input!K56</f>
        <v>1770000061</v>
      </c>
      <c r="O56" s="3">
        <f>_Input!H56</f>
        <v>8000000080</v>
      </c>
      <c r="P56" s="3" t="s">
        <v>172</v>
      </c>
      <c r="Q56" s="3" t="s">
        <v>100</v>
      </c>
      <c r="R56" s="3" t="str">
        <f t="shared" si="2"/>
        <v>PYKAS@en</v>
      </c>
    </row>
    <row r="57" spans="1:18" x14ac:dyDescent="0.25">
      <c r="A57" s="3" t="str">
        <f t="shared" si="0"/>
        <v>&amp;ai;User_SCHOLZT</v>
      </c>
      <c r="B57" s="3" t="str">
        <f>Person!O57</f>
        <v>SCHOLZT</v>
      </c>
      <c r="C57" s="3" t="str">
        <f>VLOOKUP(_Input!W57,_MasterData!$Y$2:$Z$15,2,FALSE)</f>
        <v>&amp;ai;CompanyMEEPL</v>
      </c>
      <c r="D57" s="2" t="str">
        <f>VLOOKUP(_Input!V57,_MasterData!$W$2:$X$7,2,FALSE)</f>
        <v>&amp;ai;Quote-PDF</v>
      </c>
      <c r="E57" s="3" t="str">
        <f>VLOOKUP(_Input!T57,_MasterData!$U$2:$V$14,2,FALSE)</f>
        <v>https://my319964.crm.ondemand.com/Language#Language_34PL</v>
      </c>
      <c r="F57" s="3" t="str">
        <f>_xlfn.CONCAT("&amp;ai;",_Input!N57)</f>
        <v>&amp;ai;ROLE_SALES_REP_PL_IS</v>
      </c>
      <c r="G57" s="2" t="str">
        <f>VLOOKUP(_Input!S57,_MasterData!$S$2:$T$3,2,FALSE)</f>
        <v>&amp;as;USERACTIVE</v>
      </c>
      <c r="H57" s="2" t="str">
        <f t="shared" si="1"/>
        <v>&amp;ai;User_SCHOLZT-Person</v>
      </c>
      <c r="I57" s="2" t="str">
        <f>UserPassword!A57</f>
        <v>&amp;ai;SCHOLZT_Password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str">
        <f>_Input!K57</f>
        <v>1770000260</v>
      </c>
      <c r="O57" s="3">
        <f>_Input!H57</f>
        <v>8000000252</v>
      </c>
      <c r="P57" s="3" t="s">
        <v>172</v>
      </c>
      <c r="Q57" s="3" t="s">
        <v>100</v>
      </c>
      <c r="R57" s="3" t="str">
        <f t="shared" si="2"/>
        <v>SCHOLZT@en</v>
      </c>
    </row>
    <row r="58" spans="1:18" x14ac:dyDescent="0.25">
      <c r="A58" s="3" t="str">
        <f t="shared" si="0"/>
        <v>&amp;ai;User_SENDECKIL</v>
      </c>
      <c r="B58" s="3" t="str">
        <f>Person!O58</f>
        <v>SENDECKIL</v>
      </c>
      <c r="C58" s="3" t="str">
        <f>VLOOKUP(_Input!W58,_MasterData!$Y$2:$Z$15,2,FALSE)</f>
        <v>&amp;ai;CompanyMEEPL</v>
      </c>
      <c r="D58" s="2" t="str">
        <f>VLOOKUP(_Input!V58,_MasterData!$W$2:$X$7,2,FALSE)</f>
        <v>&amp;ai;Quote-PDF</v>
      </c>
      <c r="E58" s="3" t="str">
        <f>VLOOKUP(_Input!T58,_MasterData!$U$2:$V$14,2,FALSE)</f>
        <v>https://my319964.crm.ondemand.com/Language#Language_34PL</v>
      </c>
      <c r="F58" s="3" t="str">
        <f>_xlfn.CONCAT("&amp;ai;",_Input!N58)</f>
        <v>&amp;ai;ROLE_SALES_MGR</v>
      </c>
      <c r="G58" s="2" t="str">
        <f>VLOOKUP(_Input!S58,_MasterData!$S$2:$T$3,2,FALSE)</f>
        <v>&amp;as;USERACTIVE</v>
      </c>
      <c r="H58" s="2" t="str">
        <f t="shared" si="1"/>
        <v>&amp;ai;User_SENDECKIL-Person</v>
      </c>
      <c r="I58" s="2" t="str">
        <f>UserPassword!A58</f>
        <v>&amp;ai;SENDECKIL_Password</v>
      </c>
      <c r="J58" s="3" t="s">
        <v>108</v>
      </c>
      <c r="K58" s="3" t="s">
        <v>108</v>
      </c>
      <c r="L58" s="3" t="s">
        <v>106</v>
      </c>
      <c r="M58" s="3" t="s">
        <v>106</v>
      </c>
      <c r="N58" s="3">
        <f>_Input!K58</f>
        <v>1770000020</v>
      </c>
      <c r="O58" s="3">
        <f>_Input!H58</f>
        <v>8000000009</v>
      </c>
      <c r="P58" s="3" t="s">
        <v>172</v>
      </c>
      <c r="Q58" s="3" t="s">
        <v>100</v>
      </c>
      <c r="R58" s="3" t="str">
        <f t="shared" si="2"/>
        <v>SENDECKIL@en</v>
      </c>
    </row>
    <row r="59" spans="1:18" x14ac:dyDescent="0.25">
      <c r="A59" s="3" t="str">
        <f t="shared" si="0"/>
        <v>&amp;ai;User_SIWEKP</v>
      </c>
      <c r="B59" s="3" t="str">
        <f>Person!O59</f>
        <v>SIWEKP</v>
      </c>
      <c r="C59" s="3" t="str">
        <f>VLOOKUP(_Input!W59,_MasterData!$Y$2:$Z$15,2,FALSE)</f>
        <v>&amp;ai;CompanyMEEPL</v>
      </c>
      <c r="D59" s="2" t="str">
        <f>VLOOKUP(_Input!V59,_MasterData!$W$2:$X$7,2,FALSE)</f>
        <v>&amp;ai;Quote-PDF</v>
      </c>
      <c r="E59" s="3" t="str">
        <f>VLOOKUP(_Input!T59,_MasterData!$U$2:$V$14,2,FALSE)</f>
        <v>https://my319964.crm.ondemand.com/Language#Language_34PL</v>
      </c>
      <c r="F59" s="3" t="str">
        <f>_xlfn.CONCAT("&amp;ai;",_Input!N59)</f>
        <v>&amp;ai;ROLE_SALES_REP_PL_IS</v>
      </c>
      <c r="G59" s="2" t="str">
        <f>VLOOKUP(_Input!S59,_MasterData!$S$2:$T$3,2,FALSE)</f>
        <v>&amp;as;USERACTIVE</v>
      </c>
      <c r="H59" s="2" t="str">
        <f t="shared" si="1"/>
        <v>&amp;ai;User_SIWEKP-Person</v>
      </c>
      <c r="I59" s="2" t="str">
        <f>UserPassword!A59</f>
        <v>&amp;ai;SIWEKP_Password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str">
        <f>_Input!K59</f>
        <v>1770000203</v>
      </c>
      <c r="O59" s="3">
        <f>_Input!H59</f>
        <v>8000000210</v>
      </c>
      <c r="P59" s="3" t="s">
        <v>172</v>
      </c>
      <c r="Q59" s="3" t="s">
        <v>100</v>
      </c>
      <c r="R59" s="3" t="str">
        <f t="shared" si="2"/>
        <v>SIWEKP@en</v>
      </c>
    </row>
    <row r="60" spans="1:18" x14ac:dyDescent="0.25">
      <c r="A60" s="3" t="str">
        <f t="shared" si="0"/>
        <v>&amp;ai;User_SKWAREKM</v>
      </c>
      <c r="B60" s="3" t="str">
        <f>Person!O60</f>
        <v>SKWAREKM</v>
      </c>
      <c r="C60" s="3" t="str">
        <f>VLOOKUP(_Input!W60,_MasterData!$Y$2:$Z$15,2,FALSE)</f>
        <v>&amp;ai;CompanyMEEPL</v>
      </c>
      <c r="D60" s="2" t="str">
        <f>VLOOKUP(_Input!V60,_MasterData!$W$2:$X$7,2,FALSE)</f>
        <v>&amp;ai;Quote-PDF</v>
      </c>
      <c r="E60" s="3" t="str">
        <f>VLOOKUP(_Input!T60,_MasterData!$U$2:$V$14,2,FALSE)</f>
        <v>https://my319964.crm.ondemand.com/Language#Language_34PL</v>
      </c>
      <c r="F60" s="3" t="str">
        <f>_xlfn.CONCAT("&amp;ai;",_Input!N60)</f>
        <v>&amp;ai;ROLE_PRODUCT_MGR</v>
      </c>
      <c r="G60" s="2" t="str">
        <f>VLOOKUP(_Input!S60,_MasterData!$S$2:$T$3,2,FALSE)</f>
        <v>&amp;as;USERACTIVE</v>
      </c>
      <c r="H60" s="2" t="str">
        <f t="shared" si="1"/>
        <v>&amp;ai;User_SKWAREKM-Person</v>
      </c>
      <c r="I60" s="2" t="str">
        <f>UserPassword!A60</f>
        <v>&amp;ai;SKWAREKM_Password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str">
        <f>_Input!K60</f>
        <v>1770000215</v>
      </c>
      <c r="O60" s="3">
        <f>_Input!H60</f>
        <v>8000000229</v>
      </c>
      <c r="P60" s="3" t="s">
        <v>172</v>
      </c>
      <c r="Q60" s="3" t="s">
        <v>100</v>
      </c>
      <c r="R60" s="3" t="str">
        <f t="shared" si="2"/>
        <v>SKWAREKM@en</v>
      </c>
    </row>
    <row r="61" spans="1:18" x14ac:dyDescent="0.25">
      <c r="A61" s="3" t="str">
        <f t="shared" si="0"/>
        <v>&amp;ai;User_SROCZYNSKIM</v>
      </c>
      <c r="B61" s="3" t="str">
        <f>Person!O61</f>
        <v>SROCZYNSKIM</v>
      </c>
      <c r="C61" s="3" t="str">
        <f>VLOOKUP(_Input!W61,_MasterData!$Y$2:$Z$15,2,FALSE)</f>
        <v>&amp;ai;CompanyMEEPL</v>
      </c>
      <c r="D61" s="2" t="str">
        <f>VLOOKUP(_Input!V61,_MasterData!$W$2:$X$7,2,FALSE)</f>
        <v>&amp;ai;Quote-PDF</v>
      </c>
      <c r="E61" s="3" t="str">
        <f>VLOOKUP(_Input!T61,_MasterData!$U$2:$V$14,2,FALSE)</f>
        <v>https://my319964.crm.ondemand.com/Language#Language_34PL</v>
      </c>
      <c r="F61" s="3" t="str">
        <f>_xlfn.CONCAT("&amp;ai;",_Input!N61)</f>
        <v>&amp;ai;ROLE_SALES_REP_PL_SP</v>
      </c>
      <c r="G61" s="2" t="str">
        <f>VLOOKUP(_Input!S61,_MasterData!$S$2:$T$3,2,FALSE)</f>
        <v>&amp;as;USERACTIVE</v>
      </c>
      <c r="H61" s="2" t="str">
        <f t="shared" si="1"/>
        <v>&amp;ai;User_SROCZYNSKIM-Person</v>
      </c>
      <c r="I61" s="2" t="str">
        <f>UserPassword!A61</f>
        <v>&amp;ai;SROCZYNSKIM_Password</v>
      </c>
      <c r="J61" s="3" t="s">
        <v>108</v>
      </c>
      <c r="K61" s="3" t="s">
        <v>108</v>
      </c>
      <c r="L61" s="3" t="s">
        <v>106</v>
      </c>
      <c r="M61" s="3" t="s">
        <v>106</v>
      </c>
      <c r="N61" s="3">
        <f>_Input!K61</f>
        <v>1770000200</v>
      </c>
      <c r="O61" s="3">
        <f>_Input!H61</f>
        <v>8000000207</v>
      </c>
      <c r="P61" s="3" t="s">
        <v>172</v>
      </c>
      <c r="Q61" s="3" t="s">
        <v>100</v>
      </c>
      <c r="R61" s="3" t="str">
        <f t="shared" si="2"/>
        <v>SROCZYNSKIM@en</v>
      </c>
    </row>
    <row r="62" spans="1:18" x14ac:dyDescent="0.25">
      <c r="A62" s="3" t="str">
        <f t="shared" si="0"/>
        <v>&amp;ai;User_STANKOVICA</v>
      </c>
      <c r="B62" s="3" t="str">
        <f>Person!O62</f>
        <v>STANKOVICA</v>
      </c>
      <c r="C62" s="3" t="str">
        <f>VLOOKUP(_Input!W62,_MasterData!$Y$2:$Z$15,2,FALSE)</f>
        <v>&amp;ai;CompanyMEEPL</v>
      </c>
      <c r="D62" s="2" t="str">
        <f>VLOOKUP(_Input!V62,_MasterData!$W$2:$X$7,2,FALSE)</f>
        <v>&amp;ai;Quote-PDF</v>
      </c>
      <c r="E62" s="3" t="str">
        <f>VLOOKUP(_Input!T62,_MasterData!$U$2:$V$14,2,FALSE)</f>
        <v>&amp;ai;English</v>
      </c>
      <c r="F62" s="3" t="str">
        <f>_xlfn.CONCAT("&amp;ai;",_Input!N62)</f>
        <v>&amp;ai;ROLE_STL_SRB</v>
      </c>
      <c r="G62" s="2" t="str">
        <f>VLOOKUP(_Input!S62,_MasterData!$S$2:$T$3,2,FALSE)</f>
        <v>&amp;as;USERACTIVE</v>
      </c>
      <c r="H62" s="2" t="str">
        <f t="shared" si="1"/>
        <v>&amp;ai;User_STANKOVICA-Person</v>
      </c>
      <c r="I62" s="2" t="str">
        <f>UserPassword!A62</f>
        <v>&amp;ai;STANKOVICA_Password</v>
      </c>
      <c r="J62" s="3" t="s">
        <v>108</v>
      </c>
      <c r="K62" s="3" t="s">
        <v>108</v>
      </c>
      <c r="L62" s="3" t="s">
        <v>106</v>
      </c>
      <c r="M62" s="3" t="s">
        <v>106</v>
      </c>
      <c r="N62" s="3">
        <f>_Input!K62</f>
        <v>1770000295</v>
      </c>
      <c r="O62" s="3">
        <f>_Input!H62</f>
        <v>8000000516</v>
      </c>
      <c r="P62" s="3" t="s">
        <v>172</v>
      </c>
      <c r="Q62" s="3" t="s">
        <v>100</v>
      </c>
      <c r="R62" s="3" t="str">
        <f t="shared" si="2"/>
        <v>STANKOVICA@en</v>
      </c>
    </row>
    <row r="63" spans="1:18" x14ac:dyDescent="0.25">
      <c r="A63" s="3" t="str">
        <f t="shared" si="0"/>
        <v>&amp;ai;User_STAWIERAJA</v>
      </c>
      <c r="B63" s="3" t="str">
        <f>Person!O63</f>
        <v>STAWIERAJA</v>
      </c>
      <c r="C63" s="3" t="str">
        <f>VLOOKUP(_Input!W63,_MasterData!$Y$2:$Z$15,2,FALSE)</f>
        <v>&amp;ai;CompanyMEEPL</v>
      </c>
      <c r="D63" s="2" t="str">
        <f>VLOOKUP(_Input!V63,_MasterData!$W$2:$X$7,2,FALSE)</f>
        <v>&amp;ai;Quote-PDF</v>
      </c>
      <c r="E63" s="3" t="str">
        <f>VLOOKUP(_Input!T63,_MasterData!$U$2:$V$14,2,FALSE)</f>
        <v>https://my319964.crm.ondemand.com/Language#Language_34PL</v>
      </c>
      <c r="F63" s="3" t="str">
        <f>_xlfn.CONCAT("&amp;ai;",_Input!N63)</f>
        <v>&amp;ai;ROLE_SALES_REP_PL_IS</v>
      </c>
      <c r="G63" s="2" t="str">
        <f>VLOOKUP(_Input!S63,_MasterData!$S$2:$T$3,2,FALSE)</f>
        <v>&amp;as;USERACTIVE</v>
      </c>
      <c r="H63" s="2" t="str">
        <f t="shared" si="1"/>
        <v>&amp;ai;User_STAWIERAJA-Person</v>
      </c>
      <c r="I63" s="2" t="str">
        <f>UserPassword!A63</f>
        <v>&amp;ai;STAWIERAJA_Password</v>
      </c>
      <c r="J63" s="3" t="s">
        <v>108</v>
      </c>
      <c r="K63" s="3" t="s">
        <v>108</v>
      </c>
      <c r="L63" s="3" t="s">
        <v>106</v>
      </c>
      <c r="M63" s="3" t="s">
        <v>106</v>
      </c>
      <c r="N63" s="3">
        <f>_Input!K63</f>
        <v>1770000035</v>
      </c>
      <c r="O63" s="3">
        <f>_Input!H63</f>
        <v>8000000405</v>
      </c>
      <c r="P63" s="3" t="s">
        <v>172</v>
      </c>
      <c r="Q63" s="3" t="s">
        <v>100</v>
      </c>
      <c r="R63" s="3" t="str">
        <f t="shared" si="2"/>
        <v>STAWIERAJA@en</v>
      </c>
    </row>
    <row r="64" spans="1:18" x14ac:dyDescent="0.25">
      <c r="A64" s="3" t="str">
        <f t="shared" si="0"/>
        <v>&amp;ai;User_SVOCAKOVAS</v>
      </c>
      <c r="B64" s="3" t="str">
        <f>Person!O64</f>
        <v>SVOCAKOVAS</v>
      </c>
      <c r="C64" s="3" t="str">
        <f>VLOOKUP(_Input!W64,_MasterData!$Y$2:$Z$15,2,FALSE)</f>
        <v>&amp;ai;CompanyMEEPL</v>
      </c>
      <c r="D64" s="2" t="str">
        <f>VLOOKUP(_Input!V64,_MasterData!$W$2:$X$7,2,FALSE)</f>
        <v>&amp;ai;Quote-PDF</v>
      </c>
      <c r="E64" s="3" t="str">
        <f>VLOOKUP(_Input!T64,_MasterData!$U$2:$V$14,2,FALSE)</f>
        <v>&amp;ai;English</v>
      </c>
      <c r="F64" s="3" t="str">
        <f>_xlfn.CONCAT("&amp;ai;",_Input!N64)</f>
        <v>&amp;ai;ROLE_SALES_REP_SK</v>
      </c>
      <c r="G64" s="2" t="str">
        <f>VLOOKUP(_Input!S64,_MasterData!$S$2:$T$3,2,FALSE)</f>
        <v>&amp;as;USERACTIVE</v>
      </c>
      <c r="H64" s="2" t="str">
        <f t="shared" si="1"/>
        <v>&amp;ai;User_SVOCAKOVAS-Person</v>
      </c>
      <c r="I64" s="2" t="str">
        <f>UserPassword!A64</f>
        <v>&amp;ai;SVOCAKOVAS_Password</v>
      </c>
      <c r="J64" s="3" t="s">
        <v>108</v>
      </c>
      <c r="K64" s="3" t="s">
        <v>108</v>
      </c>
      <c r="L64" s="3" t="s">
        <v>106</v>
      </c>
      <c r="M64" s="3" t="s">
        <v>106</v>
      </c>
      <c r="N64" s="3">
        <f>_Input!K64</f>
        <v>1770000330</v>
      </c>
      <c r="O64" s="3">
        <f>_Input!H64</f>
        <v>8000000517</v>
      </c>
      <c r="P64" s="3" t="s">
        <v>172</v>
      </c>
      <c r="Q64" s="3" t="s">
        <v>100</v>
      </c>
      <c r="R64" s="3" t="str">
        <f t="shared" si="2"/>
        <v>SVOCAKOVAS@en</v>
      </c>
    </row>
    <row r="65" spans="1:18" x14ac:dyDescent="0.25">
      <c r="A65" s="3" t="str">
        <f t="shared" si="0"/>
        <v>&amp;ai;User_SZKULTINS</v>
      </c>
      <c r="B65" s="3" t="str">
        <f>Person!O65</f>
        <v>SZKULTINS</v>
      </c>
      <c r="C65" s="3" t="str">
        <f>VLOOKUP(_Input!W65,_MasterData!$Y$2:$Z$15,2,FALSE)</f>
        <v>&amp;ai;CompanyMEEPL</v>
      </c>
      <c r="D65" s="2" t="str">
        <f>VLOOKUP(_Input!V65,_MasterData!$W$2:$X$7,2,FALSE)</f>
        <v>&amp;ai;Quote-PDF</v>
      </c>
      <c r="E65" s="3" t="str">
        <f>VLOOKUP(_Input!T65,_MasterData!$U$2:$V$14,2,FALSE)</f>
        <v>https://my319964.crm.ondemand.com/Language#Language_34PL</v>
      </c>
      <c r="F65" s="3" t="str">
        <f>_xlfn.CONCAT("&amp;ai;",_Input!N65)</f>
        <v>&amp;ai;ROLE_SALES_REP_PL_SP</v>
      </c>
      <c r="G65" s="2" t="str">
        <f>VLOOKUP(_Input!S65,_MasterData!$S$2:$T$3,2,FALSE)</f>
        <v>&amp;as;USERACTIVE</v>
      </c>
      <c r="H65" s="2" t="str">
        <f t="shared" si="1"/>
        <v>&amp;ai;User_SZKULTINS-Person</v>
      </c>
      <c r="I65" s="2" t="str">
        <f>UserPassword!A65</f>
        <v>&amp;ai;SZKULTINS_Password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str">
        <f>_Input!K65</f>
        <v>1770000036</v>
      </c>
      <c r="O65" s="3">
        <f>_Input!H65</f>
        <v>8000000406</v>
      </c>
      <c r="P65" s="3" t="s">
        <v>172</v>
      </c>
      <c r="Q65" s="3" t="s">
        <v>100</v>
      </c>
      <c r="R65" s="3" t="str">
        <f t="shared" si="2"/>
        <v>SZKULTINS@en</v>
      </c>
    </row>
    <row r="66" spans="1:18" x14ac:dyDescent="0.25">
      <c r="A66" s="3" t="str">
        <f t="shared" si="0"/>
        <v>&amp;ai;User_TACZALAJ</v>
      </c>
      <c r="B66" s="3" t="str">
        <f>Person!O66</f>
        <v>TACZALAJ</v>
      </c>
      <c r="C66" s="3" t="str">
        <f>VLOOKUP(_Input!W66,_MasterData!$Y$2:$Z$15,2,FALSE)</f>
        <v>&amp;ai;CompanyMEEPL</v>
      </c>
      <c r="D66" s="2" t="str">
        <f>VLOOKUP(_Input!V66,_MasterData!$W$2:$X$7,2,FALSE)</f>
        <v>&amp;ai;Quote-PDF</v>
      </c>
      <c r="E66" s="3" t="str">
        <f>VLOOKUP(_Input!T66,_MasterData!$U$2:$V$14,2,FALSE)</f>
        <v>https://my319964.crm.ondemand.com/Language#Language_34PL</v>
      </c>
      <c r="F66" s="3" t="str">
        <f>_xlfn.CONCAT("&amp;ai;",_Input!N66)</f>
        <v>&amp;ai;ROLE_SALES_REP_PL_IS</v>
      </c>
      <c r="G66" s="2" t="str">
        <f>VLOOKUP(_Input!S66,_MasterData!$S$2:$T$3,2,FALSE)</f>
        <v>&amp;as;USERACTIVE</v>
      </c>
      <c r="H66" s="2" t="str">
        <f t="shared" si="1"/>
        <v>&amp;ai;User_TACZALAJ-Person</v>
      </c>
      <c r="I66" s="2" t="str">
        <f>UserPassword!A66</f>
        <v>&amp;ai;TACZALAJ_Password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str">
        <f>_Input!K66</f>
        <v>1770000038</v>
      </c>
      <c r="O66" s="3">
        <f>_Input!H66</f>
        <v>8000000407</v>
      </c>
      <c r="P66" s="3" t="s">
        <v>172</v>
      </c>
      <c r="Q66" s="3" t="s">
        <v>100</v>
      </c>
      <c r="R66" s="3" t="str">
        <f t="shared" si="2"/>
        <v>TACZALAJ@en</v>
      </c>
    </row>
    <row r="67" spans="1:18" x14ac:dyDescent="0.25">
      <c r="A67" s="3" t="str">
        <f t="shared" ref="A67:A118" si="3">CONCATENATE("&amp;ai;User_",B67)</f>
        <v>&amp;ai;User_TKACZYKK</v>
      </c>
      <c r="B67" s="3" t="str">
        <f>Person!O67</f>
        <v>TKACZYKK</v>
      </c>
      <c r="C67" s="3" t="str">
        <f>VLOOKUP(_Input!W67,_MasterData!$Y$2:$Z$15,2,FALSE)</f>
        <v>&amp;ai;CompanyMEEPL</v>
      </c>
      <c r="D67" s="2" t="str">
        <f>VLOOKUP(_Input!V67,_MasterData!$W$2:$X$7,2,FALSE)</f>
        <v>&amp;ai;Quote-PDF</v>
      </c>
      <c r="E67" s="3" t="str">
        <f>VLOOKUP(_Input!T67,_MasterData!$U$2:$V$14,2,FALSE)</f>
        <v>https://my319964.crm.ondemand.com/Language#Language_34PL</v>
      </c>
      <c r="F67" s="3" t="str">
        <f>_xlfn.CONCAT("&amp;ai;",_Input!N67)</f>
        <v>&amp;ai;ROLE_STL_PL_KA</v>
      </c>
      <c r="G67" s="2" t="str">
        <f>VLOOKUP(_Input!S67,_MasterData!$S$2:$T$3,2,FALSE)</f>
        <v>&amp;as;USERACTIVE</v>
      </c>
      <c r="H67" s="2" t="str">
        <f t="shared" ref="H67:H119" si="4">CONCATENATE(A67,"-Person")</f>
        <v>&amp;ai;User_TKACZYKK-Person</v>
      </c>
      <c r="I67" s="2" t="str">
        <f>UserPassword!A67</f>
        <v>&amp;ai;TKACZYKK_Password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str">
        <f>_Input!K67</f>
        <v>1770000235</v>
      </c>
      <c r="O67" s="3">
        <f>_Input!H67</f>
        <v>8000000242</v>
      </c>
      <c r="P67" s="3" t="s">
        <v>172</v>
      </c>
      <c r="Q67" s="3" t="s">
        <v>100</v>
      </c>
      <c r="R67" s="3" t="str">
        <f t="shared" ref="R67:R119" si="5">CONCATENATE(B67,"@en")</f>
        <v>TKACZYKK@en</v>
      </c>
    </row>
    <row r="68" spans="1:18" x14ac:dyDescent="0.25">
      <c r="A68" s="3" t="str">
        <f t="shared" si="3"/>
        <v>&amp;ai;User_TOKARSKIP</v>
      </c>
      <c r="B68" s="3" t="str">
        <f>Person!O68</f>
        <v>TOKARSKIP</v>
      </c>
      <c r="C68" s="3" t="str">
        <f>VLOOKUP(_Input!W68,_MasterData!$Y$2:$Z$15,2,FALSE)</f>
        <v>&amp;ai;CompanyMEEPL</v>
      </c>
      <c r="D68" s="2" t="str">
        <f>VLOOKUP(_Input!V68,_MasterData!$W$2:$X$7,2,FALSE)</f>
        <v>&amp;ai;Quote-PDF</v>
      </c>
      <c r="E68" s="3" t="str">
        <f>VLOOKUP(_Input!T68,_MasterData!$U$2:$V$14,2,FALSE)</f>
        <v>https://my319964.crm.ondemand.com/Language#Language_34PL</v>
      </c>
      <c r="F68" s="3" t="str">
        <f>_xlfn.CONCAT("&amp;ai;",_Input!N68)</f>
        <v>&amp;ai;ROLE_SALES_REP_PL_SP</v>
      </c>
      <c r="G68" s="2" t="str">
        <f>VLOOKUP(_Input!S68,_MasterData!$S$2:$T$3,2,FALSE)</f>
        <v>&amp;as;USERACTIVE</v>
      </c>
      <c r="H68" s="2" t="str">
        <f t="shared" si="4"/>
        <v>&amp;ai;User_TOKARSKIP-Person</v>
      </c>
      <c r="I68" s="2" t="str">
        <f>UserPassword!A68</f>
        <v>&amp;ai;TOKARSKIP_Password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str">
        <f>_Input!K68</f>
        <v>1770000140</v>
      </c>
      <c r="O68" s="3">
        <f>_Input!H68</f>
        <v>8000000137</v>
      </c>
      <c r="P68" s="3" t="s">
        <v>172</v>
      </c>
      <c r="Q68" s="3" t="s">
        <v>100</v>
      </c>
      <c r="R68" s="3" t="str">
        <f t="shared" si="5"/>
        <v>TOKARSKIP@en</v>
      </c>
    </row>
    <row r="69" spans="1:18" x14ac:dyDescent="0.25">
      <c r="A69" s="3" t="str">
        <f t="shared" si="3"/>
        <v>&amp;ai;User_TYNORP</v>
      </c>
      <c r="B69" s="3" t="str">
        <f>Person!O69</f>
        <v>TYNORP</v>
      </c>
      <c r="C69" s="3" t="str">
        <f>VLOOKUP(_Input!W69,_MasterData!$Y$2:$Z$15,2,FALSE)</f>
        <v>&amp;ai;CompanyMEEPL</v>
      </c>
      <c r="D69" s="2" t="str">
        <f>VLOOKUP(_Input!V69,_MasterData!$W$2:$X$7,2,FALSE)</f>
        <v>&amp;ai;Quote-PDF</v>
      </c>
      <c r="E69" s="3" t="str">
        <f>VLOOKUP(_Input!T69,_MasterData!$U$2:$V$14,2,FALSE)</f>
        <v>https://my319964.crm.ondemand.com/Language#Language_34PL</v>
      </c>
      <c r="F69" s="3" t="str">
        <f>_xlfn.CONCAT("&amp;ai;",_Input!N69)</f>
        <v>&amp;ai;ROLE_SALES_MGR</v>
      </c>
      <c r="G69" s="2" t="str">
        <f>VLOOKUP(_Input!S69,_MasterData!$S$2:$T$3,2,FALSE)</f>
        <v>&amp;as;USERACTIVE</v>
      </c>
      <c r="H69" s="2" t="str">
        <f t="shared" si="4"/>
        <v>&amp;ai;User_TYNORP-Person</v>
      </c>
      <c r="I69" s="2" t="str">
        <f>UserPassword!A69</f>
        <v>&amp;ai;TYNORP_Password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str">
        <f>_Input!K69</f>
        <v>1770000044</v>
      </c>
      <c r="O69" s="3">
        <f>_Input!H69</f>
        <v>8000000065</v>
      </c>
      <c r="P69" s="3" t="s">
        <v>172</v>
      </c>
      <c r="Q69" s="3" t="s">
        <v>100</v>
      </c>
      <c r="R69" s="3" t="str">
        <f t="shared" si="5"/>
        <v>TYNORP@en</v>
      </c>
    </row>
    <row r="70" spans="1:18" x14ac:dyDescent="0.25">
      <c r="A70" s="3" t="str">
        <f t="shared" si="3"/>
        <v>&amp;ai;User_VOJTECHOVSKA</v>
      </c>
      <c r="B70" s="3" t="str">
        <f>Person!O70</f>
        <v>VOJTECHOVSKA</v>
      </c>
      <c r="C70" s="3" t="str">
        <f>VLOOKUP(_Input!W70,_MasterData!$Y$2:$Z$15,2,FALSE)</f>
        <v>&amp;ai;CompanyMEEPL</v>
      </c>
      <c r="D70" s="2" t="str">
        <f>VLOOKUP(_Input!V70,_MasterData!$W$2:$X$7,2,FALSE)</f>
        <v>&amp;ai;Quote-PDF</v>
      </c>
      <c r="E70" s="3" t="str">
        <f>VLOOKUP(_Input!T70,_MasterData!$U$2:$V$14,2,FALSE)</f>
        <v>&amp;ai;English</v>
      </c>
      <c r="F70" s="3" t="str">
        <f>_xlfn.CONCAT("&amp;ai;",_Input!N70)</f>
        <v>&amp;ai;ROLE_SALES_REP_CZ</v>
      </c>
      <c r="G70" s="2" t="str">
        <f>VLOOKUP(_Input!S70,_MasterData!$S$2:$T$3,2,FALSE)</f>
        <v>&amp;as;USERACTIVE</v>
      </c>
      <c r="H70" s="2" t="str">
        <f t="shared" si="4"/>
        <v>&amp;ai;User_VOJTECHOVSKA-Person</v>
      </c>
      <c r="I70" s="2" t="str">
        <f>UserPassword!A70</f>
        <v>&amp;ai;VOJTECHOVSKA_Password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str">
        <f>_Input!K70</f>
        <v>1770000250</v>
      </c>
      <c r="O70" s="3">
        <f>_Input!H70</f>
        <v>8000000247</v>
      </c>
      <c r="P70" s="3" t="s">
        <v>172</v>
      </c>
      <c r="Q70" s="3" t="s">
        <v>100</v>
      </c>
      <c r="R70" s="3" t="str">
        <f t="shared" si="5"/>
        <v>VOJTECHOVSKA@en</v>
      </c>
    </row>
    <row r="71" spans="1:18" x14ac:dyDescent="0.25">
      <c r="A71" s="3" t="str">
        <f t="shared" si="3"/>
        <v>&amp;ai;User_WASIKW</v>
      </c>
      <c r="B71" s="3" t="str">
        <f>Person!O71</f>
        <v>WASIKW</v>
      </c>
      <c r="C71" s="3" t="str">
        <f>VLOOKUP(_Input!W71,_MasterData!$Y$2:$Z$15,2,FALSE)</f>
        <v>&amp;ai;CompanyMEEPL</v>
      </c>
      <c r="D71" s="2" t="str">
        <f>VLOOKUP(_Input!V71,_MasterData!$W$2:$X$7,2,FALSE)</f>
        <v>&amp;ai;Quote-PDF</v>
      </c>
      <c r="E71" s="3" t="str">
        <f>VLOOKUP(_Input!T71,_MasterData!$U$2:$V$14,2,FALSE)</f>
        <v>https://my319964.crm.ondemand.com/Language#Language_34PL</v>
      </c>
      <c r="F71" s="3" t="str">
        <f>_xlfn.CONCAT("&amp;ai;",_Input!N71)</f>
        <v>&amp;ai;ROLE_SALES_MGR</v>
      </c>
      <c r="G71" s="2" t="str">
        <f>VLOOKUP(_Input!S71,_MasterData!$S$2:$T$3,2,FALSE)</f>
        <v>&amp;as;USERACTIVE</v>
      </c>
      <c r="H71" s="2" t="str">
        <f t="shared" si="4"/>
        <v>&amp;ai;User_WASIKW-Person</v>
      </c>
      <c r="I71" s="2" t="str">
        <f>UserPassword!A71</f>
        <v>&amp;ai;WASIKW_Password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str">
        <f>_Input!K71</f>
        <v>1770000043</v>
      </c>
      <c r="O71" s="3">
        <f>_Input!H71</f>
        <v>8000000064</v>
      </c>
      <c r="P71" s="3" t="s">
        <v>172</v>
      </c>
      <c r="Q71" s="3" t="s">
        <v>100</v>
      </c>
      <c r="R71" s="3" t="str">
        <f t="shared" si="5"/>
        <v>WASIKW@en</v>
      </c>
    </row>
    <row r="72" spans="1:18" x14ac:dyDescent="0.25">
      <c r="A72" s="3" t="str">
        <f t="shared" si="3"/>
        <v>&amp;ai;User_WITKOWSKIR</v>
      </c>
      <c r="B72" s="3" t="str">
        <f>Person!O72</f>
        <v>WITKOWSKIR</v>
      </c>
      <c r="C72" s="3" t="str">
        <f>VLOOKUP(_Input!W72,_MasterData!$Y$2:$Z$15,2,FALSE)</f>
        <v>&amp;ai;CompanyMEEPL</v>
      </c>
      <c r="D72" s="2" t="str">
        <f>VLOOKUP(_Input!V72,_MasterData!$W$2:$X$7,2,FALSE)</f>
        <v>&amp;ai;Quote-PDF</v>
      </c>
      <c r="E72" s="3" t="str">
        <f>VLOOKUP(_Input!T72,_MasterData!$U$2:$V$14,2,FALSE)</f>
        <v>https://my319964.crm.ondemand.com/Language#Language_34PL</v>
      </c>
      <c r="F72" s="3" t="str">
        <f>_xlfn.CONCAT("&amp;ai;",_Input!N72)</f>
        <v>&amp;ai;ROLE_PRODUCT_MGR</v>
      </c>
      <c r="G72" s="2" t="str">
        <f>VLOOKUP(_Input!S72,_MasterData!$S$2:$T$3,2,FALSE)</f>
        <v>&amp;as;USERACTIVE</v>
      </c>
      <c r="H72" s="2" t="str">
        <f t="shared" si="4"/>
        <v>&amp;ai;User_WITKOWSKIR-Person</v>
      </c>
      <c r="I72" s="2" t="str">
        <f>UserPassword!A72</f>
        <v>&amp;ai;WITKOWSKIR_Password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str">
        <f>_Input!K72</f>
        <v>1770000185</v>
      </c>
      <c r="O72" s="3">
        <f>_Input!H72</f>
        <v>8000000194</v>
      </c>
      <c r="P72" s="3" t="s">
        <v>172</v>
      </c>
      <c r="Q72" s="3" t="s">
        <v>100</v>
      </c>
      <c r="R72" s="3" t="str">
        <f t="shared" si="5"/>
        <v>WITKOWSKIR@en</v>
      </c>
    </row>
    <row r="73" spans="1:18" x14ac:dyDescent="0.25">
      <c r="A73" s="3" t="str">
        <f t="shared" si="3"/>
        <v>&amp;ai;User_WLUDARAZ</v>
      </c>
      <c r="B73" s="3" t="str">
        <f>Person!O73</f>
        <v>WLUDARAZ</v>
      </c>
      <c r="C73" s="3" t="str">
        <f>VLOOKUP(_Input!W73,_MasterData!$Y$2:$Z$15,2,FALSE)</f>
        <v>&amp;ai;CompanyMEEPL</v>
      </c>
      <c r="D73" s="2" t="str">
        <f>VLOOKUP(_Input!V73,_MasterData!$W$2:$X$7,2,FALSE)</f>
        <v>&amp;ai;Quote-PDF</v>
      </c>
      <c r="E73" s="3" t="str">
        <f>VLOOKUP(_Input!T73,_MasterData!$U$2:$V$14,2,FALSE)</f>
        <v>https://my319964.crm.ondemand.com/Language#Language_34PL</v>
      </c>
      <c r="F73" s="3" t="str">
        <f>_xlfn.CONCAT("&amp;ai;",_Input!N73)</f>
        <v>&amp;ai;ROLE_SALES_REP_PL_IS</v>
      </c>
      <c r="G73" s="2" t="str">
        <f>VLOOKUP(_Input!S73,_MasterData!$S$2:$T$3,2,FALSE)</f>
        <v>&amp;as;USERACTIVE</v>
      </c>
      <c r="H73" s="2" t="str">
        <f t="shared" si="4"/>
        <v>&amp;ai;User_WLUDARAZ-Person</v>
      </c>
      <c r="I73" s="2" t="str">
        <f>UserPassword!A73</f>
        <v>&amp;ai;WLUDARAZ_Password</v>
      </c>
      <c r="J73" s="3" t="s">
        <v>108</v>
      </c>
      <c r="K73" s="3" t="s">
        <v>108</v>
      </c>
      <c r="L73" s="3" t="s">
        <v>106</v>
      </c>
      <c r="M73" s="3" t="s">
        <v>106</v>
      </c>
      <c r="N73" s="3">
        <f>_Input!K73</f>
        <v>1770000180</v>
      </c>
      <c r="O73" s="3">
        <f>_Input!H73</f>
        <v>8000000193</v>
      </c>
      <c r="P73" s="3" t="s">
        <v>172</v>
      </c>
      <c r="Q73" s="3" t="s">
        <v>100</v>
      </c>
      <c r="R73" s="3" t="str">
        <f t="shared" si="5"/>
        <v>WLUDARAZ@en</v>
      </c>
    </row>
    <row r="74" spans="1:18" x14ac:dyDescent="0.25">
      <c r="A74" s="3" t="str">
        <f t="shared" si="3"/>
        <v>&amp;ai;User_WOLAKA</v>
      </c>
      <c r="B74" s="3" t="str">
        <f>Person!O74</f>
        <v>WOLAKA</v>
      </c>
      <c r="C74" s="3" t="str">
        <f>VLOOKUP(_Input!W74,_MasterData!$Y$2:$Z$15,2,FALSE)</f>
        <v>&amp;ai;CompanyMEEPL</v>
      </c>
      <c r="D74" s="2" t="str">
        <f>VLOOKUP(_Input!V74,_MasterData!$W$2:$X$7,2,FALSE)</f>
        <v>&amp;ai;Quote-PDF</v>
      </c>
      <c r="E74" s="3" t="str">
        <f>VLOOKUP(_Input!T74,_MasterData!$U$2:$V$14,2,FALSE)</f>
        <v>https://my319964.crm.ondemand.com/Language#Language_34PL</v>
      </c>
      <c r="F74" s="3" t="str">
        <f>_xlfn.CONCAT("&amp;ai;",_Input!N74)</f>
        <v>&amp;ai;ROLE_SALES_REP_PL_IS</v>
      </c>
      <c r="G74" s="2" t="str">
        <f>VLOOKUP(_Input!S74,_MasterData!$S$2:$T$3,2,FALSE)</f>
        <v>&amp;as;USERACTIVE</v>
      </c>
      <c r="H74" s="2" t="str">
        <f t="shared" si="4"/>
        <v>&amp;ai;User_WOLAKA-Person</v>
      </c>
      <c r="I74" s="2" t="str">
        <f>UserPassword!A74</f>
        <v>&amp;ai;WOLAKA_Password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str">
        <f>_Input!K74</f>
        <v>1770000170</v>
      </c>
      <c r="O74" s="3">
        <f>_Input!H74</f>
        <v>8000000187</v>
      </c>
      <c r="P74" s="3" t="s">
        <v>172</v>
      </c>
      <c r="Q74" s="3" t="s">
        <v>100</v>
      </c>
      <c r="R74" s="3" t="str">
        <f t="shared" si="5"/>
        <v>WOLAKA@en</v>
      </c>
    </row>
    <row r="75" spans="1:18" x14ac:dyDescent="0.25">
      <c r="A75" s="3" t="str">
        <f t="shared" si="3"/>
        <v>&amp;ai;User_WOLSKID</v>
      </c>
      <c r="B75" s="3" t="str">
        <f>Person!O75</f>
        <v>WOLSKID</v>
      </c>
      <c r="C75" s="3" t="str">
        <f>VLOOKUP(_Input!W75,_MasterData!$Y$2:$Z$15,2,FALSE)</f>
        <v>&amp;ai;CompanyMEEPL</v>
      </c>
      <c r="D75" s="2" t="str">
        <f>VLOOKUP(_Input!V75,_MasterData!$W$2:$X$7,2,FALSE)</f>
        <v>&amp;ai;Quote-PDF</v>
      </c>
      <c r="E75" s="3" t="str">
        <f>VLOOKUP(_Input!T75,_MasterData!$U$2:$V$14,2,FALSE)</f>
        <v>https://my319964.crm.ondemand.com/Language#Language_34PL</v>
      </c>
      <c r="F75" s="3" t="str">
        <f>_xlfn.CONCAT("&amp;ai;",_Input!N75)</f>
        <v>&amp;ai;ROLE_STL_PL_IS</v>
      </c>
      <c r="G75" s="2" t="str">
        <f>VLOOKUP(_Input!S75,_MasterData!$S$2:$T$3,2,FALSE)</f>
        <v>&amp;as;USERACTIVE</v>
      </c>
      <c r="H75" s="2" t="str">
        <f t="shared" si="4"/>
        <v>&amp;ai;User_WOLSKID-Person</v>
      </c>
      <c r="I75" s="2" t="str">
        <f>UserPassword!A75</f>
        <v>&amp;ai;WOLSKID_Password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str">
        <f>_Input!K75</f>
        <v>1770000039</v>
      </c>
      <c r="O75" s="3">
        <f>_Input!H75</f>
        <v>8000000060</v>
      </c>
      <c r="P75" s="3" t="s">
        <v>172</v>
      </c>
      <c r="Q75" s="3" t="s">
        <v>100</v>
      </c>
      <c r="R75" s="3" t="str">
        <f t="shared" si="5"/>
        <v>WOLSKID@en</v>
      </c>
    </row>
    <row r="76" spans="1:18" x14ac:dyDescent="0.25">
      <c r="A76" s="3" t="str">
        <f t="shared" si="3"/>
        <v>&amp;ai;User_WoszczekW</v>
      </c>
      <c r="B76" s="3" t="str">
        <f>Person!O76</f>
        <v>WoszczekW</v>
      </c>
      <c r="C76" s="3" t="str">
        <f>VLOOKUP(_Input!W76,_MasterData!$Y$2:$Z$15,2,FALSE)</f>
        <v>&amp;ai;CompanyMEEPL</v>
      </c>
      <c r="D76" s="2" t="str">
        <f>VLOOKUP(_Input!V76,_MasterData!$W$2:$X$7,2,FALSE)</f>
        <v>&amp;ai;Quote-PDF</v>
      </c>
      <c r="E76" s="3" t="str">
        <f>VLOOKUP(_Input!T76,_MasterData!$U$2:$V$14,2,FALSE)</f>
        <v>https://my319964.crm.ondemand.com/Language#Language_34PL</v>
      </c>
      <c r="F76" s="3" t="str">
        <f>_xlfn.CONCAT("&amp;ai;",_Input!N76)</f>
        <v>&amp;ai;ROLE_SALES_REP_PL_KA</v>
      </c>
      <c r="G76" s="2" t="str">
        <f>VLOOKUP(_Input!S76,_MasterData!$S$2:$T$3,2,FALSE)</f>
        <v>&amp;as;USERACTIVE</v>
      </c>
      <c r="H76" s="2" t="str">
        <f t="shared" si="4"/>
        <v>&amp;ai;User_WoszczekW-Person</v>
      </c>
      <c r="I76" s="2" t="str">
        <f>UserPassword!A76</f>
        <v>&amp;ai;WoszczekW_Password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str">
        <f>_Input!K76</f>
        <v>1770000040</v>
      </c>
      <c r="O76" s="3">
        <f>_Input!H76</f>
        <v>8000000061</v>
      </c>
      <c r="P76" s="3" t="s">
        <v>172</v>
      </c>
      <c r="Q76" s="3" t="s">
        <v>100</v>
      </c>
      <c r="R76" s="3" t="str">
        <f t="shared" si="5"/>
        <v>WoszczekW@en</v>
      </c>
    </row>
    <row r="77" spans="1:18" x14ac:dyDescent="0.25">
      <c r="A77" s="3" t="str">
        <f t="shared" si="3"/>
        <v>&amp;ai;User_WSOLEKJ</v>
      </c>
      <c r="B77" s="3" t="str">
        <f>Person!O77</f>
        <v>WSOLEKJ</v>
      </c>
      <c r="C77" s="3" t="str">
        <f>VLOOKUP(_Input!W77,_MasterData!$Y$2:$Z$15,2,FALSE)</f>
        <v>&amp;ai;CompanyMEEPL</v>
      </c>
      <c r="D77" s="2" t="str">
        <f>VLOOKUP(_Input!V77,_MasterData!$W$2:$X$7,2,FALSE)</f>
        <v>&amp;ai;Quote-PDF</v>
      </c>
      <c r="E77" s="3" t="str">
        <f>VLOOKUP(_Input!T77,_MasterData!$U$2:$V$14,2,FALSE)</f>
        <v>https://my319964.crm.ondemand.com/Language#Language_34PL</v>
      </c>
      <c r="F77" s="3" t="str">
        <f>_xlfn.CONCAT("&amp;ai;",_Input!N77)</f>
        <v>&amp;ai;ROLE_SALES_REP_PL_IS</v>
      </c>
      <c r="G77" s="2" t="str">
        <f>VLOOKUP(_Input!S77,_MasterData!$S$2:$T$3,2,FALSE)</f>
        <v>&amp;as;USERACTIVE</v>
      </c>
      <c r="H77" s="2" t="str">
        <f t="shared" si="4"/>
        <v>&amp;ai;User_WSOLEKJ-Person</v>
      </c>
      <c r="I77" s="2" t="str">
        <f>UserPassword!A77</f>
        <v>&amp;ai;WSOLEKJ_Password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str">
        <f>_Input!K77</f>
        <v>1770000066</v>
      </c>
      <c r="O77" s="3">
        <f>_Input!H77</f>
        <v>8000000083</v>
      </c>
      <c r="P77" s="3" t="s">
        <v>172</v>
      </c>
      <c r="Q77" s="3" t="s">
        <v>100</v>
      </c>
      <c r="R77" s="3" t="str">
        <f t="shared" si="5"/>
        <v>WSOLEKJ@en</v>
      </c>
    </row>
    <row r="78" spans="1:18" x14ac:dyDescent="0.25">
      <c r="A78" s="3" t="str">
        <f t="shared" si="3"/>
        <v>&amp;ai;User_ZABAWAA</v>
      </c>
      <c r="B78" s="3" t="str">
        <f>Person!O78</f>
        <v>ZABAWAA</v>
      </c>
      <c r="C78" s="3" t="str">
        <f>VLOOKUP(_Input!W78,_MasterData!$Y$2:$Z$15,2,FALSE)</f>
        <v>&amp;ai;CompanyMEEPL</v>
      </c>
      <c r="D78" s="2" t="str">
        <f>VLOOKUP(_Input!V78,_MasterData!$W$2:$X$7,2,FALSE)</f>
        <v>&amp;ai;Quote-PDF</v>
      </c>
      <c r="E78" s="3" t="str">
        <f>VLOOKUP(_Input!T78,_MasterData!$U$2:$V$14,2,FALSE)</f>
        <v>https://my319964.crm.ondemand.com/Language#Language_34PL</v>
      </c>
      <c r="F78" s="3" t="str">
        <f>_xlfn.CONCAT("&amp;ai;",_Input!N78)</f>
        <v>&amp;ai;ROLE_SALES_REP_PL_SP</v>
      </c>
      <c r="G78" s="2" t="str">
        <f>VLOOKUP(_Input!S78,_MasterData!$S$2:$T$3,2,FALSE)</f>
        <v>&amp;as;USERACTIVE</v>
      </c>
      <c r="H78" s="2" t="str">
        <f t="shared" si="4"/>
        <v>&amp;ai;User_ZABAWAA-Person</v>
      </c>
      <c r="I78" s="2" t="str">
        <f>UserPassword!A78</f>
        <v>&amp;ai;ZABAWAA_Password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str">
        <f>_Input!K78</f>
        <v>1770000041</v>
      </c>
      <c r="O78" s="3">
        <f>_Input!H78</f>
        <v>8000000062</v>
      </c>
      <c r="P78" s="3" t="s">
        <v>172</v>
      </c>
      <c r="Q78" s="3" t="s">
        <v>100</v>
      </c>
      <c r="R78" s="3" t="str">
        <f t="shared" si="5"/>
        <v>ZABAWAA@en</v>
      </c>
    </row>
    <row r="79" spans="1:18" x14ac:dyDescent="0.25">
      <c r="A79" s="3" t="str">
        <f t="shared" si="3"/>
        <v>&amp;ai;User_ZADYKOWICZG</v>
      </c>
      <c r="B79" s="3" t="str">
        <f>Person!O79</f>
        <v>ZADYKOWICZG</v>
      </c>
      <c r="C79" s="3" t="str">
        <f>VLOOKUP(_Input!W79,_MasterData!$Y$2:$Z$15,2,FALSE)</f>
        <v>&amp;ai;CompanyMEEPL</v>
      </c>
      <c r="D79" s="2" t="str">
        <f>VLOOKUP(_Input!V79,_MasterData!$W$2:$X$7,2,FALSE)</f>
        <v>&amp;ai;Quote-PDF</v>
      </c>
      <c r="E79" s="3" t="str">
        <f>VLOOKUP(_Input!T79,_MasterData!$U$2:$V$14,2,FALSE)</f>
        <v>https://my319964.crm.ondemand.com/Language#Language_34PL</v>
      </c>
      <c r="F79" s="3" t="str">
        <f>_xlfn.CONCAT("&amp;ai;",_Input!N79)</f>
        <v>&amp;ai;ROLE_SALES_REP_PL_KA</v>
      </c>
      <c r="G79" s="2" t="str">
        <f>VLOOKUP(_Input!S79,_MasterData!$S$2:$T$3,2,FALSE)</f>
        <v>&amp;as;USERACTIVE</v>
      </c>
      <c r="H79" s="2" t="str">
        <f t="shared" si="4"/>
        <v>&amp;ai;User_ZADYKOWICZG-Person</v>
      </c>
      <c r="I79" s="2" t="str">
        <f>UserPassword!A79</f>
        <v>&amp;ai;ZADYKOWICZG_Password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str">
        <f>_Input!K79</f>
        <v>1770000042</v>
      </c>
      <c r="O79" s="3">
        <f>_Input!H79</f>
        <v>8000000063</v>
      </c>
      <c r="P79" s="3" t="s">
        <v>172</v>
      </c>
      <c r="Q79" s="3" t="s">
        <v>100</v>
      </c>
      <c r="R79" s="3" t="str">
        <f t="shared" si="5"/>
        <v>ZADYKOWICZG@en</v>
      </c>
    </row>
    <row r="80" spans="1:18" x14ac:dyDescent="0.25">
      <c r="A80" s="3" t="str">
        <f t="shared" si="3"/>
        <v>&amp;ai;User_ZARSKIL</v>
      </c>
      <c r="B80" s="3" t="str">
        <f>Person!O80</f>
        <v>ZARSKIL</v>
      </c>
      <c r="C80" s="3" t="str">
        <f>VLOOKUP(_Input!W80,_MasterData!$Y$2:$Z$15,2,FALSE)</f>
        <v>&amp;ai;CompanyMEEPL</v>
      </c>
      <c r="D80" s="2" t="str">
        <f>VLOOKUP(_Input!V80,_MasterData!$W$2:$X$7,2,FALSE)</f>
        <v>&amp;ai;Quote-PDF</v>
      </c>
      <c r="E80" s="3" t="str">
        <f>VLOOKUP(_Input!T80,_MasterData!$U$2:$V$14,2,FALSE)</f>
        <v>https://my319964.crm.ondemand.com/Language#Language_34PL</v>
      </c>
      <c r="F80" s="3" t="str">
        <f>_xlfn.CONCAT("&amp;ai;",_Input!N80)</f>
        <v>&amp;ai;ROLE_SALES_REP_PL_SP</v>
      </c>
      <c r="G80" s="2" t="str">
        <f>VLOOKUP(_Input!S80,_MasterData!$S$2:$T$3,2,FALSE)</f>
        <v>&amp;as;USERACTIVE</v>
      </c>
      <c r="H80" s="2" t="str">
        <f t="shared" si="4"/>
        <v>&amp;ai;User_ZARSKIL-Person</v>
      </c>
      <c r="I80" s="2" t="str">
        <f>UserPassword!A80</f>
        <v>&amp;ai;ZARSKIL_Password</v>
      </c>
      <c r="J80" s="3" t="s">
        <v>108</v>
      </c>
      <c r="K80" s="3" t="s">
        <v>108</v>
      </c>
      <c r="L80" s="3" t="s">
        <v>106</v>
      </c>
      <c r="M80" s="3" t="s">
        <v>106</v>
      </c>
      <c r="N80" s="3">
        <f>_Input!K80</f>
        <v>1770000205</v>
      </c>
      <c r="O80" s="3">
        <f>_Input!H80</f>
        <v>8000000212</v>
      </c>
      <c r="P80" s="3" t="s">
        <v>172</v>
      </c>
      <c r="Q80" s="3" t="s">
        <v>100</v>
      </c>
      <c r="R80" s="3" t="str">
        <f t="shared" si="5"/>
        <v>ZARSKIL@en</v>
      </c>
    </row>
    <row r="81" spans="1:18" x14ac:dyDescent="0.25">
      <c r="A81" s="3" t="str">
        <f t="shared" si="3"/>
        <v>&amp;ai;User_GACZOLR</v>
      </c>
      <c r="B81" s="3" t="str">
        <f>Person!O81</f>
        <v>GACZOLR</v>
      </c>
      <c r="C81" s="3" t="str">
        <f>VLOOKUP(_Input!W81,_MasterData!$Y$2:$Z$15,2,FALSE)</f>
        <v>&amp;ai;CompanyMEEPL</v>
      </c>
      <c r="D81" s="2" t="str">
        <f>VLOOKUP(_Input!V81,_MasterData!$W$2:$X$7,2,FALSE)</f>
        <v>&amp;ai;Quote-PDF</v>
      </c>
      <c r="E81" s="3" t="str">
        <f>VLOOKUP(_Input!T81,_MasterData!$U$2:$V$14,2,FALSE)</f>
        <v>https://my319964.crm.ondemand.com/Language#Language_34PL</v>
      </c>
      <c r="F81" s="3" t="str">
        <f>_xlfn.CONCAT("&amp;ai;",_Input!N81)</f>
        <v>&amp;ai;ROLE_SALES_REP_PL_IS</v>
      </c>
      <c r="G81" s="2" t="str">
        <f>VLOOKUP(_Input!S81,_MasterData!$S$2:$T$3,2,FALSE)</f>
        <v>&amp;as;USERACTIVE</v>
      </c>
      <c r="H81" s="2" t="str">
        <f t="shared" si="4"/>
        <v>&amp;ai;User_GACZOLR-Person</v>
      </c>
      <c r="I81" s="2" t="str">
        <f>UserPassword!A81</f>
        <v>&amp;ai;GACZOLR_Password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str">
        <f>_Input!K81</f>
        <v>1770000076</v>
      </c>
      <c r="O81" s="3" t="str">
        <f>_Input!H81</f>
        <v>8000000099</v>
      </c>
      <c r="P81" s="3" t="s">
        <v>172</v>
      </c>
      <c r="Q81" s="3" t="s">
        <v>100</v>
      </c>
      <c r="R81" s="3" t="str">
        <f t="shared" si="5"/>
        <v>GACZOLR@en</v>
      </c>
    </row>
    <row r="82" spans="1:18" x14ac:dyDescent="0.25">
      <c r="A82" s="3" t="str">
        <f t="shared" si="3"/>
        <v>&amp;ai;User_SWIATEKP</v>
      </c>
      <c r="B82" s="3" t="str">
        <f>Person!O82</f>
        <v>SWIATEKP</v>
      </c>
      <c r="C82" s="3" t="str">
        <f>VLOOKUP(_Input!W82,_MasterData!$Y$2:$Z$15,2,FALSE)</f>
        <v>&amp;ai;CompanyMEEPL</v>
      </c>
      <c r="D82" s="2" t="str">
        <f>VLOOKUP(_Input!V82,_MasterData!$W$2:$X$7,2,FALSE)</f>
        <v>&amp;ai;Quote-PDF</v>
      </c>
      <c r="E82" s="3" t="str">
        <f>VLOOKUP(_Input!T82,_MasterData!$U$2:$V$14,2,FALSE)</f>
        <v>https://my319964.crm.ondemand.com/Language#Language_34PL</v>
      </c>
      <c r="F82" s="3" t="str">
        <f>_xlfn.CONCAT("&amp;ai;",_Input!N82)</f>
        <v>&amp;ai;ROLE_SALES_REP_PL_SP</v>
      </c>
      <c r="G82" s="2" t="str">
        <f>VLOOKUP(_Input!S82,_MasterData!$S$2:$T$3,2,FALSE)</f>
        <v>&amp;as;USERACTIVE</v>
      </c>
      <c r="H82" s="2" t="str">
        <f t="shared" si="4"/>
        <v>&amp;ai;User_SWIATEKP-Person</v>
      </c>
      <c r="I82" s="2" t="str">
        <f>UserPassword!A82</f>
        <v>&amp;ai;SWIATEKP_Password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str">
        <f>_Input!K82</f>
        <v>1770000081</v>
      </c>
      <c r="O82" s="3" t="str">
        <f>_Input!H82</f>
        <v>8000000103</v>
      </c>
      <c r="P82" s="3" t="s">
        <v>172</v>
      </c>
      <c r="Q82" s="3" t="s">
        <v>100</v>
      </c>
      <c r="R82" s="3" t="str">
        <f t="shared" si="5"/>
        <v>SWIATEKP@en</v>
      </c>
    </row>
    <row r="83" spans="1:18" x14ac:dyDescent="0.25">
      <c r="A83" s="3" t="str">
        <f t="shared" si="3"/>
        <v>&amp;ai;User_CERVENP</v>
      </c>
      <c r="B83" s="3" t="str">
        <f>Person!O83</f>
        <v>CERVENP</v>
      </c>
      <c r="C83" s="3" t="str">
        <f>VLOOKUP(_Input!W83,_MasterData!$Y$2:$Z$15,2,FALSE)</f>
        <v>&amp;ai;CompanyMEEPL</v>
      </c>
      <c r="D83" s="2" t="str">
        <f>VLOOKUP(_Input!V83,_MasterData!$W$2:$X$7,2,FALSE)</f>
        <v>&amp;ai;Quote-PDF</v>
      </c>
      <c r="E83" s="3" t="str">
        <f>VLOOKUP(_Input!T83,_MasterData!$U$2:$V$14,2,FALSE)</f>
        <v>&amp;ai;English</v>
      </c>
      <c r="F83" s="3" t="str">
        <f>_xlfn.CONCAT("&amp;ai;",_Input!N83)</f>
        <v>&amp;ai;ROLE_SALES_REP_SK</v>
      </c>
      <c r="G83" s="2" t="str">
        <f>VLOOKUP(_Input!S83,_MasterData!$S$2:$T$3,2,FALSE)</f>
        <v>&amp;as;USERACTIVE</v>
      </c>
      <c r="H83" s="2" t="str">
        <f t="shared" si="4"/>
        <v>&amp;ai;User_CERVENP-Person</v>
      </c>
      <c r="I83" s="2" t="str">
        <f>UserPassword!A83</f>
        <v>&amp;ai;CERVENP_Password</v>
      </c>
      <c r="J83" s="3" t="s">
        <v>108</v>
      </c>
      <c r="K83" s="3" t="s">
        <v>108</v>
      </c>
      <c r="L83" s="3" t="s">
        <v>106</v>
      </c>
      <c r="M83" s="3" t="s">
        <v>106</v>
      </c>
      <c r="N83" s="3">
        <f>_Input!K83</f>
        <v>1770000410</v>
      </c>
      <c r="O83" s="3" t="str">
        <f>_Input!H83</f>
        <v>8000000694</v>
      </c>
      <c r="P83" s="3" t="s">
        <v>172</v>
      </c>
      <c r="Q83" s="3" t="s">
        <v>100</v>
      </c>
      <c r="R83" s="3" t="str">
        <f t="shared" si="5"/>
        <v>CERVENP@en</v>
      </c>
    </row>
    <row r="84" spans="1:18" x14ac:dyDescent="0.25">
      <c r="A84" s="3" t="str">
        <f t="shared" si="3"/>
        <v>&amp;ai;User_CUPROVAL</v>
      </c>
      <c r="B84" s="3" t="str">
        <f>Person!O84</f>
        <v>CUPROVAL</v>
      </c>
      <c r="C84" s="3" t="str">
        <f>VLOOKUP(_Input!W84,_MasterData!$Y$2:$Z$15,2,FALSE)</f>
        <v>&amp;ai;CompanyMEEPL</v>
      </c>
      <c r="D84" s="2" t="str">
        <f>VLOOKUP(_Input!V84,_MasterData!$W$2:$X$7,2,FALSE)</f>
        <v>&amp;ai;Quote-PDF</v>
      </c>
      <c r="E84" s="3" t="str">
        <f>VLOOKUP(_Input!T84,_MasterData!$U$2:$V$14,2,FALSE)</f>
        <v>&amp;ai;English</v>
      </c>
      <c r="F84" s="3" t="str">
        <f>_xlfn.CONCAT("&amp;ai;",_Input!N84)</f>
        <v>&amp;ai;ROLE_SALES_REP_CZ</v>
      </c>
      <c r="G84" s="2" t="str">
        <f>VLOOKUP(_Input!S84,_MasterData!$S$2:$T$3,2,FALSE)</f>
        <v>&amp;as;USERACTIVE</v>
      </c>
      <c r="H84" s="2" t="str">
        <f t="shared" si="4"/>
        <v>&amp;ai;User_CUPROVAL-Person</v>
      </c>
      <c r="I84" s="2" t="str">
        <f>UserPassword!A84</f>
        <v>&amp;ai;CUPROVAL_Password</v>
      </c>
      <c r="J84" s="3" t="s">
        <v>108</v>
      </c>
      <c r="K84" s="3" t="s">
        <v>108</v>
      </c>
      <c r="L84" s="3" t="s">
        <v>106</v>
      </c>
      <c r="M84" s="3" t="s">
        <v>106</v>
      </c>
      <c r="N84" s="3">
        <f>_Input!K84</f>
        <v>1770000355</v>
      </c>
      <c r="O84" s="3" t="str">
        <f>_Input!H84</f>
        <v>8000000697</v>
      </c>
      <c r="P84" s="3" t="s">
        <v>172</v>
      </c>
      <c r="Q84" s="3" t="s">
        <v>100</v>
      </c>
      <c r="R84" s="3" t="str">
        <f t="shared" si="5"/>
        <v>CUPROVAL@en</v>
      </c>
    </row>
    <row r="85" spans="1:18" x14ac:dyDescent="0.25">
      <c r="A85" s="3" t="str">
        <f t="shared" si="3"/>
        <v>&amp;ai;User_GRALM</v>
      </c>
      <c r="B85" s="3" t="str">
        <f>Person!O85</f>
        <v>GRALM</v>
      </c>
      <c r="C85" s="3" t="str">
        <f>VLOOKUP(_Input!W85,_MasterData!$Y$2:$Z$15,2,FALSE)</f>
        <v>&amp;ai;CompanyMEEPL</v>
      </c>
      <c r="D85" s="2" t="str">
        <f>VLOOKUP(_Input!V85,_MasterData!$W$2:$X$7,2,FALSE)</f>
        <v>&amp;ai;Quote-PDF</v>
      </c>
      <c r="E85" s="3" t="str">
        <f>VLOOKUP(_Input!T85,_MasterData!$U$2:$V$14,2,FALSE)</f>
        <v>https://my319964.crm.ondemand.com/Language#Language_34PL</v>
      </c>
      <c r="F85" s="3" t="str">
        <f>_xlfn.CONCAT("&amp;ai;",_Input!N85)</f>
        <v>&amp;ai;ROLE_SALES_REP_PL_SP</v>
      </c>
      <c r="G85" s="2" t="str">
        <f>VLOOKUP(_Input!S85,_MasterData!$S$2:$T$3,2,FALSE)</f>
        <v>&amp;as;USERACTIVE</v>
      </c>
      <c r="H85" s="2" t="str">
        <f t="shared" si="4"/>
        <v>&amp;ai;User_GRALM-Person</v>
      </c>
      <c r="I85" s="2" t="str">
        <f>UserPassword!A85</f>
        <v>&amp;ai;GRALM_Password</v>
      </c>
      <c r="J85" s="3" t="s">
        <v>108</v>
      </c>
      <c r="K85" s="3" t="s">
        <v>108</v>
      </c>
      <c r="L85" s="3" t="s">
        <v>106</v>
      </c>
      <c r="M85" s="3" t="s">
        <v>106</v>
      </c>
      <c r="N85" s="3">
        <f>_Input!K85</f>
        <v>1770000375</v>
      </c>
      <c r="O85" s="3" t="str">
        <f>_Input!H85</f>
        <v>8000000703</v>
      </c>
      <c r="P85" s="3" t="s">
        <v>172</v>
      </c>
      <c r="Q85" s="3" t="s">
        <v>100</v>
      </c>
      <c r="R85" s="3" t="str">
        <f t="shared" si="5"/>
        <v>GRALM@en</v>
      </c>
    </row>
    <row r="86" spans="1:18" x14ac:dyDescent="0.25">
      <c r="A86" s="3" t="str">
        <f t="shared" si="3"/>
        <v>&amp;ai;User_KORONDIB</v>
      </c>
      <c r="B86" s="3" t="str">
        <f>Person!O86</f>
        <v>KORONDIB</v>
      </c>
      <c r="C86" s="3" t="str">
        <f>VLOOKUP(_Input!W86,_MasterData!$Y$2:$Z$15,2,FALSE)</f>
        <v>&amp;ai;CompanyMEEPL</v>
      </c>
      <c r="D86" s="2" t="str">
        <f>VLOOKUP(_Input!V86,_MasterData!$W$2:$X$7,2,FALSE)</f>
        <v>&amp;ai;Quote-PDF</v>
      </c>
      <c r="E86" s="3" t="str">
        <f>VLOOKUP(_Input!T86,_MasterData!$U$2:$V$14,2,FALSE)</f>
        <v>&amp;ai;English</v>
      </c>
      <c r="F86" s="3" t="str">
        <f>_xlfn.CONCAT("&amp;ai;",_Input!N86)</f>
        <v>&amp;ai;ROLE_PRODUCT_MGR</v>
      </c>
      <c r="G86" s="2" t="str">
        <f>VLOOKUP(_Input!S86,_MasterData!$S$2:$T$3,2,FALSE)</f>
        <v>&amp;as;USERACTIVE</v>
      </c>
      <c r="H86" s="2" t="str">
        <f t="shared" si="4"/>
        <v>&amp;ai;User_KORONDIB-Person</v>
      </c>
      <c r="I86" s="2" t="str">
        <f>UserPassword!A86</f>
        <v>&amp;ai;KORONDIB_Password</v>
      </c>
      <c r="J86" s="3" t="s">
        <v>108</v>
      </c>
      <c r="K86" s="3" t="s">
        <v>108</v>
      </c>
      <c r="L86" s="3" t="s">
        <v>106</v>
      </c>
      <c r="M86" s="3" t="s">
        <v>106</v>
      </c>
      <c r="N86" s="3">
        <f>_Input!K86</f>
        <v>1770000380</v>
      </c>
      <c r="O86" s="3" t="str">
        <f>_Input!H86</f>
        <v>8000000710</v>
      </c>
      <c r="P86" s="3" t="s">
        <v>172</v>
      </c>
      <c r="Q86" s="3" t="s">
        <v>100</v>
      </c>
      <c r="R86" s="3" t="str">
        <f t="shared" si="5"/>
        <v>KORONDIB@en</v>
      </c>
    </row>
    <row r="87" spans="1:18" x14ac:dyDescent="0.25">
      <c r="A87" s="3" t="str">
        <f t="shared" si="3"/>
        <v>&amp;ai;User_KOTWICAP</v>
      </c>
      <c r="B87" s="3" t="str">
        <f>Person!O87</f>
        <v>KOTWICAP</v>
      </c>
      <c r="C87" s="3" t="str">
        <f>VLOOKUP(_Input!W87,_MasterData!$Y$2:$Z$15,2,FALSE)</f>
        <v>&amp;ai;CompanyMEEPL</v>
      </c>
      <c r="D87" s="2" t="str">
        <f>VLOOKUP(_Input!V87,_MasterData!$W$2:$X$7,2,FALSE)</f>
        <v>&amp;ai;Quote-PDF</v>
      </c>
      <c r="E87" s="3" t="str">
        <f>VLOOKUP(_Input!T87,_MasterData!$U$2:$V$14,2,FALSE)</f>
        <v>https://my319964.crm.ondemand.com/Language#Language_34PL</v>
      </c>
      <c r="F87" s="3" t="str">
        <f>_xlfn.CONCAT("&amp;ai;",_Input!N87)</f>
        <v>&amp;ai;ROLE_SALES_REP_PL_SP</v>
      </c>
      <c r="G87" s="2" t="str">
        <f>VLOOKUP(_Input!S87,_MasterData!$S$2:$T$3,2,FALSE)</f>
        <v>&amp;as;USERACTIVE</v>
      </c>
      <c r="H87" s="2" t="str">
        <f t="shared" si="4"/>
        <v>&amp;ai;User_KOTWICAP-Person</v>
      </c>
      <c r="I87" s="2" t="str">
        <f>UserPassword!A87</f>
        <v>&amp;ai;KOTWICAP_Password</v>
      </c>
      <c r="J87" s="3" t="s">
        <v>108</v>
      </c>
      <c r="K87" s="3" t="s">
        <v>108</v>
      </c>
      <c r="L87" s="3" t="s">
        <v>106</v>
      </c>
      <c r="M87" s="3" t="s">
        <v>106</v>
      </c>
      <c r="N87" s="3">
        <f>_Input!K87</f>
        <v>1770000376</v>
      </c>
      <c r="O87" s="3" t="str">
        <f>_Input!H87</f>
        <v>8000000711</v>
      </c>
      <c r="P87" s="3" t="s">
        <v>172</v>
      </c>
      <c r="Q87" s="3" t="s">
        <v>100</v>
      </c>
      <c r="R87" s="3" t="str">
        <f t="shared" si="5"/>
        <v>KOTWICAP@en</v>
      </c>
    </row>
    <row r="88" spans="1:18" x14ac:dyDescent="0.25">
      <c r="A88" s="3" t="str">
        <f t="shared" si="3"/>
        <v>&amp;ai;User_KRAWCZYKT</v>
      </c>
      <c r="B88" s="3" t="str">
        <f>Person!O88</f>
        <v>KRAWCZYKT</v>
      </c>
      <c r="C88" s="3" t="str">
        <f>VLOOKUP(_Input!W88,_MasterData!$Y$2:$Z$15,2,FALSE)</f>
        <v>&amp;ai;CompanyMEEPL</v>
      </c>
      <c r="D88" s="2" t="str">
        <f>VLOOKUP(_Input!V88,_MasterData!$W$2:$X$7,2,FALSE)</f>
        <v>&amp;ai;Quote-PDF</v>
      </c>
      <c r="E88" s="3" t="str">
        <f>VLOOKUP(_Input!T88,_MasterData!$U$2:$V$14,2,FALSE)</f>
        <v>https://my319964.crm.ondemand.com/Language#Language_34PL</v>
      </c>
      <c r="F88" s="3" t="str">
        <f>_xlfn.CONCAT("&amp;ai;",_Input!N88)</f>
        <v>&amp;ai;ROLE_SALES_REP_PL_IS</v>
      </c>
      <c r="G88" s="2" t="str">
        <f>VLOOKUP(_Input!S88,_MasterData!$S$2:$T$3,2,FALSE)</f>
        <v>&amp;as;USERACTIVE</v>
      </c>
      <c r="H88" s="2" t="str">
        <f t="shared" si="4"/>
        <v>&amp;ai;User_KRAWCZYKT-Person</v>
      </c>
      <c r="I88" s="2" t="str">
        <f>UserPassword!A88</f>
        <v>&amp;ai;KRAWCZYKT_Password</v>
      </c>
      <c r="J88" s="3" t="s">
        <v>108</v>
      </c>
      <c r="K88" s="3" t="s">
        <v>108</v>
      </c>
      <c r="L88" s="3" t="s">
        <v>106</v>
      </c>
      <c r="M88" s="3" t="s">
        <v>106</v>
      </c>
      <c r="N88" s="3">
        <f>_Input!K88</f>
        <v>1770000400</v>
      </c>
      <c r="O88" s="3" t="str">
        <f>_Input!H88</f>
        <v>8000000712</v>
      </c>
      <c r="P88" s="3" t="s">
        <v>172</v>
      </c>
      <c r="Q88" s="3" t="s">
        <v>100</v>
      </c>
      <c r="R88" s="3" t="str">
        <f t="shared" si="5"/>
        <v>KRAWCZYKT@en</v>
      </c>
    </row>
    <row r="89" spans="1:18" x14ac:dyDescent="0.25">
      <c r="A89" s="3" t="str">
        <f t="shared" si="3"/>
        <v>&amp;ai;User_YUTAKAO</v>
      </c>
      <c r="B89" s="3" t="str">
        <f>Person!O89</f>
        <v>YUTAKAO</v>
      </c>
      <c r="C89" s="3" t="str">
        <f>VLOOKUP(_Input!W89,_MasterData!$Y$2:$Z$15,2,FALSE)</f>
        <v>&amp;ai;CompanyMEEPL</v>
      </c>
      <c r="D89" s="2" t="str">
        <f>VLOOKUP(_Input!V89,_MasterData!$W$2:$X$7,2,FALSE)</f>
        <v>&amp;ai;Quote-PDF</v>
      </c>
      <c r="E89" s="3" t="str">
        <f>VLOOKUP(_Input!T89,_MasterData!$U$2:$V$14,2,FALSE)</f>
        <v>https://my319964.crm.ondemand.com/Language#Language_34PL</v>
      </c>
      <c r="F89" s="3" t="str">
        <f>_xlfn.CONCAT("&amp;ai;",_Input!N89)</f>
        <v>&amp;ai;ROLE_SALES_MGR</v>
      </c>
      <c r="G89" s="2" t="str">
        <f>VLOOKUP(_Input!S89,_MasterData!$S$2:$T$3,2,FALSE)</f>
        <v>&amp;as;USERACTIVE</v>
      </c>
      <c r="H89" s="2" t="str">
        <f t="shared" si="4"/>
        <v>&amp;ai;User_YUTAKAO-Person</v>
      </c>
      <c r="I89" s="2" t="str">
        <f>UserPassword!A89</f>
        <v>&amp;ai;YUTAKAO_Password</v>
      </c>
      <c r="J89" s="3" t="s">
        <v>108</v>
      </c>
      <c r="K89" s="3" t="s">
        <v>108</v>
      </c>
      <c r="L89" s="3" t="s">
        <v>106</v>
      </c>
      <c r="M89" s="3" t="s">
        <v>106</v>
      </c>
      <c r="N89" s="3">
        <f>_Input!K89</f>
        <v>1770000365</v>
      </c>
      <c r="O89" s="3" t="str">
        <f>_Input!H89</f>
        <v>8000000723</v>
      </c>
      <c r="P89" s="3" t="s">
        <v>172</v>
      </c>
      <c r="Q89" s="3" t="s">
        <v>100</v>
      </c>
      <c r="R89" s="3" t="str">
        <f t="shared" si="5"/>
        <v>YUTAKAO@en</v>
      </c>
    </row>
    <row r="90" spans="1:18" x14ac:dyDescent="0.25">
      <c r="A90" s="3" t="str">
        <f t="shared" si="3"/>
        <v>&amp;ai;User_SIMKOVAJ</v>
      </c>
      <c r="B90" s="3" t="str">
        <f>Person!O90</f>
        <v>SIMKOVAJ</v>
      </c>
      <c r="C90" s="3" t="str">
        <f>VLOOKUP(_Input!W90,_MasterData!$Y$2:$Z$15,2,FALSE)</f>
        <v>&amp;ai;CompanyMEEPL</v>
      </c>
      <c r="D90" s="2" t="str">
        <f>VLOOKUP(_Input!V90,_MasterData!$W$2:$X$7,2,FALSE)</f>
        <v>&amp;ai;Quote-PDF</v>
      </c>
      <c r="E90" s="3" t="str">
        <f>VLOOKUP(_Input!T90,_MasterData!$U$2:$V$14,2,FALSE)</f>
        <v>&amp;ai;English</v>
      </c>
      <c r="F90" s="3" t="str">
        <f>_xlfn.CONCAT("&amp;ai;",_Input!N90)</f>
        <v>&amp;ai;ROLE_SALES_REP_CZ</v>
      </c>
      <c r="G90" s="2" t="str">
        <f>VLOOKUP(_Input!S90,_MasterData!$S$2:$T$3,2,FALSE)</f>
        <v>&amp;as;USERACTIVE</v>
      </c>
      <c r="H90" s="2" t="str">
        <f t="shared" si="4"/>
        <v>&amp;ai;User_SIMKOVAJ-Person</v>
      </c>
      <c r="I90" s="2" t="str">
        <f>UserPassword!A90</f>
        <v>&amp;ai;SIMKOVAJ_Password</v>
      </c>
      <c r="J90" s="3" t="s">
        <v>108</v>
      </c>
      <c r="K90" s="3" t="s">
        <v>108</v>
      </c>
      <c r="L90" s="3" t="s">
        <v>106</v>
      </c>
      <c r="M90" s="3" t="s">
        <v>106</v>
      </c>
      <c r="N90" s="3">
        <f>_Input!K90</f>
        <v>1770000401</v>
      </c>
      <c r="O90" s="3" t="str">
        <f>_Input!H90</f>
        <v>8000000732</v>
      </c>
      <c r="P90" s="3" t="s">
        <v>172</v>
      </c>
      <c r="Q90" s="3" t="s">
        <v>100</v>
      </c>
      <c r="R90" s="3" t="str">
        <f t="shared" si="5"/>
        <v>SIMKOVAJ@en</v>
      </c>
    </row>
    <row r="91" spans="1:18" x14ac:dyDescent="0.25">
      <c r="A91" s="3" t="str">
        <f t="shared" si="3"/>
        <v>&amp;ai;User_SLOWINSKIM</v>
      </c>
      <c r="B91" s="3" t="str">
        <f>Person!O91</f>
        <v>SLOWINSKIM</v>
      </c>
      <c r="C91" s="3" t="str">
        <f>VLOOKUP(_Input!W91,_MasterData!$Y$2:$Z$15,2,FALSE)</f>
        <v>&amp;ai;CompanyMEEPL</v>
      </c>
      <c r="D91" s="2" t="str">
        <f>VLOOKUP(_Input!V91,_MasterData!$W$2:$X$7,2,FALSE)</f>
        <v>&amp;ai;Quote-PDF</v>
      </c>
      <c r="E91" s="3" t="str">
        <f>VLOOKUP(_Input!T91,_MasterData!$U$2:$V$14,2,FALSE)</f>
        <v>https://my319964.crm.ondemand.com/Language#Language_34PL</v>
      </c>
      <c r="F91" s="3" t="str">
        <f>_xlfn.CONCAT("&amp;ai;",_Input!N91)</f>
        <v>&amp;ai;ROLE_SALES_REP_PL_IS</v>
      </c>
      <c r="G91" s="2" t="str">
        <f>VLOOKUP(_Input!S91,_MasterData!$S$2:$T$3,2,FALSE)</f>
        <v>&amp;as;USERACTIVE</v>
      </c>
      <c r="H91" s="2" t="str">
        <f t="shared" si="4"/>
        <v>&amp;ai;User_SLOWINSKIM-Person</v>
      </c>
      <c r="I91" s="2" t="str">
        <f>UserPassword!A91</f>
        <v>&amp;ai;SLOWINSKIM_Password</v>
      </c>
      <c r="J91" s="3" t="s">
        <v>108</v>
      </c>
      <c r="K91" s="3" t="s">
        <v>108</v>
      </c>
      <c r="L91" s="3" t="s">
        <v>106</v>
      </c>
      <c r="M91" s="3" t="s">
        <v>106</v>
      </c>
      <c r="N91" s="3">
        <f>_Input!K91</f>
        <v>1770000362</v>
      </c>
      <c r="O91" s="3" t="str">
        <f>_Input!H91</f>
        <v>8000000735</v>
      </c>
      <c r="P91" s="3" t="s">
        <v>172</v>
      </c>
      <c r="Q91" s="3" t="s">
        <v>100</v>
      </c>
      <c r="R91" s="3" t="str">
        <f t="shared" si="5"/>
        <v>SLOWINSKIM@en</v>
      </c>
    </row>
    <row r="92" spans="1:18" x14ac:dyDescent="0.25">
      <c r="A92" s="3" t="str">
        <f t="shared" si="3"/>
        <v>&amp;ai;User_WALUSIAKM</v>
      </c>
      <c r="B92" s="3" t="str">
        <f>Person!O92</f>
        <v>WALUSIAKM</v>
      </c>
      <c r="C92" s="3" t="str">
        <f>VLOOKUP(_Input!W92,_MasterData!$Y$2:$Z$15,2,FALSE)</f>
        <v>&amp;ai;CompanyMEEPL</v>
      </c>
      <c r="D92" s="2" t="str">
        <f>VLOOKUP(_Input!V92,_MasterData!$W$2:$X$7,2,FALSE)</f>
        <v>&amp;ai;Quote-PDF</v>
      </c>
      <c r="E92" s="3" t="str">
        <f>VLOOKUP(_Input!T92,_MasterData!$U$2:$V$14,2,FALSE)</f>
        <v>https://my319964.crm.ondemand.com/Language#Language_34PL</v>
      </c>
      <c r="F92" s="3" t="str">
        <f>_xlfn.CONCAT("&amp;ai;",_Input!N92)</f>
        <v>&amp;ai;ROLE_SALES_REP_PL_IS</v>
      </c>
      <c r="G92" s="2" t="str">
        <f>VLOOKUP(_Input!S92,_MasterData!$S$2:$T$3,2,FALSE)</f>
        <v>&amp;as;USERACTIVE</v>
      </c>
      <c r="H92" s="2" t="str">
        <f t="shared" si="4"/>
        <v>&amp;ai;User_WALUSIAKM-Person</v>
      </c>
      <c r="I92" s="2" t="str">
        <f>UserPassword!A92</f>
        <v>&amp;ai;WALUSIAKM_Password</v>
      </c>
      <c r="J92" s="3" t="s">
        <v>108</v>
      </c>
      <c r="K92" s="3" t="s">
        <v>108</v>
      </c>
      <c r="L92" s="3" t="s">
        <v>106</v>
      </c>
      <c r="M92" s="3" t="s">
        <v>106</v>
      </c>
      <c r="N92" s="3">
        <f>_Input!K92</f>
        <v>1770000346</v>
      </c>
      <c r="O92" s="3" t="str">
        <f>_Input!H92</f>
        <v>8000000744</v>
      </c>
      <c r="P92" s="3" t="s">
        <v>172</v>
      </c>
      <c r="Q92" s="3" t="s">
        <v>100</v>
      </c>
      <c r="R92" s="3" t="str">
        <f t="shared" si="5"/>
        <v>WALUSIAKM@en</v>
      </c>
    </row>
    <row r="93" spans="1:18" x14ac:dyDescent="0.25">
      <c r="A93" s="3" t="str">
        <f t="shared" si="3"/>
        <v>&amp;ai;User_WroblewskiK</v>
      </c>
      <c r="B93" s="3" t="str">
        <f>Person!O93</f>
        <v>WroblewskiK</v>
      </c>
      <c r="C93" s="3" t="str">
        <f>VLOOKUP(_Input!W93,_MasterData!$Y$2:$Z$15,2,FALSE)</f>
        <v>&amp;ai;CompanyMEEPL</v>
      </c>
      <c r="D93" s="2" t="str">
        <f>VLOOKUP(_Input!V93,_MasterData!$W$2:$X$7,2,FALSE)</f>
        <v>&amp;ai;Quote-PDF</v>
      </c>
      <c r="E93" s="3" t="str">
        <f>VLOOKUP(_Input!T93,_MasterData!$U$2:$V$14,2,FALSE)</f>
        <v>https://my319964.crm.ondemand.com/Language#Language_34PL</v>
      </c>
      <c r="F93" s="3" t="str">
        <f>_xlfn.CONCAT("&amp;ai;",_Input!N93)</f>
        <v>&amp;ai;ROLE_SALES_REP_PL_SP</v>
      </c>
      <c r="G93" s="2" t="str">
        <f>VLOOKUP(_Input!S93,_MasterData!$S$2:$T$3,2,FALSE)</f>
        <v>&amp;as;USERACTIVE</v>
      </c>
      <c r="H93" s="2" t="str">
        <f t="shared" si="4"/>
        <v>&amp;ai;User_WroblewskiK-Person</v>
      </c>
      <c r="I93" s="2" t="str">
        <f>UserPassword!A93</f>
        <v>&amp;ai;WroblewskiK_Password</v>
      </c>
      <c r="J93" s="3" t="s">
        <v>108</v>
      </c>
      <c r="K93" s="3" t="s">
        <v>108</v>
      </c>
      <c r="L93" s="3" t="s">
        <v>106</v>
      </c>
      <c r="M93" s="3" t="s">
        <v>106</v>
      </c>
      <c r="N93" s="3">
        <f>_Input!K93</f>
        <v>1770000345</v>
      </c>
      <c r="O93" s="3" t="str">
        <f>_Input!H93</f>
        <v>8000000748</v>
      </c>
      <c r="P93" s="3" t="s">
        <v>172</v>
      </c>
      <c r="Q93" s="3" t="s">
        <v>100</v>
      </c>
      <c r="R93" s="3" t="str">
        <f t="shared" si="5"/>
        <v>WroblewskiK@en</v>
      </c>
    </row>
    <row r="94" spans="1:18" x14ac:dyDescent="0.25">
      <c r="A94" s="3" t="str">
        <f t="shared" si="3"/>
        <v>&amp;ai;User_GORCZAKA</v>
      </c>
      <c r="B94" s="3" t="str">
        <f>Person!O94</f>
        <v>GORCZAKA</v>
      </c>
      <c r="C94" s="3" t="str">
        <f>VLOOKUP(_Input!W94,_MasterData!$Y$2:$Z$15,2,FALSE)</f>
        <v>&amp;ai;CompanyMEEPL</v>
      </c>
      <c r="D94" s="2" t="str">
        <f>VLOOKUP(_Input!V94,_MasterData!$W$2:$X$7,2,FALSE)</f>
        <v>&amp;ai;Quote-PDF</v>
      </c>
      <c r="E94" s="3" t="str">
        <f>VLOOKUP(_Input!T94,_MasterData!$U$2:$V$14,2,FALSE)</f>
        <v>https://my319964.crm.ondemand.com/Language#Language_34PL</v>
      </c>
      <c r="F94" s="3" t="str">
        <f>_xlfn.CONCAT("&amp;ai;",_Input!N94)</f>
        <v>&amp;ai;ROLE_PRODUCT_MGR</v>
      </c>
      <c r="G94" s="2" t="str">
        <f>VLOOKUP(_Input!S94,_MasterData!$S$2:$T$3,2,FALSE)</f>
        <v>&amp;as;USERACTIVE</v>
      </c>
      <c r="H94" s="2" t="str">
        <f t="shared" si="4"/>
        <v>&amp;ai;User_GORCZAKA-Person</v>
      </c>
      <c r="I94" s="2" t="str">
        <f>UserPassword!A94</f>
        <v>&amp;ai;GORCZAKA_Password</v>
      </c>
      <c r="J94" s="3" t="s">
        <v>108</v>
      </c>
      <c r="K94" s="3" t="s">
        <v>108</v>
      </c>
      <c r="L94" s="3" t="s">
        <v>106</v>
      </c>
      <c r="M94" s="3" t="s">
        <v>106</v>
      </c>
      <c r="N94" s="3">
        <f>_Input!K94</f>
        <v>1770000090</v>
      </c>
      <c r="O94" s="3">
        <f>_Input!H94</f>
        <v>0</v>
      </c>
      <c r="P94" s="3" t="s">
        <v>172</v>
      </c>
      <c r="Q94" s="3" t="s">
        <v>100</v>
      </c>
      <c r="R94" s="3" t="str">
        <f t="shared" si="5"/>
        <v>GORCZAKA@en</v>
      </c>
    </row>
    <row r="95" spans="1:18" x14ac:dyDescent="0.25">
      <c r="A95" s="3" t="str">
        <f t="shared" si="3"/>
        <v>&amp;ai;User_PALMAKAM</v>
      </c>
      <c r="B95" s="3" t="str">
        <f>Person!O95</f>
        <v>PALMAKAM</v>
      </c>
      <c r="C95" s="3" t="str">
        <f>VLOOKUP(_Input!W95,_MasterData!$Y$2:$Z$15,2,FALSE)</f>
        <v>&amp;ai;CompanyMEEPL</v>
      </c>
      <c r="D95" s="2" t="str">
        <f>VLOOKUP(_Input!V95,_MasterData!$W$2:$X$7,2,FALSE)</f>
        <v>&amp;ai;Quote-PDF</v>
      </c>
      <c r="E95" s="3" t="str">
        <f>VLOOKUP(_Input!T95,_MasterData!$U$2:$V$14,2,FALSE)</f>
        <v>https://my319964.crm.ondemand.com/Language#Language_34PL</v>
      </c>
      <c r="F95" s="3" t="str">
        <f>_xlfn.CONCAT("&amp;ai;",_Input!N95)</f>
        <v>&amp;ai;ROLE_SALES_REP_PL_SP</v>
      </c>
      <c r="G95" s="2" t="str">
        <f>VLOOKUP(_Input!S95,_MasterData!$S$2:$T$3,2,FALSE)</f>
        <v>&amp;as;USERACTIVE</v>
      </c>
      <c r="H95" s="2" t="str">
        <f t="shared" si="4"/>
        <v>&amp;ai;User_PALMAKAM-Person</v>
      </c>
      <c r="I95" s="2" t="str">
        <f>UserPassword!A95</f>
        <v>&amp;ai;PALMAKAM_Password</v>
      </c>
      <c r="J95" s="3" t="s">
        <v>108</v>
      </c>
      <c r="K95" s="3" t="s">
        <v>108</v>
      </c>
      <c r="L95" s="3" t="s">
        <v>106</v>
      </c>
      <c r="M95" s="3" t="s">
        <v>106</v>
      </c>
      <c r="N95" s="3">
        <f>_Input!K95</f>
        <v>1770000350</v>
      </c>
      <c r="O95" s="3">
        <f>_Input!H95</f>
        <v>0</v>
      </c>
      <c r="P95" s="3" t="s">
        <v>172</v>
      </c>
      <c r="Q95" s="3" t="s">
        <v>100</v>
      </c>
      <c r="R95" s="3" t="str">
        <f t="shared" si="5"/>
        <v>PALMAKAM@en</v>
      </c>
    </row>
    <row r="96" spans="1:18" x14ac:dyDescent="0.25">
      <c r="A96" s="3" t="str">
        <f t="shared" si="3"/>
        <v>&amp;ai;User_GlowackaP</v>
      </c>
      <c r="B96" s="3" t="str">
        <f>Person!O96</f>
        <v>GlowackaP</v>
      </c>
      <c r="C96" s="3" t="str">
        <f>VLOOKUP(_Input!W96,_MasterData!$Y$2:$Z$15,2,FALSE)</f>
        <v>&amp;ai;CompanyMEEPL</v>
      </c>
      <c r="D96" s="2" t="str">
        <f>VLOOKUP(_Input!V96,_MasterData!$W$2:$X$7,2,FALSE)</f>
        <v>&amp;ai;Quote-PDF</v>
      </c>
      <c r="E96" s="3" t="str">
        <f>VLOOKUP(_Input!T96,_MasterData!$U$2:$V$14,2,FALSE)</f>
        <v>https://my319964.crm.ondemand.com/Language#Language_34PL</v>
      </c>
      <c r="F96" s="3" t="str">
        <f>_xlfn.CONCAT("&amp;ai;",_Input!N96)</f>
        <v>&amp;ai;ROLE_SALES_REP_PL_SP</v>
      </c>
      <c r="G96" s="2" t="str">
        <f>VLOOKUP(_Input!S96,_MasterData!$S$2:$T$3,2,FALSE)</f>
        <v>&amp;as;USERACTIVE</v>
      </c>
      <c r="H96" s="2" t="str">
        <f t="shared" si="4"/>
        <v>&amp;ai;User_GlowackaP-Person</v>
      </c>
      <c r="I96" s="2" t="str">
        <f>UserPassword!A96</f>
        <v>&amp;ai;GlowackaP_Password</v>
      </c>
      <c r="J96" s="3" t="s">
        <v>108</v>
      </c>
      <c r="K96" s="3" t="s">
        <v>108</v>
      </c>
      <c r="L96" s="3" t="s">
        <v>106</v>
      </c>
      <c r="M96" s="3" t="s">
        <v>106</v>
      </c>
      <c r="N96" s="3">
        <f>_Input!K96</f>
        <v>0</v>
      </c>
      <c r="O96" s="3" t="str">
        <f>_Input!H96</f>
        <v>nicht vorhanden</v>
      </c>
      <c r="P96" s="3" t="s">
        <v>172</v>
      </c>
      <c r="Q96" s="3" t="s">
        <v>100</v>
      </c>
      <c r="R96" s="3" t="str">
        <f t="shared" si="5"/>
        <v>GlowackaP@en</v>
      </c>
    </row>
    <row r="97" spans="1:18" x14ac:dyDescent="0.25">
      <c r="A97" s="3" t="str">
        <f t="shared" si="3"/>
        <v>&amp;ai;User_BorbiroL</v>
      </c>
      <c r="B97" s="3" t="str">
        <f>Person!O97</f>
        <v>BorbiroL</v>
      </c>
      <c r="C97" s="3" t="str">
        <f>VLOOKUP(_Input!W100,_MasterData!$Y$2:$Z$15,2,FALSE)</f>
        <v>&amp;ai;CompanyMEE</v>
      </c>
      <c r="D97" s="2" t="str">
        <f>VLOOKUP(_Input!V100,_MasterData!$W$2:$X$7,2,FALSE)</f>
        <v>&amp;ai;QuoteScan-PDF</v>
      </c>
      <c r="E97" s="3" t="str">
        <f>VLOOKUP(_Input!T100,_MasterData!$U$2:$V$14,2,FALSE)</f>
        <v>&amp;ai;English</v>
      </c>
      <c r="F97" s="3" t="str">
        <f>_xlfn.CONCAT("&amp;ai;",_Input!N97)</f>
        <v>&amp;ai;ROLE_SALES_REP_HU</v>
      </c>
      <c r="G97" s="2" t="str">
        <f>VLOOKUP(_Input!S97,_MasterData!$S$2:$T$3,2,FALSE)</f>
        <v>&amp;as;USERACTIVE</v>
      </c>
      <c r="H97" s="2" t="str">
        <f t="shared" si="4"/>
        <v>&amp;ai;User_BorbiroL-Person</v>
      </c>
      <c r="I97" s="2" t="str">
        <f>UserPassword!A97</f>
        <v>&amp;ai;BorbiroL_Password</v>
      </c>
      <c r="J97" s="3" t="s">
        <v>108</v>
      </c>
      <c r="K97" s="3" t="s">
        <v>108</v>
      </c>
      <c r="L97" s="3" t="s">
        <v>106</v>
      </c>
      <c r="M97" s="3" t="s">
        <v>106</v>
      </c>
      <c r="N97" s="3">
        <f>_Input!K97</f>
        <v>1770000395</v>
      </c>
      <c r="O97" s="3">
        <f>_Input!H97</f>
        <v>0</v>
      </c>
      <c r="P97" s="3" t="s">
        <v>172</v>
      </c>
      <c r="Q97" s="3" t="s">
        <v>100</v>
      </c>
      <c r="R97" s="3" t="str">
        <f t="shared" si="5"/>
        <v>BorbiroL@en</v>
      </c>
    </row>
    <row r="98" spans="1:18" x14ac:dyDescent="0.25">
      <c r="A98" s="3" t="str">
        <f t="shared" si="3"/>
        <v>&amp;ai;User_KOTZM</v>
      </c>
      <c r="B98" s="3" t="str">
        <f>Person!O98</f>
        <v>KOTZM</v>
      </c>
      <c r="C98" s="3" t="str">
        <f>VLOOKUP(_Input!W101,_MasterData!$Y$2:$Z$15,2,FALSE)</f>
        <v>&amp;ai;CompanyMEE</v>
      </c>
      <c r="D98" s="2" t="str">
        <f>VLOOKUP(_Input!V101,_MasterData!$W$2:$X$7,2,FALSE)</f>
        <v>&amp;ai;QuoteScan-PDF</v>
      </c>
      <c r="E98" s="3" t="str">
        <f>VLOOKUP(_Input!T101,_MasterData!$U$2:$V$14,2,FALSE)</f>
        <v>&amp;ai;English</v>
      </c>
      <c r="F98" s="3" t="str">
        <f>_xlfn.CONCAT("&amp;ai;",_Input!N100)</f>
        <v>&amp;ai;ROLE_SALES_REP_NORDIC_SE</v>
      </c>
      <c r="G98" s="2" t="str">
        <f>VLOOKUP(_Input!S100,_MasterData!$S$2:$T$3,2,FALSE)</f>
        <v>&amp;as;USERACTIVE</v>
      </c>
      <c r="H98" s="2" t="str">
        <f t="shared" si="4"/>
        <v>&amp;ai;User_KOTZM-Person</v>
      </c>
      <c r="I98" s="2" t="str">
        <f>UserPassword!A98</f>
        <v>&amp;ai;KOTZM_Password</v>
      </c>
      <c r="J98" s="3" t="s">
        <v>108</v>
      </c>
      <c r="K98" s="3" t="s">
        <v>108</v>
      </c>
      <c r="L98" s="3" t="s">
        <v>106</v>
      </c>
      <c r="M98" s="3" t="s">
        <v>106</v>
      </c>
      <c r="N98" s="3" t="str">
        <f>_Input!K100</f>
        <v>-</v>
      </c>
      <c r="O98" s="3" t="str">
        <f>_Input!H100</f>
        <v>8000000561</v>
      </c>
      <c r="P98" s="3" t="s">
        <v>172</v>
      </c>
      <c r="Q98" s="3" t="s">
        <v>100</v>
      </c>
      <c r="R98" s="3" t="str">
        <f t="shared" si="5"/>
        <v>KOTZM@en</v>
      </c>
    </row>
    <row r="99" spans="1:18" x14ac:dyDescent="0.25">
      <c r="A99" s="3" t="str">
        <f t="shared" si="3"/>
        <v>&amp;ai;User_LIBICHERR</v>
      </c>
      <c r="B99" s="3" t="str">
        <f>Person!O99</f>
        <v>LIBICHERR</v>
      </c>
      <c r="C99" s="3" t="str">
        <f>VLOOKUP(_Input!W102,_MasterData!$Y$2:$Z$15,2,FALSE)</f>
        <v>&amp;ai;CompanyMEE</v>
      </c>
      <c r="D99" s="2" t="str">
        <f>VLOOKUP(_Input!V102,_MasterData!$W$2:$X$7,2,FALSE)</f>
        <v>&amp;ai;QuoteScan-PDF</v>
      </c>
      <c r="E99" s="3" t="str">
        <f>VLOOKUP(_Input!T102,_MasterData!$U$2:$V$14,2,FALSE)</f>
        <v>&amp;ai;English</v>
      </c>
      <c r="F99" s="3" t="str">
        <f>_xlfn.CONCAT("&amp;ai;",_Input!N101)</f>
        <v>&amp;ai;ROLE_SALES_REP_NORDIC_SE</v>
      </c>
      <c r="G99" s="2" t="str">
        <f>VLOOKUP(_Input!S101,_MasterData!$S$2:$T$3,2,FALSE)</f>
        <v>&amp;as;USERACTIVE</v>
      </c>
      <c r="H99" s="2" t="str">
        <f t="shared" si="4"/>
        <v>&amp;ai;User_LIBICHERR-Person</v>
      </c>
      <c r="I99" s="2" t="str">
        <f>UserPassword!A99</f>
        <v>&amp;ai;LIBICHERR_Password</v>
      </c>
      <c r="J99" s="3" t="s">
        <v>108</v>
      </c>
      <c r="K99" s="3" t="s">
        <v>108</v>
      </c>
      <c r="L99" s="3" t="s">
        <v>106</v>
      </c>
      <c r="M99" s="3" t="s">
        <v>106</v>
      </c>
      <c r="N99" s="3" t="str">
        <f>_Input!K101</f>
        <v>-</v>
      </c>
      <c r="O99" s="3" t="str">
        <f>_Input!H101</f>
        <v>nicht vorhanden</v>
      </c>
      <c r="P99" s="3" t="s">
        <v>172</v>
      </c>
      <c r="Q99" s="3" t="s">
        <v>100</v>
      </c>
      <c r="R99" s="3" t="str">
        <f t="shared" si="5"/>
        <v>LIBICHERR@en</v>
      </c>
    </row>
    <row r="100" spans="1:18" x14ac:dyDescent="0.25">
      <c r="A100" s="3" t="str">
        <f t="shared" si="3"/>
        <v>&amp;ai;User_PIA.IWAR</v>
      </c>
      <c r="B100" s="3" t="str">
        <f>Person!O100</f>
        <v>PIA.IWAR</v>
      </c>
      <c r="C100" s="3" t="str">
        <f>VLOOKUP(_Input!W103,_MasterData!$Y$2:$Z$15,2,FALSE)</f>
        <v>&amp;ai;CompanyMEE</v>
      </c>
      <c r="D100" s="2" t="str">
        <f>VLOOKUP(_Input!V103,_MasterData!$W$2:$X$7,2,FALSE)</f>
        <v>&amp;ai;QuoteScan-PDF</v>
      </c>
      <c r="E100" s="3" t="str">
        <f>VLOOKUP(_Input!T103,_MasterData!$U$2:$V$14,2,FALSE)</f>
        <v>&amp;ai;English</v>
      </c>
      <c r="F100" s="3" t="str">
        <f>_xlfn.CONCAT("&amp;ai;",_Input!N102)</f>
        <v>&amp;ai;ROLE_SALES_REP_NORDIC_SE</v>
      </c>
      <c r="G100" s="2" t="str">
        <f>VLOOKUP(_Input!S102,_MasterData!$S$2:$T$3,2,FALSE)</f>
        <v>&amp;as;USERACTIVE</v>
      </c>
      <c r="H100" s="2" t="str">
        <f t="shared" si="4"/>
        <v>&amp;ai;User_PIA.IWAR-Person</v>
      </c>
      <c r="I100" s="2" t="str">
        <f>UserPassword!A100</f>
        <v>&amp;ai;PIA.IWAR_Password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 t="str">
        <f>_Input!K102</f>
        <v>470001209</v>
      </c>
      <c r="O100" s="3" t="str">
        <f>_Input!H102</f>
        <v>8000000115</v>
      </c>
      <c r="P100" s="3" t="s">
        <v>172</v>
      </c>
      <c r="Q100" s="3" t="s">
        <v>100</v>
      </c>
      <c r="R100" s="3" t="str">
        <f t="shared" si="5"/>
        <v>PIA.IWAR@en</v>
      </c>
    </row>
    <row r="101" spans="1:18" x14ac:dyDescent="0.25">
      <c r="A101" s="3" t="str">
        <f t="shared" si="3"/>
        <v>&amp;ai;User_Christine.Thornqvist</v>
      </c>
      <c r="B101" s="3" t="str">
        <f>Person!O101</f>
        <v>Christine.Thornqvist</v>
      </c>
      <c r="C101" s="3" t="str">
        <f>VLOOKUP(_Input!W104,_MasterData!$Y$2:$Z$15,2,FALSE)</f>
        <v>&amp;ai;CompanyMEE</v>
      </c>
      <c r="D101" s="2" t="str">
        <f>VLOOKUP(_Input!V104,_MasterData!$W$2:$X$7,2,FALSE)</f>
        <v>&amp;ai;QuoteScan-PDF</v>
      </c>
      <c r="E101" s="3" t="str">
        <f>VLOOKUP(_Input!T104,_MasterData!$U$2:$V$14,2,FALSE)</f>
        <v>&amp;ai;English</v>
      </c>
      <c r="F101" s="3" t="str">
        <f>_xlfn.CONCAT("&amp;ai;",_Input!N103)</f>
        <v>&amp;ai;ROLE_SALES_REP_NORDIC_SE</v>
      </c>
      <c r="G101" s="2" t="str">
        <f>VLOOKUP(_Input!S103,_MasterData!$S$2:$T$3,2,FALSE)</f>
        <v>&amp;as;USERACTIVE</v>
      </c>
      <c r="H101" s="2" t="str">
        <f t="shared" si="4"/>
        <v>&amp;ai;User_Christine.Thornqvist-Person</v>
      </c>
      <c r="I101" s="2" t="str">
        <f>UserPassword!A101</f>
        <v>&amp;ai;Christine.Thornqvist_Password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 t="str">
        <f>_Input!K103</f>
        <v>470001211</v>
      </c>
      <c r="O101" s="3" t="str">
        <f>_Input!H103</f>
        <v>8000000117</v>
      </c>
      <c r="P101" s="3" t="s">
        <v>172</v>
      </c>
      <c r="Q101" s="3" t="s">
        <v>100</v>
      </c>
      <c r="R101" s="3" t="str">
        <f t="shared" si="5"/>
        <v>Christine.Thornqvist@en</v>
      </c>
    </row>
    <row r="102" spans="1:18" x14ac:dyDescent="0.25">
      <c r="A102" s="3" t="str">
        <f t="shared" si="3"/>
        <v>&amp;ai;User_Hans.Forsberg</v>
      </c>
      <c r="B102" s="3" t="str">
        <f>Person!O102</f>
        <v>Hans.Forsberg</v>
      </c>
      <c r="C102" s="3" t="str">
        <f>VLOOKUP(_Input!W105,_MasterData!$Y$2:$Z$15,2,FALSE)</f>
        <v>&amp;ai;CompanyMEE</v>
      </c>
      <c r="D102" s="2" t="str">
        <f>VLOOKUP(_Input!V105,_MasterData!$W$2:$X$7,2,FALSE)</f>
        <v>&amp;ai;QuoteScan-PDF</v>
      </c>
      <c r="E102" s="3" t="str">
        <f>VLOOKUP(_Input!T105,_MasterData!$U$2:$V$14,2,FALSE)</f>
        <v>&amp;ai;English</v>
      </c>
      <c r="F102" s="3" t="str">
        <f>_xlfn.CONCAT("&amp;ai;",_Input!N104)</f>
        <v>&amp;ai;ROLE_SALES_REP_NORDIC_SE</v>
      </c>
      <c r="G102" s="2" t="str">
        <f>VLOOKUP(_Input!S104,_MasterData!$S$2:$T$3,2,FALSE)</f>
        <v>&amp;as;USERACTIVE</v>
      </c>
      <c r="H102" s="2" t="str">
        <f t="shared" si="4"/>
        <v>&amp;ai;User_Hans.Forsberg-Person</v>
      </c>
      <c r="I102" s="2" t="str">
        <f>UserPassword!A102</f>
        <v>&amp;ai;Hans.Forsberg_Password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 t="str">
        <f>_Input!K104</f>
        <v>470001212</v>
      </c>
      <c r="O102" s="3" t="str">
        <f>_Input!H104</f>
        <v>8000000118</v>
      </c>
      <c r="P102" s="3" t="s">
        <v>172</v>
      </c>
      <c r="Q102" s="3" t="s">
        <v>100</v>
      </c>
      <c r="R102" s="3" t="str">
        <f t="shared" si="5"/>
        <v>Hans.Forsberg@en</v>
      </c>
    </row>
    <row r="103" spans="1:18" x14ac:dyDescent="0.25">
      <c r="A103" s="3" t="str">
        <f t="shared" si="3"/>
        <v>&amp;ai;User_Martin.denHartog</v>
      </c>
      <c r="B103" s="3" t="str">
        <f>Person!O103</f>
        <v>Martin.denHartog</v>
      </c>
      <c r="C103" s="3" t="str">
        <f>VLOOKUP(_Input!W106,_MasterData!$Y$2:$Z$15,2,FALSE)</f>
        <v>&amp;ai;CompanyMEE</v>
      </c>
      <c r="D103" s="2" t="str">
        <f>VLOOKUP(_Input!V106,_MasterData!$W$2:$X$7,2,FALSE)</f>
        <v>&amp;ai;QuoteScan-PDF</v>
      </c>
      <c r="E103" s="3" t="str">
        <f>VLOOKUP(_Input!T106,_MasterData!$U$2:$V$14,2,FALSE)</f>
        <v>&amp;ai;English</v>
      </c>
      <c r="F103" s="3" t="str">
        <f>_xlfn.CONCAT("&amp;ai;",_Input!N105)</f>
        <v>&amp;ai;ROLE_SALES_REP_NORDIC_SE</v>
      </c>
      <c r="G103" s="2" t="str">
        <f>VLOOKUP(_Input!S105,_MasterData!$S$2:$T$3,2,FALSE)</f>
        <v>&amp;as;USERACTIVE</v>
      </c>
      <c r="H103" s="2" t="str">
        <f t="shared" si="4"/>
        <v>&amp;ai;User_Martin.denHartog-Person</v>
      </c>
      <c r="I103" s="2" t="str">
        <f>UserPassword!A103</f>
        <v>&amp;ai;Martin.denHartog_Password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 t="str">
        <f>_Input!K105</f>
        <v>470001234</v>
      </c>
      <c r="O103" s="3" t="str">
        <f>_Input!H105</f>
        <v>8000000124</v>
      </c>
      <c r="P103" s="3" t="s">
        <v>172</v>
      </c>
      <c r="Q103" s="3" t="s">
        <v>100</v>
      </c>
      <c r="R103" s="3" t="str">
        <f t="shared" si="5"/>
        <v>Martin.denHartog@en</v>
      </c>
    </row>
    <row r="104" spans="1:18" x14ac:dyDescent="0.25">
      <c r="A104" s="3" t="str">
        <f t="shared" si="3"/>
        <v>&amp;ai;User_Niklas.Rippe</v>
      </c>
      <c r="B104" s="3" t="str">
        <f>Person!O104</f>
        <v>Niklas.Rippe</v>
      </c>
      <c r="C104" s="3" t="str">
        <f>VLOOKUP(_Input!W107,_MasterData!$Y$2:$Z$15,2,FALSE)</f>
        <v>&amp;ai;CompanyMEE</v>
      </c>
      <c r="D104" s="2" t="str">
        <f>VLOOKUP(_Input!V107,_MasterData!$W$2:$X$7,2,FALSE)</f>
        <v>&amp;ai;QuoteScan-PDF</v>
      </c>
      <c r="E104" s="3" t="str">
        <f>VLOOKUP(_Input!T107,_MasterData!$U$2:$V$14,2,FALSE)</f>
        <v>&amp;ai;English</v>
      </c>
      <c r="F104" s="3" t="str">
        <f>_xlfn.CONCAT("&amp;ai;",_Input!N106)</f>
        <v>&amp;ai;ROLE_SALES_REP_NORDIC_SE</v>
      </c>
      <c r="G104" s="2" t="str">
        <f>VLOOKUP(_Input!S106,_MasterData!$S$2:$T$3,2,FALSE)</f>
        <v>&amp;as;USERACTIVE</v>
      </c>
      <c r="H104" s="2" t="str">
        <f t="shared" si="4"/>
        <v>&amp;ai;User_Niklas.Rippe-Person</v>
      </c>
      <c r="I104" s="2" t="str">
        <f>UserPassword!A104</f>
        <v>&amp;ai;Niklas.Rippe_Password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 t="str">
        <f>_Input!K106</f>
        <v>470001242</v>
      </c>
      <c r="O104" s="3" t="str">
        <f>_Input!H106</f>
        <v>8000000132</v>
      </c>
      <c r="P104" s="3" t="s">
        <v>172</v>
      </c>
      <c r="Q104" s="3" t="s">
        <v>100</v>
      </c>
      <c r="R104" s="3" t="str">
        <f t="shared" si="5"/>
        <v>Niklas.Rippe@en</v>
      </c>
    </row>
    <row r="105" spans="1:18" x14ac:dyDescent="0.25">
      <c r="A105" s="3" t="str">
        <f t="shared" si="3"/>
        <v>&amp;ai;User_Håkan.Svensson</v>
      </c>
      <c r="B105" s="3" t="str">
        <f>Person!O105</f>
        <v>Håkan.Svensson</v>
      </c>
      <c r="C105" s="3" t="str">
        <f>VLOOKUP(_Input!W108,_MasterData!$Y$2:$Z$15,2,FALSE)</f>
        <v>&amp;ai;CompanyMEE</v>
      </c>
      <c r="D105" s="2" t="str">
        <f>VLOOKUP(_Input!V108,_MasterData!$W$2:$X$7,2,FALSE)</f>
        <v>&amp;ai;QuoteScan-PDF</v>
      </c>
      <c r="E105" s="3" t="str">
        <f>VLOOKUP(_Input!T108,_MasterData!$U$2:$V$14,2,FALSE)</f>
        <v>&amp;ai;English</v>
      </c>
      <c r="F105" s="3" t="str">
        <f>_xlfn.CONCAT("&amp;ai;",_Input!N107)</f>
        <v>&amp;ai;ROLE_SALES_REP_NORDIC_SE</v>
      </c>
      <c r="G105" s="2" t="str">
        <f>VLOOKUP(_Input!S107,_MasterData!$S$2:$T$3,2,FALSE)</f>
        <v>&amp;as;USERACTIVE</v>
      </c>
      <c r="H105" s="2" t="str">
        <f t="shared" si="4"/>
        <v>&amp;ai;User_Håkan.Svensson-Person</v>
      </c>
      <c r="I105" s="2" t="str">
        <f>UserPassword!A105</f>
        <v>&amp;ai;Håkan.Svensson_Password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 t="str">
        <f>_Input!K107</f>
        <v>470001244</v>
      </c>
      <c r="O105" s="3" t="str">
        <f>_Input!H107</f>
        <v>8000000133</v>
      </c>
      <c r="P105" s="3" t="s">
        <v>172</v>
      </c>
      <c r="Q105" s="3" t="s">
        <v>100</v>
      </c>
      <c r="R105" s="3" t="str">
        <f t="shared" si="5"/>
        <v>Håkan.Svensson@en</v>
      </c>
    </row>
    <row r="106" spans="1:18" x14ac:dyDescent="0.25">
      <c r="A106" s="3" t="str">
        <f t="shared" si="3"/>
        <v>&amp;ai;User_Maria.Wendt</v>
      </c>
      <c r="B106" s="3" t="str">
        <f>Person!O106</f>
        <v>Maria.Wendt</v>
      </c>
      <c r="C106" s="3" t="str">
        <f>VLOOKUP(_Input!W109,_MasterData!$Y$2:$Z$15,2,FALSE)</f>
        <v>&amp;ai;CompanyMEE</v>
      </c>
      <c r="D106" s="2" t="str">
        <f>VLOOKUP(_Input!V109,_MasterData!$W$2:$X$7,2,FALSE)</f>
        <v>&amp;ai;QuoteScan-PDF</v>
      </c>
      <c r="E106" s="3" t="str">
        <f>VLOOKUP(_Input!T109,_MasterData!$U$2:$V$14,2,FALSE)</f>
        <v>&amp;ai;English</v>
      </c>
      <c r="F106" s="3" t="str">
        <f>_xlfn.CONCAT("&amp;ai;",_Input!N108)</f>
        <v>&amp;ai;ROLE_SALES_REP_NORDIC_SE</v>
      </c>
      <c r="G106" s="2" t="str">
        <f>VLOOKUP(_Input!S108,_MasterData!$S$2:$T$3,2,FALSE)</f>
        <v>&amp;as;USERACTIVE</v>
      </c>
      <c r="H106" s="2" t="str">
        <f t="shared" si="4"/>
        <v>&amp;ai;User_Maria.Wendt-Person</v>
      </c>
      <c r="I106" s="2" t="str">
        <f>UserPassword!A106</f>
        <v>&amp;ai;Maria.Wendt_Password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 t="str">
        <f>_Input!K108</f>
        <v>470001245</v>
      </c>
      <c r="O106" s="3" t="str">
        <f>_Input!H108</f>
        <v>8000000134</v>
      </c>
      <c r="P106" s="3" t="s">
        <v>172</v>
      </c>
      <c r="Q106" s="3" t="s">
        <v>100</v>
      </c>
      <c r="R106" s="3" t="str">
        <f t="shared" si="5"/>
        <v>Maria.Wendt@en</v>
      </c>
    </row>
    <row r="107" spans="1:18" x14ac:dyDescent="0.25">
      <c r="A107" s="3" t="str">
        <f t="shared" si="3"/>
        <v>&amp;ai;User_Magnus.Edblom</v>
      </c>
      <c r="B107" s="3" t="str">
        <f>Person!O107</f>
        <v>Magnus.Edblom</v>
      </c>
      <c r="C107" s="3" t="str">
        <f>VLOOKUP(_Input!W110,_MasterData!$Y$2:$Z$15,2,FALSE)</f>
        <v>&amp;ai;CompanyMEE</v>
      </c>
      <c r="D107" s="2" t="str">
        <f>VLOOKUP(_Input!V110,_MasterData!$W$2:$X$7,2,FALSE)</f>
        <v>&amp;ai;QuoteScan-PDF</v>
      </c>
      <c r="E107" s="3" t="str">
        <f>VLOOKUP(_Input!T110,_MasterData!$U$2:$V$14,2,FALSE)</f>
        <v>&amp;ai;English</v>
      </c>
      <c r="F107" s="3" t="str">
        <f>_xlfn.CONCAT("&amp;ai;",_Input!N109)</f>
        <v>&amp;ai;ROLE_SALES_REP_NORDIC_SE</v>
      </c>
      <c r="G107" s="2" t="str">
        <f>VLOOKUP(_Input!S109,_MasterData!$S$2:$T$3,2,FALSE)</f>
        <v>&amp;as;USERACTIVE</v>
      </c>
      <c r="H107" s="2" t="str">
        <f t="shared" si="4"/>
        <v>&amp;ai;User_Magnus.Edblom-Person</v>
      </c>
      <c r="I107" s="2" t="str">
        <f>UserPassword!A107</f>
        <v>&amp;ai;Magnus.Edblom_Password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 t="str">
        <f>_Input!K109</f>
        <v>470001309</v>
      </c>
      <c r="O107" s="3" t="str">
        <f>_Input!H109</f>
        <v>8000000189</v>
      </c>
      <c r="P107" s="3" t="s">
        <v>172</v>
      </c>
      <c r="Q107" s="3" t="s">
        <v>100</v>
      </c>
      <c r="R107" s="3" t="str">
        <f t="shared" si="5"/>
        <v>Magnus.Edblom@en</v>
      </c>
    </row>
    <row r="108" spans="1:18" x14ac:dyDescent="0.25">
      <c r="A108" s="3" t="str">
        <f t="shared" si="3"/>
        <v>&amp;ai;User_Daniel.Dahlberg</v>
      </c>
      <c r="B108" s="3" t="str">
        <f>Person!O108</f>
        <v>Daniel.Dahlberg</v>
      </c>
      <c r="C108" s="3" t="str">
        <f>VLOOKUP(_Input!W111,_MasterData!$Y$2:$Z$15,2,FALSE)</f>
        <v>&amp;ai;CompanyMEE</v>
      </c>
      <c r="D108" s="2" t="str">
        <f>VLOOKUP(_Input!V111,_MasterData!$W$2:$X$7,2,FALSE)</f>
        <v>&amp;ai;QuoteScan-PDF</v>
      </c>
      <c r="E108" s="3" t="str">
        <f>VLOOKUP(_Input!T111,_MasterData!$U$2:$V$14,2,FALSE)</f>
        <v>&amp;ai;English</v>
      </c>
      <c r="F108" s="3" t="str">
        <f>_xlfn.CONCAT("&amp;ai;",_Input!N110)</f>
        <v>&amp;ai;ROLE_SALES_REP_NORDIC_SE</v>
      </c>
      <c r="G108" s="2" t="str">
        <f>VLOOKUP(_Input!S110,_MasterData!$S$2:$T$3,2,FALSE)</f>
        <v>&amp;as;USERACTIVE</v>
      </c>
      <c r="H108" s="2" t="str">
        <f t="shared" si="4"/>
        <v>&amp;ai;User_Daniel.Dahlberg-Person</v>
      </c>
      <c r="I108" s="2" t="str">
        <f>UserPassword!A108</f>
        <v>&amp;ai;Daniel.Dahlberg_Password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 t="str">
        <f>_Input!K110</f>
        <v>470001434</v>
      </c>
      <c r="O108" s="3" t="str">
        <f>_Input!H110</f>
        <v>8000000195</v>
      </c>
      <c r="P108" s="3" t="s">
        <v>172</v>
      </c>
      <c r="Q108" s="3" t="s">
        <v>100</v>
      </c>
      <c r="R108" s="3" t="str">
        <f t="shared" si="5"/>
        <v>Daniel.Dahlberg@en</v>
      </c>
    </row>
    <row r="109" spans="1:18" x14ac:dyDescent="0.25">
      <c r="A109" s="3" t="str">
        <f t="shared" si="3"/>
        <v>&amp;ai;User_Ronny.Annerqvist</v>
      </c>
      <c r="B109" s="3" t="str">
        <f>Person!O109</f>
        <v>Ronny.Annerqvist</v>
      </c>
      <c r="C109" s="3" t="str">
        <f>VLOOKUP(_Input!W112,_MasterData!$Y$2:$Z$15,2,FALSE)</f>
        <v>&amp;ai;CompanyMEE</v>
      </c>
      <c r="D109" s="2" t="str">
        <f>VLOOKUP(_Input!V112,_MasterData!$W$2:$X$7,2,FALSE)</f>
        <v>&amp;ai;QuoteScan-PDF</v>
      </c>
      <c r="E109" s="3" t="str">
        <f>VLOOKUP(_Input!T112,_MasterData!$U$2:$V$14,2,FALSE)</f>
        <v>&amp;ai;English</v>
      </c>
      <c r="F109" s="3" t="str">
        <f>_xlfn.CONCAT("&amp;ai;",_Input!N111)</f>
        <v>&amp;ai;ROLE_SALES_REP_NORDIC_SE</v>
      </c>
      <c r="G109" s="2" t="str">
        <f>VLOOKUP(_Input!S111,_MasterData!$S$2:$T$3,2,FALSE)</f>
        <v>&amp;as;USERACTIVE</v>
      </c>
      <c r="H109" s="2" t="str">
        <f t="shared" si="4"/>
        <v>&amp;ai;User_Ronny.Annerqvist-Person</v>
      </c>
      <c r="I109" s="2" t="str">
        <f>UserPassword!A109</f>
        <v>&amp;ai;Ronny.Annerqvist_Password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 t="str">
        <f>_Input!K111</f>
        <v>470001544</v>
      </c>
      <c r="O109" s="3" t="str">
        <f>_Input!H111</f>
        <v>8000000244</v>
      </c>
      <c r="P109" s="3" t="s">
        <v>172</v>
      </c>
      <c r="Q109" s="3" t="s">
        <v>100</v>
      </c>
      <c r="R109" s="3" t="str">
        <f t="shared" si="5"/>
        <v>Ronny.Annerqvist@en</v>
      </c>
    </row>
    <row r="110" spans="1:18" x14ac:dyDescent="0.25">
      <c r="A110" s="3" t="str">
        <f t="shared" si="3"/>
        <v>&amp;ai;User_Lars.Celano</v>
      </c>
      <c r="B110" s="3" t="str">
        <f>Person!O110</f>
        <v>Lars.Celano</v>
      </c>
      <c r="C110" s="3" t="str">
        <f>VLOOKUP(_Input!W113,_MasterData!$Y$2:$Z$15,2,FALSE)</f>
        <v>&amp;ai;CompanyMEE</v>
      </c>
      <c r="D110" s="2" t="str">
        <f>VLOOKUP(_Input!V113,_MasterData!$W$2:$X$7,2,FALSE)</f>
        <v>&amp;ai;QuoteScan-PDF</v>
      </c>
      <c r="E110" s="3" t="str">
        <f>VLOOKUP(_Input!T113,_MasterData!$U$2:$V$14,2,FALSE)</f>
        <v>&amp;ai;English</v>
      </c>
      <c r="F110" s="3" t="str">
        <f>_xlfn.CONCAT("&amp;ai;",_Input!N112)</f>
        <v>&amp;ai;ROLE_SALES_REP_NORDIC_NO</v>
      </c>
      <c r="G110" s="2" t="str">
        <f>VLOOKUP(_Input!S112,_MasterData!$S$2:$T$3,2,FALSE)</f>
        <v>&amp;as;USERACTIVE</v>
      </c>
      <c r="H110" s="2" t="str">
        <f t="shared" si="4"/>
        <v>&amp;ai;User_Lars.Celano-Person</v>
      </c>
      <c r="I110" s="2" t="str">
        <f>UserPassword!A110</f>
        <v>&amp;ai;Lars.Celano_Password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 t="str">
        <f>_Input!K112</f>
        <v>470001619</v>
      </c>
      <c r="O110" s="3" t="str">
        <f>_Input!H112</f>
        <v>8000000477</v>
      </c>
      <c r="P110" s="3" t="s">
        <v>172</v>
      </c>
      <c r="Q110" s="3" t="s">
        <v>100</v>
      </c>
      <c r="R110" s="3" t="str">
        <f t="shared" si="5"/>
        <v>Lars.Celano@en</v>
      </c>
    </row>
    <row r="111" spans="1:18" x14ac:dyDescent="0.25">
      <c r="A111" s="3" t="str">
        <f t="shared" si="3"/>
        <v>&amp;ai;User_Sigvard.Vågerdal</v>
      </c>
      <c r="B111" s="3" t="str">
        <f>Person!O111</f>
        <v>Sigvard.Vågerdal</v>
      </c>
      <c r="C111" s="3" t="str">
        <f>VLOOKUP(_Input!W114,_MasterData!$Y$2:$Z$15,2,FALSE)</f>
        <v>&amp;ai;CompanyMEE</v>
      </c>
      <c r="D111" s="2" t="str">
        <f>VLOOKUP(_Input!V114,_MasterData!$W$2:$X$7,2,FALSE)</f>
        <v>&amp;ai;QuoteScan-PDF</v>
      </c>
      <c r="E111" s="3" t="str">
        <f>VLOOKUP(_Input!T114,_MasterData!$U$2:$V$14,2,FALSE)</f>
        <v>&amp;ai;English</v>
      </c>
      <c r="F111" s="3" t="str">
        <f>_xlfn.CONCAT("&amp;ai;",_Input!N113)</f>
        <v>&amp;ai;ROLE_SALES_REP_NORDIC_NO</v>
      </c>
      <c r="G111" s="2" t="str">
        <f>VLOOKUP(_Input!S113,_MasterData!$S$2:$T$3,2,FALSE)</f>
        <v>&amp;as;USERACTIVE</v>
      </c>
      <c r="H111" s="2" t="str">
        <f t="shared" si="4"/>
        <v>&amp;ai;User_Sigvard.Vågerdal-Person</v>
      </c>
      <c r="I111" s="2" t="str">
        <f>UserPassword!A111</f>
        <v>&amp;ai;Sigvard.Vågerdal_Password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 t="str">
        <f>_Input!K113</f>
        <v>470001629</v>
      </c>
      <c r="O111" s="3" t="str">
        <f>_Input!H113</f>
        <v>8000000479</v>
      </c>
      <c r="P111" s="3" t="s">
        <v>172</v>
      </c>
      <c r="Q111" s="3" t="s">
        <v>100</v>
      </c>
      <c r="R111" s="3" t="str">
        <f t="shared" si="5"/>
        <v>Sigvard.Vågerdal@en</v>
      </c>
    </row>
    <row r="112" spans="1:18" x14ac:dyDescent="0.25">
      <c r="A112" s="3" t="str">
        <f t="shared" si="3"/>
        <v>&amp;ai;User_Grimsgaardi</v>
      </c>
      <c r="B112" s="3" t="str">
        <f>Person!O112</f>
        <v>Grimsgaardi</v>
      </c>
      <c r="C112" s="3" t="str">
        <f>VLOOKUP(_Input!W115,_MasterData!$Y$2:$Z$15,2,FALSE)</f>
        <v>&amp;ai;CompanyMEE</v>
      </c>
      <c r="D112" s="2" t="str">
        <f>VLOOKUP(_Input!V115,_MasterData!$W$2:$X$7,2,FALSE)</f>
        <v>&amp;ai;QuoteScan-PDF</v>
      </c>
      <c r="E112" s="3" t="str">
        <f>VLOOKUP(_Input!T115,_MasterData!$U$2:$V$14,2,FALSE)</f>
        <v>&amp;ai;English</v>
      </c>
      <c r="F112" s="3" t="str">
        <f>_xlfn.CONCAT("&amp;ai;",_Input!N114)</f>
        <v>&amp;ai;ROLE_SALES_REP_NORDIC_NO</v>
      </c>
      <c r="G112" s="2" t="str">
        <f>VLOOKUP(_Input!S114,_MasterData!$S$2:$T$3,2,FALSE)</f>
        <v>&amp;as;USERACTIVE</v>
      </c>
      <c r="H112" s="2" t="str">
        <f t="shared" si="4"/>
        <v>&amp;ai;User_Grimsgaardi-Person</v>
      </c>
      <c r="I112" s="2" t="str">
        <f>UserPassword!A112</f>
        <v>&amp;ai;Grimsgaardi_Password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 t="str">
        <f>_Input!K114</f>
        <v>470001632</v>
      </c>
      <c r="O112" s="3" t="str">
        <f>_Input!H114</f>
        <v>8000000482</v>
      </c>
      <c r="P112" s="3" t="s">
        <v>172</v>
      </c>
      <c r="Q112" s="3" t="s">
        <v>100</v>
      </c>
      <c r="R112" s="3" t="str">
        <f t="shared" si="5"/>
        <v>Grimsgaardi@en</v>
      </c>
    </row>
    <row r="113" spans="1:18" x14ac:dyDescent="0.25">
      <c r="A113" s="3" t="str">
        <f t="shared" si="3"/>
        <v>&amp;ai;User_Aase</v>
      </c>
      <c r="B113" s="3" t="str">
        <f>Person!O113</f>
        <v>Aase</v>
      </c>
      <c r="C113" s="3" t="str">
        <f>VLOOKUP(_Input!W116,_MasterData!$Y$2:$Z$15,2,FALSE)</f>
        <v>&amp;ai;CompanyMEE</v>
      </c>
      <c r="D113" s="2" t="str">
        <f>VLOOKUP(_Input!V116,_MasterData!$W$2:$X$7,2,FALSE)</f>
        <v>&amp;ai;QuoteScan-PDF</v>
      </c>
      <c r="E113" s="3" t="str">
        <f>VLOOKUP(_Input!T116,_MasterData!$U$2:$V$14,2,FALSE)</f>
        <v>&amp;ai;English</v>
      </c>
      <c r="F113" s="3" t="str">
        <f>_xlfn.CONCAT("&amp;ai;",_Input!N115)</f>
        <v>&amp;ai;ROLE_SALES_REP_NORDIC_NO</v>
      </c>
      <c r="G113" s="2" t="str">
        <f>VLOOKUP(_Input!S115,_MasterData!$S$2:$T$3,2,FALSE)</f>
        <v>&amp;as;USERACTIVE</v>
      </c>
      <c r="H113" s="2" t="str">
        <f t="shared" si="4"/>
        <v>&amp;ai;User_Aase-Person</v>
      </c>
      <c r="I113" s="2" t="str">
        <f>UserPassword!A113</f>
        <v>&amp;ai;Aase_Password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 t="str">
        <f>_Input!K115</f>
        <v>470001694</v>
      </c>
      <c r="O113" s="3" t="str">
        <f>_Input!H115</f>
        <v>nicht vorhanden</v>
      </c>
      <c r="P113" s="3" t="s">
        <v>172</v>
      </c>
      <c r="Q113" s="3" t="s">
        <v>100</v>
      </c>
      <c r="R113" s="3" t="str">
        <f t="shared" si="5"/>
        <v>Aase@en</v>
      </c>
    </row>
    <row r="114" spans="1:18" x14ac:dyDescent="0.25">
      <c r="A114" s="3" t="str">
        <f t="shared" si="3"/>
        <v>&amp;ai;User_Bergfloedtj</v>
      </c>
      <c r="B114" s="3" t="str">
        <f>Person!O114</f>
        <v>Bergfloedtj</v>
      </c>
      <c r="C114" s="3" t="str">
        <f>VLOOKUP(_Input!W117,_MasterData!$Y$2:$Z$15,2,FALSE)</f>
        <v>&amp;ai;CompanyMEE</v>
      </c>
      <c r="D114" s="2" t="str">
        <f>VLOOKUP(_Input!V117,_MasterData!$W$2:$X$7,2,FALSE)</f>
        <v>&amp;ai;QuoteScan-PDF</v>
      </c>
      <c r="E114" s="3" t="str">
        <f>VLOOKUP(_Input!T117,_MasterData!$U$2:$V$14,2,FALSE)</f>
        <v>&amp;ai;English</v>
      </c>
      <c r="F114" s="3" t="str">
        <f>_xlfn.CONCAT("&amp;ai;",_Input!N116)</f>
        <v>&amp;ai;ROLE_SALES_REP_NORDIC_NO</v>
      </c>
      <c r="G114" s="2" t="str">
        <f>VLOOKUP(_Input!S116,_MasterData!$S$2:$T$3,2,FALSE)</f>
        <v>&amp;as;USERACTIVE</v>
      </c>
      <c r="H114" s="2" t="str">
        <f t="shared" si="4"/>
        <v>&amp;ai;User_Bergfloedtj-Person</v>
      </c>
      <c r="I114" s="2" t="str">
        <f>UserPassword!A114</f>
        <v>&amp;ai;Bergfloedtj_Password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 t="str">
        <f>_Input!K116</f>
        <v>470001695</v>
      </c>
      <c r="O114" s="3" t="str">
        <f>_Input!H116</f>
        <v>nicht vorhanden</v>
      </c>
      <c r="P114" s="3" t="s">
        <v>172</v>
      </c>
      <c r="Q114" s="3" t="s">
        <v>100</v>
      </c>
      <c r="R114" s="3" t="str">
        <f t="shared" si="5"/>
        <v>Bergfloedtj@en</v>
      </c>
    </row>
    <row r="115" spans="1:18" x14ac:dyDescent="0.25">
      <c r="A115" s="3" t="str">
        <f t="shared" si="3"/>
        <v>&amp;ai;User_Maelandap</v>
      </c>
      <c r="B115" s="3" t="str">
        <f>Person!O115</f>
        <v>Maelandap</v>
      </c>
      <c r="C115" s="3" t="str">
        <f>VLOOKUP(_Input!W118,_MasterData!$Y$2:$Z$15,2,FALSE)</f>
        <v>&amp;ai;CompanyMEE</v>
      </c>
      <c r="D115" s="2" t="str">
        <f>VLOOKUP(_Input!V118,_MasterData!$W$2:$X$7,2,FALSE)</f>
        <v>&amp;ai;QuoteScan-PDF</v>
      </c>
      <c r="E115" s="3" t="str">
        <f>VLOOKUP(_Input!T118,_MasterData!$U$2:$V$14,2,FALSE)</f>
        <v>&amp;ai;English</v>
      </c>
      <c r="F115" s="3" t="str">
        <f>_xlfn.CONCAT("&amp;ai;",_Input!N117)</f>
        <v>&amp;ai;ROLE_SALES_REP_NORDIC_SE</v>
      </c>
      <c r="G115" s="2" t="str">
        <f>VLOOKUP(_Input!S117,_MasterData!$S$2:$T$3,2,FALSE)</f>
        <v>&amp;as;USERACTIVE</v>
      </c>
      <c r="H115" s="2" t="str">
        <f t="shared" si="4"/>
        <v>&amp;ai;User_Maelandap-Person</v>
      </c>
      <c r="I115" s="2" t="str">
        <f>UserPassword!A115</f>
        <v>&amp;ai;Maelandap_Password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 t="str">
        <f>_Input!K117</f>
        <v>470001749</v>
      </c>
      <c r="O115" s="3" t="str">
        <f>_Input!H117</f>
        <v>nicht vorhanden</v>
      </c>
      <c r="P115" s="3" t="s">
        <v>172</v>
      </c>
      <c r="Q115" s="3" t="s">
        <v>100</v>
      </c>
      <c r="R115" s="3" t="str">
        <f t="shared" si="5"/>
        <v>Maelandap@en</v>
      </c>
    </row>
    <row r="116" spans="1:18" x14ac:dyDescent="0.25">
      <c r="A116" s="3" t="str">
        <f t="shared" si="3"/>
        <v>&amp;ai;User_Markussenb</v>
      </c>
      <c r="B116" s="3" t="str">
        <f>Person!O116</f>
        <v>Markussenb</v>
      </c>
      <c r="C116" s="3" t="str">
        <f>VLOOKUP(_Input!W119,_MasterData!$Y$2:$Z$15,2,FALSE)</f>
        <v>&amp;ai;CompanyMEE</v>
      </c>
      <c r="D116" s="2" t="str">
        <f>VLOOKUP(_Input!V119,_MasterData!$W$2:$X$7,2,FALSE)</f>
        <v>&amp;ai;QuoteScan-PDF</v>
      </c>
      <c r="E116" s="3" t="str">
        <f>VLOOKUP(_Input!T119,_MasterData!$U$2:$V$14,2,FALSE)</f>
        <v>&amp;ai;English</v>
      </c>
      <c r="F116" s="3" t="str">
        <f>_xlfn.CONCAT("&amp;ai;",_Input!N118)</f>
        <v>&amp;ai;ROLE_SALES_REP_NORDIC_SE</v>
      </c>
      <c r="G116" s="2" t="str">
        <f>VLOOKUP(_Input!S118,_MasterData!$S$2:$T$3,2,FALSE)</f>
        <v>&amp;as;USERACTIVE</v>
      </c>
      <c r="H116" s="2" t="str">
        <f t="shared" si="4"/>
        <v>&amp;ai;User_Markussenb-Person</v>
      </c>
      <c r="I116" s="2" t="str">
        <f>UserPassword!A116</f>
        <v>&amp;ai;Markussenb_Password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 t="str">
        <f>_Input!K118</f>
        <v>470001750</v>
      </c>
      <c r="O116" s="3" t="str">
        <f>_Input!H118</f>
        <v>nicht vorhanden</v>
      </c>
      <c r="P116" s="3" t="s">
        <v>172</v>
      </c>
      <c r="Q116" s="3" t="s">
        <v>100</v>
      </c>
      <c r="R116" s="3" t="str">
        <f t="shared" si="5"/>
        <v>Markussenb@en</v>
      </c>
    </row>
    <row r="117" spans="1:18" x14ac:dyDescent="0.25">
      <c r="A117" s="3" t="str">
        <f t="shared" si="3"/>
        <v>&amp;ai;User_Ella-Magda.Axenram</v>
      </c>
      <c r="B117" s="3" t="str">
        <f>Person!O117</f>
        <v>Ella-Magda.Axenram</v>
      </c>
      <c r="C117" s="3" t="str">
        <f>VLOOKUP(_Input!W120,_MasterData!$Y$2:$Z$15,2,FALSE)</f>
        <v>&amp;ai;CompanyMEE</v>
      </c>
      <c r="D117" s="2" t="str">
        <f>VLOOKUP(_Input!V120,_MasterData!$W$2:$X$7,2,FALSE)</f>
        <v>&amp;ai;QuoteScan-PDF</v>
      </c>
      <c r="E117" s="3" t="str">
        <f>VLOOKUP(_Input!T120,_MasterData!$U$2:$V$14,2,FALSE)</f>
        <v>&amp;ai;English</v>
      </c>
      <c r="F117" s="3" t="str">
        <f>_xlfn.CONCAT("&amp;ai;",_Input!N119)</f>
        <v>&amp;ai;ROLE_SALES_MGMT_NORDIC_SE</v>
      </c>
      <c r="G117" s="2" t="str">
        <f>VLOOKUP(_Input!S119,_MasterData!$S$2:$T$3,2,FALSE)</f>
        <v>&amp;as;USERACTIVE</v>
      </c>
      <c r="H117" s="2" t="str">
        <f t="shared" si="4"/>
        <v>&amp;ai;User_Ella-Magda.Axenram-Person</v>
      </c>
      <c r="I117" s="2" t="str">
        <f>UserPassword!A117</f>
        <v>&amp;ai;Ella-Magda.Axenram_Password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 t="str">
        <f>_Input!K119</f>
        <v>470001210</v>
      </c>
      <c r="O117" s="3" t="str">
        <f>_Input!H119</f>
        <v>8000000116</v>
      </c>
      <c r="P117" s="3" t="s">
        <v>172</v>
      </c>
      <c r="Q117" s="3" t="s">
        <v>100</v>
      </c>
      <c r="R117" s="3" t="str">
        <f t="shared" si="5"/>
        <v>Ella-Magda.Axenram@en</v>
      </c>
    </row>
    <row r="118" spans="1:18" x14ac:dyDescent="0.25">
      <c r="A118" s="3" t="str">
        <f t="shared" si="3"/>
        <v>&amp;ai;User_Robert.Nicander</v>
      </c>
      <c r="B118" s="3" t="str">
        <f>Person!O118</f>
        <v>Robert.Nicander</v>
      </c>
      <c r="C118" s="3" t="str">
        <f>VLOOKUP(_Input!W121,_MasterData!$Y$2:$Z$15,2,FALSE)</f>
        <v>&amp;ai;CompanyMEE</v>
      </c>
      <c r="D118" s="2" t="str">
        <f>VLOOKUP(_Input!V121,_MasterData!$W$2:$X$7,2,FALSE)</f>
        <v>&amp;ai;QuoteScan-PDF</v>
      </c>
      <c r="E118" s="3" t="str">
        <f>VLOOKUP(_Input!T121,_MasterData!$U$2:$V$14,2,FALSE)</f>
        <v>&amp;ai;English</v>
      </c>
      <c r="F118" s="3" t="str">
        <f>_xlfn.CONCAT("&amp;ai;",_Input!N120)</f>
        <v>&amp;ai;ROLE_SALES_MGMT_NORDIC_NO</v>
      </c>
      <c r="G118" s="2" t="str">
        <f>VLOOKUP(_Input!S120,_MasterData!$S$2:$T$3,2,FALSE)</f>
        <v>&amp;as;USERACTIVE</v>
      </c>
      <c r="H118" s="2" t="str">
        <f t="shared" si="4"/>
        <v>&amp;ai;User_Robert.Nicander-Person</v>
      </c>
      <c r="I118" s="2" t="str">
        <f>UserPassword!A118</f>
        <v>&amp;ai;Robert.Nicander_Password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 t="str">
        <f>_Input!K120</f>
        <v>470001633</v>
      </c>
      <c r="O118" s="3">
        <f>_Input!H120</f>
        <v>8000000483</v>
      </c>
      <c r="P118" s="3" t="s">
        <v>172</v>
      </c>
      <c r="Q118" s="3" t="s">
        <v>100</v>
      </c>
      <c r="R118" s="3" t="str">
        <f t="shared" si="5"/>
        <v>Robert.Nicander@en</v>
      </c>
    </row>
    <row r="119" spans="1:18" x14ac:dyDescent="0.25">
      <c r="D119" s="2"/>
      <c r="F119" s="3" t="str">
        <f>_xlfn.CONCAT("&amp;ai;",_Input!N121)</f>
        <v>&amp;ai;ROLE_SALES_REP_NORDIC_SE</v>
      </c>
      <c r="G119" s="2" t="str">
        <f>VLOOKUP(_Input!S121,_MasterData!$S$2:$T$3,2,FALSE)</f>
        <v>&amp;as;USERACTIVE</v>
      </c>
      <c r="H119" s="2" t="str">
        <f t="shared" si="4"/>
        <v>-Person</v>
      </c>
      <c r="I119" s="2" t="str">
        <f>UserPassword!A119</f>
        <v>&amp;ai;Lars.Ekelund_Password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 t="str">
        <f>_Input!K121</f>
        <v>470001624</v>
      </c>
      <c r="O119" s="3">
        <f>_Input!H121</f>
        <v>8000000478</v>
      </c>
      <c r="P119" s="3" t="s">
        <v>172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B1" zoomScale="80" zoomScaleNormal="80" workbookViewId="0">
      <selection activeCell="C91" sqref="C91"/>
    </sheetView>
  </sheetViews>
  <sheetFormatPr defaultColWidth="8.85546875" defaultRowHeight="15" x14ac:dyDescent="0.25"/>
  <cols>
    <col min="1" max="1" width="27.7109375" customWidth="1"/>
    <col min="2" max="2" width="32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4.85546875" bestFit="1" customWidth="1"/>
    <col min="9" max="9" width="15.28515625" bestFit="1" customWidth="1"/>
    <col min="10" max="10" width="38.5703125" bestFit="1" customWidth="1"/>
    <col min="11" max="11" width="17.5703125" customWidth="1"/>
    <col min="12" max="12" width="11" customWidth="1"/>
    <col min="13" max="13" width="22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98</v>
      </c>
      <c r="B1" t="s">
        <v>116</v>
      </c>
      <c r="C1" t="s">
        <v>137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25">
      <c r="A2" t="str">
        <f>User!H2</f>
        <v>&amp;ai;ERNT-Person</v>
      </c>
      <c r="B2" t="str">
        <f>Address!A2</f>
        <v>&amp;ai;ERNT_Address</v>
      </c>
      <c r="C2" t="str">
        <f>_xlfn.CONCAT("&amp;ai;",_Input!G2)</f>
        <v>&amp;ai;Female</v>
      </c>
      <c r="D2" t="str">
        <f>_Input!AA2</f>
        <v>Tanja.Ern@meg.mee.com</v>
      </c>
      <c r="E2" t="s">
        <v>107</v>
      </c>
      <c r="F2" t="str">
        <f>_Input!E2</f>
        <v>Tanja</v>
      </c>
      <c r="G2" t="str">
        <f>_Input!D2</f>
        <v>Ern</v>
      </c>
      <c r="H2" s="113" t="str">
        <f>_Input!AD2</f>
        <v>+49 172 534 4063</v>
      </c>
      <c r="I2" s="113" t="str">
        <f>_Input!AB2</f>
        <v>492102 48  61680</v>
      </c>
      <c r="J2" s="3" t="str">
        <f>_Input!Y2</f>
        <v>Test User</v>
      </c>
      <c r="K2" t="str">
        <f>O2</f>
        <v>ERNT</v>
      </c>
      <c r="L2" t="s">
        <v>138</v>
      </c>
      <c r="M2" t="s">
        <v>100</v>
      </c>
      <c r="N2" t="s">
        <v>149</v>
      </c>
      <c r="O2" t="str">
        <f>_Input!C2</f>
        <v>ERNT</v>
      </c>
      <c r="P2" t="str">
        <f>_xlfn.CONCAT(O2,"@tv")</f>
        <v>ERNT@tv</v>
      </c>
    </row>
    <row r="3" spans="1:16" x14ac:dyDescent="0.25">
      <c r="A3" s="3" t="str">
        <f>User!H3</f>
        <v>&amp;ai;STOLLENWERKD-Person</v>
      </c>
      <c r="B3" s="3" t="str">
        <f>Address!A3</f>
        <v>&amp;ai;STOLLENWERKD_Address</v>
      </c>
      <c r="C3" s="3" t="str">
        <f>_xlfn.CONCAT("&amp;ai;",_Input!G3)</f>
        <v>&amp;ai;Male</v>
      </c>
      <c r="D3" s="3" t="str">
        <f>_Input!AA3</f>
        <v>Daniel.Stollenwerk@meg.mee.com</v>
      </c>
      <c r="E3" s="3" t="s">
        <v>107</v>
      </c>
      <c r="F3" s="3" t="str">
        <f>_Input!E3</f>
        <v>Daniel</v>
      </c>
      <c r="G3" s="3" t="str">
        <f>_Input!D3</f>
        <v>Stollenwerk</v>
      </c>
      <c r="H3" s="113" t="str">
        <f>_Input!AD3</f>
        <v>+49 172 5344063</v>
      </c>
      <c r="I3" s="113">
        <f>_Input!AB3</f>
        <v>5353747</v>
      </c>
      <c r="J3" s="3" t="str">
        <f>_Input!Y3</f>
        <v>Test User</v>
      </c>
      <c r="K3" s="3" t="str">
        <f t="shared" ref="K3:K66" si="0">O3</f>
        <v>STOLLENWERKD</v>
      </c>
      <c r="L3" s="3" t="s">
        <v>138</v>
      </c>
      <c r="M3" s="3" t="s">
        <v>100</v>
      </c>
      <c r="N3" s="3" t="s">
        <v>149</v>
      </c>
      <c r="O3" s="3" t="str">
        <f>_Input!C3</f>
        <v>STOLLENWERKD</v>
      </c>
      <c r="P3" s="3" t="str">
        <f t="shared" ref="P3:P66" si="1">_xlfn.CONCAT(O3,"@tv")</f>
        <v>STOLLENWERKD@tv</v>
      </c>
    </row>
    <row r="4" spans="1:16" x14ac:dyDescent="0.25">
      <c r="A4" s="3" t="str">
        <f>User!H4</f>
        <v>&amp;ai;ANDRZEJCZYKG-Person</v>
      </c>
      <c r="B4" s="3" t="str">
        <f>Address!A4</f>
        <v>&amp;ai;ANDRZEJCZYKG_Address</v>
      </c>
      <c r="C4" s="3" t="str">
        <f>_xlfn.CONCAT("&amp;ai;",_Input!G4)</f>
        <v>&amp;ai;Male</v>
      </c>
      <c r="D4" s="3" t="str">
        <f>_Input!AA4</f>
        <v>Grzegorz.Andrzejczyk@mpl.mee.com</v>
      </c>
      <c r="E4" s="3" t="s">
        <v>107</v>
      </c>
      <c r="F4" s="3" t="str">
        <f>_Input!E4</f>
        <v>Grzegorz</v>
      </c>
      <c r="G4" s="3" t="str">
        <f>_Input!D4</f>
        <v>Andrzejczyk</v>
      </c>
      <c r="H4" s="113" t="str">
        <f>_Input!AD4</f>
        <v xml:space="preserve"> +48  697 779 807</v>
      </c>
      <c r="I4" s="113" t="str">
        <f>_Input!AB4</f>
        <v xml:space="preserve">  +48  12 347 65 42</v>
      </c>
      <c r="J4" s="3" t="str">
        <f>_Input!Y4</f>
        <v>Deputy Manager of the Marketing Department, Technical Support and Strategic Planning</v>
      </c>
      <c r="K4" s="3" t="str">
        <f t="shared" si="0"/>
        <v>ANDRZEJCZYKG</v>
      </c>
      <c r="L4" s="3" t="s">
        <v>138</v>
      </c>
      <c r="M4" s="3" t="s">
        <v>100</v>
      </c>
      <c r="N4" s="3" t="s">
        <v>149</v>
      </c>
      <c r="O4" s="3" t="str">
        <f>_Input!C4</f>
        <v>ANDRZEJCZYKG</v>
      </c>
      <c r="P4" s="3" t="str">
        <f t="shared" si="1"/>
        <v>ANDRZEJCZYKG@tv</v>
      </c>
    </row>
    <row r="5" spans="1:16" x14ac:dyDescent="0.25">
      <c r="A5" s="3" t="str">
        <f>User!H5</f>
        <v>&amp;ai;BALAMUTM-Person</v>
      </c>
      <c r="B5" s="3" t="str">
        <f>Address!A5</f>
        <v>&amp;ai;BALAMUTM_Address</v>
      </c>
      <c r="C5" s="3" t="str">
        <f>_xlfn.CONCAT("&amp;ai;",_Input!G5)</f>
        <v>&amp;ai;Male</v>
      </c>
      <c r="D5" s="3" t="str">
        <f>_Input!AA5</f>
        <v>Mateusz.Balamut@mpl.mee.com</v>
      </c>
      <c r="E5" s="3" t="s">
        <v>107</v>
      </c>
      <c r="F5" s="3" t="str">
        <f>_Input!E5</f>
        <v>Mateusz</v>
      </c>
      <c r="G5" s="3" t="str">
        <f>_Input!D5</f>
        <v>Balamut</v>
      </c>
      <c r="H5" s="113" t="str">
        <f>_Input!AD5</f>
        <v xml:space="preserve"> +48  885 770 457</v>
      </c>
      <c r="I5" s="113" t="str">
        <f>_Input!AB5</f>
        <v xml:space="preserve"> +48   12 347 66 23</v>
      </c>
      <c r="J5" s="3" t="str">
        <f>_Input!Y5</f>
        <v>Warehouse / Logistic Specialist</v>
      </c>
      <c r="K5" s="3" t="str">
        <f t="shared" si="0"/>
        <v>BALAMUTM</v>
      </c>
      <c r="L5" s="3" t="s">
        <v>138</v>
      </c>
      <c r="M5" s="3" t="s">
        <v>100</v>
      </c>
      <c r="N5" s="3" t="s">
        <v>149</v>
      </c>
      <c r="O5" s="3" t="str">
        <f>_Input!C5</f>
        <v>BALAMUTM</v>
      </c>
      <c r="P5" s="3" t="str">
        <f t="shared" si="1"/>
        <v>BALAMUTM@tv</v>
      </c>
    </row>
    <row r="6" spans="1:16" x14ac:dyDescent="0.25">
      <c r="A6" s="3" t="str">
        <f>User!H6</f>
        <v>&amp;ai;BALANP-Person</v>
      </c>
      <c r="B6" s="3" t="str">
        <f>Address!A6</f>
        <v>&amp;ai;BALANP_Address</v>
      </c>
      <c r="C6" s="3" t="str">
        <f>_xlfn.CONCAT("&amp;ai;",_Input!G6)</f>
        <v>&amp;ai;Male</v>
      </c>
      <c r="D6" s="3" t="str">
        <f>_Input!AA6</f>
        <v>Peter.Balan@mpl.mee.com</v>
      </c>
      <c r="E6" s="3" t="s">
        <v>107</v>
      </c>
      <c r="F6" s="3" t="str">
        <f>_Input!E6</f>
        <v>Peter</v>
      </c>
      <c r="G6" s="3" t="str">
        <f>_Input!D6</f>
        <v>Balan</v>
      </c>
      <c r="H6" s="113" t="str">
        <f>_Input!AD6</f>
        <v xml:space="preserve"> +36 70 3322 372</v>
      </c>
      <c r="I6" s="113" t="str">
        <f>_Input!AB6</f>
        <v xml:space="preserve"> +36 70 3322 372</v>
      </c>
      <c r="J6" s="3" t="str">
        <f>_Input!Y6</f>
        <v>Area Sales Manager Hungary</v>
      </c>
      <c r="K6" s="3" t="str">
        <f t="shared" si="0"/>
        <v>BALANP</v>
      </c>
      <c r="L6" s="3" t="s">
        <v>138</v>
      </c>
      <c r="M6" s="3" t="s">
        <v>100</v>
      </c>
      <c r="N6" s="3" t="s">
        <v>149</v>
      </c>
      <c r="O6" s="3" t="str">
        <f>_Input!C6</f>
        <v>BALANP</v>
      </c>
      <c r="P6" s="3" t="str">
        <f t="shared" si="1"/>
        <v>BALANP@tv</v>
      </c>
    </row>
    <row r="7" spans="1:16" x14ac:dyDescent="0.25">
      <c r="A7" s="3" t="str">
        <f>User!H7</f>
        <v>&amp;ai;BIALKT-Person</v>
      </c>
      <c r="B7" s="3" t="str">
        <f>Address!A7</f>
        <v>&amp;ai;BIALKT_Address</v>
      </c>
      <c r="C7" s="3" t="str">
        <f>_xlfn.CONCAT("&amp;ai;",_Input!G7)</f>
        <v>&amp;ai;Male</v>
      </c>
      <c r="D7" s="3" t="str">
        <f>_Input!AA7</f>
        <v>Tomasz.Bialk@mpl.mee.com</v>
      </c>
      <c r="E7" s="3" t="s">
        <v>107</v>
      </c>
      <c r="F7" s="3" t="str">
        <f>_Input!E7</f>
        <v>Tomasz</v>
      </c>
      <c r="G7" s="3" t="str">
        <f>_Input!D7</f>
        <v>Bialk</v>
      </c>
      <c r="H7" s="113" t="str">
        <f>_Input!AD7</f>
        <v xml:space="preserve"> +48  691 406 362</v>
      </c>
      <c r="I7" s="113" t="str">
        <f>_Input!AB7</f>
        <v xml:space="preserve"> +48  61 667 21 05</v>
      </c>
      <c r="J7" s="3" t="str">
        <f>_Input!Y7</f>
        <v>Regional Sales Manager</v>
      </c>
      <c r="K7" s="3" t="str">
        <f t="shared" si="0"/>
        <v>BIALKT</v>
      </c>
      <c r="L7" s="3" t="s">
        <v>138</v>
      </c>
      <c r="M7" s="3" t="s">
        <v>100</v>
      </c>
      <c r="N7" s="3" t="s">
        <v>149</v>
      </c>
      <c r="O7" s="3" t="str">
        <f>_Input!C7</f>
        <v>BIALKT</v>
      </c>
      <c r="P7" s="3" t="str">
        <f t="shared" si="1"/>
        <v>BIALKT@tv</v>
      </c>
    </row>
    <row r="8" spans="1:16" x14ac:dyDescent="0.25">
      <c r="A8" s="3" t="str">
        <f>User!H8</f>
        <v>&amp;ai;BILICHJ-Person</v>
      </c>
      <c r="B8" s="3" t="str">
        <f>Address!A8</f>
        <v>&amp;ai;BILICHJ_Address</v>
      </c>
      <c r="C8" s="3" t="str">
        <f>_xlfn.CONCAT("&amp;ai;",_Input!G8)</f>
        <v>&amp;ai;Male</v>
      </c>
      <c r="D8" s="3" t="str">
        <f>_Input!AA8</f>
        <v>Jaroslaw.Bilich@mpl.mee.com</v>
      </c>
      <c r="E8" s="3" t="s">
        <v>107</v>
      </c>
      <c r="F8" s="3" t="str">
        <f>_Input!E8</f>
        <v>Jaroslaw</v>
      </c>
      <c r="G8" s="3" t="str">
        <f>_Input!D8</f>
        <v>Bilich</v>
      </c>
      <c r="H8" s="113" t="str">
        <f>_Input!AD8</f>
        <v xml:space="preserve"> +48  691 406 016</v>
      </c>
      <c r="I8" s="113" t="str">
        <f>_Input!AB8</f>
        <v xml:space="preserve"> +48  22 468 27 08</v>
      </c>
      <c r="J8" s="3" t="str">
        <f>_Input!Y8</f>
        <v xml:space="preserve">Sales Manager Poland </v>
      </c>
      <c r="K8" s="3" t="str">
        <f t="shared" si="0"/>
        <v>BILICHJ</v>
      </c>
      <c r="L8" s="3" t="s">
        <v>138</v>
      </c>
      <c r="M8" s="3" t="s">
        <v>100</v>
      </c>
      <c r="N8" s="3" t="s">
        <v>149</v>
      </c>
      <c r="O8" s="3" t="str">
        <f>_Input!C8</f>
        <v>BILICHJ</v>
      </c>
      <c r="P8" s="3" t="str">
        <f t="shared" si="1"/>
        <v>BILICHJ@tv</v>
      </c>
    </row>
    <row r="9" spans="1:16" x14ac:dyDescent="0.25">
      <c r="A9" s="3" t="str">
        <f>User!H9</f>
        <v>&amp;ai;BLAZII-Person</v>
      </c>
      <c r="B9" s="3" t="str">
        <f>Address!A9</f>
        <v>&amp;ai;BLAZII_Address</v>
      </c>
      <c r="C9" s="3" t="str">
        <f>_xlfn.CONCAT("&amp;ai;",_Input!G9)</f>
        <v>&amp;ai;Male</v>
      </c>
      <c r="D9" s="3" t="str">
        <f>_Input!AA9</f>
        <v>Ivan.Blazi@mpl.mee.com</v>
      </c>
      <c r="E9" s="3" t="s">
        <v>107</v>
      </c>
      <c r="F9" s="3" t="str">
        <f>_Input!E9</f>
        <v>Ivan</v>
      </c>
      <c r="G9" s="3" t="str">
        <f>_Input!D9</f>
        <v>Blazi</v>
      </c>
      <c r="H9" s="113" t="str">
        <f>_Input!AD9</f>
        <v xml:space="preserve"> +42 1 917 624 036</v>
      </c>
      <c r="I9" s="113" t="str">
        <f>_Input!AB9</f>
        <v>-</v>
      </c>
      <c r="J9" s="3" t="str">
        <f>_Input!Y9</f>
        <v>Area Sales Manager Slovakia</v>
      </c>
      <c r="K9" s="3" t="str">
        <f t="shared" si="0"/>
        <v>BLAZII</v>
      </c>
      <c r="L9" s="3" t="s">
        <v>138</v>
      </c>
      <c r="M9" s="3" t="s">
        <v>100</v>
      </c>
      <c r="N9" s="3" t="s">
        <v>149</v>
      </c>
      <c r="O9" s="3" t="str">
        <f>_Input!C9</f>
        <v>BLAZII</v>
      </c>
      <c r="P9" s="3" t="str">
        <f t="shared" si="1"/>
        <v>BLAZII@tv</v>
      </c>
    </row>
    <row r="10" spans="1:16" x14ac:dyDescent="0.25">
      <c r="A10" s="3" t="str">
        <f>User!H10</f>
        <v>&amp;ai;BRACHAW-Person</v>
      </c>
      <c r="B10" s="3" t="str">
        <f>Address!A10</f>
        <v>&amp;ai;BRACHAW_Address</v>
      </c>
      <c r="C10" s="3" t="str">
        <f>_xlfn.CONCAT("&amp;ai;",_Input!G10)</f>
        <v>&amp;ai;Male</v>
      </c>
      <c r="D10" s="3" t="str">
        <f>_Input!AA10</f>
        <v>Wojciech.Bracha@mpl.mee.com</v>
      </c>
      <c r="E10" s="3" t="s">
        <v>107</v>
      </c>
      <c r="F10" s="3" t="str">
        <f>_Input!E10</f>
        <v>Wojciech</v>
      </c>
      <c r="G10" s="3" t="str">
        <f>_Input!D10</f>
        <v>Bracha</v>
      </c>
      <c r="H10" s="113" t="str">
        <f>_Input!AD10</f>
        <v xml:space="preserve"> +48  669 523 503</v>
      </c>
      <c r="I10" s="113" t="str">
        <f>_Input!AB10</f>
        <v xml:space="preserve"> +48  12 347 65 03</v>
      </c>
      <c r="J10" s="3" t="str">
        <f>_Input!Y10</f>
        <v>Marketing Specialist</v>
      </c>
      <c r="K10" s="3" t="str">
        <f t="shared" si="0"/>
        <v>BRACHAW</v>
      </c>
      <c r="L10" s="3" t="s">
        <v>138</v>
      </c>
      <c r="M10" s="3" t="s">
        <v>100</v>
      </c>
      <c r="N10" s="3" t="s">
        <v>149</v>
      </c>
      <c r="O10" s="3" t="str">
        <f>_Input!C10</f>
        <v>BRACHAW</v>
      </c>
      <c r="P10" s="3" t="str">
        <f t="shared" si="1"/>
        <v>BRACHAW@tv</v>
      </c>
    </row>
    <row r="11" spans="1:16" x14ac:dyDescent="0.25">
      <c r="A11" s="3" t="str">
        <f>User!H11</f>
        <v>&amp;ai;BRANDYSL-Person</v>
      </c>
      <c r="B11" s="3" t="str">
        <f>Address!A11</f>
        <v>&amp;ai;BRANDYSL_Address</v>
      </c>
      <c r="C11" s="3" t="str">
        <f>_xlfn.CONCAT("&amp;ai;",_Input!G11)</f>
        <v>&amp;ai;Female</v>
      </c>
      <c r="D11" s="3" t="str">
        <f>_Input!AA11</f>
        <v>Lucyna.Brandys@mpl.mee.com</v>
      </c>
      <c r="E11" s="3" t="s">
        <v>107</v>
      </c>
      <c r="F11" s="3" t="str">
        <f>_Input!E11</f>
        <v>Lucyna</v>
      </c>
      <c r="G11" s="3" t="str">
        <f>_Input!D11</f>
        <v>Brandys</v>
      </c>
      <c r="H11" s="113" t="str">
        <f>_Input!AD11</f>
        <v xml:space="preserve"> +48  693 223 303</v>
      </c>
      <c r="I11" s="113" t="str">
        <f>_Input!AB11</f>
        <v xml:space="preserve"> +48  12 347 65 11</v>
      </c>
      <c r="J11" s="3" t="str">
        <f>_Input!Y11</f>
        <v>CEE Customer Service Manager and Main Purchaser for Polish Department</v>
      </c>
      <c r="K11" s="3" t="str">
        <f t="shared" si="0"/>
        <v>BRANDYSL</v>
      </c>
      <c r="L11" s="3" t="s">
        <v>138</v>
      </c>
      <c r="M11" s="3" t="s">
        <v>100</v>
      </c>
      <c r="N11" s="3" t="s">
        <v>149</v>
      </c>
      <c r="O11" s="3" t="str">
        <f>_Input!C11</f>
        <v>BRANDYSL</v>
      </c>
      <c r="P11" s="3" t="str">
        <f t="shared" si="1"/>
        <v>BRANDYSL@tv</v>
      </c>
    </row>
    <row r="12" spans="1:16" x14ac:dyDescent="0.25">
      <c r="A12" s="3" t="str">
        <f>User!H12</f>
        <v>&amp;ai;BRYNDAP-Person</v>
      </c>
      <c r="B12" s="3" t="str">
        <f>Address!A12</f>
        <v>&amp;ai;BRYNDAP_Address</v>
      </c>
      <c r="C12" s="3" t="str">
        <f>_xlfn.CONCAT("&amp;ai;",_Input!G12)</f>
        <v>&amp;ai;Male</v>
      </c>
      <c r="D12" s="3" t="str">
        <f>_Input!AA12</f>
        <v>Petr.Brynda@mpl.mee.com</v>
      </c>
      <c r="E12" s="3" t="s">
        <v>107</v>
      </c>
      <c r="F12" s="3" t="str">
        <f>_Input!E12</f>
        <v>Petr</v>
      </c>
      <c r="G12" s="3" t="str">
        <f>_Input!D12</f>
        <v>Brynda</v>
      </c>
      <c r="H12" s="113" t="str">
        <f>_Input!AD12</f>
        <v xml:space="preserve"> +42 0 739 300 320</v>
      </c>
      <c r="I12" s="113" t="str">
        <f>_Input!AB12</f>
        <v xml:space="preserve"> +42 0 255 719 206</v>
      </c>
      <c r="J12" s="3" t="str">
        <f>_Input!Y12</f>
        <v>Senior Sales Engineer</v>
      </c>
      <c r="K12" s="3" t="str">
        <f t="shared" si="0"/>
        <v>BRYNDAP</v>
      </c>
      <c r="L12" s="3" t="s">
        <v>138</v>
      </c>
      <c r="M12" s="3" t="s">
        <v>100</v>
      </c>
      <c r="N12" s="3" t="s">
        <v>149</v>
      </c>
      <c r="O12" s="3" t="str">
        <f>_Input!C12</f>
        <v>BRYNDAP</v>
      </c>
      <c r="P12" s="3" t="str">
        <f t="shared" si="1"/>
        <v>BRYNDAP@tv</v>
      </c>
    </row>
    <row r="13" spans="1:16" x14ac:dyDescent="0.25">
      <c r="A13" s="3" t="str">
        <f>User!H13</f>
        <v>&amp;ai;CERVENAKM-Person</v>
      </c>
      <c r="B13" s="3" t="str">
        <f>Address!A13</f>
        <v>&amp;ai;CERVENAKM_Address</v>
      </c>
      <c r="C13" s="3" t="str">
        <f>_xlfn.CONCAT("&amp;ai;",_Input!G13)</f>
        <v>&amp;ai;Male</v>
      </c>
      <c r="D13" s="3" t="str">
        <f>_Input!AA13</f>
        <v>Michal.Cervenak@mpl.mee.com</v>
      </c>
      <c r="E13" s="3" t="s">
        <v>107</v>
      </c>
      <c r="F13" s="3" t="str">
        <f>_Input!E13</f>
        <v>Michal</v>
      </c>
      <c r="G13" s="3" t="str">
        <f>_Input!D13</f>
        <v>Cervenak</v>
      </c>
      <c r="H13" s="113" t="str">
        <f>_Input!AD13</f>
        <v xml:space="preserve"> +42 0 739 300 317</v>
      </c>
      <c r="I13" s="113" t="str">
        <f>_Input!AB13</f>
        <v xml:space="preserve"> +42 0 255 719 207</v>
      </c>
      <c r="J13" s="3" t="str">
        <f>_Input!Y13</f>
        <v>Junior Sales Enginieer CPG, Food &amp; Bevarage</v>
      </c>
      <c r="K13" s="3" t="str">
        <f t="shared" si="0"/>
        <v>CERVENAKM</v>
      </c>
      <c r="L13" s="3" t="s">
        <v>138</v>
      </c>
      <c r="M13" s="3" t="s">
        <v>100</v>
      </c>
      <c r="N13" s="3" t="s">
        <v>149</v>
      </c>
      <c r="O13" s="3" t="str">
        <f>_Input!C13</f>
        <v>CERVENAKM</v>
      </c>
      <c r="P13" s="3" t="str">
        <f t="shared" si="1"/>
        <v>CERVENAKM@tv</v>
      </c>
    </row>
    <row r="14" spans="1:16" x14ac:dyDescent="0.25">
      <c r="A14" s="3" t="str">
        <f>User!H14</f>
        <v>&amp;ai;CHELBAR-Person</v>
      </c>
      <c r="B14" s="3" t="str">
        <f>Address!A14</f>
        <v>&amp;ai;CHELBAR_Address</v>
      </c>
      <c r="C14" s="3" t="str">
        <f>_xlfn.CONCAT("&amp;ai;",_Input!G14)</f>
        <v>&amp;ai;Male</v>
      </c>
      <c r="D14" s="3" t="str">
        <f>_Input!AA14</f>
        <v>Raul.Chelba@mpl.mee.com</v>
      </c>
      <c r="E14" s="3" t="s">
        <v>107</v>
      </c>
      <c r="F14" s="3" t="str">
        <f>_Input!E14</f>
        <v>Raul</v>
      </c>
      <c r="G14" s="3" t="str">
        <f>_Input!D14</f>
        <v>Chelba</v>
      </c>
      <c r="H14" s="113" t="str">
        <f>_Input!AD14</f>
        <v xml:space="preserve"> +40 73 296 07 26</v>
      </c>
      <c r="I14" s="113" t="str">
        <f>_Input!AB14</f>
        <v xml:space="preserve"> +40 37 1336 904</v>
      </c>
      <c r="J14" s="3" t="str">
        <f>_Input!Y14</f>
        <v>Area Sales Manager Romania</v>
      </c>
      <c r="K14" s="3" t="str">
        <f t="shared" si="0"/>
        <v>CHELBAR</v>
      </c>
      <c r="L14" s="3" t="s">
        <v>138</v>
      </c>
      <c r="M14" s="3" t="s">
        <v>100</v>
      </c>
      <c r="N14" s="3" t="s">
        <v>149</v>
      </c>
      <c r="O14" s="3" t="str">
        <f>_Input!C14</f>
        <v>CHELBAR</v>
      </c>
      <c r="P14" s="3" t="str">
        <f t="shared" si="1"/>
        <v>CHELBAR@tv</v>
      </c>
    </row>
    <row r="15" spans="1:16" x14ac:dyDescent="0.25">
      <c r="A15" s="3" t="str">
        <f>User!H15</f>
        <v>&amp;ai;CZERNICKID-Person</v>
      </c>
      <c r="B15" s="3" t="str">
        <f>Address!A15</f>
        <v>&amp;ai;CZERNICKID_Address</v>
      </c>
      <c r="C15" s="3" t="str">
        <f>_xlfn.CONCAT("&amp;ai;",_Input!G15)</f>
        <v>&amp;ai;Male</v>
      </c>
      <c r="D15" s="3" t="str">
        <f>_Input!AA15</f>
        <v>Damian.Czernicki@mpl.mee.com</v>
      </c>
      <c r="E15" s="3" t="s">
        <v>107</v>
      </c>
      <c r="F15" s="3" t="str">
        <f>_Input!E15</f>
        <v>Damian</v>
      </c>
      <c r="G15" s="3" t="str">
        <f>_Input!D15</f>
        <v>Czernicki</v>
      </c>
      <c r="H15" s="113" t="str">
        <f>_Input!AD15</f>
        <v xml:space="preserve"> +48  885 770 588</v>
      </c>
      <c r="I15" s="113" t="str">
        <f>_Input!AB15</f>
        <v xml:space="preserve"> +48  12 347 65 94</v>
      </c>
      <c r="J15" s="3" t="str">
        <f>_Input!Y15</f>
        <v>IT Specialist</v>
      </c>
      <c r="K15" s="3" t="str">
        <f t="shared" si="0"/>
        <v>CZERNICKID</v>
      </c>
      <c r="L15" s="3" t="s">
        <v>138</v>
      </c>
      <c r="M15" s="3" t="s">
        <v>100</v>
      </c>
      <c r="N15" s="3" t="s">
        <v>149</v>
      </c>
      <c r="O15" s="3" t="str">
        <f>_Input!C15</f>
        <v>CZERNICKID</v>
      </c>
      <c r="P15" s="3" t="str">
        <f t="shared" si="1"/>
        <v>CZERNICKID@tv</v>
      </c>
    </row>
    <row r="16" spans="1:16" x14ac:dyDescent="0.25">
      <c r="A16" s="3" t="str">
        <f>User!H16</f>
        <v>&amp;ai;CZOPEKM-Person</v>
      </c>
      <c r="B16" s="3" t="str">
        <f>Address!A16</f>
        <v>&amp;ai;CZOPEKM_Address</v>
      </c>
      <c r="C16" s="3" t="str">
        <f>_xlfn.CONCAT("&amp;ai;",_Input!G16)</f>
        <v>&amp;ai;Male</v>
      </c>
      <c r="D16" s="3" t="str">
        <f>_Input!AA16</f>
        <v>Michal.Czopek@mpl.mee.com</v>
      </c>
      <c r="E16" s="3" t="s">
        <v>107</v>
      </c>
      <c r="F16" s="3" t="str">
        <f>_Input!E16</f>
        <v>Michal</v>
      </c>
      <c r="G16" s="3" t="str">
        <f>_Input!D16</f>
        <v>Czopek</v>
      </c>
      <c r="H16" s="113" t="str">
        <f>_Input!AD16</f>
        <v xml:space="preserve"> +48  693 203 243</v>
      </c>
      <c r="I16" s="113" t="str">
        <f>_Input!AB16</f>
        <v xml:space="preserve"> +48  12 347 65 37</v>
      </c>
      <c r="J16" s="3" t="str">
        <f>_Input!Y16</f>
        <v>Logistics Specialist/SAP MM Key User/Export Control</v>
      </c>
      <c r="K16" s="3" t="str">
        <f t="shared" si="0"/>
        <v>CZOPEKM</v>
      </c>
      <c r="L16" s="3" t="s">
        <v>138</v>
      </c>
      <c r="M16" s="3" t="s">
        <v>100</v>
      </c>
      <c r="N16" s="3" t="s">
        <v>149</v>
      </c>
      <c r="O16" s="3" t="str">
        <f>_Input!C16</f>
        <v>CZOPEKM</v>
      </c>
      <c r="P16" s="3" t="str">
        <f t="shared" si="1"/>
        <v>CZOPEKM@tv</v>
      </c>
    </row>
    <row r="17" spans="1:16" x14ac:dyDescent="0.25">
      <c r="A17" s="3" t="str">
        <f>User!H17</f>
        <v>&amp;ai;DUDEKK-Person</v>
      </c>
      <c r="B17" s="3" t="str">
        <f>Address!A17</f>
        <v>&amp;ai;DUDEKK_Address</v>
      </c>
      <c r="C17" s="3" t="str">
        <f>_xlfn.CONCAT("&amp;ai;",_Input!G17)</f>
        <v>&amp;ai;Male</v>
      </c>
      <c r="D17" s="3" t="str">
        <f>_Input!AA17</f>
        <v>Kamil.Dudek@mpl.mee.com</v>
      </c>
      <c r="E17" s="3" t="s">
        <v>107</v>
      </c>
      <c r="F17" s="3" t="str">
        <f>_Input!E17</f>
        <v>Kamil</v>
      </c>
      <c r="G17" s="3" t="str">
        <f>_Input!D17</f>
        <v>Dudek</v>
      </c>
      <c r="H17" s="113" t="str">
        <f>_Input!AD17</f>
        <v xml:space="preserve"> +48  601 149 914</v>
      </c>
      <c r="I17" s="113" t="str">
        <f>_Input!AB17</f>
        <v xml:space="preserve"> +48  12 347 65 53</v>
      </c>
      <c r="J17" s="3" t="str">
        <f>_Input!Y17</f>
        <v>Senior Marketing Specialist</v>
      </c>
      <c r="K17" s="3" t="str">
        <f t="shared" si="0"/>
        <v>DUDEKK</v>
      </c>
      <c r="L17" s="3" t="s">
        <v>138</v>
      </c>
      <c r="M17" s="3" t="s">
        <v>100</v>
      </c>
      <c r="N17" s="3" t="s">
        <v>149</v>
      </c>
      <c r="O17" s="3" t="str">
        <f>_Input!C17</f>
        <v>DUDEKK</v>
      </c>
      <c r="P17" s="3" t="str">
        <f t="shared" si="1"/>
        <v>DUDEKK@tv</v>
      </c>
    </row>
    <row r="18" spans="1:16" x14ac:dyDescent="0.25">
      <c r="A18" s="3" t="str">
        <f>User!H18</f>
        <v>&amp;ai;DUDKIEWICZP-Person</v>
      </c>
      <c r="B18" s="3" t="str">
        <f>Address!A18</f>
        <v>&amp;ai;DUDKIEWICZP_Address</v>
      </c>
      <c r="C18" s="3" t="str">
        <f>_xlfn.CONCAT("&amp;ai;",_Input!G18)</f>
        <v>&amp;ai;Male</v>
      </c>
      <c r="D18" s="3" t="str">
        <f>_Input!AA18</f>
        <v>Piotr.Dudkiewicz@mpl.mee.com</v>
      </c>
      <c r="E18" s="3" t="s">
        <v>107</v>
      </c>
      <c r="F18" s="3" t="str">
        <f>_Input!E18</f>
        <v>Piotr</v>
      </c>
      <c r="G18" s="3" t="str">
        <f>_Input!D18</f>
        <v>Dudkiewicz</v>
      </c>
      <c r="H18" s="113" t="str">
        <f>_Input!AD18</f>
        <v xml:space="preserve"> +48  691 406 032</v>
      </c>
      <c r="I18" s="113" t="str">
        <f>_Input!AB18</f>
        <v xml:space="preserve"> +48  22 468 27 06</v>
      </c>
      <c r="J18" s="3" t="str">
        <f>_Input!Y18</f>
        <v>Regional Sales Manager</v>
      </c>
      <c r="K18" s="3" t="str">
        <f t="shared" si="0"/>
        <v>DUDKIEWICZP</v>
      </c>
      <c r="L18" s="3" t="s">
        <v>138</v>
      </c>
      <c r="M18" s="3" t="s">
        <v>100</v>
      </c>
      <c r="N18" s="3" t="s">
        <v>149</v>
      </c>
      <c r="O18" s="3" t="str">
        <f>_Input!C18</f>
        <v>DUDKIEWICZP</v>
      </c>
      <c r="P18" s="3" t="str">
        <f t="shared" si="1"/>
        <v>DUDKIEWICZP@tv</v>
      </c>
    </row>
    <row r="19" spans="1:16" x14ac:dyDescent="0.25">
      <c r="A19" s="3" t="str">
        <f>User!H19</f>
        <v>&amp;ai;DUSEKF-Person</v>
      </c>
      <c r="B19" s="3" t="str">
        <f>Address!A19</f>
        <v>&amp;ai;DUSEKF_Address</v>
      </c>
      <c r="C19" s="3" t="str">
        <f>_xlfn.CONCAT("&amp;ai;",_Input!G19)</f>
        <v>&amp;ai;Male</v>
      </c>
      <c r="D19" s="3" t="str">
        <f>_Input!AA19</f>
        <v>Filip.Dusek@mpl.mee.com</v>
      </c>
      <c r="E19" s="3" t="s">
        <v>107</v>
      </c>
      <c r="F19" s="3" t="str">
        <f>_Input!E19</f>
        <v>Filip</v>
      </c>
      <c r="G19" s="3" t="str">
        <f>_Input!D19</f>
        <v>Dusek</v>
      </c>
      <c r="H19" s="113" t="str">
        <f>_Input!AD19</f>
        <v xml:space="preserve"> +42 0 605 285 828</v>
      </c>
      <c r="I19" s="113" t="str">
        <f>_Input!AB19</f>
        <v xml:space="preserve"> +42 0 255 719 209</v>
      </c>
      <c r="J19" s="3" t="str">
        <f>_Input!Y19</f>
        <v>Junior Sales Enginieer</v>
      </c>
      <c r="K19" s="3" t="str">
        <f t="shared" si="0"/>
        <v>DUSEKF</v>
      </c>
      <c r="L19" s="3" t="s">
        <v>138</v>
      </c>
      <c r="M19" s="3" t="s">
        <v>100</v>
      </c>
      <c r="N19" s="3" t="s">
        <v>149</v>
      </c>
      <c r="O19" s="3" t="str">
        <f>_Input!C19</f>
        <v>DUSEKF</v>
      </c>
      <c r="P19" s="3" t="str">
        <f t="shared" si="1"/>
        <v>DUSEKF@tv</v>
      </c>
    </row>
    <row r="20" spans="1:16" x14ac:dyDescent="0.25">
      <c r="A20" s="3" t="str">
        <f>User!H20</f>
        <v>&amp;ai;EMILIANJ-Person</v>
      </c>
      <c r="B20" s="3" t="str">
        <f>Address!A20</f>
        <v>&amp;ai;EMILIANJ_Address</v>
      </c>
      <c r="C20" s="3" t="str">
        <f>_xlfn.CONCAT("&amp;ai;",_Input!G20)</f>
        <v>&amp;ai;Female</v>
      </c>
      <c r="D20" s="3" t="str">
        <f>_Input!AA20</f>
        <v>Justyna.Emilian@mpl.mee.com</v>
      </c>
      <c r="E20" s="3" t="s">
        <v>107</v>
      </c>
      <c r="F20" s="3" t="str">
        <f>_Input!E20</f>
        <v>Justyna</v>
      </c>
      <c r="G20" s="3" t="str">
        <f>_Input!D20</f>
        <v>Piosik</v>
      </c>
      <c r="H20" s="113" t="str">
        <f>_Input!AD20</f>
        <v xml:space="preserve"> +48  663 013 620</v>
      </c>
      <c r="I20" s="113" t="str">
        <f>_Input!AB20</f>
        <v xml:space="preserve"> +48  61 667 21 11</v>
      </c>
      <c r="J20" s="3" t="str">
        <f>_Input!Y20</f>
        <v>Sales Department Assistant</v>
      </c>
      <c r="K20" s="3" t="str">
        <f t="shared" si="0"/>
        <v>EMILIANJ</v>
      </c>
      <c r="L20" s="3" t="s">
        <v>138</v>
      </c>
      <c r="M20" s="3" t="s">
        <v>100</v>
      </c>
      <c r="N20" s="3" t="s">
        <v>149</v>
      </c>
      <c r="O20" s="3" t="str">
        <f>_Input!C20</f>
        <v>EMILIANJ</v>
      </c>
      <c r="P20" s="3" t="str">
        <f t="shared" si="1"/>
        <v>EMILIANJ@tv</v>
      </c>
    </row>
    <row r="21" spans="1:16" x14ac:dyDescent="0.25">
      <c r="A21" s="3" t="str">
        <f>User!H21</f>
        <v>&amp;ai;FIUCEKM-Person</v>
      </c>
      <c r="B21" s="3" t="str">
        <f>Address!A21</f>
        <v>&amp;ai;FIUCEKM_Address</v>
      </c>
      <c r="C21" s="3" t="str">
        <f>_xlfn.CONCAT("&amp;ai;",_Input!G21)</f>
        <v>&amp;ai;Female</v>
      </c>
      <c r="D21" s="3" t="str">
        <f>_Input!AA21</f>
        <v>Monika.Fiucek@mpl.mee.com</v>
      </c>
      <c r="E21" s="3" t="s">
        <v>107</v>
      </c>
      <c r="F21" s="3" t="str">
        <f>_Input!E21</f>
        <v>Monika</v>
      </c>
      <c r="G21" s="3" t="str">
        <f>_Input!D21</f>
        <v>Fiucek</v>
      </c>
      <c r="H21" s="113" t="str">
        <f>_Input!AD21</f>
        <v xml:space="preserve"> +48  885 770 478</v>
      </c>
      <c r="I21" s="113" t="str">
        <f>_Input!AB21</f>
        <v xml:space="preserve"> +48  22 468 27 24</v>
      </c>
      <c r="J21" s="3" t="str">
        <f>_Input!Y21</f>
        <v>Sales Department Assistant</v>
      </c>
      <c r="K21" s="3" t="str">
        <f t="shared" si="0"/>
        <v>FIUCEKM</v>
      </c>
      <c r="L21" s="3" t="s">
        <v>138</v>
      </c>
      <c r="M21" s="3" t="s">
        <v>100</v>
      </c>
      <c r="N21" s="3" t="s">
        <v>149</v>
      </c>
      <c r="O21" s="3" t="str">
        <f>_Input!C21</f>
        <v>FIUCEKM</v>
      </c>
      <c r="P21" s="3" t="str">
        <f t="shared" si="1"/>
        <v>FIUCEKM@tv</v>
      </c>
    </row>
    <row r="22" spans="1:16" x14ac:dyDescent="0.25">
      <c r="A22" s="3" t="str">
        <f>User!H22</f>
        <v>&amp;ai;GABARAS-Person</v>
      </c>
      <c r="B22" s="3" t="str">
        <f>Address!A22</f>
        <v>&amp;ai;GABARAS_Address</v>
      </c>
      <c r="C22" s="3" t="str">
        <f>_xlfn.CONCAT("&amp;ai;",_Input!G22)</f>
        <v>&amp;ai;Male</v>
      </c>
      <c r="D22" s="3" t="str">
        <f>_Input!AA22</f>
        <v>Slawomir.Gabara@mpl.mee.com</v>
      </c>
      <c r="E22" s="3" t="s">
        <v>107</v>
      </c>
      <c r="F22" s="3" t="str">
        <f>_Input!E22</f>
        <v>Slawomir</v>
      </c>
      <c r="G22" s="3" t="str">
        <f>_Input!D22</f>
        <v>Gabara</v>
      </c>
      <c r="H22" s="113" t="str">
        <f>_Input!AD22</f>
        <v xml:space="preserve"> +48  885 770 467</v>
      </c>
      <c r="I22" s="113" t="str">
        <f>_Input!AB22</f>
        <v xml:space="preserve"> +48  22 468 27 23</v>
      </c>
      <c r="J22" s="3" t="str">
        <f>_Input!Y22</f>
        <v>Sales Engineer</v>
      </c>
      <c r="K22" s="3" t="str">
        <f t="shared" si="0"/>
        <v>GABARAS</v>
      </c>
      <c r="L22" s="3" t="s">
        <v>138</v>
      </c>
      <c r="M22" s="3" t="s">
        <v>100</v>
      </c>
      <c r="N22" s="3" t="s">
        <v>149</v>
      </c>
      <c r="O22" s="3" t="str">
        <f>_Input!C22</f>
        <v>GABARAS</v>
      </c>
      <c r="P22" s="3" t="str">
        <f t="shared" si="1"/>
        <v>GABARAS@tv</v>
      </c>
    </row>
    <row r="23" spans="1:16" x14ac:dyDescent="0.25">
      <c r="A23" s="3" t="str">
        <f>User!H23</f>
        <v>&amp;ai;GALDAM-Person</v>
      </c>
      <c r="B23" s="3" t="str">
        <f>Address!A23</f>
        <v>&amp;ai;GALDAM_Address</v>
      </c>
      <c r="C23" s="3" t="str">
        <f>_xlfn.CONCAT("&amp;ai;",_Input!G23)</f>
        <v>&amp;ai;Male</v>
      </c>
      <c r="D23" s="3" t="str">
        <f>_Input!AA23</f>
        <v>Marek.Galda@mpl.mee.com</v>
      </c>
      <c r="E23" s="3" t="s">
        <v>107</v>
      </c>
      <c r="F23" s="3" t="str">
        <f>_Input!E23</f>
        <v>Marek</v>
      </c>
      <c r="G23" s="3" t="str">
        <f>_Input!D23</f>
        <v>Galda</v>
      </c>
      <c r="H23" s="113" t="str">
        <f>_Input!AD23</f>
        <v xml:space="preserve"> +48  885 770 475</v>
      </c>
      <c r="I23" s="113" t="str">
        <f>_Input!AB23</f>
        <v>-</v>
      </c>
      <c r="J23" s="3" t="str">
        <f>_Input!Y23</f>
        <v>Senior Sales Engineer</v>
      </c>
      <c r="K23" s="3" t="str">
        <f t="shared" si="0"/>
        <v>GALDAM</v>
      </c>
      <c r="L23" s="3" t="s">
        <v>138</v>
      </c>
      <c r="M23" s="3" t="s">
        <v>100</v>
      </c>
      <c r="N23" s="3" t="s">
        <v>149</v>
      </c>
      <c r="O23" s="3" t="str">
        <f>_Input!C23</f>
        <v>GALDAM</v>
      </c>
      <c r="P23" s="3" t="str">
        <f t="shared" si="1"/>
        <v>GALDAM@tv</v>
      </c>
    </row>
    <row r="24" spans="1:16" x14ac:dyDescent="0.25">
      <c r="A24" s="3" t="str">
        <f>User!H24</f>
        <v>&amp;ai;GORACZKOM-Person</v>
      </c>
      <c r="B24" s="3" t="str">
        <f>Address!A24</f>
        <v>&amp;ai;GORACZKOM_Address</v>
      </c>
      <c r="C24" s="3" t="str">
        <f>_xlfn.CONCAT("&amp;ai;",_Input!G24)</f>
        <v>&amp;ai;Male</v>
      </c>
      <c r="D24" s="3" t="str">
        <f>_Input!AA24</f>
        <v>Maciej.Goraczko@mpl.mee.com</v>
      </c>
      <c r="E24" s="3" t="s">
        <v>107</v>
      </c>
      <c r="F24" s="3" t="str">
        <f>_Input!E24</f>
        <v>Maciej</v>
      </c>
      <c r="G24" s="3" t="str">
        <f>_Input!D24</f>
        <v>Goraczko</v>
      </c>
      <c r="H24" s="113" t="str">
        <f>_Input!AD24</f>
        <v xml:space="preserve"> +48  885 770 460</v>
      </c>
      <c r="I24" s="113" t="str">
        <f>_Input!AB24</f>
        <v xml:space="preserve"> +48  61 667 21 14</v>
      </c>
      <c r="J24" s="3" t="str">
        <f>_Input!Y24</f>
        <v>Senior Sales Engineer</v>
      </c>
      <c r="K24" s="3" t="str">
        <f t="shared" si="0"/>
        <v>GORACZKOM</v>
      </c>
      <c r="L24" s="3" t="s">
        <v>138</v>
      </c>
      <c r="M24" s="3" t="s">
        <v>100</v>
      </c>
      <c r="N24" s="3" t="s">
        <v>149</v>
      </c>
      <c r="O24" s="3" t="str">
        <f>_Input!C24</f>
        <v>GORACZKOM</v>
      </c>
      <c r="P24" s="3" t="str">
        <f t="shared" si="1"/>
        <v>GORACZKOM@tv</v>
      </c>
    </row>
    <row r="25" spans="1:16" x14ac:dyDescent="0.25">
      <c r="A25" s="3" t="str">
        <f>User!H25</f>
        <v>&amp;ai;GRYZAKL-Person</v>
      </c>
      <c r="B25" s="3" t="str">
        <f>Address!A25</f>
        <v>&amp;ai;GRYZAKL_Address</v>
      </c>
      <c r="C25" s="3" t="str">
        <f>_xlfn.CONCAT("&amp;ai;",_Input!G25)</f>
        <v>&amp;ai;Male</v>
      </c>
      <c r="D25" s="3" t="str">
        <f>_Input!AA25</f>
        <v>Lukasz.Gryzak@mpl.mee.com</v>
      </c>
      <c r="E25" s="3" t="s">
        <v>107</v>
      </c>
      <c r="F25" s="3" t="str">
        <f>_Input!E25</f>
        <v>Lukasz</v>
      </c>
      <c r="G25" s="3" t="str">
        <f>_Input!D25</f>
        <v>Gryzak</v>
      </c>
      <c r="H25" s="113" t="str">
        <f>_Input!AD25</f>
        <v xml:space="preserve"> +48  693 406 308</v>
      </c>
      <c r="I25" s="113" t="str">
        <f>_Input!AB25</f>
        <v>-</v>
      </c>
      <c r="J25" s="3" t="str">
        <f>_Input!Y25</f>
        <v>OEM Regional Leader</v>
      </c>
      <c r="K25" s="3" t="str">
        <f t="shared" si="0"/>
        <v>GRYZAKL</v>
      </c>
      <c r="L25" s="3" t="s">
        <v>138</v>
      </c>
      <c r="M25" s="3" t="s">
        <v>100</v>
      </c>
      <c r="N25" s="3" t="s">
        <v>149</v>
      </c>
      <c r="O25" s="3" t="str">
        <f>_Input!C25</f>
        <v>GRYZAKL</v>
      </c>
      <c r="P25" s="3" t="str">
        <f t="shared" si="1"/>
        <v>GRYZAKL@tv</v>
      </c>
    </row>
    <row r="26" spans="1:16" x14ac:dyDescent="0.25">
      <c r="A26" s="3" t="str">
        <f>User!H26</f>
        <v>&amp;ai;GRZESIAKA-Person</v>
      </c>
      <c r="B26" s="3" t="str">
        <f>Address!A26</f>
        <v>&amp;ai;GRZESIAKA_Address</v>
      </c>
      <c r="C26" s="3" t="str">
        <f>_xlfn.CONCAT("&amp;ai;",_Input!G26)</f>
        <v>&amp;ai;Female</v>
      </c>
      <c r="D26" s="3" t="str">
        <f>_Input!AA26</f>
        <v>Aneta.Grzesiak@mpl.mee.com</v>
      </c>
      <c r="E26" s="3" t="s">
        <v>107</v>
      </c>
      <c r="F26" s="3" t="str">
        <f>_Input!E26</f>
        <v>Aneta</v>
      </c>
      <c r="G26" s="3" t="str">
        <f>_Input!D26</f>
        <v>Grzesiak</v>
      </c>
      <c r="H26" s="113" t="str">
        <f>_Input!AD26</f>
        <v xml:space="preserve"> +48  885 770 447</v>
      </c>
      <c r="I26" s="113" t="str">
        <f>_Input!AB26</f>
        <v xml:space="preserve"> +48  12 347 65 77</v>
      </c>
      <c r="J26" s="3" t="str">
        <f>_Input!Y26</f>
        <v>CEE Customer Service/SAP SD Key User</v>
      </c>
      <c r="K26" s="3" t="str">
        <f t="shared" si="0"/>
        <v>GRZESIAKA</v>
      </c>
      <c r="L26" s="3" t="s">
        <v>138</v>
      </c>
      <c r="M26" s="3" t="s">
        <v>100</v>
      </c>
      <c r="N26" s="3" t="s">
        <v>149</v>
      </c>
      <c r="O26" s="3" t="str">
        <f>_Input!C26</f>
        <v>GRZESIAKA</v>
      </c>
      <c r="P26" s="3" t="str">
        <f t="shared" si="1"/>
        <v>GRZESIAKA@tv</v>
      </c>
    </row>
    <row r="27" spans="1:16" x14ac:dyDescent="0.25">
      <c r="A27" s="3" t="str">
        <f>User!H27</f>
        <v>&amp;ai;HAJAST-Person</v>
      </c>
      <c r="B27" s="3" t="str">
        <f>Address!A27</f>
        <v>&amp;ai;HAJAST_Address</v>
      </c>
      <c r="C27" s="3" t="str">
        <f>_xlfn.CONCAT("&amp;ai;",_Input!G27)</f>
        <v>&amp;ai;Male</v>
      </c>
      <c r="D27" s="3" t="str">
        <f>_Input!AA27</f>
        <v>Tamas.Hajas@mpl.mee.com</v>
      </c>
      <c r="E27" s="3" t="s">
        <v>107</v>
      </c>
      <c r="F27" s="3" t="str">
        <f>_Input!E27</f>
        <v>Tamas</v>
      </c>
      <c r="G27" s="3" t="str">
        <f>_Input!D27</f>
        <v>Hajas</v>
      </c>
      <c r="H27" s="113" t="str">
        <f>_Input!AD27</f>
        <v xml:space="preserve"> +36 70 3252 270</v>
      </c>
      <c r="I27" s="113" t="str">
        <f>_Input!AB27</f>
        <v>-</v>
      </c>
      <c r="J27" s="3" t="str">
        <f>_Input!Y27</f>
        <v>Sales Enginieer</v>
      </c>
      <c r="K27" s="3" t="str">
        <f t="shared" si="0"/>
        <v>HAJAST</v>
      </c>
      <c r="L27" s="3" t="s">
        <v>138</v>
      </c>
      <c r="M27" s="3" t="s">
        <v>100</v>
      </c>
      <c r="N27" s="3" t="s">
        <v>149</v>
      </c>
      <c r="O27" s="3" t="str">
        <f>_Input!C27</f>
        <v>HAJAST</v>
      </c>
      <c r="P27" s="3" t="str">
        <f t="shared" si="1"/>
        <v>HAJAST@tv</v>
      </c>
    </row>
    <row r="28" spans="1:16" x14ac:dyDescent="0.25">
      <c r="A28" s="3" t="str">
        <f>User!H28</f>
        <v>&amp;ai;HARANCZYKM-Person</v>
      </c>
      <c r="B28" s="3" t="str">
        <f>Address!A28</f>
        <v>&amp;ai;HARANCZYKM_Address</v>
      </c>
      <c r="C28" s="3" t="str">
        <f>_xlfn.CONCAT("&amp;ai;",_Input!G28)</f>
        <v>&amp;ai;Male</v>
      </c>
      <c r="D28" s="3" t="str">
        <f>_Input!AA28</f>
        <v>Maciej.Haranczyk@mpl.mee.com</v>
      </c>
      <c r="E28" s="3" t="s">
        <v>107</v>
      </c>
      <c r="F28" s="3" t="str">
        <f>_Input!E28</f>
        <v>Maciej</v>
      </c>
      <c r="G28" s="3" t="str">
        <f>_Input!D28</f>
        <v>Haranczyk</v>
      </c>
      <c r="H28" s="113" t="str">
        <f>_Input!AD28</f>
        <v xml:space="preserve"> +48  693 148  814</v>
      </c>
      <c r="I28" s="113" t="str">
        <f>_Input!AB28</f>
        <v xml:space="preserve"> +48  12 347 65 07</v>
      </c>
      <c r="J28" s="3" t="str">
        <f>_Input!Y28</f>
        <v>FA Service Engineer</v>
      </c>
      <c r="K28" s="3" t="str">
        <f t="shared" si="0"/>
        <v>HARANCZYKM</v>
      </c>
      <c r="L28" s="3" t="s">
        <v>138</v>
      </c>
      <c r="M28" s="3" t="s">
        <v>100</v>
      </c>
      <c r="N28" s="3" t="s">
        <v>149</v>
      </c>
      <c r="O28" s="3" t="str">
        <f>_Input!C28</f>
        <v>HARANCZYKM</v>
      </c>
      <c r="P28" s="3" t="str">
        <f t="shared" si="1"/>
        <v>HARANCZYKM@tv</v>
      </c>
    </row>
    <row r="29" spans="1:16" x14ac:dyDescent="0.25">
      <c r="A29" s="3" t="str">
        <f>User!H29</f>
        <v>&amp;ai;INDREIG-Person</v>
      </c>
      <c r="B29" s="3" t="str">
        <f>Address!A29</f>
        <v>&amp;ai;INDREIG_Address</v>
      </c>
      <c r="C29" s="3" t="str">
        <f>_xlfn.CONCAT("&amp;ai;",_Input!G29)</f>
        <v>&amp;ai;Male</v>
      </c>
      <c r="D29" s="3" t="str">
        <f>_Input!AA29</f>
        <v>Gheorghe.Indrei@mpl.mee.com</v>
      </c>
      <c r="E29" s="3" t="s">
        <v>107</v>
      </c>
      <c r="F29" s="3" t="str">
        <f>_Input!E29</f>
        <v>Gheorghe</v>
      </c>
      <c r="G29" s="3" t="str">
        <f>_Input!D29</f>
        <v>Indrei</v>
      </c>
      <c r="H29" s="113" t="str">
        <f>_Input!AD29</f>
        <v xml:space="preserve"> +40 73 5317 178</v>
      </c>
      <c r="I29" s="113" t="str">
        <f>_Input!AB29</f>
        <v>-</v>
      </c>
      <c r="J29" s="3" t="str">
        <f>_Input!Y29</f>
        <v>Sales Coordinator Automotive &amp; Electronics</v>
      </c>
      <c r="K29" s="3" t="str">
        <f t="shared" si="0"/>
        <v>INDREIG</v>
      </c>
      <c r="L29" s="3" t="s">
        <v>138</v>
      </c>
      <c r="M29" s="3" t="s">
        <v>100</v>
      </c>
      <c r="N29" s="3" t="s">
        <v>149</v>
      </c>
      <c r="O29" s="3" t="str">
        <f>_Input!C29</f>
        <v>INDREIG</v>
      </c>
      <c r="P29" s="3" t="str">
        <f t="shared" si="1"/>
        <v>INDREIG@tv</v>
      </c>
    </row>
    <row r="30" spans="1:16" x14ac:dyDescent="0.25">
      <c r="A30" s="3" t="str">
        <f>User!H30</f>
        <v>&amp;ai;JACZEWSKIM-Person</v>
      </c>
      <c r="B30" s="3" t="str">
        <f>Address!A30</f>
        <v>&amp;ai;JACZEWSKIM_Address</v>
      </c>
      <c r="C30" s="3" t="str">
        <f>_xlfn.CONCAT("&amp;ai;",_Input!G30)</f>
        <v>&amp;ai;Male</v>
      </c>
      <c r="D30" s="3" t="str">
        <f>_Input!AA30</f>
        <v>Marcin.Jaczewski@mpl.mee.com</v>
      </c>
      <c r="E30" s="3" t="s">
        <v>107</v>
      </c>
      <c r="F30" s="3" t="str">
        <f>_Input!E30</f>
        <v>Marcin</v>
      </c>
      <c r="G30" s="3" t="str">
        <f>_Input!D30</f>
        <v>Jaczewski</v>
      </c>
      <c r="H30" s="113" t="str">
        <f>_Input!AD30</f>
        <v xml:space="preserve"> +48  605 574 159</v>
      </c>
      <c r="I30" s="113" t="str">
        <f>_Input!AB30</f>
        <v xml:space="preserve"> +48  22 468 27 02</v>
      </c>
      <c r="J30" s="3" t="str">
        <f>_Input!Y30</f>
        <v>Sales Manager Central Eastern Europe</v>
      </c>
      <c r="K30" s="3" t="str">
        <f t="shared" si="0"/>
        <v>JACZEWSKIM</v>
      </c>
      <c r="L30" s="3" t="s">
        <v>138</v>
      </c>
      <c r="M30" s="3" t="s">
        <v>100</v>
      </c>
      <c r="N30" s="3" t="s">
        <v>149</v>
      </c>
      <c r="O30" s="3" t="str">
        <f>_Input!C30</f>
        <v>JACZEWSKIM</v>
      </c>
      <c r="P30" s="3" t="str">
        <f t="shared" si="1"/>
        <v>JACZEWSKIM@tv</v>
      </c>
    </row>
    <row r="31" spans="1:16" x14ac:dyDescent="0.25">
      <c r="A31" s="3" t="str">
        <f>User!H31</f>
        <v>&amp;ai;JANIKR-Person</v>
      </c>
      <c r="B31" s="3" t="str">
        <f>Address!A31</f>
        <v>&amp;ai;JANIKR_Address</v>
      </c>
      <c r="C31" s="3" t="str">
        <f>_xlfn.CONCAT("&amp;ai;",_Input!G31)</f>
        <v>&amp;ai;Male</v>
      </c>
      <c r="D31" s="3" t="str">
        <f>_Input!AA31</f>
        <v>Roman.Janik@mpl.mee.com</v>
      </c>
      <c r="E31" s="3" t="s">
        <v>107</v>
      </c>
      <c r="F31" s="3" t="str">
        <f>_Input!E31</f>
        <v>Roman</v>
      </c>
      <c r="G31" s="3" t="str">
        <f>_Input!D31</f>
        <v>Janik</v>
      </c>
      <c r="H31" s="113" t="str">
        <f>_Input!AD31</f>
        <v xml:space="preserve"> +48  693 406 364</v>
      </c>
      <c r="I31" s="113" t="str">
        <f>_Input!AB31</f>
        <v xml:space="preserve"> +48  61 667 21 07</v>
      </c>
      <c r="J31" s="3" t="str">
        <f>_Input!Y31</f>
        <v>Life&amp;Science Vertical Industry Coordinator</v>
      </c>
      <c r="K31" s="3" t="str">
        <f t="shared" si="0"/>
        <v>JANIKR</v>
      </c>
      <c r="L31" s="3" t="s">
        <v>138</v>
      </c>
      <c r="M31" s="3" t="s">
        <v>100</v>
      </c>
      <c r="N31" s="3" t="s">
        <v>149</v>
      </c>
      <c r="O31" s="3" t="str">
        <f>_Input!C31</f>
        <v>JANIKR</v>
      </c>
      <c r="P31" s="3" t="str">
        <f t="shared" si="1"/>
        <v>JANIKR@tv</v>
      </c>
    </row>
    <row r="32" spans="1:16" x14ac:dyDescent="0.25">
      <c r="A32" s="3" t="str">
        <f>User!H32</f>
        <v>&amp;ai;JEDYNAKB-Person</v>
      </c>
      <c r="B32" s="3" t="str">
        <f>Address!A32</f>
        <v>&amp;ai;JEDYNAKB_Address</v>
      </c>
      <c r="C32" s="3" t="str">
        <f>_xlfn.CONCAT("&amp;ai;",_Input!G32)</f>
        <v>&amp;ai;Male</v>
      </c>
      <c r="D32" s="3" t="str">
        <f>_Input!AA32</f>
        <v>Bartosz.Jedynak@mpl.mee.com</v>
      </c>
      <c r="E32" s="3" t="s">
        <v>107</v>
      </c>
      <c r="F32" s="3" t="str">
        <f>_Input!E32</f>
        <v>Bartosz</v>
      </c>
      <c r="G32" s="3" t="str">
        <f>_Input!D32</f>
        <v>Jedynak</v>
      </c>
      <c r="H32" s="113" t="str">
        <f>_Input!AD32</f>
        <v xml:space="preserve"> +48  661 907 107</v>
      </c>
      <c r="I32" s="113" t="str">
        <f>_Input!AB32</f>
        <v xml:space="preserve"> +48  12 347 65 72</v>
      </c>
      <c r="J32" s="3" t="str">
        <f>_Input!Y32</f>
        <v>Senior CNC&amp;FA Service Engineer</v>
      </c>
      <c r="K32" s="3" t="str">
        <f t="shared" si="0"/>
        <v>JEDYNAKB</v>
      </c>
      <c r="L32" s="3" t="s">
        <v>138</v>
      </c>
      <c r="M32" s="3" t="s">
        <v>100</v>
      </c>
      <c r="N32" s="3" t="s">
        <v>149</v>
      </c>
      <c r="O32" s="3" t="str">
        <f>_Input!C32</f>
        <v>JEDYNAKB</v>
      </c>
      <c r="P32" s="3" t="str">
        <f t="shared" si="1"/>
        <v>JEDYNAKB@tv</v>
      </c>
    </row>
    <row r="33" spans="1:16" x14ac:dyDescent="0.25">
      <c r="A33" s="3" t="str">
        <f>User!H33</f>
        <v>&amp;ai;JEDYNAKW-Person</v>
      </c>
      <c r="B33" s="3" t="str">
        <f>Address!A33</f>
        <v>&amp;ai;JEDYNAKW_Address</v>
      </c>
      <c r="C33" s="3" t="str">
        <f>_xlfn.CONCAT("&amp;ai;",_Input!G33)</f>
        <v>&amp;ai;Male</v>
      </c>
      <c r="D33" s="3" t="str">
        <f>_Input!AA33</f>
        <v>Wojciech.Jedynak@mpl.mee.com</v>
      </c>
      <c r="E33" s="3" t="s">
        <v>107</v>
      </c>
      <c r="F33" s="3" t="str">
        <f>_Input!E33</f>
        <v>Wojciech</v>
      </c>
      <c r="G33" s="3" t="str">
        <f>_Input!D33</f>
        <v>Jedynak</v>
      </c>
      <c r="H33" s="113" t="str">
        <f>_Input!AD33</f>
        <v xml:space="preserve"> +48  693 433 403</v>
      </c>
      <c r="I33" s="113" t="str">
        <f>_Input!AB33</f>
        <v xml:space="preserve"> +48  12 347 65 89</v>
      </c>
      <c r="J33" s="3" t="str">
        <f>_Input!Y33</f>
        <v>CNC&amp;FA Service Engineer</v>
      </c>
      <c r="K33" s="3" t="str">
        <f t="shared" si="0"/>
        <v>JEDYNAKW</v>
      </c>
      <c r="L33" s="3" t="s">
        <v>138</v>
      </c>
      <c r="M33" s="3" t="s">
        <v>100</v>
      </c>
      <c r="N33" s="3" t="s">
        <v>149</v>
      </c>
      <c r="O33" s="3" t="str">
        <f>_Input!C33</f>
        <v>JEDYNAKW</v>
      </c>
      <c r="P33" s="3" t="str">
        <f t="shared" si="1"/>
        <v>JEDYNAKW@tv</v>
      </c>
    </row>
    <row r="34" spans="1:16" x14ac:dyDescent="0.25">
      <c r="A34" s="3" t="str">
        <f>User!H34</f>
        <v>&amp;ai;KAMINSKAK-Person</v>
      </c>
      <c r="B34" s="3" t="str">
        <f>Address!A34</f>
        <v>&amp;ai;KAMINSKAK_Address</v>
      </c>
      <c r="C34" s="3" t="str">
        <f>_xlfn.CONCAT("&amp;ai;",_Input!G34)</f>
        <v>&amp;ai;Female</v>
      </c>
      <c r="D34" s="3" t="str">
        <f>_Input!AA34</f>
        <v>Katarzyna.Kaminska@mpl.mee.com</v>
      </c>
      <c r="E34" s="3" t="s">
        <v>107</v>
      </c>
      <c r="F34" s="3" t="str">
        <f>_Input!E34</f>
        <v>Katarzyna</v>
      </c>
      <c r="G34" s="3" t="str">
        <f>_Input!D34</f>
        <v>Kaminska</v>
      </c>
      <c r="H34" s="113" t="str">
        <f>_Input!AD34</f>
        <v xml:space="preserve"> +48  885 770 535</v>
      </c>
      <c r="I34" s="113" t="str">
        <f>_Input!AB34</f>
        <v xml:space="preserve"> +48  12 347 65 35</v>
      </c>
      <c r="J34" s="3" t="str">
        <f>_Input!Y34</f>
        <v>CEE Customer Service</v>
      </c>
      <c r="K34" s="3" t="str">
        <f t="shared" si="0"/>
        <v>KAMINSKAK</v>
      </c>
      <c r="L34" s="3" t="s">
        <v>138</v>
      </c>
      <c r="M34" s="3" t="s">
        <v>100</v>
      </c>
      <c r="N34" s="3" t="s">
        <v>149</v>
      </c>
      <c r="O34" s="3" t="str">
        <f>_Input!C34</f>
        <v>KAMINSKAK</v>
      </c>
      <c r="P34" s="3" t="str">
        <f t="shared" si="1"/>
        <v>KAMINSKAK@tv</v>
      </c>
    </row>
    <row r="35" spans="1:16" x14ac:dyDescent="0.25">
      <c r="A35" s="3" t="str">
        <f>User!H35</f>
        <v>&amp;ai;KASPERCZYKM-Person</v>
      </c>
      <c r="B35" s="3" t="str">
        <f>Address!A35</f>
        <v>&amp;ai;KASPERCZYKM_Address</v>
      </c>
      <c r="C35" s="3" t="str">
        <f>_xlfn.CONCAT("&amp;ai;",_Input!G35)</f>
        <v>&amp;ai;Male</v>
      </c>
      <c r="D35" s="3" t="str">
        <f>_Input!AA35</f>
        <v>Marcin.Kasperczyk@mpl.mee.com</v>
      </c>
      <c r="E35" s="3" t="s">
        <v>107</v>
      </c>
      <c r="F35" s="3" t="str">
        <f>_Input!E35</f>
        <v>Marcin</v>
      </c>
      <c r="G35" s="3" t="str">
        <f>_Input!D35</f>
        <v>Kasperczyk</v>
      </c>
      <c r="H35" s="113" t="str">
        <f>_Input!AD35</f>
        <v xml:space="preserve"> +48  693 338 541</v>
      </c>
      <c r="I35" s="113" t="str">
        <f>_Input!AB35</f>
        <v xml:space="preserve"> +48  12 347 65 36</v>
      </c>
      <c r="J35" s="3" t="str">
        <f>_Input!Y35</f>
        <v>Robot Technical Support&amp;Senior Service Engineer</v>
      </c>
      <c r="K35" s="3" t="str">
        <f t="shared" si="0"/>
        <v>KASPERCZYKM</v>
      </c>
      <c r="L35" s="3" t="s">
        <v>138</v>
      </c>
      <c r="M35" s="3" t="s">
        <v>100</v>
      </c>
      <c r="N35" s="3" t="s">
        <v>149</v>
      </c>
      <c r="O35" s="3" t="str">
        <f>_Input!C35</f>
        <v>KASPERCZYKM</v>
      </c>
      <c r="P35" s="3" t="str">
        <f t="shared" si="1"/>
        <v>KASPERCZYKM@tv</v>
      </c>
    </row>
    <row r="36" spans="1:16" x14ac:dyDescent="0.25">
      <c r="A36" s="3" t="str">
        <f>User!H36</f>
        <v>&amp;ai;KEREKC-Person</v>
      </c>
      <c r="B36" s="3" t="str">
        <f>Address!A36</f>
        <v>&amp;ai;KEREKC_Address</v>
      </c>
      <c r="C36" s="3" t="str">
        <f>_xlfn.CONCAT("&amp;ai;",_Input!G36)</f>
        <v>&amp;ai;Female</v>
      </c>
      <c r="D36" s="3" t="str">
        <f>_Input!AA36</f>
        <v>Cintia.Kerek@mpl.mee.com</v>
      </c>
      <c r="E36" s="3" t="s">
        <v>107</v>
      </c>
      <c r="F36" s="3" t="str">
        <f>_Input!E36</f>
        <v>Cintia</v>
      </c>
      <c r="G36" s="3" t="str">
        <f>_Input!D36</f>
        <v>Kerek</v>
      </c>
      <c r="H36" s="113" t="str">
        <f>_Input!AD36</f>
        <v xml:space="preserve"> +36 70 4328 274</v>
      </c>
      <c r="I36" s="113" t="str">
        <f>_Input!AB36</f>
        <v>-</v>
      </c>
      <c r="J36" s="3" t="str">
        <f>_Input!Y36</f>
        <v>Sales Desk Support - Sales Assistant</v>
      </c>
      <c r="K36" s="3" t="str">
        <f t="shared" si="0"/>
        <v>KEREKC</v>
      </c>
      <c r="L36" s="3" t="s">
        <v>138</v>
      </c>
      <c r="M36" s="3" t="s">
        <v>100</v>
      </c>
      <c r="N36" s="3" t="s">
        <v>149</v>
      </c>
      <c r="O36" s="3" t="str">
        <f>_Input!C36</f>
        <v>KEREKC</v>
      </c>
      <c r="P36" s="3" t="str">
        <f t="shared" si="1"/>
        <v>KEREKC@tv</v>
      </c>
    </row>
    <row r="37" spans="1:16" x14ac:dyDescent="0.25">
      <c r="A37" s="3" t="str">
        <f>User!H37</f>
        <v>&amp;ai;KOCJANK-Person</v>
      </c>
      <c r="B37" s="3" t="str">
        <f>Address!A37</f>
        <v>&amp;ai;KOCJANK_Address</v>
      </c>
      <c r="C37" s="3" t="str">
        <f>_xlfn.CONCAT("&amp;ai;",_Input!G37)</f>
        <v>&amp;ai;Female</v>
      </c>
      <c r="D37" s="3" t="str">
        <f>_Input!AA37</f>
        <v>Karolina.Kocjan@mpl.mee.com</v>
      </c>
      <c r="E37" s="3" t="s">
        <v>107</v>
      </c>
      <c r="F37" s="3" t="str">
        <f>_Input!E37</f>
        <v>Karolina</v>
      </c>
      <c r="G37" s="3" t="str">
        <f>_Input!D37</f>
        <v>Kocjan</v>
      </c>
      <c r="H37" s="113" t="str">
        <f>_Input!AD37</f>
        <v>-</v>
      </c>
      <c r="I37" s="113" t="str">
        <f>_Input!AB37</f>
        <v xml:space="preserve"> +48  12 347 66 07</v>
      </c>
      <c r="J37" s="3" t="str">
        <f>_Input!Y37</f>
        <v>CEE Customer Service Junior Specialist</v>
      </c>
      <c r="K37" s="3" t="str">
        <f t="shared" si="0"/>
        <v>KOCJANK</v>
      </c>
      <c r="L37" s="3" t="s">
        <v>138</v>
      </c>
      <c r="M37" s="3" t="s">
        <v>100</v>
      </c>
      <c r="N37" s="3" t="s">
        <v>149</v>
      </c>
      <c r="O37" s="3" t="str">
        <f>_Input!C37</f>
        <v>KOCJANK</v>
      </c>
      <c r="P37" s="3" t="str">
        <f t="shared" si="1"/>
        <v>KOCJANK@tv</v>
      </c>
    </row>
    <row r="38" spans="1:16" x14ac:dyDescent="0.25">
      <c r="A38" s="3" t="str">
        <f>User!H38</f>
        <v>&amp;ai;KOPACZJ-Person</v>
      </c>
      <c r="B38" s="3" t="str">
        <f>Address!A38</f>
        <v>&amp;ai;KOPACZJ_Address</v>
      </c>
      <c r="C38" s="3" t="str">
        <f>_xlfn.CONCAT("&amp;ai;",_Input!G38)</f>
        <v>&amp;ai;Male</v>
      </c>
      <c r="D38" s="3" t="str">
        <f>_Input!AA38</f>
        <v>Jakub.Kopacz@mpl.mee.com</v>
      </c>
      <c r="E38" s="3" t="s">
        <v>107</v>
      </c>
      <c r="F38" s="3" t="str">
        <f>_Input!E38</f>
        <v>Jakub</v>
      </c>
      <c r="G38" s="3" t="str">
        <f>_Input!D38</f>
        <v>Kopacz</v>
      </c>
      <c r="H38" s="113" t="str">
        <f>_Input!AD38</f>
        <v xml:space="preserve"> +48  669 303 703</v>
      </c>
      <c r="I38" s="113" t="str">
        <f>_Input!AB38</f>
        <v xml:space="preserve"> +48  12 347 65 38</v>
      </c>
      <c r="J38" s="3" t="str">
        <f>_Input!Y38</f>
        <v>IT Team Leader &amp; Polish Branch SAP Coordinator</v>
      </c>
      <c r="K38" s="3" t="str">
        <f t="shared" si="0"/>
        <v>KOPACZJ</v>
      </c>
      <c r="L38" s="3" t="s">
        <v>138</v>
      </c>
      <c r="M38" s="3" t="s">
        <v>100</v>
      </c>
      <c r="N38" s="3" t="s">
        <v>149</v>
      </c>
      <c r="O38" s="3" t="str">
        <f>_Input!C38</f>
        <v>KOPACZJ</v>
      </c>
      <c r="P38" s="3" t="str">
        <f t="shared" si="1"/>
        <v>KOPACZJ@tv</v>
      </c>
    </row>
    <row r="39" spans="1:16" x14ac:dyDescent="0.25">
      <c r="A39" s="3" t="str">
        <f>User!H39</f>
        <v>&amp;ai;KOZIOLG-Person</v>
      </c>
      <c r="B39" s="3" t="str">
        <f>Address!A39</f>
        <v>&amp;ai;KOZIOLG_Address</v>
      </c>
      <c r="C39" s="3" t="str">
        <f>_xlfn.CONCAT("&amp;ai;",_Input!G39)</f>
        <v>&amp;ai;Male</v>
      </c>
      <c r="D39" s="3" t="str">
        <f>_Input!AA39</f>
        <v>Grzegorz.Koziol@mpl.mee.com</v>
      </c>
      <c r="E39" s="3" t="s">
        <v>107</v>
      </c>
      <c r="F39" s="3" t="str">
        <f>_Input!E39</f>
        <v>Grzegorz</v>
      </c>
      <c r="G39" s="3" t="str">
        <f>_Input!D39</f>
        <v>Koziol</v>
      </c>
      <c r="H39" s="113" t="str">
        <f>_Input!AD39</f>
        <v xml:space="preserve"> +48  697 637 607</v>
      </c>
      <c r="I39" s="113" t="str">
        <f>_Input!AB39</f>
        <v xml:space="preserve"> +48  12 347 65 24</v>
      </c>
      <c r="J39" s="3" t="str">
        <f>_Input!Y39</f>
        <v>Inverter Product Manager</v>
      </c>
      <c r="K39" s="3" t="str">
        <f t="shared" si="0"/>
        <v>KOZIOLG</v>
      </c>
      <c r="L39" s="3" t="s">
        <v>138</v>
      </c>
      <c r="M39" s="3" t="s">
        <v>100</v>
      </c>
      <c r="N39" s="3" t="s">
        <v>149</v>
      </c>
      <c r="O39" s="3" t="str">
        <f>_Input!C39</f>
        <v>KOZIOLG</v>
      </c>
      <c r="P39" s="3" t="str">
        <f t="shared" si="1"/>
        <v>KOZIOLG@tv</v>
      </c>
    </row>
    <row r="40" spans="1:16" x14ac:dyDescent="0.25">
      <c r="A40" s="3" t="str">
        <f>User!H40</f>
        <v>&amp;ai;KRAWCZYKZ-Person</v>
      </c>
      <c r="B40" s="3" t="str">
        <f>Address!A40</f>
        <v>&amp;ai;KRAWCZYKZ_Address</v>
      </c>
      <c r="C40" s="3" t="str">
        <f>_xlfn.CONCAT("&amp;ai;",_Input!G40)</f>
        <v>&amp;ai;Male</v>
      </c>
      <c r="D40" s="3" t="str">
        <f>_Input!AA40</f>
        <v>Zenon.Krawczyk@mpl.mee.com</v>
      </c>
      <c r="E40" s="3" t="s">
        <v>107</v>
      </c>
      <c r="F40" s="3" t="str">
        <f>_Input!E40</f>
        <v>Zenon</v>
      </c>
      <c r="G40" s="3" t="str">
        <f>_Input!D40</f>
        <v>Krawczyk</v>
      </c>
      <c r="H40" s="113" t="str">
        <f>_Input!AD40</f>
        <v xml:space="preserve"> +48  607 169 916</v>
      </c>
      <c r="I40" s="113" t="str">
        <f>_Input!AB40</f>
        <v xml:space="preserve"> +48  12 347 65 31</v>
      </c>
      <c r="J40" s="3" t="str">
        <f>_Input!Y40</f>
        <v>CNC Technical Support&amp;Senior Service Engineer</v>
      </c>
      <c r="K40" s="3" t="str">
        <f t="shared" si="0"/>
        <v>KRAWCZYKZ</v>
      </c>
      <c r="L40" s="3" t="s">
        <v>138</v>
      </c>
      <c r="M40" s="3" t="s">
        <v>100</v>
      </c>
      <c r="N40" s="3" t="s">
        <v>149</v>
      </c>
      <c r="O40" s="3" t="str">
        <f>_Input!C40</f>
        <v>KRAWCZYKZ</v>
      </c>
      <c r="P40" s="3" t="str">
        <f t="shared" si="1"/>
        <v>KRAWCZYKZ@tv</v>
      </c>
    </row>
    <row r="41" spans="1:16" x14ac:dyDescent="0.25">
      <c r="A41" s="3" t="str">
        <f>User!H41</f>
        <v>&amp;ai;KROLM-Person</v>
      </c>
      <c r="B41" s="3" t="str">
        <f>Address!A41</f>
        <v>&amp;ai;KROLM_Address</v>
      </c>
      <c r="C41" s="3" t="str">
        <f>_xlfn.CONCAT("&amp;ai;",_Input!G41)</f>
        <v>&amp;ai;Male</v>
      </c>
      <c r="D41" s="3" t="str">
        <f>_Input!AA41</f>
        <v>Michal.Krol@mpl.mee.com</v>
      </c>
      <c r="E41" s="3" t="s">
        <v>107</v>
      </c>
      <c r="F41" s="3" t="str">
        <f>_Input!E41</f>
        <v>Michal</v>
      </c>
      <c r="G41" s="3" t="str">
        <f>_Input!D41</f>
        <v>Krol</v>
      </c>
      <c r="H41" s="113" t="str">
        <f>_Input!AD41</f>
        <v xml:space="preserve"> +48  661 955 801</v>
      </c>
      <c r="I41" s="113" t="str">
        <f>_Input!AB41</f>
        <v xml:space="preserve"> +48  12 347 65 52</v>
      </c>
      <c r="J41" s="3" t="str">
        <f>_Input!Y41</f>
        <v>Indirect Sales Team Leader</v>
      </c>
      <c r="K41" s="3" t="str">
        <f t="shared" si="0"/>
        <v>KROLM</v>
      </c>
      <c r="L41" s="3" t="s">
        <v>138</v>
      </c>
      <c r="M41" s="3" t="s">
        <v>100</v>
      </c>
      <c r="N41" s="3" t="s">
        <v>149</v>
      </c>
      <c r="O41" s="3" t="str">
        <f>_Input!C41</f>
        <v>KROLM</v>
      </c>
      <c r="P41" s="3" t="str">
        <f t="shared" si="1"/>
        <v>KROLM@tv</v>
      </c>
    </row>
    <row r="42" spans="1:16" x14ac:dyDescent="0.25">
      <c r="A42" s="3" t="str">
        <f>User!H42</f>
        <v>&amp;ai;KROWIAKK-Person</v>
      </c>
      <c r="B42" s="3" t="str">
        <f>Address!A42</f>
        <v>&amp;ai;KROWIAKK_Address</v>
      </c>
      <c r="C42" s="3" t="str">
        <f>_xlfn.CONCAT("&amp;ai;",_Input!G42)</f>
        <v>&amp;ai;Male</v>
      </c>
      <c r="D42" s="3" t="str">
        <f>_Input!AA42</f>
        <v>Karol.Krowiak@mpl.mee.com</v>
      </c>
      <c r="E42" s="3" t="s">
        <v>107</v>
      </c>
      <c r="F42" s="3" t="str">
        <f>_Input!E42</f>
        <v>Karol</v>
      </c>
      <c r="G42" s="3" t="str">
        <f>_Input!D42</f>
        <v>Krowiak</v>
      </c>
      <c r="H42" s="113" t="str">
        <f>_Input!AD42</f>
        <v xml:space="preserve"> +48  667 366 636</v>
      </c>
      <c r="I42" s="113" t="str">
        <f>_Input!AB42</f>
        <v xml:space="preserve"> +48  12 347 65 49</v>
      </c>
      <c r="J42" s="3" t="str">
        <f>_Input!Y42</f>
        <v>Compact PLC &amp; HMI Product Manager</v>
      </c>
      <c r="K42" s="3" t="str">
        <f t="shared" si="0"/>
        <v>KROWIAKK</v>
      </c>
      <c r="L42" s="3" t="s">
        <v>138</v>
      </c>
      <c r="M42" s="3" t="s">
        <v>100</v>
      </c>
      <c r="N42" s="3" t="s">
        <v>149</v>
      </c>
      <c r="O42" s="3" t="str">
        <f>_Input!C42</f>
        <v>KROWIAKK</v>
      </c>
      <c r="P42" s="3" t="str">
        <f t="shared" si="1"/>
        <v>KROWIAKK@tv</v>
      </c>
    </row>
    <row r="43" spans="1:16" x14ac:dyDescent="0.25">
      <c r="A43" s="3" t="str">
        <f>User!H43</f>
        <v>&amp;ai;KUCHTAM-Person</v>
      </c>
      <c r="B43" s="3" t="str">
        <f>Address!A43</f>
        <v>&amp;ai;KUCHTAM_Address</v>
      </c>
      <c r="C43" s="3" t="str">
        <f>_xlfn.CONCAT("&amp;ai;",_Input!G43)</f>
        <v>&amp;ai;Male</v>
      </c>
      <c r="D43" s="3" t="str">
        <f>_Input!AA43</f>
        <v>Marek.Kuchta@meg.mee.com</v>
      </c>
      <c r="E43" s="3" t="s">
        <v>107</v>
      </c>
      <c r="F43" s="3" t="str">
        <f>_Input!E43</f>
        <v>Marek</v>
      </c>
      <c r="G43" s="3" t="str">
        <f>_Input!D43</f>
        <v>Kuchta</v>
      </c>
      <c r="H43" s="113" t="str">
        <f>_Input!AD43</f>
        <v xml:space="preserve"> +48  661 163 103</v>
      </c>
      <c r="I43" s="113" t="str">
        <f>_Input!AB43</f>
        <v xml:space="preserve"> +48  61 667 21 09</v>
      </c>
      <c r="J43" s="3" t="str">
        <f>_Input!Y43</f>
        <v>Senior Sales Engineer</v>
      </c>
      <c r="K43" s="3" t="str">
        <f t="shared" si="0"/>
        <v>KUCHTAM</v>
      </c>
      <c r="L43" s="3" t="s">
        <v>138</v>
      </c>
      <c r="M43" s="3" t="s">
        <v>100</v>
      </c>
      <c r="N43" s="3" t="s">
        <v>149</v>
      </c>
      <c r="O43" s="3" t="str">
        <f>_Input!C43</f>
        <v>KUCHTAM</v>
      </c>
      <c r="P43" s="3" t="str">
        <f t="shared" si="1"/>
        <v>KUCHTAM@tv</v>
      </c>
    </row>
    <row r="44" spans="1:16" x14ac:dyDescent="0.25">
      <c r="A44" s="3" t="str">
        <f>User!H44</f>
        <v>&amp;ai;KULAK-Person</v>
      </c>
      <c r="B44" s="3" t="str">
        <f>Address!A44</f>
        <v>&amp;ai;KULAK_Address</v>
      </c>
      <c r="C44" s="3" t="str">
        <f>_xlfn.CONCAT("&amp;ai;",_Input!G44)</f>
        <v>&amp;ai;Male</v>
      </c>
      <c r="D44" s="3" t="str">
        <f>_Input!AA44</f>
        <v>Krzysztof.Kula@mpl.mee.com</v>
      </c>
      <c r="E44" s="3" t="s">
        <v>107</v>
      </c>
      <c r="F44" s="3" t="str">
        <f>_Input!E44</f>
        <v>Krzysztof</v>
      </c>
      <c r="G44" s="3" t="str">
        <f>_Input!D44</f>
        <v>Kula</v>
      </c>
      <c r="H44" s="113" t="str">
        <f>_Input!AD44</f>
        <v xml:space="preserve"> +48  693 535 001</v>
      </c>
      <c r="I44" s="113" t="str">
        <f>_Input!AB44</f>
        <v xml:space="preserve"> +48  22 468 27 10</v>
      </c>
      <c r="J44" s="3" t="str">
        <f>_Input!Y44</f>
        <v>Senior Sales Engineer</v>
      </c>
      <c r="K44" s="3" t="str">
        <f t="shared" si="0"/>
        <v>KULAK</v>
      </c>
      <c r="L44" s="3" t="s">
        <v>138</v>
      </c>
      <c r="M44" s="3" t="s">
        <v>100</v>
      </c>
      <c r="N44" s="3" t="s">
        <v>149</v>
      </c>
      <c r="O44" s="3" t="str">
        <f>_Input!C44</f>
        <v>KULAK</v>
      </c>
      <c r="P44" s="3" t="str">
        <f t="shared" si="1"/>
        <v>KULAK@tv</v>
      </c>
    </row>
    <row r="45" spans="1:16" x14ac:dyDescent="0.25">
      <c r="A45" s="3" t="str">
        <f>User!H45</f>
        <v>&amp;ai;KWIATKOWSKIJ-Person</v>
      </c>
      <c r="B45" s="3" t="str">
        <f>Address!A45</f>
        <v>&amp;ai;KWIATKOWSKIJ_Address</v>
      </c>
      <c r="C45" s="3" t="str">
        <f>_xlfn.CONCAT("&amp;ai;",_Input!G45)</f>
        <v>&amp;ai;Male</v>
      </c>
      <c r="D45" s="3" t="str">
        <f>_Input!AA45</f>
        <v>Jakub.Kwiatkowski@mpl.mee.com</v>
      </c>
      <c r="E45" s="3" t="s">
        <v>107</v>
      </c>
      <c r="F45" s="3" t="str">
        <f>_Input!E45</f>
        <v>Jakub</v>
      </c>
      <c r="G45" s="3" t="str">
        <f>_Input!D45</f>
        <v>Kwiatkowski</v>
      </c>
      <c r="H45" s="113" t="str">
        <f>_Input!AD45</f>
        <v xml:space="preserve"> +48  601 310 816</v>
      </c>
      <c r="I45" s="113" t="str">
        <f>_Input!AB45</f>
        <v xml:space="preserve"> +48  22 468 27 04</v>
      </c>
      <c r="J45" s="3" t="str">
        <f>_Input!Y45</f>
        <v>Servo Product Manager</v>
      </c>
      <c r="K45" s="3" t="str">
        <f t="shared" si="0"/>
        <v>KWIATKOWSKIJ</v>
      </c>
      <c r="L45" s="3" t="s">
        <v>138</v>
      </c>
      <c r="M45" s="3" t="s">
        <v>100</v>
      </c>
      <c r="N45" s="3" t="s">
        <v>149</v>
      </c>
      <c r="O45" s="3" t="str">
        <f>_Input!C45</f>
        <v>KWIATKOWSKIJ</v>
      </c>
      <c r="P45" s="3" t="str">
        <f t="shared" si="1"/>
        <v>KWIATKOWSKIJ@tv</v>
      </c>
    </row>
    <row r="46" spans="1:16" x14ac:dyDescent="0.25">
      <c r="A46" s="3" t="str">
        <f>User!H46</f>
        <v>&amp;ai;LUKASIEWICZS-Person</v>
      </c>
      <c r="B46" s="3" t="str">
        <f>Address!A46</f>
        <v>&amp;ai;LUKASIEWICZS_Address</v>
      </c>
      <c r="C46" s="3" t="str">
        <f>_xlfn.CONCAT("&amp;ai;",_Input!G46)</f>
        <v>&amp;ai;Male</v>
      </c>
      <c r="D46" s="3" t="str">
        <f>_Input!AA46</f>
        <v>Szymon.Lukasiewicz@mpl.mee.com</v>
      </c>
      <c r="E46" s="3" t="s">
        <v>107</v>
      </c>
      <c r="F46" s="3" t="str">
        <f>_Input!E46</f>
        <v>Szymon</v>
      </c>
      <c r="G46" s="3" t="str">
        <f>_Input!D46</f>
        <v>Lukasiewicz</v>
      </c>
      <c r="H46" s="113" t="str">
        <f>_Input!AD46</f>
        <v xml:space="preserve"> +48  885 770 462</v>
      </c>
      <c r="I46" s="113" t="str">
        <f>_Input!AB46</f>
        <v xml:space="preserve"> +48  12 347 65 51</v>
      </c>
      <c r="J46" s="3" t="str">
        <f>_Input!Y46</f>
        <v xml:space="preserve"> Sales Engineer  OEM Section</v>
      </c>
      <c r="K46" s="3" t="str">
        <f t="shared" si="0"/>
        <v>LUKASIEWICZS</v>
      </c>
      <c r="L46" s="3" t="s">
        <v>138</v>
      </c>
      <c r="M46" s="3" t="s">
        <v>100</v>
      </c>
      <c r="N46" s="3" t="s">
        <v>149</v>
      </c>
      <c r="O46" s="3" t="str">
        <f>_Input!C46</f>
        <v>LUKASIEWICZS</v>
      </c>
      <c r="P46" s="3" t="str">
        <f t="shared" si="1"/>
        <v>LUKASIEWICZS@tv</v>
      </c>
    </row>
    <row r="47" spans="1:16" x14ac:dyDescent="0.25">
      <c r="A47" s="3" t="str">
        <f>User!H47</f>
        <v>&amp;ai;MICHNAB-Person</v>
      </c>
      <c r="B47" s="3" t="str">
        <f>Address!A47</f>
        <v>&amp;ai;MICHNAB_Address</v>
      </c>
      <c r="C47" s="3" t="str">
        <f>_xlfn.CONCAT("&amp;ai;",_Input!G47)</f>
        <v>&amp;ai;Male</v>
      </c>
      <c r="D47" s="3" t="str">
        <f>_Input!AA47</f>
        <v>Bartlomiej.Michna@mpl.mee.com</v>
      </c>
      <c r="E47" s="3" t="s">
        <v>107</v>
      </c>
      <c r="F47" s="3" t="str">
        <f>_Input!E47</f>
        <v>Bartlomiej</v>
      </c>
      <c r="G47" s="3" t="str">
        <f>_Input!D47</f>
        <v>Michna</v>
      </c>
      <c r="H47" s="113" t="str">
        <f>_Input!AD47</f>
        <v xml:space="preserve"> +48  885 770 482</v>
      </c>
      <c r="I47" s="113" t="str">
        <f>_Input!AB47</f>
        <v xml:space="preserve"> +48  22 468 27 21</v>
      </c>
      <c r="J47" s="3" t="str">
        <f>_Input!Y47</f>
        <v>Project Manager Industrial Contracting</v>
      </c>
      <c r="K47" s="3" t="str">
        <f t="shared" si="0"/>
        <v>MICHNAB</v>
      </c>
      <c r="L47" s="3" t="s">
        <v>138</v>
      </c>
      <c r="M47" s="3" t="s">
        <v>100</v>
      </c>
      <c r="N47" s="3" t="s">
        <v>149</v>
      </c>
      <c r="O47" s="3" t="str">
        <f>_Input!C47</f>
        <v>MICHNAB</v>
      </c>
      <c r="P47" s="3" t="str">
        <f t="shared" si="1"/>
        <v>MICHNAB@tv</v>
      </c>
    </row>
    <row r="48" spans="1:16" x14ac:dyDescent="0.25">
      <c r="A48" s="3" t="str">
        <f>User!H48</f>
        <v>&amp;ai;MIESZANIECP-Person</v>
      </c>
      <c r="B48" s="3" t="str">
        <f>Address!A48</f>
        <v>&amp;ai;MIESZANIECP_Address</v>
      </c>
      <c r="C48" s="3" t="str">
        <f>_xlfn.CONCAT("&amp;ai;",_Input!G48)</f>
        <v>&amp;ai;Male</v>
      </c>
      <c r="D48" s="3" t="str">
        <f>_Input!AA48</f>
        <v>Pawel.Mieszaniec@mpl.mee.com</v>
      </c>
      <c r="E48" s="3" t="s">
        <v>107</v>
      </c>
      <c r="F48" s="3" t="str">
        <f>_Input!E48</f>
        <v>Pawel</v>
      </c>
      <c r="G48" s="3" t="str">
        <f>_Input!D48</f>
        <v>Mieszaniec</v>
      </c>
      <c r="H48" s="113" t="str">
        <f>_Input!AD48</f>
        <v xml:space="preserve"> +48  691 406 041</v>
      </c>
      <c r="I48" s="113" t="str">
        <f>_Input!AB48</f>
        <v xml:space="preserve"> +48  12 347 65 33</v>
      </c>
      <c r="J48" s="3" t="str">
        <f>_Input!Y48</f>
        <v>Regional Sales Manager</v>
      </c>
      <c r="K48" s="3" t="str">
        <f t="shared" si="0"/>
        <v>MIESZANIECP</v>
      </c>
      <c r="L48" s="3" t="s">
        <v>138</v>
      </c>
      <c r="M48" s="3" t="s">
        <v>100</v>
      </c>
      <c r="N48" s="3" t="s">
        <v>149</v>
      </c>
      <c r="O48" s="3" t="str">
        <f>_Input!C48</f>
        <v>MIESZANIECP</v>
      </c>
      <c r="P48" s="3" t="str">
        <f t="shared" si="1"/>
        <v>MIESZANIECP@tv</v>
      </c>
    </row>
    <row r="49" spans="1:16" x14ac:dyDescent="0.25">
      <c r="A49" s="3" t="str">
        <f>User!H49</f>
        <v>&amp;ai;MISTERSKAP-Person</v>
      </c>
      <c r="B49" s="3" t="str">
        <f>Address!A49</f>
        <v>&amp;ai;MISTERSKAP_Address</v>
      </c>
      <c r="C49" s="3" t="str">
        <f>_xlfn.CONCAT("&amp;ai;",_Input!G49)</f>
        <v>&amp;ai;Female</v>
      </c>
      <c r="D49" s="3" t="str">
        <f>_Input!AA49</f>
        <v>Paulina.Misterska@mpl.mee.com</v>
      </c>
      <c r="E49" s="3" t="s">
        <v>107</v>
      </c>
      <c r="F49" s="3" t="str">
        <f>_Input!E49</f>
        <v>Paulina</v>
      </c>
      <c r="G49" s="3" t="str">
        <f>_Input!D49</f>
        <v>Misterska</v>
      </c>
      <c r="H49" s="113" t="str">
        <f>_Input!AD49</f>
        <v xml:space="preserve"> +48  724 250 892</v>
      </c>
      <c r="I49" s="113" t="str">
        <f>_Input!AB49</f>
        <v xml:space="preserve"> +48  61 667 21 15</v>
      </c>
      <c r="J49" s="3" t="str">
        <f>_Input!Y49</f>
        <v>Marketing Specialist</v>
      </c>
      <c r="K49" s="3" t="str">
        <f t="shared" si="0"/>
        <v>MISTERSKAP</v>
      </c>
      <c r="L49" s="3" t="s">
        <v>138</v>
      </c>
      <c r="M49" s="3" t="s">
        <v>100</v>
      </c>
      <c r="N49" s="3" t="s">
        <v>149</v>
      </c>
      <c r="O49" s="3" t="str">
        <f>_Input!C49</f>
        <v>MISTERSKAP</v>
      </c>
      <c r="P49" s="3" t="str">
        <f t="shared" si="1"/>
        <v>MISTERSKAP@tv</v>
      </c>
    </row>
    <row r="50" spans="1:16" x14ac:dyDescent="0.25">
      <c r="A50" s="3" t="str">
        <f>User!H50</f>
        <v>&amp;ai;MOISIDISJ-Person</v>
      </c>
      <c r="B50" s="3" t="str">
        <f>Address!A50</f>
        <v>&amp;ai;MOISIDISJ_Address</v>
      </c>
      <c r="C50" s="3" t="str">
        <f>_xlfn.CONCAT("&amp;ai;",_Input!G50)</f>
        <v>&amp;ai;Male</v>
      </c>
      <c r="D50" s="3" t="str">
        <f>_Input!AA50</f>
        <v>Jiri.Moisidis@mpl.mee.com</v>
      </c>
      <c r="E50" s="3" t="s">
        <v>107</v>
      </c>
      <c r="F50" s="3" t="str">
        <f>_Input!E50</f>
        <v>Jiri</v>
      </c>
      <c r="G50" s="3" t="str">
        <f>_Input!D50</f>
        <v>Moisidis</v>
      </c>
      <c r="H50" s="113" t="str">
        <f>_Input!AD50</f>
        <v xml:space="preserve"> +42 0 733 116 174</v>
      </c>
      <c r="I50" s="113" t="str">
        <f>_Input!AB50</f>
        <v>-</v>
      </c>
      <c r="J50" s="3" t="str">
        <f>_Input!Y50</f>
        <v>Key Account Coordinator OEM</v>
      </c>
      <c r="K50" s="3" t="str">
        <f t="shared" si="0"/>
        <v>MOISIDISJ</v>
      </c>
      <c r="L50" s="3" t="s">
        <v>138</v>
      </c>
      <c r="M50" s="3" t="s">
        <v>100</v>
      </c>
      <c r="N50" s="3" t="s">
        <v>149</v>
      </c>
      <c r="O50" s="3" t="str">
        <f>_Input!C50</f>
        <v>MOISIDISJ</v>
      </c>
      <c r="P50" s="3" t="str">
        <f t="shared" si="1"/>
        <v>MOISIDISJ@tv</v>
      </c>
    </row>
    <row r="51" spans="1:16" x14ac:dyDescent="0.25">
      <c r="A51" s="3" t="str">
        <f>User!H51</f>
        <v>&amp;ai;NOWAKP-Person</v>
      </c>
      <c r="B51" s="3" t="str">
        <f>Address!A51</f>
        <v>&amp;ai;NOWAKP_Address</v>
      </c>
      <c r="C51" s="3" t="str">
        <f>_xlfn.CONCAT("&amp;ai;",_Input!G51)</f>
        <v>&amp;ai;Male</v>
      </c>
      <c r="D51" s="3" t="str">
        <f>_Input!AA51</f>
        <v>Piotr.Nowak@mpl.mee.com</v>
      </c>
      <c r="E51" s="3" t="s">
        <v>107</v>
      </c>
      <c r="F51" s="3" t="str">
        <f>_Input!E51</f>
        <v>Piotr</v>
      </c>
      <c r="G51" s="3" t="str">
        <f>_Input!D51</f>
        <v>Nowak</v>
      </c>
      <c r="H51" s="113" t="str">
        <f>_Input!AD51</f>
        <v xml:space="preserve"> +48  693 803 303</v>
      </c>
      <c r="I51" s="113" t="str">
        <f>_Input!AB51</f>
        <v xml:space="preserve"> +48  12 347 65 92</v>
      </c>
      <c r="J51" s="3" t="str">
        <f>_Input!Y51</f>
        <v>Senior Sales Engineer</v>
      </c>
      <c r="K51" s="3" t="str">
        <f t="shared" si="0"/>
        <v>NOWAKP</v>
      </c>
      <c r="L51" s="3" t="s">
        <v>138</v>
      </c>
      <c r="M51" s="3" t="s">
        <v>100</v>
      </c>
      <c r="N51" s="3" t="s">
        <v>149</v>
      </c>
      <c r="O51" s="3" t="str">
        <f>_Input!C51</f>
        <v>NOWAKP</v>
      </c>
      <c r="P51" s="3" t="str">
        <f t="shared" si="1"/>
        <v>NOWAKP@tv</v>
      </c>
    </row>
    <row r="52" spans="1:16" x14ac:dyDescent="0.25">
      <c r="A52" s="3" t="str">
        <f>User!H52</f>
        <v>&amp;ai;OLTEANUA-Person</v>
      </c>
      <c r="B52" s="3" t="str">
        <f>Address!A52</f>
        <v>&amp;ai;OLTEANUA_Address</v>
      </c>
      <c r="C52" s="3" t="str">
        <f>_xlfn.CONCAT("&amp;ai;",_Input!G52)</f>
        <v>&amp;ai;Male</v>
      </c>
      <c r="D52" s="3" t="str">
        <f>_Input!AA52</f>
        <v>Antoniu.Olteanu@mpl.mee.com</v>
      </c>
      <c r="E52" s="3" t="s">
        <v>107</v>
      </c>
      <c r="F52" s="3" t="str">
        <f>_Input!E52</f>
        <v>Antoniu</v>
      </c>
      <c r="G52" s="3" t="str">
        <f>_Input!D52</f>
        <v>Olteanu</v>
      </c>
      <c r="H52" s="113" t="str">
        <f>_Input!AD52</f>
        <v xml:space="preserve"> +40 73 5317 156</v>
      </c>
      <c r="I52" s="113" t="str">
        <f>_Input!AB52</f>
        <v>-</v>
      </c>
      <c r="J52" s="3" t="str">
        <f>_Input!Y52</f>
        <v>Sales Coordinator CPG, Food&amp;Beverage, LifeScience</v>
      </c>
      <c r="K52" s="3" t="str">
        <f t="shared" si="0"/>
        <v>OLTEANUA</v>
      </c>
      <c r="L52" s="3" t="s">
        <v>138</v>
      </c>
      <c r="M52" s="3" t="s">
        <v>100</v>
      </c>
      <c r="N52" s="3" t="s">
        <v>149</v>
      </c>
      <c r="O52" s="3" t="str">
        <f>_Input!C52</f>
        <v>OLTEANUA</v>
      </c>
      <c r="P52" s="3" t="str">
        <f t="shared" si="1"/>
        <v>OLTEANUA@tv</v>
      </c>
    </row>
    <row r="53" spans="1:16" x14ac:dyDescent="0.25">
      <c r="A53" s="3" t="str">
        <f>User!H53</f>
        <v>&amp;ai;PACZYNSKIZ-Person</v>
      </c>
      <c r="B53" s="3" t="str">
        <f>Address!A53</f>
        <v>&amp;ai;PACZYNSKIZ_Address</v>
      </c>
      <c r="C53" s="3" t="str">
        <f>_xlfn.CONCAT("&amp;ai;",_Input!G53)</f>
        <v>&amp;ai;Male</v>
      </c>
      <c r="D53" s="3" t="str">
        <f>_Input!AA53</f>
        <v>Zbigniew.Paczynski@mpl.mee.com</v>
      </c>
      <c r="E53" s="3" t="s">
        <v>107</v>
      </c>
      <c r="F53" s="3" t="str">
        <f>_Input!E53</f>
        <v>Zbigniew</v>
      </c>
      <c r="G53" s="3" t="str">
        <f>_Input!D53</f>
        <v>Paczynski</v>
      </c>
      <c r="H53" s="113" t="str">
        <f>_Input!AD53</f>
        <v xml:space="preserve"> +48  605 672 703</v>
      </c>
      <c r="I53" s="113" t="str">
        <f>_Input!AB53</f>
        <v xml:space="preserve"> +48  12 347 65 45</v>
      </c>
      <c r="J53" s="3" t="str">
        <f>_Input!Y53</f>
        <v>Senior Sales Engineer</v>
      </c>
      <c r="K53" s="3" t="str">
        <f t="shared" si="0"/>
        <v>PACZYNSKIZ</v>
      </c>
      <c r="L53" s="3" t="s">
        <v>138</v>
      </c>
      <c r="M53" s="3" t="s">
        <v>100</v>
      </c>
      <c r="N53" s="3" t="s">
        <v>149</v>
      </c>
      <c r="O53" s="3" t="str">
        <f>_Input!C53</f>
        <v>PACZYNSKIZ</v>
      </c>
      <c r="P53" s="3" t="str">
        <f t="shared" si="1"/>
        <v>PACZYNSKIZ@tv</v>
      </c>
    </row>
    <row r="54" spans="1:16" x14ac:dyDescent="0.25">
      <c r="A54" s="3" t="str">
        <f>User!H54</f>
        <v>&amp;ai;PILARSKIK-Person</v>
      </c>
      <c r="B54" s="3" t="str">
        <f>Address!A54</f>
        <v>&amp;ai;PILARSKIK_Address</v>
      </c>
      <c r="C54" s="3" t="str">
        <f>_xlfn.CONCAT("&amp;ai;",_Input!G54)</f>
        <v>&amp;ai;Male</v>
      </c>
      <c r="D54" s="3" t="str">
        <f>_Input!AA54</f>
        <v>Konrad.Pilarski@mpl.mee.com</v>
      </c>
      <c r="E54" s="3" t="s">
        <v>107</v>
      </c>
      <c r="F54" s="3" t="str">
        <f>_Input!E54</f>
        <v>Konrad</v>
      </c>
      <c r="G54" s="3" t="str">
        <f>_Input!D54</f>
        <v>Pilarski</v>
      </c>
      <c r="H54" s="113" t="str">
        <f>_Input!AD54</f>
        <v xml:space="preserve"> +48  885 770 446</v>
      </c>
      <c r="I54" s="113" t="str">
        <f>_Input!AB54</f>
        <v xml:space="preserve"> +48  22 468 27 17</v>
      </c>
      <c r="J54" s="3" t="str">
        <f>_Input!Y54</f>
        <v>Food Vertical Industry Coordinator</v>
      </c>
      <c r="K54" s="3" t="str">
        <f t="shared" si="0"/>
        <v>PILARSKIK</v>
      </c>
      <c r="L54" s="3" t="s">
        <v>138</v>
      </c>
      <c r="M54" s="3" t="s">
        <v>100</v>
      </c>
      <c r="N54" s="3" t="s">
        <v>149</v>
      </c>
      <c r="O54" s="3" t="str">
        <f>_Input!C54</f>
        <v>PILARSKIK</v>
      </c>
      <c r="P54" s="3" t="str">
        <f t="shared" si="1"/>
        <v>PILARSKIK@tv</v>
      </c>
    </row>
    <row r="55" spans="1:16" x14ac:dyDescent="0.25">
      <c r="A55" s="3" t="str">
        <f>User!H55</f>
        <v>&amp;ai;POLAKR-Person</v>
      </c>
      <c r="B55" s="3" t="str">
        <f>Address!A55</f>
        <v>&amp;ai;POLAKR_Address</v>
      </c>
      <c r="C55" s="3" t="str">
        <f>_xlfn.CONCAT("&amp;ai;",_Input!G55)</f>
        <v>&amp;ai;Male</v>
      </c>
      <c r="D55" s="3" t="str">
        <f>_Input!AA55</f>
        <v>Roman.Polak@mpl.mee.com</v>
      </c>
      <c r="E55" s="3" t="s">
        <v>107</v>
      </c>
      <c r="F55" s="3" t="str">
        <f>_Input!E55</f>
        <v>Roman</v>
      </c>
      <c r="G55" s="3" t="str">
        <f>_Input!D55</f>
        <v>Polak</v>
      </c>
      <c r="H55" s="113" t="str">
        <f>_Input!AD55</f>
        <v xml:space="preserve"> +42 0 739 427 018</v>
      </c>
      <c r="I55" s="113" t="str">
        <f>_Input!AB55</f>
        <v xml:space="preserve"> +42 0 255 719 205</v>
      </c>
      <c r="J55" s="3" t="str">
        <f>_Input!Y55</f>
        <v>Sales Team Leader CZ</v>
      </c>
      <c r="K55" s="3" t="str">
        <f t="shared" si="0"/>
        <v>POLAKR</v>
      </c>
      <c r="L55" s="3" t="s">
        <v>138</v>
      </c>
      <c r="M55" s="3" t="s">
        <v>100</v>
      </c>
      <c r="N55" s="3" t="s">
        <v>149</v>
      </c>
      <c r="O55" s="3" t="str">
        <f>_Input!C55</f>
        <v>POLAKR</v>
      </c>
      <c r="P55" s="3" t="str">
        <f t="shared" si="1"/>
        <v>POLAKR@tv</v>
      </c>
    </row>
    <row r="56" spans="1:16" x14ac:dyDescent="0.25">
      <c r="A56" s="3" t="str">
        <f>User!H56</f>
        <v>&amp;ai;PYKAS-Person</v>
      </c>
      <c r="B56" s="3" t="str">
        <f>Address!A56</f>
        <v>&amp;ai;PYKAS_Address</v>
      </c>
      <c r="C56" s="3" t="str">
        <f>_xlfn.CONCAT("&amp;ai;",_Input!G56)</f>
        <v>&amp;ai;Male</v>
      </c>
      <c r="D56" s="3" t="str">
        <f>_Input!AA56</f>
        <v>slawomir.pyka@mpl.mee.com</v>
      </c>
      <c r="E56" s="3" t="s">
        <v>107</v>
      </c>
      <c r="F56" s="3" t="str">
        <f>_Input!E56</f>
        <v>Slawomir</v>
      </c>
      <c r="G56" s="3" t="str">
        <f>_Input!D56</f>
        <v>Pyka</v>
      </c>
      <c r="H56" s="113" t="str">
        <f>_Input!AD56</f>
        <v xml:space="preserve"> +48  601 597 697</v>
      </c>
      <c r="I56" s="113" t="str">
        <f>_Input!AB56</f>
        <v xml:space="preserve"> +48  12 347 65 93</v>
      </c>
      <c r="J56" s="3" t="str">
        <f>_Input!Y56</f>
        <v>CNC Product Leader</v>
      </c>
      <c r="K56" s="3" t="str">
        <f t="shared" si="0"/>
        <v>PYKAS</v>
      </c>
      <c r="L56" s="3" t="s">
        <v>138</v>
      </c>
      <c r="M56" s="3" t="s">
        <v>100</v>
      </c>
      <c r="N56" s="3" t="s">
        <v>149</v>
      </c>
      <c r="O56" s="3" t="str">
        <f>_Input!C56</f>
        <v>PYKAS</v>
      </c>
      <c r="P56" s="3" t="str">
        <f t="shared" si="1"/>
        <v>PYKAS@tv</v>
      </c>
    </row>
    <row r="57" spans="1:16" x14ac:dyDescent="0.25">
      <c r="A57" s="3" t="str">
        <f>User!H57</f>
        <v>&amp;ai;SCHOLZT-Person</v>
      </c>
      <c r="B57" s="3" t="str">
        <f>Address!A57</f>
        <v>&amp;ai;SCHOLZT_Address</v>
      </c>
      <c r="C57" s="3" t="str">
        <f>_xlfn.CONCAT("&amp;ai;",_Input!G57)</f>
        <v>&amp;ai;Male</v>
      </c>
      <c r="D57" s="3" t="str">
        <f>_Input!AA57</f>
        <v>Tomasz.Scholz@mpl.mee.com</v>
      </c>
      <c r="E57" s="3" t="s">
        <v>107</v>
      </c>
      <c r="F57" s="3" t="str">
        <f>_Input!E57</f>
        <v>Tomasz</v>
      </c>
      <c r="G57" s="3" t="str">
        <f>_Input!D57</f>
        <v>Scholz</v>
      </c>
      <c r="H57" s="113" t="str">
        <f>_Input!AD57</f>
        <v xml:space="preserve"> +48  885 770 474</v>
      </c>
      <c r="I57" s="113" t="str">
        <f>_Input!AB57</f>
        <v>-</v>
      </c>
      <c r="J57" s="3" t="str">
        <f>_Input!Y57</f>
        <v>Sales Engineer</v>
      </c>
      <c r="K57" s="3" t="str">
        <f t="shared" si="0"/>
        <v>SCHOLZT</v>
      </c>
      <c r="L57" s="3" t="s">
        <v>138</v>
      </c>
      <c r="M57" s="3" t="s">
        <v>100</v>
      </c>
      <c r="N57" s="3" t="s">
        <v>149</v>
      </c>
      <c r="O57" s="3" t="str">
        <f>_Input!C57</f>
        <v>SCHOLZT</v>
      </c>
      <c r="P57" s="3" t="str">
        <f t="shared" si="1"/>
        <v>SCHOLZT@tv</v>
      </c>
    </row>
    <row r="58" spans="1:16" x14ac:dyDescent="0.25">
      <c r="A58" s="3" t="str">
        <f>User!H58</f>
        <v>&amp;ai;SENDECKIL-Person</v>
      </c>
      <c r="B58" s="3" t="str">
        <f>Address!A58</f>
        <v>&amp;ai;SENDECKIL_Address</v>
      </c>
      <c r="C58" s="3" t="str">
        <f>_xlfn.CONCAT("&amp;ai;",_Input!G58)</f>
        <v>&amp;ai;Male</v>
      </c>
      <c r="D58" s="3" t="str">
        <f>_Input!AA58</f>
        <v>Lukasz.Sendecki@mpl.mee.com</v>
      </c>
      <c r="E58" s="3" t="s">
        <v>107</v>
      </c>
      <c r="F58" s="3" t="str">
        <f>_Input!E58</f>
        <v>Lukasz</v>
      </c>
      <c r="G58" s="3" t="str">
        <f>_Input!D58</f>
        <v>Sendecki</v>
      </c>
      <c r="H58" s="113" t="str">
        <f>_Input!AD58</f>
        <v xml:space="preserve"> +48  693 406 622</v>
      </c>
      <c r="I58" s="113" t="str">
        <f>_Input!AB58</f>
        <v xml:space="preserve"> +48  12 347 65 48  </v>
      </c>
      <c r="J58" s="3" t="str">
        <f>_Input!Y58</f>
        <v>Marketing Manager</v>
      </c>
      <c r="K58" s="3" t="str">
        <f t="shared" si="0"/>
        <v>SENDECKIL</v>
      </c>
      <c r="L58" s="3" t="s">
        <v>138</v>
      </c>
      <c r="M58" s="3" t="s">
        <v>100</v>
      </c>
      <c r="N58" s="3" t="s">
        <v>149</v>
      </c>
      <c r="O58" s="3" t="str">
        <f>_Input!C58</f>
        <v>SENDECKIL</v>
      </c>
      <c r="P58" s="3" t="str">
        <f t="shared" si="1"/>
        <v>SENDECKIL@tv</v>
      </c>
    </row>
    <row r="59" spans="1:16" x14ac:dyDescent="0.25">
      <c r="A59" s="3" t="str">
        <f>User!H59</f>
        <v>&amp;ai;SIWEKP-Person</v>
      </c>
      <c r="B59" s="3" t="str">
        <f>Address!A59</f>
        <v>&amp;ai;SIWEKP_Address</v>
      </c>
      <c r="C59" s="3" t="str">
        <f>_xlfn.CONCAT("&amp;ai;",_Input!G59)</f>
        <v>&amp;ai;Male</v>
      </c>
      <c r="D59" s="3" t="str">
        <f>_Input!AA59</f>
        <v>Piotr.Siwek@mpl.mee.com</v>
      </c>
      <c r="E59" s="3" t="s">
        <v>107</v>
      </c>
      <c r="F59" s="3" t="str">
        <f>_Input!E59</f>
        <v>Piotr</v>
      </c>
      <c r="G59" s="3" t="str">
        <f>_Input!D59</f>
        <v>Siwek</v>
      </c>
      <c r="H59" s="113" t="str">
        <f>_Input!AD59</f>
        <v xml:space="preserve"> +48  885 770 455</v>
      </c>
      <c r="I59" s="113" t="str">
        <f>_Input!AB59</f>
        <v>-</v>
      </c>
      <c r="J59" s="3" t="str">
        <f>_Input!Y59</f>
        <v>Solution Development Engineer</v>
      </c>
      <c r="K59" s="3" t="str">
        <f t="shared" si="0"/>
        <v>SIWEKP</v>
      </c>
      <c r="L59" s="3" t="s">
        <v>138</v>
      </c>
      <c r="M59" s="3" t="s">
        <v>100</v>
      </c>
      <c r="N59" s="3" t="s">
        <v>149</v>
      </c>
      <c r="O59" s="3" t="str">
        <f>_Input!C59</f>
        <v>SIWEKP</v>
      </c>
      <c r="P59" s="3" t="str">
        <f t="shared" si="1"/>
        <v>SIWEKP@tv</v>
      </c>
    </row>
    <row r="60" spans="1:16" x14ac:dyDescent="0.25">
      <c r="A60" s="3" t="str">
        <f>User!H60</f>
        <v>&amp;ai;SKWAREKM-Person</v>
      </c>
      <c r="B60" s="3" t="str">
        <f>Address!A60</f>
        <v>&amp;ai;SKWAREKM_Address</v>
      </c>
      <c r="C60" s="3" t="str">
        <f>_xlfn.CONCAT("&amp;ai;",_Input!G60)</f>
        <v>&amp;ai;Male</v>
      </c>
      <c r="D60" s="3" t="str">
        <f>_Input!AA60</f>
        <v>Marcin.Skwarek@mpl.mee.com</v>
      </c>
      <c r="E60" s="3" t="s">
        <v>107</v>
      </c>
      <c r="F60" s="3" t="str">
        <f>_Input!E60</f>
        <v>Marcin</v>
      </c>
      <c r="G60" s="3" t="str">
        <f>_Input!D60</f>
        <v>Skwarek</v>
      </c>
      <c r="H60" s="113" t="str">
        <f>_Input!AD60</f>
        <v xml:space="preserve"> +48  693 406 354</v>
      </c>
      <c r="I60" s="113" t="str">
        <f>_Input!AB60</f>
        <v xml:space="preserve"> +48  12 347 65 69</v>
      </c>
      <c r="J60" s="3" t="str">
        <f>_Input!Y60</f>
        <v>MAPS&amp;RTU Product Manager</v>
      </c>
      <c r="K60" s="3" t="str">
        <f t="shared" si="0"/>
        <v>SKWAREKM</v>
      </c>
      <c r="L60" s="3" t="s">
        <v>138</v>
      </c>
      <c r="M60" s="3" t="s">
        <v>100</v>
      </c>
      <c r="N60" s="3" t="s">
        <v>149</v>
      </c>
      <c r="O60" s="3" t="str">
        <f>_Input!C60</f>
        <v>SKWAREKM</v>
      </c>
      <c r="P60" s="3" t="str">
        <f t="shared" si="1"/>
        <v>SKWAREKM@tv</v>
      </c>
    </row>
    <row r="61" spans="1:16" x14ac:dyDescent="0.25">
      <c r="A61" s="3" t="str">
        <f>User!H61</f>
        <v>&amp;ai;SROCZYNSKIM-Person</v>
      </c>
      <c r="B61" s="3" t="str">
        <f>Address!A61</f>
        <v>&amp;ai;SROCZYNSKIM_Address</v>
      </c>
      <c r="C61" s="3" t="str">
        <f>_xlfn.CONCAT("&amp;ai;",_Input!G61)</f>
        <v>&amp;ai;Male</v>
      </c>
      <c r="D61" s="3" t="str">
        <f>_Input!AA61</f>
        <v>Marcin.Sroczynski@mpl.mee.com</v>
      </c>
      <c r="E61" s="3" t="s">
        <v>107</v>
      </c>
      <c r="F61" s="3" t="str">
        <f>_Input!E61</f>
        <v>Marcin</v>
      </c>
      <c r="G61" s="3" t="str">
        <f>_Input!D61</f>
        <v>Sroczynski</v>
      </c>
      <c r="H61" s="113" t="str">
        <f>_Input!AD61</f>
        <v xml:space="preserve"> +48  885 770 453</v>
      </c>
      <c r="I61" s="113" t="str">
        <f>_Input!AB61</f>
        <v xml:space="preserve"> +48  12 347 65 29</v>
      </c>
      <c r="J61" s="3" t="str">
        <f>_Input!Y61</f>
        <v>Sales Engineer</v>
      </c>
      <c r="K61" s="3" t="str">
        <f t="shared" si="0"/>
        <v>SROCZYNSKIM</v>
      </c>
      <c r="L61" s="3" t="s">
        <v>138</v>
      </c>
      <c r="M61" s="3" t="s">
        <v>100</v>
      </c>
      <c r="N61" s="3" t="s">
        <v>149</v>
      </c>
      <c r="O61" s="3" t="str">
        <f>_Input!C61</f>
        <v>SROCZYNSKIM</v>
      </c>
      <c r="P61" s="3" t="str">
        <f t="shared" si="1"/>
        <v>SROCZYNSKIM@tv</v>
      </c>
    </row>
    <row r="62" spans="1:16" x14ac:dyDescent="0.25">
      <c r="A62" s="3" t="str">
        <f>User!H62</f>
        <v>&amp;ai;STANKOVICA-Person</v>
      </c>
      <c r="B62" s="3" t="str">
        <f>Address!A62</f>
        <v>&amp;ai;STANKOVICA_Address</v>
      </c>
      <c r="C62" s="3" t="str">
        <f>_xlfn.CONCAT("&amp;ai;",_Input!G62)</f>
        <v>&amp;ai;Male</v>
      </c>
      <c r="D62" s="3" t="str">
        <f>_Input!AA62</f>
        <v>Aleksandar.Stankovic@mpl.mee.com</v>
      </c>
      <c r="E62" s="3" t="s">
        <v>107</v>
      </c>
      <c r="F62" s="3" t="str">
        <f>_Input!E62</f>
        <v>Aleksandar</v>
      </c>
      <c r="G62" s="3" t="str">
        <f>_Input!D62</f>
        <v>Stankovic</v>
      </c>
      <c r="H62" s="113" t="str">
        <f>_Input!AD62</f>
        <v xml:space="preserve"> +38 16 3687 500</v>
      </c>
      <c r="I62" s="113" t="str">
        <f>_Input!AB62</f>
        <v>-</v>
      </c>
      <c r="J62" s="3" t="str">
        <f>_Input!Y62</f>
        <v>Sales Coordinator Serbia</v>
      </c>
      <c r="K62" s="3" t="str">
        <f t="shared" si="0"/>
        <v>STANKOVICA</v>
      </c>
      <c r="L62" s="3" t="s">
        <v>138</v>
      </c>
      <c r="M62" s="3" t="s">
        <v>100</v>
      </c>
      <c r="N62" s="3" t="s">
        <v>149</v>
      </c>
      <c r="O62" s="3" t="str">
        <f>_Input!C62</f>
        <v>STANKOVICA</v>
      </c>
      <c r="P62" s="3" t="str">
        <f t="shared" si="1"/>
        <v>STANKOVICA@tv</v>
      </c>
    </row>
    <row r="63" spans="1:16" x14ac:dyDescent="0.25">
      <c r="A63" s="3" t="str">
        <f>User!H63</f>
        <v>&amp;ai;STAWIERAJA-Person</v>
      </c>
      <c r="B63" s="3" t="str">
        <f>Address!A63</f>
        <v>&amp;ai;STAWIERAJA_Address</v>
      </c>
      <c r="C63" s="3" t="str">
        <f>_xlfn.CONCAT("&amp;ai;",_Input!G63)</f>
        <v>&amp;ai;Male</v>
      </c>
      <c r="D63" s="3" t="str">
        <f>_Input!AA63</f>
        <v>Adam.Stawieraj@mpl.mee.com</v>
      </c>
      <c r="E63" s="3" t="s">
        <v>107</v>
      </c>
      <c r="F63" s="3" t="str">
        <f>_Input!E63</f>
        <v>Adam</v>
      </c>
      <c r="G63" s="3" t="str">
        <f>_Input!D63</f>
        <v>Stawieraj</v>
      </c>
      <c r="H63" s="113" t="str">
        <f>_Input!AD63</f>
        <v xml:space="preserve"> +48  693 773 703</v>
      </c>
      <c r="I63" s="113" t="str">
        <f>_Input!AB63</f>
        <v xml:space="preserve"> +48  61 667 21 06</v>
      </c>
      <c r="J63" s="3" t="str">
        <f>_Input!Y63</f>
        <v>North PL Distributors Co-ordinator</v>
      </c>
      <c r="K63" s="3" t="str">
        <f t="shared" si="0"/>
        <v>STAWIERAJA</v>
      </c>
      <c r="L63" s="3" t="s">
        <v>138</v>
      </c>
      <c r="M63" s="3" t="s">
        <v>100</v>
      </c>
      <c r="N63" s="3" t="s">
        <v>149</v>
      </c>
      <c r="O63" s="3" t="str">
        <f>_Input!C63</f>
        <v>STAWIERAJA</v>
      </c>
      <c r="P63" s="3" t="str">
        <f t="shared" si="1"/>
        <v>STAWIERAJA@tv</v>
      </c>
    </row>
    <row r="64" spans="1:16" x14ac:dyDescent="0.25">
      <c r="A64" s="3" t="str">
        <f>User!H64</f>
        <v>&amp;ai;SVOCAKOVAS-Person</v>
      </c>
      <c r="B64" s="3" t="str">
        <f>Address!A64</f>
        <v>&amp;ai;SVOCAKOVAS_Address</v>
      </c>
      <c r="C64" s="3" t="str">
        <f>_xlfn.CONCAT("&amp;ai;",_Input!G64)</f>
        <v>&amp;ai;Female</v>
      </c>
      <c r="D64" s="3" t="str">
        <f>_Input!AA64</f>
        <v>Slavka.Svocakova@mpl.mee.com</v>
      </c>
      <c r="E64" s="3" t="s">
        <v>107</v>
      </c>
      <c r="F64" s="3" t="str">
        <f>_Input!E64</f>
        <v>Slavka</v>
      </c>
      <c r="G64" s="3" t="str">
        <f>_Input!D64</f>
        <v>Svocakova</v>
      </c>
      <c r="H64" s="113" t="str">
        <f>_Input!AD64</f>
        <v xml:space="preserve"> +42 1 905 763 961</v>
      </c>
      <c r="I64" s="113" t="str">
        <f>_Input!AB64</f>
        <v>-</v>
      </c>
      <c r="J64" s="3" t="str">
        <f>_Input!Y64</f>
        <v>Sales Desk Support - Sales Assistant</v>
      </c>
      <c r="K64" s="3" t="str">
        <f t="shared" si="0"/>
        <v>SVOCAKOVAS</v>
      </c>
      <c r="L64" s="3" t="s">
        <v>138</v>
      </c>
      <c r="M64" s="3" t="s">
        <v>100</v>
      </c>
      <c r="N64" s="3" t="s">
        <v>149</v>
      </c>
      <c r="O64" s="3" t="str">
        <f>_Input!C64</f>
        <v>SVOCAKOVAS</v>
      </c>
      <c r="P64" s="3" t="str">
        <f t="shared" si="1"/>
        <v>SVOCAKOVAS@tv</v>
      </c>
    </row>
    <row r="65" spans="1:16" x14ac:dyDescent="0.25">
      <c r="A65" s="3" t="str">
        <f>User!H65</f>
        <v>&amp;ai;SZKULTINS-Person</v>
      </c>
      <c r="B65" s="3" t="str">
        <f>Address!A65</f>
        <v>&amp;ai;SZKULTINS_Address</v>
      </c>
      <c r="C65" s="3" t="str">
        <f>_xlfn.CONCAT("&amp;ai;",_Input!G65)</f>
        <v>&amp;ai;Male</v>
      </c>
      <c r="D65" s="3" t="str">
        <f>_Input!AA65</f>
        <v>Szymon.Szkultin@mpl.mee.com</v>
      </c>
      <c r="E65" s="3" t="s">
        <v>107</v>
      </c>
      <c r="F65" s="3" t="str">
        <f>_Input!E65</f>
        <v>Szymon</v>
      </c>
      <c r="G65" s="3" t="str">
        <f>_Input!D65</f>
        <v>Szkultin</v>
      </c>
      <c r="H65" s="113" t="str">
        <f>_Input!AD65</f>
        <v xml:space="preserve"> +48  693 406 304</v>
      </c>
      <c r="I65" s="113" t="str">
        <f>_Input!AB65</f>
        <v xml:space="preserve"> +48  71 339 40 26</v>
      </c>
      <c r="J65" s="3" t="str">
        <f>_Input!Y65</f>
        <v>Senior Sales Engineer</v>
      </c>
      <c r="K65" s="3" t="str">
        <f t="shared" si="0"/>
        <v>SZKULTINS</v>
      </c>
      <c r="L65" s="3" t="s">
        <v>138</v>
      </c>
      <c r="M65" s="3" t="s">
        <v>100</v>
      </c>
      <c r="N65" s="3" t="s">
        <v>149</v>
      </c>
      <c r="O65" s="3" t="str">
        <f>_Input!C65</f>
        <v>SZKULTINS</v>
      </c>
      <c r="P65" s="3" t="str">
        <f t="shared" si="1"/>
        <v>SZKULTINS@tv</v>
      </c>
    </row>
    <row r="66" spans="1:16" x14ac:dyDescent="0.25">
      <c r="A66" s="3" t="str">
        <f>User!H66</f>
        <v>&amp;ai;TACZALAJ-Person</v>
      </c>
      <c r="B66" s="3" t="str">
        <f>Address!A66</f>
        <v>&amp;ai;TACZALAJ_Address</v>
      </c>
      <c r="C66" s="3" t="str">
        <f>_xlfn.CONCAT("&amp;ai;",_Input!G66)</f>
        <v>&amp;ai;Male</v>
      </c>
      <c r="D66" s="3" t="str">
        <f>_Input!AA66</f>
        <v>Jacek.Taczala@mpl.mee.com</v>
      </c>
      <c r="E66" s="3" t="s">
        <v>107</v>
      </c>
      <c r="F66" s="3" t="str">
        <f>_Input!E66</f>
        <v>Jacek</v>
      </c>
      <c r="G66" s="3" t="str">
        <f>_Input!D66</f>
        <v>Taczala</v>
      </c>
      <c r="H66" s="113" t="str">
        <f>_Input!AD66</f>
        <v xml:space="preserve"> +48  691 406 034</v>
      </c>
      <c r="I66" s="113" t="str">
        <f>_Input!AB66</f>
        <v xml:space="preserve"> +48  12 347 65 21</v>
      </c>
      <c r="J66" s="3" t="str">
        <f>_Input!Y66</f>
        <v>Automotive Sales Coordinator</v>
      </c>
      <c r="K66" s="3" t="str">
        <f t="shared" si="0"/>
        <v>TACZALAJ</v>
      </c>
      <c r="L66" s="3" t="s">
        <v>138</v>
      </c>
      <c r="M66" s="3" t="s">
        <v>100</v>
      </c>
      <c r="N66" s="3" t="s">
        <v>149</v>
      </c>
      <c r="O66" s="3" t="str">
        <f>_Input!C66</f>
        <v>TACZALAJ</v>
      </c>
      <c r="P66" s="3" t="str">
        <f t="shared" si="1"/>
        <v>TACZALAJ@tv</v>
      </c>
    </row>
    <row r="67" spans="1:16" x14ac:dyDescent="0.25">
      <c r="A67" s="3" t="str">
        <f>User!H67</f>
        <v>&amp;ai;TKACZYKK-Person</v>
      </c>
      <c r="B67" s="3" t="str">
        <f>Address!A67</f>
        <v>&amp;ai;TKACZYKK_Address</v>
      </c>
      <c r="C67" s="3" t="str">
        <f>_xlfn.CONCAT("&amp;ai;",_Input!G67)</f>
        <v>&amp;ai;Male</v>
      </c>
      <c r="D67" s="3" t="str">
        <f>_Input!AA67</f>
        <v>Krzysztof.Tkaczyk@mpl.mee.com</v>
      </c>
      <c r="E67" s="3" t="s">
        <v>107</v>
      </c>
      <c r="F67" s="3" t="str">
        <f>_Input!E67</f>
        <v>Krzysztof</v>
      </c>
      <c r="G67" s="3" t="str">
        <f>_Input!D67</f>
        <v>Tkaczyk</v>
      </c>
      <c r="H67" s="113" t="str">
        <f>_Input!AD67</f>
        <v xml:space="preserve"> +48  885 770 464</v>
      </c>
      <c r="I67" s="113" t="str">
        <f>_Input!AB67</f>
        <v xml:space="preserve"> +48  22 468 27 22</v>
      </c>
      <c r="J67" s="3" t="str">
        <f>_Input!Y67</f>
        <v>Business Development Manager Process</v>
      </c>
      <c r="K67" s="3" t="str">
        <f t="shared" ref="K67:K94" si="2">O67</f>
        <v>TKACZYKK</v>
      </c>
      <c r="L67" s="3" t="s">
        <v>138</v>
      </c>
      <c r="M67" s="3" t="s">
        <v>100</v>
      </c>
      <c r="N67" s="3" t="s">
        <v>149</v>
      </c>
      <c r="O67" s="3" t="str">
        <f>_Input!C67</f>
        <v>TKACZYKK</v>
      </c>
      <c r="P67" s="3" t="str">
        <f t="shared" ref="P67:P94" si="3">_xlfn.CONCAT(O67,"@tv")</f>
        <v>TKACZYKK@tv</v>
      </c>
    </row>
    <row r="68" spans="1:16" x14ac:dyDescent="0.25">
      <c r="A68" s="3" t="str">
        <f>User!H68</f>
        <v>&amp;ai;TOKARSKIP-Person</v>
      </c>
      <c r="B68" s="3" t="str">
        <f>Address!A68</f>
        <v>&amp;ai;TOKARSKIP_Address</v>
      </c>
      <c r="C68" s="3" t="str">
        <f>_xlfn.CONCAT("&amp;ai;",_Input!G68)</f>
        <v>&amp;ai;Male</v>
      </c>
      <c r="D68" s="3" t="str">
        <f>_Input!AA68</f>
        <v>Piotr.Tokarski@mpl.mee.com</v>
      </c>
      <c r="E68" s="3" t="s">
        <v>107</v>
      </c>
      <c r="F68" s="3" t="str">
        <f>_Input!E68</f>
        <v>Piotr</v>
      </c>
      <c r="G68" s="3" t="str">
        <f>_Input!D68</f>
        <v>Tokarski</v>
      </c>
      <c r="H68" s="113" t="str">
        <f>_Input!AD68</f>
        <v xml:space="preserve"> +48  667 005 105</v>
      </c>
      <c r="I68" s="113" t="str">
        <f>_Input!AB68</f>
        <v xml:space="preserve"> +48  22 468 27 05</v>
      </c>
      <c r="J68" s="3" t="str">
        <f>_Input!Y68</f>
        <v>Senior Sales Engineer</v>
      </c>
      <c r="K68" s="3" t="str">
        <f t="shared" si="2"/>
        <v>TOKARSKIP</v>
      </c>
      <c r="L68" s="3" t="s">
        <v>138</v>
      </c>
      <c r="M68" s="3" t="s">
        <v>100</v>
      </c>
      <c r="N68" s="3" t="s">
        <v>149</v>
      </c>
      <c r="O68" s="3" t="str">
        <f>_Input!C68</f>
        <v>TOKARSKIP</v>
      </c>
      <c r="P68" s="3" t="str">
        <f t="shared" si="3"/>
        <v>TOKARSKIP@tv</v>
      </c>
    </row>
    <row r="69" spans="1:16" x14ac:dyDescent="0.25">
      <c r="A69" s="3" t="str">
        <f>User!H69</f>
        <v>&amp;ai;TYNORP-Person</v>
      </c>
      <c r="B69" s="3" t="str">
        <f>Address!A69</f>
        <v>&amp;ai;TYNORP_Address</v>
      </c>
      <c r="C69" s="3" t="str">
        <f>_xlfn.CONCAT("&amp;ai;",_Input!G69)</f>
        <v>&amp;ai;Male</v>
      </c>
      <c r="D69" s="3" t="str">
        <f>_Input!AA69</f>
        <v>Piotr.Tynor@mpl.mee.com</v>
      </c>
      <c r="E69" s="3" t="s">
        <v>107</v>
      </c>
      <c r="F69" s="3" t="str">
        <f>_Input!E69</f>
        <v>Piotr</v>
      </c>
      <c r="G69" s="3" t="str">
        <f>_Input!D69</f>
        <v>Tynor</v>
      </c>
      <c r="H69" s="113" t="str">
        <f>_Input!AD69</f>
        <v xml:space="preserve"> +48  691 169 916</v>
      </c>
      <c r="I69" s="113" t="str">
        <f>_Input!AB69</f>
        <v>-</v>
      </c>
      <c r="J69" s="3" t="str">
        <f>_Input!Y69</f>
        <v>Sales Department Deputy Manager</v>
      </c>
      <c r="K69" s="3" t="str">
        <f t="shared" si="2"/>
        <v>TYNORP</v>
      </c>
      <c r="L69" s="3" t="s">
        <v>138</v>
      </c>
      <c r="M69" s="3" t="s">
        <v>100</v>
      </c>
      <c r="N69" s="3" t="s">
        <v>149</v>
      </c>
      <c r="O69" s="3" t="str">
        <f>_Input!C69</f>
        <v>TYNORP</v>
      </c>
      <c r="P69" s="3" t="str">
        <f t="shared" si="3"/>
        <v>TYNORP@tv</v>
      </c>
    </row>
    <row r="70" spans="1:16" x14ac:dyDescent="0.25">
      <c r="A70" s="3" t="str">
        <f>User!H70</f>
        <v>&amp;ai;VOJTECHOVSKA-Person</v>
      </c>
      <c r="B70" s="3" t="str">
        <f>Address!A70</f>
        <v>&amp;ai;VOJTECHOVSKA_Address</v>
      </c>
      <c r="C70" s="3" t="str">
        <f>_xlfn.CONCAT("&amp;ai;",_Input!G70)</f>
        <v>&amp;ai;Female</v>
      </c>
      <c r="D70" s="3" t="str">
        <f>_Input!AA70</f>
        <v>Adriana.Vojtechovska@mpl.mee.com</v>
      </c>
      <c r="E70" s="3" t="s">
        <v>107</v>
      </c>
      <c r="F70" s="3" t="str">
        <f>_Input!E70</f>
        <v>Adriana</v>
      </c>
      <c r="G70" s="3" t="str">
        <f>_Input!D70</f>
        <v>Vojtechovska</v>
      </c>
      <c r="H70" s="113" t="str">
        <f>_Input!AD70</f>
        <v xml:space="preserve"> +42 0 734 402 475</v>
      </c>
      <c r="I70" s="113" t="str">
        <f>_Input!AB70</f>
        <v xml:space="preserve"> +42 0 255 719 208</v>
      </c>
      <c r="J70" s="3" t="str">
        <f>_Input!Y70</f>
        <v>Sales Desk Support - Sales Assistant</v>
      </c>
      <c r="K70" s="3" t="str">
        <f t="shared" si="2"/>
        <v>VOJTECHOVSKA</v>
      </c>
      <c r="L70" s="3" t="s">
        <v>138</v>
      </c>
      <c r="M70" s="3" t="s">
        <v>100</v>
      </c>
      <c r="N70" s="3" t="s">
        <v>149</v>
      </c>
      <c r="O70" s="3" t="str">
        <f>_Input!C70</f>
        <v>VOJTECHOVSKA</v>
      </c>
      <c r="P70" s="3" t="str">
        <f t="shared" si="3"/>
        <v>VOJTECHOVSKA@tv</v>
      </c>
    </row>
    <row r="71" spans="1:16" x14ac:dyDescent="0.25">
      <c r="A71" s="3" t="str">
        <f>User!H71</f>
        <v>&amp;ai;WASIKW-Person</v>
      </c>
      <c r="B71" s="3" t="str">
        <f>Address!A71</f>
        <v>&amp;ai;WASIKW_Address</v>
      </c>
      <c r="C71" s="3" t="str">
        <f>_xlfn.CONCAT("&amp;ai;",_Input!G71)</f>
        <v>&amp;ai;Male</v>
      </c>
      <c r="D71" s="3" t="str">
        <f>_Input!AA71</f>
        <v>Wojciech.Wasik@mpl.mee.com</v>
      </c>
      <c r="E71" s="3" t="s">
        <v>107</v>
      </c>
      <c r="F71" s="3" t="str">
        <f>_Input!E71</f>
        <v>Wojciech</v>
      </c>
      <c r="G71" s="3" t="str">
        <f>_Input!D71</f>
        <v>Wasik</v>
      </c>
      <c r="H71" s="113" t="str">
        <f>_Input!AD71</f>
        <v xml:space="preserve"> +48  605 574 160</v>
      </c>
      <c r="I71" s="113" t="str">
        <f>_Input!AB71</f>
        <v xml:space="preserve"> +48  12 347 65 04</v>
      </c>
      <c r="J71" s="3" t="str">
        <f>_Input!Y71</f>
        <v>Marketing &amp; Strategic Planning Manager</v>
      </c>
      <c r="K71" s="3" t="str">
        <f t="shared" si="2"/>
        <v>WASIKW</v>
      </c>
      <c r="L71" s="3" t="s">
        <v>138</v>
      </c>
      <c r="M71" s="3" t="s">
        <v>100</v>
      </c>
      <c r="N71" s="3" t="s">
        <v>149</v>
      </c>
      <c r="O71" s="3" t="str">
        <f>_Input!C71</f>
        <v>WASIKW</v>
      </c>
      <c r="P71" s="3" t="str">
        <f t="shared" si="3"/>
        <v>WASIKW@tv</v>
      </c>
    </row>
    <row r="72" spans="1:16" x14ac:dyDescent="0.25">
      <c r="A72" s="3" t="str">
        <f>User!H72</f>
        <v>&amp;ai;WITKOWSKIR-Person</v>
      </c>
      <c r="B72" s="3" t="str">
        <f>Address!A72</f>
        <v>&amp;ai;WITKOWSKIR_Address</v>
      </c>
      <c r="C72" s="3" t="str">
        <f>_xlfn.CONCAT("&amp;ai;",_Input!G72)</f>
        <v>&amp;ai;Male</v>
      </c>
      <c r="D72" s="3" t="str">
        <f>_Input!AA72</f>
        <v>Rafal.Witkowski@mpl.mee.com</v>
      </c>
      <c r="E72" s="3" t="s">
        <v>107</v>
      </c>
      <c r="F72" s="3" t="str">
        <f>_Input!E72</f>
        <v>Rafal</v>
      </c>
      <c r="G72" s="3" t="str">
        <f>_Input!D72</f>
        <v>Witkowski</v>
      </c>
      <c r="H72" s="113" t="str">
        <f>_Input!AD72</f>
        <v xml:space="preserve"> +48  663 010 089</v>
      </c>
      <c r="I72" s="113" t="str">
        <f>_Input!AB72</f>
        <v xml:space="preserve"> +48  12 347 65 63</v>
      </c>
      <c r="J72" s="3" t="str">
        <f>_Input!Y72</f>
        <v>LVS Product Leader</v>
      </c>
      <c r="K72" s="3" t="str">
        <f t="shared" si="2"/>
        <v>WITKOWSKIR</v>
      </c>
      <c r="L72" s="3" t="s">
        <v>138</v>
      </c>
      <c r="M72" s="3" t="s">
        <v>100</v>
      </c>
      <c r="N72" s="3" t="s">
        <v>149</v>
      </c>
      <c r="O72" s="3" t="str">
        <f>_Input!C72</f>
        <v>WITKOWSKIR</v>
      </c>
      <c r="P72" s="3" t="str">
        <f t="shared" si="3"/>
        <v>WITKOWSKIR@tv</v>
      </c>
    </row>
    <row r="73" spans="1:16" x14ac:dyDescent="0.25">
      <c r="A73" s="3" t="str">
        <f>User!H73</f>
        <v>&amp;ai;WLUDARAZ-Person</v>
      </c>
      <c r="B73" s="3" t="str">
        <f>Address!A73</f>
        <v>&amp;ai;WLUDARAZ_Address</v>
      </c>
      <c r="C73" s="3" t="str">
        <f>_xlfn.CONCAT("&amp;ai;",_Input!G73)</f>
        <v>&amp;ai;Male</v>
      </c>
      <c r="D73" s="3" t="str">
        <f>_Input!AA73</f>
        <v>Zbigniew.Wludara@mpl.mee.com</v>
      </c>
      <c r="E73" s="3" t="s">
        <v>107</v>
      </c>
      <c r="F73" s="3" t="str">
        <f>_Input!E73</f>
        <v>Zbigniew</v>
      </c>
      <c r="G73" s="3" t="str">
        <f>_Input!D73</f>
        <v>Wludara</v>
      </c>
      <c r="H73" s="113" t="str">
        <f>_Input!AD73</f>
        <v xml:space="preserve"> +48  693 803 903</v>
      </c>
      <c r="I73" s="113" t="str">
        <f>_Input!AB73</f>
        <v>-</v>
      </c>
      <c r="J73" s="3" t="str">
        <f>_Input!Y73</f>
        <v>Senior Sales Engineer</v>
      </c>
      <c r="K73" s="3" t="str">
        <f t="shared" si="2"/>
        <v>WLUDARAZ</v>
      </c>
      <c r="L73" s="3" t="s">
        <v>138</v>
      </c>
      <c r="M73" s="3" t="s">
        <v>100</v>
      </c>
      <c r="N73" s="3" t="s">
        <v>149</v>
      </c>
      <c r="O73" s="3" t="str">
        <f>_Input!C73</f>
        <v>WLUDARAZ</v>
      </c>
      <c r="P73" s="3" t="str">
        <f t="shared" si="3"/>
        <v>WLUDARAZ@tv</v>
      </c>
    </row>
    <row r="74" spans="1:16" x14ac:dyDescent="0.25">
      <c r="A74" s="3" t="str">
        <f>User!H74</f>
        <v>&amp;ai;WOLAKA-Person</v>
      </c>
      <c r="B74" s="3" t="str">
        <f>Address!A74</f>
        <v>&amp;ai;WOLAKA_Address</v>
      </c>
      <c r="C74" s="3" t="str">
        <f>_xlfn.CONCAT("&amp;ai;",_Input!G74)</f>
        <v>&amp;ai;Female</v>
      </c>
      <c r="D74" s="3" t="str">
        <f>_Input!AA74</f>
        <v>Angelika.Wolak@mpl.mee.com</v>
      </c>
      <c r="E74" s="3" t="s">
        <v>107</v>
      </c>
      <c r="F74" s="3" t="str">
        <f>_Input!E74</f>
        <v>Angelika</v>
      </c>
      <c r="G74" s="3" t="str">
        <f>_Input!D74</f>
        <v>Wolak</v>
      </c>
      <c r="H74" s="113" t="str">
        <f>_Input!AD74</f>
        <v xml:space="preserve"> +48  601 143 414</v>
      </c>
      <c r="I74" s="113" t="str">
        <f>_Input!AB74</f>
        <v xml:space="preserve"> +48  12 347 65 15</v>
      </c>
      <c r="J74" s="3" t="str">
        <f>_Input!Y74</f>
        <v>CEE Customer Service Specialist</v>
      </c>
      <c r="K74" s="3" t="str">
        <f t="shared" si="2"/>
        <v>WOLAKA</v>
      </c>
      <c r="L74" s="3" t="s">
        <v>138</v>
      </c>
      <c r="M74" s="3" t="s">
        <v>100</v>
      </c>
      <c r="N74" s="3" t="s">
        <v>149</v>
      </c>
      <c r="O74" s="3" t="str">
        <f>_Input!C74</f>
        <v>WOLAKA</v>
      </c>
      <c r="P74" s="3" t="str">
        <f t="shared" si="3"/>
        <v>WOLAKA@tv</v>
      </c>
    </row>
    <row r="75" spans="1:16" x14ac:dyDescent="0.25">
      <c r="A75" s="3" t="str">
        <f>User!H75</f>
        <v>&amp;ai;WOLSKID-Person</v>
      </c>
      <c r="B75" s="3" t="str">
        <f>Address!A75</f>
        <v>&amp;ai;WOLSKID_Address</v>
      </c>
      <c r="C75" s="3" t="str">
        <f>_xlfn.CONCAT("&amp;ai;",_Input!G75)</f>
        <v>&amp;ai;Male</v>
      </c>
      <c r="D75" s="3" t="str">
        <f>_Input!AA75</f>
        <v>Daniel.Wolski@mpl.mee.com</v>
      </c>
      <c r="E75" s="3" t="s">
        <v>107</v>
      </c>
      <c r="F75" s="3" t="str">
        <f>_Input!E75</f>
        <v>Daniel</v>
      </c>
      <c r="G75" s="3" t="str">
        <f>_Input!D75</f>
        <v>Wolski</v>
      </c>
      <c r="H75" s="113" t="str">
        <f>_Input!AD75</f>
        <v xml:space="preserve"> +48  695 406 388</v>
      </c>
      <c r="I75" s="113" t="str">
        <f>_Input!AB75</f>
        <v xml:space="preserve"> +48  22 468 27 09</v>
      </c>
      <c r="J75" s="3" t="str">
        <f>_Input!Y75</f>
        <v>Poland Deputy Sales Manager</v>
      </c>
      <c r="K75" s="3" t="str">
        <f t="shared" si="2"/>
        <v>WOLSKID</v>
      </c>
      <c r="L75" s="3" t="s">
        <v>138</v>
      </c>
      <c r="M75" s="3" t="s">
        <v>100</v>
      </c>
      <c r="N75" s="3" t="s">
        <v>149</v>
      </c>
      <c r="O75" s="3" t="str">
        <f>_Input!C75</f>
        <v>WOLSKID</v>
      </c>
      <c r="P75" s="3" t="str">
        <f t="shared" si="3"/>
        <v>WOLSKID@tv</v>
      </c>
    </row>
    <row r="76" spans="1:16" x14ac:dyDescent="0.25">
      <c r="A76" s="3" t="str">
        <f>User!H76</f>
        <v>&amp;ai;WoszczekW-Person</v>
      </c>
      <c r="B76" s="3" t="str">
        <f>Address!A76</f>
        <v>&amp;ai;WoszczekW_Address</v>
      </c>
      <c r="C76" s="3" t="str">
        <f>_xlfn.CONCAT("&amp;ai;",_Input!G76)</f>
        <v>&amp;ai;Male</v>
      </c>
      <c r="D76" s="3" t="str">
        <f>_Input!AA76</f>
        <v>Krystian.Woszczek@mpl.mee.com</v>
      </c>
      <c r="E76" s="3" t="s">
        <v>107</v>
      </c>
      <c r="F76" s="3" t="str">
        <f>_Input!E76</f>
        <v>Krystian</v>
      </c>
      <c r="G76" s="3" t="str">
        <f>_Input!D76</f>
        <v>Woszczek</v>
      </c>
      <c r="H76" s="113" t="str">
        <f>_Input!AD76</f>
        <v xml:space="preserve"> +48  691 146 614</v>
      </c>
      <c r="I76" s="113" t="str">
        <f>_Input!AB76</f>
        <v xml:space="preserve"> +48  12 347 65 17</v>
      </c>
      <c r="J76" s="3" t="str">
        <f>_Input!Y76</f>
        <v>Key Account Coordinator</v>
      </c>
      <c r="K76" s="3" t="str">
        <f t="shared" si="2"/>
        <v>WoszczekW</v>
      </c>
      <c r="L76" s="3" t="s">
        <v>138</v>
      </c>
      <c r="M76" s="3" t="s">
        <v>100</v>
      </c>
      <c r="N76" s="3" t="s">
        <v>149</v>
      </c>
      <c r="O76" s="3" t="str">
        <f>_Input!C76</f>
        <v>WoszczekW</v>
      </c>
      <c r="P76" s="3" t="str">
        <f t="shared" si="3"/>
        <v>WoszczekW@tv</v>
      </c>
    </row>
    <row r="77" spans="1:16" x14ac:dyDescent="0.25">
      <c r="A77" s="3" t="str">
        <f>User!H77</f>
        <v>&amp;ai;WSOLEKJ-Person</v>
      </c>
      <c r="B77" s="3" t="str">
        <f>Address!A77</f>
        <v>&amp;ai;WSOLEKJ_Address</v>
      </c>
      <c r="C77" s="3" t="str">
        <f>_xlfn.CONCAT("&amp;ai;",_Input!G77)</f>
        <v>&amp;ai;Female</v>
      </c>
      <c r="D77" s="3" t="str">
        <f>_Input!AA77</f>
        <v>Justyna.Wsolek@meg.mee.com</v>
      </c>
      <c r="E77" s="3" t="s">
        <v>107</v>
      </c>
      <c r="F77" s="3" t="str">
        <f>_Input!E77</f>
        <v>Justyna</v>
      </c>
      <c r="G77" s="3" t="str">
        <f>_Input!D77</f>
        <v>Wsolek</v>
      </c>
      <c r="H77" s="113" t="str">
        <f>_Input!AD77</f>
        <v xml:space="preserve"> +48  885 770 443</v>
      </c>
      <c r="I77" s="113" t="str">
        <f>_Input!AB77</f>
        <v xml:space="preserve"> +48  12 347 65 43</v>
      </c>
      <c r="J77" s="3" t="str">
        <f>_Input!Y77</f>
        <v>CEE Customer Service</v>
      </c>
      <c r="K77" s="3" t="str">
        <f t="shared" si="2"/>
        <v>WSOLEKJ</v>
      </c>
      <c r="L77" s="3" t="s">
        <v>138</v>
      </c>
      <c r="M77" s="3" t="s">
        <v>100</v>
      </c>
      <c r="N77" s="3" t="s">
        <v>149</v>
      </c>
      <c r="O77" s="3" t="str">
        <f>_Input!C77</f>
        <v>WSOLEKJ</v>
      </c>
      <c r="P77" s="3" t="str">
        <f t="shared" si="3"/>
        <v>WSOLEKJ@tv</v>
      </c>
    </row>
    <row r="78" spans="1:16" x14ac:dyDescent="0.25">
      <c r="A78" s="3" t="str">
        <f>User!H78</f>
        <v>&amp;ai;ZABAWAA-Person</v>
      </c>
      <c r="B78" s="3" t="str">
        <f>Address!A78</f>
        <v>&amp;ai;ZABAWAA_Address</v>
      </c>
      <c r="C78" s="3" t="str">
        <f>_xlfn.CONCAT("&amp;ai;",_Input!G78)</f>
        <v>&amp;ai;Male</v>
      </c>
      <c r="D78" s="3" t="str">
        <f>_Input!AA78</f>
        <v>Artur.Zabawa@mpl.mee.com</v>
      </c>
      <c r="E78" s="3" t="s">
        <v>107</v>
      </c>
      <c r="F78" s="3" t="str">
        <f>_Input!E78</f>
        <v>Artur</v>
      </c>
      <c r="G78" s="3" t="str">
        <f>_Input!D78</f>
        <v>Zabawa</v>
      </c>
      <c r="H78" s="113" t="str">
        <f>_Input!AD78</f>
        <v xml:space="preserve"> +48  661 193 103</v>
      </c>
      <c r="I78" s="113" t="str">
        <f>_Input!AB78</f>
        <v xml:space="preserve"> +48  123476520</v>
      </c>
      <c r="J78" s="3" t="str">
        <f>_Input!Y78</f>
        <v>Senior Sales Engineer</v>
      </c>
      <c r="K78" s="3" t="str">
        <f t="shared" si="2"/>
        <v>ZABAWAA</v>
      </c>
      <c r="L78" s="3" t="s">
        <v>138</v>
      </c>
      <c r="M78" s="3" t="s">
        <v>100</v>
      </c>
      <c r="N78" s="3" t="s">
        <v>149</v>
      </c>
      <c r="O78" s="3" t="str">
        <f>_Input!C78</f>
        <v>ZABAWAA</v>
      </c>
      <c r="P78" s="3" t="str">
        <f t="shared" si="3"/>
        <v>ZABAWAA@tv</v>
      </c>
    </row>
    <row r="79" spans="1:16" x14ac:dyDescent="0.25">
      <c r="A79" s="3" t="str">
        <f>User!H79</f>
        <v>&amp;ai;ZADYKOWICZG-Person</v>
      </c>
      <c r="B79" s="3" t="str">
        <f>Address!A79</f>
        <v>&amp;ai;ZADYKOWICZG_Address</v>
      </c>
      <c r="C79" s="3" t="str">
        <f>_xlfn.CONCAT("&amp;ai;",_Input!G79)</f>
        <v>&amp;ai;Male</v>
      </c>
      <c r="D79" s="3" t="str">
        <f>_Input!AA79</f>
        <v>Grzegorz.Zadykowicz@mpl.mee.com</v>
      </c>
      <c r="E79" s="3" t="s">
        <v>107</v>
      </c>
      <c r="F79" s="3" t="str">
        <f>_Input!E79</f>
        <v>Grzegorz</v>
      </c>
      <c r="G79" s="3" t="str">
        <f>_Input!D79</f>
        <v>Zadykowicz</v>
      </c>
      <c r="H79" s="113" t="str">
        <f>_Input!AD79</f>
        <v xml:space="preserve"> +48  603 910 454</v>
      </c>
      <c r="I79" s="113" t="str">
        <f>_Input!AB79</f>
        <v xml:space="preserve"> +48  22 468 27 07</v>
      </c>
      <c r="J79" s="3" t="str">
        <f>_Input!Y79</f>
        <v>Key Account Manager at MTS section Strategic Business Development</v>
      </c>
      <c r="K79" s="3" t="str">
        <f t="shared" si="2"/>
        <v>ZADYKOWICZG</v>
      </c>
      <c r="L79" s="3" t="s">
        <v>138</v>
      </c>
      <c r="M79" s="3" t="s">
        <v>100</v>
      </c>
      <c r="N79" s="3" t="s">
        <v>149</v>
      </c>
      <c r="O79" s="3" t="str">
        <f>_Input!C79</f>
        <v>ZADYKOWICZG</v>
      </c>
      <c r="P79" s="3" t="str">
        <f t="shared" si="3"/>
        <v>ZADYKOWICZG@tv</v>
      </c>
    </row>
    <row r="80" spans="1:16" x14ac:dyDescent="0.25">
      <c r="A80" s="3" t="str">
        <f>User!H80</f>
        <v>&amp;ai;ZARSKIL-Person</v>
      </c>
      <c r="B80" s="3" t="str">
        <f>Address!A80</f>
        <v>&amp;ai;ZARSKIL_Address</v>
      </c>
      <c r="C80" s="3" t="str">
        <f>_xlfn.CONCAT("&amp;ai;",_Input!G80)</f>
        <v>&amp;ai;Male</v>
      </c>
      <c r="D80" s="3" t="str">
        <f>_Input!AA80</f>
        <v>Lukasz.Zarski@mpl.mee.com</v>
      </c>
      <c r="E80" s="3" t="s">
        <v>107</v>
      </c>
      <c r="F80" s="3" t="str">
        <f>_Input!E80</f>
        <v>Lukasz</v>
      </c>
      <c r="G80" s="3" t="str">
        <f>_Input!D80</f>
        <v>Zarski</v>
      </c>
      <c r="H80" s="113" t="str">
        <f>_Input!AD80</f>
        <v xml:space="preserve"> +48  663 443 403</v>
      </c>
      <c r="I80" s="113" t="str">
        <f>_Input!AB80</f>
        <v>-</v>
      </c>
      <c r="J80" s="3" t="str">
        <f>_Input!Y80</f>
        <v>Senior Sales Engineer</v>
      </c>
      <c r="K80" s="3" t="str">
        <f t="shared" si="2"/>
        <v>ZARSKIL</v>
      </c>
      <c r="L80" s="3" t="s">
        <v>138</v>
      </c>
      <c r="M80" s="3" t="s">
        <v>100</v>
      </c>
      <c r="N80" s="3" t="s">
        <v>149</v>
      </c>
      <c r="O80" s="3" t="str">
        <f>_Input!C80</f>
        <v>ZARSKIL</v>
      </c>
      <c r="P80" s="3" t="str">
        <f t="shared" si="3"/>
        <v>ZARSKIL@tv</v>
      </c>
    </row>
    <row r="81" spans="1:16" x14ac:dyDescent="0.25">
      <c r="A81" s="3" t="str">
        <f>User!H81</f>
        <v>&amp;ai;GACZOLR-Person</v>
      </c>
      <c r="B81" s="3" t="str">
        <f>Address!A81</f>
        <v>&amp;ai;GACZOLR_Address</v>
      </c>
      <c r="C81" s="3" t="str">
        <f>_xlfn.CONCAT("&amp;ai;",_Input!G81)</f>
        <v>&amp;ai;Male</v>
      </c>
      <c r="D81" s="3" t="str">
        <f>_Input!AA81</f>
        <v>rafal.gaczol@mpl.mee.com</v>
      </c>
      <c r="E81" s="3" t="s">
        <v>107</v>
      </c>
      <c r="F81" s="3" t="str">
        <f>_Input!E81</f>
        <v>Rafal</v>
      </c>
      <c r="G81" s="3" t="str">
        <f>_Input!D81</f>
        <v>Gaczol</v>
      </c>
      <c r="H81" s="113" t="str">
        <f>_Input!AD81</f>
        <v xml:space="preserve"> +48  697 779 707</v>
      </c>
      <c r="I81" s="113" t="str">
        <f>_Input!AB81</f>
        <v xml:space="preserve"> +48  12 347 65 41</v>
      </c>
      <c r="J81" s="3" t="str">
        <f>_Input!Y81</f>
        <v>FDI Vertical Coordinator</v>
      </c>
      <c r="K81" s="3" t="str">
        <f t="shared" si="2"/>
        <v>GACZOLR</v>
      </c>
      <c r="L81" s="3" t="s">
        <v>138</v>
      </c>
      <c r="M81" s="3" t="s">
        <v>100</v>
      </c>
      <c r="N81" s="3" t="s">
        <v>149</v>
      </c>
      <c r="O81" s="3" t="str">
        <f>_Input!C81</f>
        <v>GACZOLR</v>
      </c>
      <c r="P81" s="3" t="str">
        <f t="shared" si="3"/>
        <v>GACZOLR@tv</v>
      </c>
    </row>
    <row r="82" spans="1:16" x14ac:dyDescent="0.25">
      <c r="A82" s="3" t="str">
        <f>User!H82</f>
        <v>&amp;ai;SWIATEKP-Person</v>
      </c>
      <c r="B82" s="3" t="str">
        <f>Address!A82</f>
        <v>&amp;ai;SWIATEKP_Address</v>
      </c>
      <c r="C82" s="3" t="str">
        <f>_xlfn.CONCAT("&amp;ai;",_Input!G82)</f>
        <v>&amp;ai;Male</v>
      </c>
      <c r="D82" s="3" t="str">
        <f>_Input!AA82</f>
        <v>piotr.swiatek@mpl.mee.com</v>
      </c>
      <c r="E82" s="3" t="s">
        <v>107</v>
      </c>
      <c r="F82" s="3" t="str">
        <f>_Input!E82</f>
        <v>Piotr</v>
      </c>
      <c r="G82" s="3" t="str">
        <f>_Input!D82</f>
        <v>Swiatek</v>
      </c>
      <c r="H82" s="113" t="str">
        <f>_Input!AD82</f>
        <v xml:space="preserve"> +48  661 955 803</v>
      </c>
      <c r="I82" s="113" t="str">
        <f>_Input!AB82</f>
        <v xml:space="preserve"> +48  22 468 27 12</v>
      </c>
      <c r="J82" s="3" t="str">
        <f>_Input!Y82</f>
        <v>Sales Engineer</v>
      </c>
      <c r="K82" s="3" t="str">
        <f t="shared" si="2"/>
        <v>SWIATEKP</v>
      </c>
      <c r="L82" s="3" t="s">
        <v>138</v>
      </c>
      <c r="M82" s="3" t="s">
        <v>100</v>
      </c>
      <c r="N82" s="3" t="s">
        <v>149</v>
      </c>
      <c r="O82" s="3" t="str">
        <f>_Input!C82</f>
        <v>SWIATEKP</v>
      </c>
      <c r="P82" s="3" t="str">
        <f t="shared" si="3"/>
        <v>SWIATEKP@tv</v>
      </c>
    </row>
    <row r="83" spans="1:16" x14ac:dyDescent="0.25">
      <c r="A83" s="3" t="str">
        <f>User!H83</f>
        <v>&amp;ai;CERVENP-Person</v>
      </c>
      <c r="B83" s="3" t="str">
        <f>Address!A83</f>
        <v>&amp;ai;CERVENP_Address</v>
      </c>
      <c r="C83" s="3" t="str">
        <f>_xlfn.CONCAT("&amp;ai;",_Input!G83)</f>
        <v>&amp;ai;Male</v>
      </c>
      <c r="D83" s="3" t="str">
        <f>_Input!AA83</f>
        <v>peter.cerven@mpl.mee.com</v>
      </c>
      <c r="E83" s="3" t="s">
        <v>107</v>
      </c>
      <c r="F83" s="3" t="str">
        <f>_Input!E83</f>
        <v>Peter</v>
      </c>
      <c r="G83" s="3" t="str">
        <f>_Input!D83</f>
        <v>Cerven</v>
      </c>
      <c r="H83" s="113" t="str">
        <f>_Input!AD83</f>
        <v xml:space="preserve"> +42 1 919 261 099</v>
      </c>
      <c r="I83" s="113" t="str">
        <f>_Input!AB83</f>
        <v>-</v>
      </c>
      <c r="J83" s="3" t="str">
        <f>_Input!Y83</f>
        <v>Sales Engineer</v>
      </c>
      <c r="K83" s="3" t="str">
        <f t="shared" si="2"/>
        <v>CERVENP</v>
      </c>
      <c r="L83" s="3" t="s">
        <v>138</v>
      </c>
      <c r="M83" s="3" t="s">
        <v>100</v>
      </c>
      <c r="N83" s="3" t="s">
        <v>149</v>
      </c>
      <c r="O83" s="3" t="str">
        <f>_Input!C83</f>
        <v>CERVENP</v>
      </c>
      <c r="P83" s="3" t="str">
        <f t="shared" si="3"/>
        <v>CERVENP@tv</v>
      </c>
    </row>
    <row r="84" spans="1:16" x14ac:dyDescent="0.25">
      <c r="A84" s="3" t="str">
        <f>User!H84</f>
        <v>&amp;ai;CUPROVAL-Person</v>
      </c>
      <c r="B84" s="3" t="str">
        <f>Address!A84</f>
        <v>&amp;ai;CUPROVAL_Address</v>
      </c>
      <c r="C84" s="3" t="str">
        <f>_xlfn.CONCAT("&amp;ai;",_Input!G84)</f>
        <v>&amp;ai;Female</v>
      </c>
      <c r="D84" s="3" t="str">
        <f>_Input!AA84</f>
        <v>Lucie.Cuprova@mpl.mee.com</v>
      </c>
      <c r="E84" s="3" t="s">
        <v>107</v>
      </c>
      <c r="F84" s="3" t="str">
        <f>_Input!E84</f>
        <v>Lucie</v>
      </c>
      <c r="G84" s="3" t="str">
        <f>_Input!D84</f>
        <v>Cuprova</v>
      </c>
      <c r="H84" s="113" t="str">
        <f>_Input!AD84</f>
        <v xml:space="preserve"> +42 0 255 719 222</v>
      </c>
      <c r="I84" s="113" t="str">
        <f>_Input!AB84</f>
        <v>-</v>
      </c>
      <c r="J84" s="3" t="str">
        <f>_Input!Y84</f>
        <v>Sales Assistant</v>
      </c>
      <c r="K84" s="3" t="str">
        <f t="shared" si="2"/>
        <v>CUPROVAL</v>
      </c>
      <c r="L84" s="3" t="s">
        <v>138</v>
      </c>
      <c r="M84" s="3" t="s">
        <v>100</v>
      </c>
      <c r="N84" s="3" t="s">
        <v>149</v>
      </c>
      <c r="O84" s="3" t="str">
        <f>_Input!C84</f>
        <v>CUPROVAL</v>
      </c>
      <c r="P84" s="3" t="str">
        <f t="shared" si="3"/>
        <v>CUPROVAL@tv</v>
      </c>
    </row>
    <row r="85" spans="1:16" x14ac:dyDescent="0.25">
      <c r="A85" s="3" t="str">
        <f>User!H85</f>
        <v>&amp;ai;GRALM-Person</v>
      </c>
      <c r="B85" s="3" t="str">
        <f>Address!A85</f>
        <v>&amp;ai;GRALM_Address</v>
      </c>
      <c r="C85" s="3" t="str">
        <f>_xlfn.CONCAT("&amp;ai;",_Input!G85)</f>
        <v>&amp;ai;Male</v>
      </c>
      <c r="D85" s="3" t="str">
        <f>_Input!AA85</f>
        <v>Michal.Gral@mpl.mee.com</v>
      </c>
      <c r="E85" s="3" t="s">
        <v>107</v>
      </c>
      <c r="F85" s="3" t="str">
        <f>_Input!E85</f>
        <v>Michal</v>
      </c>
      <c r="G85" s="3" t="str">
        <f>_Input!D85</f>
        <v>Gral</v>
      </c>
      <c r="H85" s="113" t="str">
        <f>_Input!AD85</f>
        <v xml:space="preserve"> +48  885 770 456</v>
      </c>
      <c r="I85" s="113" t="str">
        <f>_Input!AB85</f>
        <v xml:space="preserve"> +48 22 468 27 28</v>
      </c>
      <c r="J85" s="3" t="str">
        <f>_Input!Y85</f>
        <v>Sales Engineer</v>
      </c>
      <c r="K85" s="3" t="str">
        <f t="shared" si="2"/>
        <v>GRALM</v>
      </c>
      <c r="L85" s="3" t="s">
        <v>138</v>
      </c>
      <c r="M85" s="3" t="s">
        <v>100</v>
      </c>
      <c r="N85" s="3" t="s">
        <v>149</v>
      </c>
      <c r="O85" s="3" t="str">
        <f>_Input!C85</f>
        <v>GRALM</v>
      </c>
      <c r="P85" s="3" t="str">
        <f t="shared" si="3"/>
        <v>GRALM@tv</v>
      </c>
    </row>
    <row r="86" spans="1:16" x14ac:dyDescent="0.25">
      <c r="A86" s="3" t="str">
        <f>User!H86</f>
        <v>&amp;ai;KORONDIB-Person</v>
      </c>
      <c r="B86" s="3" t="str">
        <f>Address!A86</f>
        <v>&amp;ai;KORONDIB_Address</v>
      </c>
      <c r="C86" s="3" t="str">
        <f>_xlfn.CONCAT("&amp;ai;",_Input!G86)</f>
        <v>&amp;ai;Male</v>
      </c>
      <c r="D86" s="3" t="str">
        <f>_Input!AA86</f>
        <v>Bruno.Korondi@mpl.mee.com</v>
      </c>
      <c r="E86" s="3" t="s">
        <v>107</v>
      </c>
      <c r="F86" s="3" t="str">
        <f>_Input!E86</f>
        <v>Bruno</v>
      </c>
      <c r="G86" s="3" t="str">
        <f>_Input!D86</f>
        <v>Korondi</v>
      </c>
      <c r="H86" s="113" t="str">
        <f>_Input!AD86</f>
        <v>+36 703 851 300</v>
      </c>
      <c r="I86" s="113" t="str">
        <f>_Input!AB86</f>
        <v>-</v>
      </c>
      <c r="J86" s="3" t="str">
        <f>_Input!Y86</f>
        <v>Robot Product Manager</v>
      </c>
      <c r="K86" s="3" t="str">
        <f t="shared" si="2"/>
        <v>KORONDIB</v>
      </c>
      <c r="L86" s="3" t="s">
        <v>138</v>
      </c>
      <c r="M86" s="3" t="s">
        <v>100</v>
      </c>
      <c r="N86" s="3" t="s">
        <v>149</v>
      </c>
      <c r="O86" s="3" t="str">
        <f>_Input!C86</f>
        <v>KORONDIB</v>
      </c>
      <c r="P86" s="3" t="str">
        <f t="shared" si="3"/>
        <v>KORONDIB@tv</v>
      </c>
    </row>
    <row r="87" spans="1:16" x14ac:dyDescent="0.25">
      <c r="A87" s="3" t="str">
        <f>User!H87</f>
        <v>&amp;ai;KOTWICAP-Person</v>
      </c>
      <c r="B87" s="3" t="str">
        <f>Address!A87</f>
        <v>&amp;ai;KOTWICAP_Address</v>
      </c>
      <c r="C87" s="3" t="str">
        <f>_xlfn.CONCAT("&amp;ai;",_Input!G87)</f>
        <v>&amp;ai;Male</v>
      </c>
      <c r="D87" s="3" t="str">
        <f>_Input!AA87</f>
        <v>Piotr.Kotwica@mpl.mee.com</v>
      </c>
      <c r="E87" s="3" t="s">
        <v>107</v>
      </c>
      <c r="F87" s="3" t="str">
        <f>_Input!E87</f>
        <v>Piotr</v>
      </c>
      <c r="G87" s="3" t="str">
        <f>_Input!D87</f>
        <v>Kotwica</v>
      </c>
      <c r="H87" s="113" t="str">
        <f>_Input!AD87</f>
        <v>+48 661 143 103</v>
      </c>
      <c r="I87" s="113" t="str">
        <f>_Input!AB87</f>
        <v xml:space="preserve"> +48  61 667 21 08</v>
      </c>
      <c r="J87" s="3" t="str">
        <f>_Input!Y87</f>
        <v>Sales Engineer</v>
      </c>
      <c r="K87" s="3" t="str">
        <f t="shared" si="2"/>
        <v>KOTWICAP</v>
      </c>
      <c r="L87" s="3" t="s">
        <v>138</v>
      </c>
      <c r="M87" s="3" t="s">
        <v>100</v>
      </c>
      <c r="N87" s="3" t="s">
        <v>149</v>
      </c>
      <c r="O87" s="3" t="str">
        <f>_Input!C87</f>
        <v>KOTWICAP</v>
      </c>
      <c r="P87" s="3" t="str">
        <f t="shared" si="3"/>
        <v>KOTWICAP@tv</v>
      </c>
    </row>
    <row r="88" spans="1:16" s="4" customFormat="1" x14ac:dyDescent="0.25">
      <c r="A88" s="3" t="str">
        <f>User!H88</f>
        <v>&amp;ai;KRAWCZYKT-Person</v>
      </c>
      <c r="B88" s="3" t="str">
        <f>Address!A88</f>
        <v>&amp;ai;KRAWCZYKT_Address</v>
      </c>
      <c r="C88" s="3" t="str">
        <f>_xlfn.CONCAT("&amp;ai;",_Input!G88)</f>
        <v>&amp;ai;Male</v>
      </c>
      <c r="D88" s="3" t="str">
        <f>_Input!AA88</f>
        <v>Tomasz.Krawczyk@mpl.mee.com</v>
      </c>
      <c r="E88" s="3" t="s">
        <v>107</v>
      </c>
      <c r="F88" s="3" t="str">
        <f>_Input!E88</f>
        <v>Tomasz</v>
      </c>
      <c r="G88" s="3" t="str">
        <f>_Input!D88</f>
        <v>Krawczyk</v>
      </c>
      <c r="H88" s="113" t="str">
        <f>_Input!AD88</f>
        <v>+48 885 770 498</v>
      </c>
      <c r="I88" s="113" t="str">
        <f>_Input!AB88</f>
        <v xml:space="preserve"> +48  22 468 27 29</v>
      </c>
      <c r="J88" s="3" t="str">
        <f>_Input!Y88</f>
        <v>Junior Sales Engineer</v>
      </c>
      <c r="K88" s="3" t="str">
        <f t="shared" si="2"/>
        <v>KRAWCZYKT</v>
      </c>
      <c r="L88" s="3" t="s">
        <v>138</v>
      </c>
      <c r="M88" s="3" t="s">
        <v>100</v>
      </c>
      <c r="N88" s="3" t="s">
        <v>149</v>
      </c>
      <c r="O88" s="3" t="str">
        <f>_Input!C88</f>
        <v>KRAWCZYKT</v>
      </c>
      <c r="P88" s="3" t="str">
        <f t="shared" si="3"/>
        <v>KRAWCZYKT@tv</v>
      </c>
    </row>
    <row r="89" spans="1:16" s="4" customFormat="1" x14ac:dyDescent="0.25">
      <c r="A89" s="3" t="str">
        <f>User!H89</f>
        <v>&amp;ai;YUTAKAO-Person</v>
      </c>
      <c r="B89" s="3" t="str">
        <f>Address!A89</f>
        <v>&amp;ai;YUTAKAO_Address</v>
      </c>
      <c r="C89" s="3" t="str">
        <f>_xlfn.CONCAT("&amp;ai;",_Input!G89)</f>
        <v>&amp;ai;Male</v>
      </c>
      <c r="D89" s="3" t="str">
        <f>_Input!AA89</f>
        <v>Yutaka.Oyaizu@mpl.mee.com</v>
      </c>
      <c r="E89" s="3" t="s">
        <v>107</v>
      </c>
      <c r="F89" s="3" t="str">
        <f>_Input!E89</f>
        <v>Oyaizuy</v>
      </c>
      <c r="G89" s="3" t="str">
        <f>_Input!D89</f>
        <v>Yutaka</v>
      </c>
      <c r="H89" s="113" t="str">
        <f>_Input!AD89</f>
        <v>+48 609 947 007</v>
      </c>
      <c r="I89" s="113" t="str">
        <f>_Input!AB89</f>
        <v xml:space="preserve"> +48 12 347 65 66</v>
      </c>
      <c r="J89" s="3" t="str">
        <f>_Input!Y89</f>
        <v>Branch President</v>
      </c>
      <c r="K89" s="3" t="str">
        <f t="shared" si="2"/>
        <v>YUTAKAO</v>
      </c>
      <c r="L89" s="3" t="s">
        <v>138</v>
      </c>
      <c r="M89" s="3" t="s">
        <v>100</v>
      </c>
      <c r="N89" s="3" t="s">
        <v>149</v>
      </c>
      <c r="O89" s="3" t="str">
        <f>_Input!C89</f>
        <v>YUTAKAO</v>
      </c>
      <c r="P89" s="3" t="str">
        <f t="shared" si="3"/>
        <v>YUTAKAO@tv</v>
      </c>
    </row>
    <row r="90" spans="1:16" s="4" customFormat="1" x14ac:dyDescent="0.25">
      <c r="A90" s="3" t="str">
        <f>User!H90</f>
        <v>&amp;ai;SIMKOVAJ-Person</v>
      </c>
      <c r="B90" s="3" t="str">
        <f>Address!A90</f>
        <v>&amp;ai;SIMKOVAJ_Address</v>
      </c>
      <c r="C90" s="3" t="str">
        <f>_xlfn.CONCAT("&amp;ai;",_Input!G90)</f>
        <v>&amp;ai;Female</v>
      </c>
      <c r="D90" s="3" t="str">
        <f>_Input!AA90</f>
        <v>Jana.Simkova@mpl.mee.com</v>
      </c>
      <c r="E90" s="3" t="s">
        <v>107</v>
      </c>
      <c r="F90" s="3" t="str">
        <f>_Input!E90</f>
        <v>Jana</v>
      </c>
      <c r="G90" s="3" t="str">
        <f>_Input!D90</f>
        <v>Simkova</v>
      </c>
      <c r="H90" s="113" t="str">
        <f>_Input!AD90</f>
        <v xml:space="preserve"> +42 0 734 319 917</v>
      </c>
      <c r="I90" s="113" t="str">
        <f>_Input!AB90</f>
        <v xml:space="preserve"> +42 0 255 719 211</v>
      </c>
      <c r="J90" s="3" t="str">
        <f>_Input!Y90</f>
        <v>Key Account Engineer</v>
      </c>
      <c r="K90" s="3" t="str">
        <f t="shared" si="2"/>
        <v>SIMKOVAJ</v>
      </c>
      <c r="L90" s="3" t="s">
        <v>138</v>
      </c>
      <c r="M90" s="3" t="s">
        <v>100</v>
      </c>
      <c r="N90" s="3" t="s">
        <v>149</v>
      </c>
      <c r="O90" s="3" t="str">
        <f>_Input!C90</f>
        <v>SIMKOVAJ</v>
      </c>
      <c r="P90" s="3" t="str">
        <f t="shared" si="3"/>
        <v>SIMKOVAJ@tv</v>
      </c>
    </row>
    <row r="91" spans="1:16" s="4" customFormat="1" x14ac:dyDescent="0.25">
      <c r="A91" s="3" t="str">
        <f>User!H91</f>
        <v>&amp;ai;SLOWINSKIM-Person</v>
      </c>
      <c r="B91" s="3" t="str">
        <f>Address!A91</f>
        <v>&amp;ai;SLOWINSKIM_Address</v>
      </c>
      <c r="C91" s="3" t="str">
        <f>_xlfn.CONCAT("&amp;ai;",_Input!G91)</f>
        <v>&amp;ai;Male</v>
      </c>
      <c r="D91" s="3" t="str">
        <f>_Input!AA91</f>
        <v>Maciej.Slowinski@mpl.mee.com</v>
      </c>
      <c r="E91" s="3" t="s">
        <v>107</v>
      </c>
      <c r="F91" s="3" t="str">
        <f>_Input!E91</f>
        <v>Maciej</v>
      </c>
      <c r="G91" s="3" t="str">
        <f>_Input!D91</f>
        <v>Slowinski</v>
      </c>
      <c r="H91" s="113" t="str">
        <f>_Input!AD91</f>
        <v xml:space="preserve"> +48 885 770 493</v>
      </c>
      <c r="I91" s="113" t="str">
        <f>_Input!AB91</f>
        <v>-</v>
      </c>
      <c r="J91" s="3" t="str">
        <f>_Input!Y91</f>
        <v>Sales Engineer</v>
      </c>
      <c r="K91" s="3" t="str">
        <f t="shared" si="2"/>
        <v>SLOWINSKIM</v>
      </c>
      <c r="L91" s="3" t="s">
        <v>138</v>
      </c>
      <c r="M91" s="3" t="s">
        <v>100</v>
      </c>
      <c r="N91" s="3" t="s">
        <v>149</v>
      </c>
      <c r="O91" s="3" t="str">
        <f>_Input!C91</f>
        <v>SLOWINSKIM</v>
      </c>
      <c r="P91" s="3" t="str">
        <f t="shared" si="3"/>
        <v>SLOWINSKIM@tv</v>
      </c>
    </row>
    <row r="92" spans="1:16" s="4" customFormat="1" x14ac:dyDescent="0.25">
      <c r="A92" s="3" t="str">
        <f>User!H92</f>
        <v>&amp;ai;WALUSIAKM-Person</v>
      </c>
      <c r="B92" s="3" t="str">
        <f>Address!A92</f>
        <v>&amp;ai;WALUSIAKM_Address</v>
      </c>
      <c r="C92" s="3" t="str">
        <f>_xlfn.CONCAT("&amp;ai;",_Input!G92)</f>
        <v>&amp;ai;Male</v>
      </c>
      <c r="D92" s="3" t="str">
        <f>_Input!AA92</f>
        <v>Michal.Walusiak@mpl.mee.com</v>
      </c>
      <c r="E92" s="3" t="s">
        <v>107</v>
      </c>
      <c r="F92" s="3" t="str">
        <f>_Input!E92</f>
        <v>Michal</v>
      </c>
      <c r="G92" s="3" t="str">
        <f>_Input!D92</f>
        <v>Walusiak</v>
      </c>
      <c r="H92" s="113" t="str">
        <f>_Input!AD92</f>
        <v xml:space="preserve"> +48 885 770 488</v>
      </c>
      <c r="I92" s="113" t="str">
        <f>_Input!AB92</f>
        <v xml:space="preserve"> +48 12 347 66 30</v>
      </c>
      <c r="J92" s="3" t="str">
        <f>_Input!Y92</f>
        <v>FA Service Manager</v>
      </c>
      <c r="K92" s="3" t="str">
        <f t="shared" si="2"/>
        <v>WALUSIAKM</v>
      </c>
      <c r="L92" s="3" t="s">
        <v>138</v>
      </c>
      <c r="M92" s="3" t="s">
        <v>100</v>
      </c>
      <c r="N92" s="3" t="s">
        <v>149</v>
      </c>
      <c r="O92" s="3" t="str">
        <f>_Input!C92</f>
        <v>WALUSIAKM</v>
      </c>
      <c r="P92" s="3" t="str">
        <f t="shared" si="3"/>
        <v>WALUSIAKM@tv</v>
      </c>
    </row>
    <row r="93" spans="1:16" s="4" customFormat="1" x14ac:dyDescent="0.25">
      <c r="A93" s="3" t="str">
        <f>User!H93</f>
        <v>&amp;ai;WroblewskiK-Person</v>
      </c>
      <c r="B93" s="3" t="str">
        <f>Address!A93</f>
        <v>&amp;ai;WroblewskiK_Address</v>
      </c>
      <c r="C93" s="3" t="str">
        <f>_xlfn.CONCAT("&amp;ai;",_Input!G93)</f>
        <v>&amp;ai;Male</v>
      </c>
      <c r="D93" s="3" t="str">
        <f>_Input!AA93</f>
        <v>Konrad.Wroblewski@mpl.mee.com</v>
      </c>
      <c r="E93" s="3" t="s">
        <v>107</v>
      </c>
      <c r="F93" s="3" t="str">
        <f>_Input!E93</f>
        <v>Wroblewski</v>
      </c>
      <c r="G93" s="3" t="str">
        <f>_Input!D93</f>
        <v>Konrad</v>
      </c>
      <c r="H93" s="113" t="str">
        <f>_Input!AD93</f>
        <v xml:space="preserve"> +48 885 770 489</v>
      </c>
      <c r="I93" s="113" t="str">
        <f>_Input!AB93</f>
        <v>-</v>
      </c>
      <c r="J93" s="3" t="str">
        <f>_Input!Y93</f>
        <v>Sales Engineer</v>
      </c>
      <c r="K93" s="3" t="str">
        <f t="shared" si="2"/>
        <v>WroblewskiK</v>
      </c>
      <c r="L93" s="3" t="s">
        <v>138</v>
      </c>
      <c r="M93" s="3" t="s">
        <v>100</v>
      </c>
      <c r="N93" s="3" t="s">
        <v>149</v>
      </c>
      <c r="O93" s="3" t="str">
        <f>_Input!C93</f>
        <v>WroblewskiK</v>
      </c>
      <c r="P93" s="3" t="str">
        <f t="shared" si="3"/>
        <v>WroblewskiK@tv</v>
      </c>
    </row>
    <row r="94" spans="1:16" s="4" customFormat="1" x14ac:dyDescent="0.25">
      <c r="A94" s="3" t="str">
        <f>User!H94</f>
        <v>&amp;ai;GORCZAKA-Person</v>
      </c>
      <c r="B94" s="3" t="str">
        <f>Address!A94</f>
        <v>&amp;ai;GORCZAKA_Address</v>
      </c>
      <c r="C94" s="3" t="str">
        <f>_xlfn.CONCAT("&amp;ai;",_Input!G94)</f>
        <v>&amp;ai;Male</v>
      </c>
      <c r="D94" s="3" t="str">
        <f>_Input!AA94</f>
        <v>andrzej.gorczak@mpl.mee.com</v>
      </c>
      <c r="E94" s="3" t="s">
        <v>107</v>
      </c>
      <c r="F94" s="3" t="str">
        <f>_Input!E94</f>
        <v>Gorczak</v>
      </c>
      <c r="G94" s="3" t="str">
        <f>_Input!D94</f>
        <v>Andrzej</v>
      </c>
      <c r="H94" s="113" t="str">
        <f>_Input!AD94</f>
        <v xml:space="preserve">+48 691 103 083  </v>
      </c>
      <c r="I94" s="113">
        <f>_Input!AB94</f>
        <v>0</v>
      </c>
      <c r="J94" s="3" t="str">
        <f>_Input!Y94</f>
        <v>Modular PLC Product Manager</v>
      </c>
      <c r="K94" s="3" t="str">
        <f t="shared" si="2"/>
        <v>GORCZAKA</v>
      </c>
      <c r="L94" s="3" t="s">
        <v>138</v>
      </c>
      <c r="M94" s="3" t="s">
        <v>100</v>
      </c>
      <c r="N94" s="3" t="s">
        <v>149</v>
      </c>
      <c r="O94" s="3" t="str">
        <f>_Input!C94</f>
        <v>GORCZAKA</v>
      </c>
      <c r="P94" s="3" t="str">
        <f t="shared" si="3"/>
        <v>GORCZAKA@tv</v>
      </c>
    </row>
    <row r="95" spans="1:16" s="4" customFormat="1" x14ac:dyDescent="0.25">
      <c r="A95" s="3" t="str">
        <f>User!H95</f>
        <v>&amp;ai;PALMAKAM-Person</v>
      </c>
      <c r="B95" s="3" t="str">
        <f>Address!A95</f>
        <v>&amp;ai;PALMAKAM_Address</v>
      </c>
      <c r="C95" s="3" t="str">
        <f>_xlfn.CONCAT("&amp;ai;",_Input!G95)</f>
        <v>&amp;ai;Male</v>
      </c>
      <c r="D95" s="3" t="str">
        <f>_Input!AA95</f>
        <v>Mateusz.Palmaka@mpl.mee.com</v>
      </c>
      <c r="E95" s="3" t="s">
        <v>107</v>
      </c>
      <c r="F95" s="3" t="str">
        <f>_Input!E95</f>
        <v>Palmala</v>
      </c>
      <c r="G95" s="3" t="str">
        <f>_Input!D95</f>
        <v>Mateusz</v>
      </c>
      <c r="H95" s="113">
        <f>_Input!AD95</f>
        <v>0</v>
      </c>
      <c r="I95" s="113">
        <f>_Input!AB95</f>
        <v>0</v>
      </c>
      <c r="J95" s="3" t="str">
        <f>_Input!Y95</f>
        <v>Sales Assistant</v>
      </c>
      <c r="K95" s="3" t="str">
        <f t="shared" ref="K95:K121" si="4">O95</f>
        <v>PALMAKAM</v>
      </c>
      <c r="L95" s="3" t="s">
        <v>138</v>
      </c>
      <c r="M95" s="3" t="s">
        <v>100</v>
      </c>
      <c r="N95" s="3" t="s">
        <v>149</v>
      </c>
      <c r="O95" s="3" t="str">
        <f>_Input!C95</f>
        <v>PALMAKAM</v>
      </c>
      <c r="P95" s="3" t="str">
        <f t="shared" ref="P95:P121" si="5">_xlfn.CONCAT(O95,"@tv")</f>
        <v>PALMAKAM@tv</v>
      </c>
    </row>
    <row r="96" spans="1:16" s="4" customFormat="1" x14ac:dyDescent="0.25">
      <c r="A96" s="3" t="str">
        <f>User!H96</f>
        <v>&amp;ai;GlowackaP-Person</v>
      </c>
      <c r="B96" s="3" t="str">
        <f>Address!A96</f>
        <v>&amp;ai;GlowackaP_Address</v>
      </c>
      <c r="C96" s="3" t="str">
        <f>_xlfn.CONCAT("&amp;ai;",_Input!G96)</f>
        <v>&amp;ai;Female</v>
      </c>
      <c r="D96" s="3" t="str">
        <f>_Input!AA96</f>
        <v>Paulina.glowacka@mpl.mee.com</v>
      </c>
      <c r="E96" s="3" t="s">
        <v>107</v>
      </c>
      <c r="F96" s="3" t="str">
        <f>_Input!E96</f>
        <v>Paulina</v>
      </c>
      <c r="G96" s="3" t="str">
        <f>_Input!D96</f>
        <v>Glowacka</v>
      </c>
      <c r="H96" s="113">
        <f>_Input!AD96</f>
        <v>0</v>
      </c>
      <c r="I96" s="113">
        <f>_Input!AB96</f>
        <v>0</v>
      </c>
      <c r="J96" s="3" t="str">
        <f>_Input!Y96</f>
        <v>Sales Desk Support - Sales Assistant</v>
      </c>
      <c r="K96" s="3" t="str">
        <f t="shared" si="4"/>
        <v>GlowackaP</v>
      </c>
      <c r="L96" s="3" t="s">
        <v>138</v>
      </c>
      <c r="M96" s="3" t="s">
        <v>100</v>
      </c>
      <c r="N96" s="3" t="s">
        <v>149</v>
      </c>
      <c r="O96" s="3" t="str">
        <f>_Input!C96</f>
        <v>GlowackaP</v>
      </c>
      <c r="P96" s="3" t="str">
        <f t="shared" si="5"/>
        <v>GlowackaP@tv</v>
      </c>
    </row>
    <row r="97" spans="1:16" s="4" customFormat="1" x14ac:dyDescent="0.25">
      <c r="A97" s="3" t="str">
        <f>User!H97</f>
        <v>&amp;ai;BorbiroL-Person</v>
      </c>
      <c r="B97" s="3" t="str">
        <f>Address!A97</f>
        <v>&amp;ai;BorbiroL_Address</v>
      </c>
      <c r="C97" s="3" t="str">
        <f>_xlfn.CONCAT("&amp;ai;",_Input!G97)</f>
        <v>&amp;ai;Male</v>
      </c>
      <c r="D97" s="3" t="str">
        <f>_Input!AA97</f>
        <v>Levente.Borbiro@mpl.mee.com</v>
      </c>
      <c r="E97" s="3" t="s">
        <v>107</v>
      </c>
      <c r="F97" s="3" t="str">
        <f>_Input!E97</f>
        <v>Borbiro</v>
      </c>
      <c r="G97" s="3" t="str">
        <f>_Input!D97</f>
        <v>Levente</v>
      </c>
      <c r="H97" s="113" t="str">
        <f>_Input!AD97</f>
        <v>-</v>
      </c>
      <c r="I97" s="113">
        <f>_Input!AB97</f>
        <v>0</v>
      </c>
      <c r="J97" s="3" t="str">
        <f>_Input!Y97</f>
        <v>Sales Engineer</v>
      </c>
      <c r="K97" s="3" t="str">
        <f t="shared" si="4"/>
        <v>BorbiroL</v>
      </c>
      <c r="L97" s="3" t="s">
        <v>138</v>
      </c>
      <c r="M97" s="3" t="s">
        <v>100</v>
      </c>
      <c r="N97" s="3" t="s">
        <v>149</v>
      </c>
      <c r="O97" s="3" t="str">
        <f>_Input!C97</f>
        <v>BorbiroL</v>
      </c>
      <c r="P97" s="3" t="str">
        <f t="shared" si="5"/>
        <v>BorbiroL@tv</v>
      </c>
    </row>
    <row r="98" spans="1:16" s="4" customFormat="1" x14ac:dyDescent="0.25">
      <c r="A98" s="3" t="str">
        <f>User!H98</f>
        <v>&amp;ai;KOTZM-Person</v>
      </c>
      <c r="B98" s="3" t="str">
        <f>Address!A98</f>
        <v>&amp;ai;KOTZM_Address</v>
      </c>
      <c r="C98" s="3" t="str">
        <f>_xlfn.CONCAT("&amp;ai;",_Input!G98)</f>
        <v>&amp;ai;MALE</v>
      </c>
      <c r="D98" s="3" t="str">
        <f>_Input!AA98</f>
        <v>Mariusz.Kotz@mpl.mee.com&gt;</v>
      </c>
      <c r="E98" s="3" t="s">
        <v>107</v>
      </c>
      <c r="F98" s="3" t="str">
        <f>_Input!E98</f>
        <v>Kotz</v>
      </c>
      <c r="G98" s="3" t="str">
        <f>_Input!D98</f>
        <v>Mariusz</v>
      </c>
      <c r="H98" s="113" t="str">
        <f>_Input!AD98</f>
        <v>+48 885 770 442</v>
      </c>
      <c r="I98" s="113" t="str">
        <f>_Input!AB98</f>
        <v>-</v>
      </c>
      <c r="J98" s="3" t="str">
        <f>_Input!Y98</f>
        <v>Sales Engineer</v>
      </c>
      <c r="K98" s="3" t="str">
        <f t="shared" si="4"/>
        <v>KOTZM</v>
      </c>
      <c r="L98" s="3" t="s">
        <v>138</v>
      </c>
      <c r="M98" s="3" t="s">
        <v>100</v>
      </c>
      <c r="N98" s="3" t="s">
        <v>149</v>
      </c>
      <c r="O98" s="3" t="str">
        <f>_Input!C98</f>
        <v>KOTZM</v>
      </c>
      <c r="P98" s="3" t="str">
        <f t="shared" si="5"/>
        <v>KOTZM@tv</v>
      </c>
    </row>
    <row r="99" spans="1:16" s="4" customFormat="1" x14ac:dyDescent="0.25">
      <c r="A99" s="3" t="str">
        <f>User!H99</f>
        <v>&amp;ai;LIBICHERR-Person</v>
      </c>
      <c r="B99" s="3" t="str">
        <f>Address!A99</f>
        <v>&amp;ai;LIBICHERR_Address</v>
      </c>
      <c r="C99" s="3" t="str">
        <f>_xlfn.CONCAT("&amp;ai;",_Input!G99)</f>
        <v>&amp;ai;MALE</v>
      </c>
      <c r="D99" s="3" t="str">
        <f>_Input!AA99</f>
        <v>Radek.Libicher@mpl.mee.com</v>
      </c>
      <c r="E99" s="3" t="s">
        <v>107</v>
      </c>
      <c r="F99" s="3" t="str">
        <f>_Input!E99</f>
        <v>Libicher</v>
      </c>
      <c r="G99" s="3" t="str">
        <f>_Input!D99</f>
        <v>Radek</v>
      </c>
      <c r="H99" s="113" t="str">
        <f>_Input!AD99</f>
        <v>+420 734 446 484</v>
      </c>
      <c r="I99" s="113" t="str">
        <f>_Input!AB99</f>
        <v>-</v>
      </c>
      <c r="J99" s="3" t="str">
        <f>_Input!Y99</f>
        <v>Branch President</v>
      </c>
      <c r="K99" s="3" t="str">
        <f t="shared" si="4"/>
        <v>LIBICHERR</v>
      </c>
      <c r="L99" s="3" t="s">
        <v>138</v>
      </c>
      <c r="M99" s="3" t="s">
        <v>100</v>
      </c>
      <c r="N99" s="3" t="s">
        <v>149</v>
      </c>
      <c r="O99" s="3" t="str">
        <f>_Input!C99</f>
        <v>LIBICHERR</v>
      </c>
      <c r="P99" s="3" t="str">
        <f t="shared" si="5"/>
        <v>LIBICHERR@tv</v>
      </c>
    </row>
    <row r="100" spans="1:16" s="4" customFormat="1" x14ac:dyDescent="0.25">
      <c r="A100" s="3" t="str">
        <f>User!H100</f>
        <v>&amp;ai;PIA.IWAR-Person</v>
      </c>
      <c r="B100" s="3" t="str">
        <f>Address!A100</f>
        <v>&amp;ai;PIA.IWAR_Address</v>
      </c>
      <c r="C100" s="3" t="str">
        <f>_xlfn.CONCAT("&amp;ai;",_Input!G100)</f>
        <v>&amp;ai;FEMALE</v>
      </c>
      <c r="D100" s="3" t="str">
        <f>_Input!AA100</f>
        <v>pia.iwar@se.mee.com</v>
      </c>
      <c r="E100" s="3" t="s">
        <v>107</v>
      </c>
      <c r="F100" s="3" t="str">
        <f>_Input!E100</f>
        <v>Pia</v>
      </c>
      <c r="G100" s="3" t="str">
        <f>_Input!D100</f>
        <v>Iwar</v>
      </c>
      <c r="H100" s="113" t="str">
        <f>_Input!AD100</f>
        <v>+46 705 690186</v>
      </c>
      <c r="I100" s="113" t="str">
        <f>_Input!AB100</f>
        <v>+46 8 6251202</v>
      </c>
      <c r="J100" s="3">
        <f>_Input!Y100</f>
        <v>0</v>
      </c>
      <c r="K100" s="3" t="str">
        <f t="shared" si="4"/>
        <v>PIA.IWAR</v>
      </c>
      <c r="L100" s="3" t="s">
        <v>138</v>
      </c>
      <c r="M100" s="3" t="s">
        <v>100</v>
      </c>
      <c r="N100" s="3" t="s">
        <v>149</v>
      </c>
      <c r="O100" s="3" t="str">
        <f>_Input!C100</f>
        <v>PIA.IWAR</v>
      </c>
      <c r="P100" s="3" t="str">
        <f t="shared" si="5"/>
        <v>PIA.IWAR@tv</v>
      </c>
    </row>
    <row r="101" spans="1:16" s="4" customFormat="1" x14ac:dyDescent="0.25">
      <c r="A101" s="3" t="str">
        <f>User!H101</f>
        <v>&amp;ai;Christine.Thornqvist-Person</v>
      </c>
      <c r="B101" s="3" t="str">
        <f>Address!A101</f>
        <v>&amp;ai;Christine.Thornqvist_Address</v>
      </c>
      <c r="C101" s="3" t="str">
        <f>_xlfn.CONCAT("&amp;ai;",_Input!G101)</f>
        <v>&amp;ai;FEMALE</v>
      </c>
      <c r="D101" s="3" t="str">
        <f>_Input!AA101</f>
        <v>Christine.Thornqvist@se.mee.com</v>
      </c>
      <c r="E101" s="3" t="s">
        <v>107</v>
      </c>
      <c r="F101" s="3" t="str">
        <f>_Input!E101</f>
        <v>Christine</v>
      </c>
      <c r="G101" s="3" t="str">
        <f>_Input!D101</f>
        <v>Thornqvist</v>
      </c>
      <c r="H101" s="113" t="str">
        <f>_Input!AD101</f>
        <v>-</v>
      </c>
      <c r="I101" s="113" t="str">
        <f>_Input!AB101</f>
        <v>+46 (0)705 69 04 47</v>
      </c>
      <c r="J101" s="3">
        <f>_Input!Y101</f>
        <v>0</v>
      </c>
      <c r="K101" s="3" t="str">
        <f t="shared" si="4"/>
        <v>Christine.Thornqvist</v>
      </c>
      <c r="L101" s="3" t="s">
        <v>138</v>
      </c>
      <c r="M101" s="3" t="s">
        <v>100</v>
      </c>
      <c r="N101" s="3" t="s">
        <v>149</v>
      </c>
      <c r="O101" s="3" t="str">
        <f>_Input!C101</f>
        <v>Christine.Thornqvist</v>
      </c>
      <c r="P101" s="3" t="str">
        <f t="shared" si="5"/>
        <v>Christine.Thornqvist@tv</v>
      </c>
    </row>
    <row r="102" spans="1:16" s="4" customFormat="1" x14ac:dyDescent="0.25">
      <c r="A102" s="3" t="str">
        <f>User!H102</f>
        <v>&amp;ai;Hans.Forsberg-Person</v>
      </c>
      <c r="B102" s="3" t="str">
        <f>Address!A102</f>
        <v>&amp;ai;Hans.Forsberg_Address</v>
      </c>
      <c r="C102" s="3" t="str">
        <f>_xlfn.CONCAT("&amp;ai;",_Input!G102)</f>
        <v>&amp;ai;MALE</v>
      </c>
      <c r="D102" s="3" t="str">
        <f>_Input!AA102</f>
        <v>hans.forsberg@se.mee.com</v>
      </c>
      <c r="E102" s="3" t="s">
        <v>107</v>
      </c>
      <c r="F102" s="3" t="str">
        <f>_Input!E102</f>
        <v>Hans</v>
      </c>
      <c r="G102" s="3" t="str">
        <f>_Input!D102</f>
        <v>Forsberg</v>
      </c>
      <c r="H102" s="113" t="str">
        <f>_Input!AD102</f>
        <v>-</v>
      </c>
      <c r="I102" s="113" t="str">
        <f>_Input!AB102</f>
        <v>+46 (0)705 69 02 25</v>
      </c>
      <c r="J102" s="3">
        <f>_Input!Y102</f>
        <v>0</v>
      </c>
      <c r="K102" s="3" t="str">
        <f t="shared" si="4"/>
        <v>Hans.Forsberg</v>
      </c>
      <c r="L102" s="3" t="s">
        <v>138</v>
      </c>
      <c r="M102" s="3" t="s">
        <v>100</v>
      </c>
      <c r="N102" s="3" t="s">
        <v>149</v>
      </c>
      <c r="O102" s="3" t="str">
        <f>_Input!C102</f>
        <v>Hans.Forsberg</v>
      </c>
      <c r="P102" s="3" t="str">
        <f t="shared" si="5"/>
        <v>Hans.Forsberg@tv</v>
      </c>
    </row>
    <row r="103" spans="1:16" s="4" customFormat="1" x14ac:dyDescent="0.25">
      <c r="A103" s="3" t="str">
        <f>User!H103</f>
        <v>&amp;ai;Martin.denHartog-Person</v>
      </c>
      <c r="B103" s="3" t="str">
        <f>Address!A103</f>
        <v>&amp;ai;Martin.denHartog_Address</v>
      </c>
      <c r="C103" s="3" t="str">
        <f>_xlfn.CONCAT("&amp;ai;",_Input!G103)</f>
        <v>&amp;ai;MALE</v>
      </c>
      <c r="D103" s="3" t="str">
        <f>_Input!AA103</f>
        <v>martin.denhartog@se.mee.com</v>
      </c>
      <c r="E103" s="3" t="s">
        <v>107</v>
      </c>
      <c r="F103" s="3" t="str">
        <f>_Input!E103</f>
        <v>Martin</v>
      </c>
      <c r="G103" s="3" t="str">
        <f>_Input!D103</f>
        <v>den Hartog</v>
      </c>
      <c r="H103" s="113" t="str">
        <f>_Input!AD103</f>
        <v>-</v>
      </c>
      <c r="I103" s="113" t="str">
        <f>_Input!AB103</f>
        <v>+46 (0)706 33 34 83</v>
      </c>
      <c r="J103" s="3">
        <f>_Input!Y103</f>
        <v>0</v>
      </c>
      <c r="K103" s="3" t="str">
        <f t="shared" si="4"/>
        <v>Martin.denHartog</v>
      </c>
      <c r="L103" s="3" t="s">
        <v>138</v>
      </c>
      <c r="M103" s="3" t="s">
        <v>100</v>
      </c>
      <c r="N103" s="3" t="s">
        <v>149</v>
      </c>
      <c r="O103" s="3" t="str">
        <f>_Input!C103</f>
        <v>Martin.denHartog</v>
      </c>
      <c r="P103" s="3" t="str">
        <f t="shared" si="5"/>
        <v>Martin.denHartog@tv</v>
      </c>
    </row>
    <row r="104" spans="1:16" s="4" customFormat="1" x14ac:dyDescent="0.25">
      <c r="A104" s="3" t="str">
        <f>User!H104</f>
        <v>&amp;ai;Niklas.Rippe-Person</v>
      </c>
      <c r="B104" s="3" t="str">
        <f>Address!A104</f>
        <v>&amp;ai;Niklas.Rippe_Address</v>
      </c>
      <c r="C104" s="3" t="str">
        <f>_xlfn.CONCAT("&amp;ai;",_Input!G104)</f>
        <v>&amp;ai;MALE</v>
      </c>
      <c r="D104" s="3" t="str">
        <f>_Input!AA104</f>
        <v>niklas.rippe@se.mee.com</v>
      </c>
      <c r="E104" s="3" t="s">
        <v>107</v>
      </c>
      <c r="F104" s="3" t="str">
        <f>_Input!E104</f>
        <v>Niklas</v>
      </c>
      <c r="G104" s="3" t="str">
        <f>_Input!D104</f>
        <v>Rippe</v>
      </c>
      <c r="H104" s="113" t="str">
        <f>_Input!AD104</f>
        <v>-</v>
      </c>
      <c r="I104" s="113" t="str">
        <f>_Input!AB104</f>
        <v>+46 (0)705 69 33 13</v>
      </c>
      <c r="J104" s="3">
        <f>_Input!Y104</f>
        <v>0</v>
      </c>
      <c r="K104" s="3" t="str">
        <f t="shared" si="4"/>
        <v>Niklas.Rippe</v>
      </c>
      <c r="L104" s="3" t="s">
        <v>138</v>
      </c>
      <c r="M104" s="3" t="s">
        <v>100</v>
      </c>
      <c r="N104" s="3" t="s">
        <v>149</v>
      </c>
      <c r="O104" s="3" t="str">
        <f>_Input!C104</f>
        <v>Niklas.Rippe</v>
      </c>
      <c r="P104" s="3" t="str">
        <f t="shared" si="5"/>
        <v>Niklas.Rippe@tv</v>
      </c>
    </row>
    <row r="105" spans="1:16" s="4" customFormat="1" x14ac:dyDescent="0.25">
      <c r="A105" s="3" t="str">
        <f>User!H105</f>
        <v>&amp;ai;Håkan.Svensson-Person</v>
      </c>
      <c r="B105" s="3" t="str">
        <f>Address!A105</f>
        <v>&amp;ai;Håkan.Svensson_Address</v>
      </c>
      <c r="C105" s="3" t="str">
        <f>_xlfn.CONCAT("&amp;ai;",_Input!G105)</f>
        <v>&amp;ai;MALE</v>
      </c>
      <c r="D105" s="3" t="str">
        <f>_Input!AA105</f>
        <v>hakan.svensson@se.mee.com</v>
      </c>
      <c r="E105" s="3" t="s">
        <v>107</v>
      </c>
      <c r="F105" s="3" t="str">
        <f>_Input!E105</f>
        <v>Håkan</v>
      </c>
      <c r="G105" s="3" t="str">
        <f>_Input!D105</f>
        <v>Svensson</v>
      </c>
      <c r="H105" s="113" t="str">
        <f>_Input!AD105</f>
        <v>+46 705698914</v>
      </c>
      <c r="I105" s="113" t="str">
        <f>_Input!AB105</f>
        <v>+46 705698914</v>
      </c>
      <c r="J105" s="3">
        <f>_Input!Y105</f>
        <v>0</v>
      </c>
      <c r="K105" s="3" t="str">
        <f t="shared" si="4"/>
        <v>Håkan.Svensson</v>
      </c>
      <c r="L105" s="3" t="s">
        <v>138</v>
      </c>
      <c r="M105" s="3" t="s">
        <v>100</v>
      </c>
      <c r="N105" s="3" t="s">
        <v>149</v>
      </c>
      <c r="O105" s="3" t="str">
        <f>_Input!C105</f>
        <v>Håkan.Svensson</v>
      </c>
      <c r="P105" s="3" t="str">
        <f t="shared" si="5"/>
        <v>Håkan.Svensson@tv</v>
      </c>
    </row>
    <row r="106" spans="1:16" s="4" customFormat="1" x14ac:dyDescent="0.25">
      <c r="A106" s="3" t="str">
        <f>User!H106</f>
        <v>&amp;ai;Maria.Wendt-Person</v>
      </c>
      <c r="B106" s="3" t="str">
        <f>Address!A106</f>
        <v>&amp;ai;Maria.Wendt_Address</v>
      </c>
      <c r="C106" s="3" t="str">
        <f>_xlfn.CONCAT("&amp;ai;",_Input!G106)</f>
        <v>&amp;ai;FEMALE</v>
      </c>
      <c r="D106" s="3" t="str">
        <f>_Input!AA106</f>
        <v>maria.wendt@se.mee.com</v>
      </c>
      <c r="E106" s="3" t="s">
        <v>107</v>
      </c>
      <c r="F106" s="3" t="str">
        <f>_Input!E106</f>
        <v>Maria</v>
      </c>
      <c r="G106" s="3" t="str">
        <f>_Input!D106</f>
        <v>Wendt</v>
      </c>
      <c r="H106" s="113" t="str">
        <f>_Input!AD106</f>
        <v>-</v>
      </c>
      <c r="I106" s="113" t="str">
        <f>_Input!AB106</f>
        <v>+46 (0)705 69 60 46</v>
      </c>
      <c r="J106" s="3">
        <f>_Input!Y106</f>
        <v>0</v>
      </c>
      <c r="K106" s="3" t="str">
        <f t="shared" si="4"/>
        <v>Maria.Wendt</v>
      </c>
      <c r="L106" s="3" t="s">
        <v>138</v>
      </c>
      <c r="M106" s="3" t="s">
        <v>100</v>
      </c>
      <c r="N106" s="3" t="s">
        <v>149</v>
      </c>
      <c r="O106" s="3" t="str">
        <f>_Input!C106</f>
        <v>Maria.Wendt</v>
      </c>
      <c r="P106" s="3" t="str">
        <f t="shared" si="5"/>
        <v>Maria.Wendt@tv</v>
      </c>
    </row>
    <row r="107" spans="1:16" s="4" customFormat="1" x14ac:dyDescent="0.25">
      <c r="A107" s="3" t="str">
        <f>User!H107</f>
        <v>&amp;ai;Magnus.Edblom-Person</v>
      </c>
      <c r="B107" s="3" t="str">
        <f>Address!A107</f>
        <v>&amp;ai;Magnus.Edblom_Address</v>
      </c>
      <c r="C107" s="3" t="str">
        <f>_xlfn.CONCAT("&amp;ai;",_Input!G107)</f>
        <v>&amp;ai;MALE</v>
      </c>
      <c r="D107" s="3" t="str">
        <f>_Input!AA107</f>
        <v>magnus.edblom@se.mee.com</v>
      </c>
      <c r="E107" s="3" t="s">
        <v>107</v>
      </c>
      <c r="F107" s="3" t="str">
        <f>_Input!E107</f>
        <v>Magnus</v>
      </c>
      <c r="G107" s="3" t="str">
        <f>_Input!D107</f>
        <v>Edblom</v>
      </c>
      <c r="H107" s="113" t="str">
        <f>_Input!AD107</f>
        <v>-</v>
      </c>
      <c r="I107" s="113" t="str">
        <f>_Input!AB107</f>
        <v>+46 (0)705 69 21 55</v>
      </c>
      <c r="J107" s="3">
        <f>_Input!Y107</f>
        <v>0</v>
      </c>
      <c r="K107" s="3" t="str">
        <f t="shared" si="4"/>
        <v>Magnus.Edblom</v>
      </c>
      <c r="L107" s="3" t="s">
        <v>138</v>
      </c>
      <c r="M107" s="3" t="s">
        <v>100</v>
      </c>
      <c r="N107" s="3" t="s">
        <v>149</v>
      </c>
      <c r="O107" s="3" t="str">
        <f>_Input!C107</f>
        <v>Magnus.Edblom</v>
      </c>
      <c r="P107" s="3" t="str">
        <f t="shared" si="5"/>
        <v>Magnus.Edblom@tv</v>
      </c>
    </row>
    <row r="108" spans="1:16" s="4" customFormat="1" x14ac:dyDescent="0.25">
      <c r="A108" s="3" t="str">
        <f>User!H108</f>
        <v>&amp;ai;Daniel.Dahlberg-Person</v>
      </c>
      <c r="B108" s="3" t="str">
        <f>Address!A108</f>
        <v>&amp;ai;Daniel.Dahlberg_Address</v>
      </c>
      <c r="C108" s="3" t="str">
        <f>_xlfn.CONCAT("&amp;ai;",_Input!G108)</f>
        <v>&amp;ai;MALE</v>
      </c>
      <c r="D108" s="3" t="str">
        <f>_Input!AA108</f>
        <v>daniel.dahlberg@se.mee.com</v>
      </c>
      <c r="E108" s="3" t="s">
        <v>107</v>
      </c>
      <c r="F108" s="3" t="str">
        <f>_Input!E108</f>
        <v>Daniel</v>
      </c>
      <c r="G108" s="3" t="str">
        <f>_Input!D108</f>
        <v>Dahlberg</v>
      </c>
      <c r="H108" s="113" t="str">
        <f>_Input!AD108</f>
        <v>-</v>
      </c>
      <c r="I108" s="113" t="str">
        <f>_Input!AB108</f>
        <v>+46 (0)705 69 21 33</v>
      </c>
      <c r="J108" s="3">
        <f>_Input!Y108</f>
        <v>0</v>
      </c>
      <c r="K108" s="3" t="str">
        <f t="shared" si="4"/>
        <v>Daniel.Dahlberg</v>
      </c>
      <c r="L108" s="3" t="s">
        <v>138</v>
      </c>
      <c r="M108" s="3" t="s">
        <v>100</v>
      </c>
      <c r="N108" s="3" t="s">
        <v>149</v>
      </c>
      <c r="O108" s="3" t="str">
        <f>_Input!C108</f>
        <v>Daniel.Dahlberg</v>
      </c>
      <c r="P108" s="3" t="str">
        <f t="shared" si="5"/>
        <v>Daniel.Dahlberg@tv</v>
      </c>
    </row>
    <row r="109" spans="1:16" s="4" customFormat="1" x14ac:dyDescent="0.25">
      <c r="A109" s="3" t="str">
        <f>User!H109</f>
        <v>&amp;ai;Ronny.Annerqvist-Person</v>
      </c>
      <c r="B109" s="3" t="str">
        <f>Address!A109</f>
        <v>&amp;ai;Ronny.Annerqvist_Address</v>
      </c>
      <c r="C109" s="3" t="str">
        <f>_xlfn.CONCAT("&amp;ai;",_Input!G109)</f>
        <v>&amp;ai;MALE</v>
      </c>
      <c r="D109" s="3" t="str">
        <f>_Input!AA109</f>
        <v>ronny.annerqvist@se.mee.com</v>
      </c>
      <c r="E109" s="3" t="s">
        <v>107</v>
      </c>
      <c r="F109" s="3" t="str">
        <f>_Input!E109</f>
        <v>Ronny</v>
      </c>
      <c r="G109" s="3" t="str">
        <f>_Input!D109</f>
        <v>Annerqvist</v>
      </c>
      <c r="H109" s="113" t="str">
        <f>_Input!AD109</f>
        <v>-</v>
      </c>
      <c r="I109" s="113" t="str">
        <f>_Input!AB109</f>
        <v>+46 (0)705 69 19 19</v>
      </c>
      <c r="J109" s="3">
        <f>_Input!Y109</f>
        <v>0</v>
      </c>
      <c r="K109" s="3" t="str">
        <f t="shared" si="4"/>
        <v>Ronny.Annerqvist</v>
      </c>
      <c r="L109" s="3" t="s">
        <v>138</v>
      </c>
      <c r="M109" s="3" t="s">
        <v>100</v>
      </c>
      <c r="N109" s="3" t="s">
        <v>149</v>
      </c>
      <c r="O109" s="3" t="str">
        <f>_Input!C109</f>
        <v>Ronny.Annerqvist</v>
      </c>
      <c r="P109" s="3" t="str">
        <f t="shared" si="5"/>
        <v>Ronny.Annerqvist@tv</v>
      </c>
    </row>
    <row r="110" spans="1:16" s="4" customFormat="1" x14ac:dyDescent="0.25">
      <c r="A110" s="3" t="str">
        <f>User!H110</f>
        <v>&amp;ai;Lars.Celano-Person</v>
      </c>
      <c r="B110" s="3" t="str">
        <f>Address!A110</f>
        <v>&amp;ai;Lars.Celano_Address</v>
      </c>
      <c r="C110" s="3" t="str">
        <f>_xlfn.CONCAT("&amp;ai;",_Input!G110)</f>
        <v>&amp;ai;MALE</v>
      </c>
      <c r="D110" s="3" t="str">
        <f>_Input!AA110</f>
        <v>lars.celano@se.mee.com</v>
      </c>
      <c r="E110" s="3" t="s">
        <v>107</v>
      </c>
      <c r="F110" s="3" t="str">
        <f>_Input!E110</f>
        <v>Lars</v>
      </c>
      <c r="G110" s="3" t="str">
        <f>_Input!D110</f>
        <v>Celano</v>
      </c>
      <c r="H110" s="113" t="str">
        <f>_Input!AD110</f>
        <v>-</v>
      </c>
      <c r="I110" s="113" t="str">
        <f>_Input!AB110</f>
        <v>+46 693 803 903</v>
      </c>
      <c r="J110" s="3">
        <f>_Input!Y110</f>
        <v>0</v>
      </c>
      <c r="K110" s="3" t="str">
        <f t="shared" si="4"/>
        <v>Lars.Celano</v>
      </c>
      <c r="L110" s="3" t="s">
        <v>138</v>
      </c>
      <c r="M110" s="3" t="s">
        <v>100</v>
      </c>
      <c r="N110" s="3" t="s">
        <v>149</v>
      </c>
      <c r="O110" s="3" t="str">
        <f>_Input!C110</f>
        <v>Lars.Celano</v>
      </c>
      <c r="P110" s="3" t="str">
        <f t="shared" si="5"/>
        <v>Lars.Celano@tv</v>
      </c>
    </row>
    <row r="111" spans="1:16" s="4" customFormat="1" x14ac:dyDescent="0.25">
      <c r="A111" s="3" t="str">
        <f>User!H111</f>
        <v>&amp;ai;Sigvard.Vågerdal-Person</v>
      </c>
      <c r="B111" s="3" t="str">
        <f>Address!A111</f>
        <v>&amp;ai;Sigvard.Vågerdal_Address</v>
      </c>
      <c r="C111" s="3" t="str">
        <f>_xlfn.CONCAT("&amp;ai;",_Input!G111)</f>
        <v>&amp;ai;MALE</v>
      </c>
      <c r="D111" s="3" t="str">
        <f>_Input!AA111</f>
        <v>Sigvard.Vagerdal@se.mee.com</v>
      </c>
      <c r="E111" s="3" t="s">
        <v>107</v>
      </c>
      <c r="F111" s="3" t="str">
        <f>_Input!E111</f>
        <v>Sigvard</v>
      </c>
      <c r="G111" s="3" t="str">
        <f>_Input!D111</f>
        <v>Vågerdal</v>
      </c>
      <c r="H111" s="113" t="str">
        <f>_Input!AD111</f>
        <v>-</v>
      </c>
      <c r="I111" s="113" t="str">
        <f>_Input!AB111</f>
        <v>+46 (0)705 69 01 16</v>
      </c>
      <c r="J111" s="3">
        <f>_Input!Y111</f>
        <v>0</v>
      </c>
      <c r="K111" s="3" t="str">
        <f t="shared" si="4"/>
        <v>Sigvard.Vågerdal</v>
      </c>
      <c r="L111" s="3" t="s">
        <v>138</v>
      </c>
      <c r="M111" s="3" t="s">
        <v>100</v>
      </c>
      <c r="N111" s="3" t="s">
        <v>149</v>
      </c>
      <c r="O111" s="3" t="str">
        <f>_Input!C111</f>
        <v>Sigvard.Vågerdal</v>
      </c>
      <c r="P111" s="3" t="str">
        <f t="shared" si="5"/>
        <v>Sigvard.Vågerdal@tv</v>
      </c>
    </row>
    <row r="112" spans="1:16" s="4" customFormat="1" x14ac:dyDescent="0.25">
      <c r="A112" s="3" t="str">
        <f>User!H112</f>
        <v>&amp;ai;Grimsgaardi-Person</v>
      </c>
      <c r="B112" s="3" t="str">
        <f>Address!A112</f>
        <v>&amp;ai;Grimsgaardi_Address</v>
      </c>
      <c r="C112" s="3" t="str">
        <f>_xlfn.CONCAT("&amp;ai;",_Input!G112)</f>
        <v>&amp;ai;FEMALE</v>
      </c>
      <c r="D112" s="3" t="str">
        <f>_Input!AA112</f>
        <v>inger.grimsgard@no.mee.com</v>
      </c>
      <c r="E112" s="3" t="s">
        <v>107</v>
      </c>
      <c r="F112" s="3" t="str">
        <f>_Input!E112</f>
        <v>Inger</v>
      </c>
      <c r="G112" s="3" t="str">
        <f>_Input!D112</f>
        <v>Grimsgaard</v>
      </c>
      <c r="H112" s="113" t="str">
        <f>_Input!AD112</f>
        <v>-</v>
      </c>
      <c r="I112" s="113" t="str">
        <f>_Input!AB112</f>
        <v>+47 91 89 68 99</v>
      </c>
      <c r="J112" s="3">
        <f>_Input!Y112</f>
        <v>0</v>
      </c>
      <c r="K112" s="3" t="str">
        <f t="shared" si="4"/>
        <v>Grimsgaardi</v>
      </c>
      <c r="L112" s="3" t="s">
        <v>138</v>
      </c>
      <c r="M112" s="3" t="s">
        <v>100</v>
      </c>
      <c r="N112" s="3" t="s">
        <v>149</v>
      </c>
      <c r="O112" s="3" t="str">
        <f>_Input!C112</f>
        <v>Grimsgaardi</v>
      </c>
      <c r="P112" s="3" t="str">
        <f t="shared" si="5"/>
        <v>Grimsgaardi@tv</v>
      </c>
    </row>
    <row r="113" spans="1:16" s="4" customFormat="1" x14ac:dyDescent="0.25">
      <c r="A113" s="3" t="str">
        <f>User!H113</f>
        <v>&amp;ai;Aase-Person</v>
      </c>
      <c r="B113" s="3" t="str">
        <f>Address!A113</f>
        <v>&amp;ai;Aase_Address</v>
      </c>
      <c r="C113" s="3" t="str">
        <f>_xlfn.CONCAT("&amp;ai;",_Input!G113)</f>
        <v>&amp;ai;MALE</v>
      </c>
      <c r="D113" s="3" t="str">
        <f>_Input!AA113</f>
        <v>erling.r.aas@meg.mee.com</v>
      </c>
      <c r="E113" s="3" t="s">
        <v>107</v>
      </c>
      <c r="F113" s="3" t="str">
        <f>_Input!E113</f>
        <v xml:space="preserve"> Erling R.</v>
      </c>
      <c r="G113" s="3" t="str">
        <f>_Input!D113</f>
        <v>Aas</v>
      </c>
      <c r="H113" s="113" t="str">
        <f>_Input!AD113</f>
        <v>-</v>
      </c>
      <c r="I113" s="113" t="str">
        <f>_Input!AB113</f>
        <v>+47 48 14 40 40</v>
      </c>
      <c r="J113" s="3">
        <f>_Input!Y113</f>
        <v>0</v>
      </c>
      <c r="K113" s="3" t="str">
        <f t="shared" si="4"/>
        <v>Aase</v>
      </c>
      <c r="L113" s="3" t="s">
        <v>138</v>
      </c>
      <c r="M113" s="3" t="s">
        <v>100</v>
      </c>
      <c r="N113" s="3" t="s">
        <v>149</v>
      </c>
      <c r="O113" s="3" t="str">
        <f>_Input!C113</f>
        <v>Aase</v>
      </c>
      <c r="P113" s="3" t="str">
        <f t="shared" si="5"/>
        <v>Aase@tv</v>
      </c>
    </row>
    <row r="114" spans="1:16" s="4" customFormat="1" x14ac:dyDescent="0.25">
      <c r="A114" s="3" t="str">
        <f>User!H114</f>
        <v>&amp;ai;Bergfloedtj-Person</v>
      </c>
      <c r="B114" s="3" t="str">
        <f>Address!A114</f>
        <v>&amp;ai;Bergfloedtj_Address</v>
      </c>
      <c r="C114" s="3" t="str">
        <f>_xlfn.CONCAT("&amp;ai;",_Input!G114)</f>
        <v>&amp;ai;MALE</v>
      </c>
      <c r="D114" s="3" t="str">
        <f>_Input!AA114</f>
        <v>jon-anders.bergfloedt@meg.mee.com</v>
      </c>
      <c r="E114" s="3" t="s">
        <v>107</v>
      </c>
      <c r="F114" s="3" t="str">
        <f>_Input!E114</f>
        <v>Jon Anders</v>
      </c>
      <c r="G114" s="3" t="str">
        <f>_Input!D114</f>
        <v>Bergfloedt</v>
      </c>
      <c r="H114" s="113" t="str">
        <f>_Input!AD114</f>
        <v>-</v>
      </c>
      <c r="I114" s="113" t="str">
        <f>_Input!AB114</f>
        <v>+47 91 13 45 62</v>
      </c>
      <c r="J114" s="3">
        <f>_Input!Y114</f>
        <v>0</v>
      </c>
      <c r="K114" s="3" t="str">
        <f t="shared" si="4"/>
        <v>Bergfloedtj</v>
      </c>
      <c r="L114" s="3" t="s">
        <v>138</v>
      </c>
      <c r="M114" s="3" t="s">
        <v>100</v>
      </c>
      <c r="N114" s="3" t="s">
        <v>149</v>
      </c>
      <c r="O114" s="3" t="str">
        <f>_Input!C114</f>
        <v>Bergfloedtj</v>
      </c>
      <c r="P114" s="3" t="str">
        <f t="shared" si="5"/>
        <v>Bergfloedtj@tv</v>
      </c>
    </row>
    <row r="115" spans="1:16" s="4" customFormat="1" x14ac:dyDescent="0.25">
      <c r="A115" s="3" t="str">
        <f>User!H115</f>
        <v>&amp;ai;Maelandap-Person</v>
      </c>
      <c r="B115" s="3" t="str">
        <f>Address!A115</f>
        <v>&amp;ai;Maelandap_Address</v>
      </c>
      <c r="C115" s="3" t="str">
        <f>_xlfn.CONCAT("&amp;ai;",_Input!G115)</f>
        <v>&amp;ai;MALE</v>
      </c>
      <c r="D115" s="3" t="str">
        <f>_Input!AA115</f>
        <v>arne.maeland@no.mee.com</v>
      </c>
      <c r="E115" s="3" t="s">
        <v>107</v>
      </c>
      <c r="F115" s="3" t="str">
        <f>_Input!E115</f>
        <v>Arne-Petter</v>
      </c>
      <c r="G115" s="3" t="str">
        <f>_Input!D115</f>
        <v>Maeland</v>
      </c>
      <c r="H115" s="113" t="str">
        <f>_Input!AD115</f>
        <v>-</v>
      </c>
      <c r="I115" s="113" t="str">
        <f>_Input!AB115</f>
        <v>+47 90 40 85 76</v>
      </c>
      <c r="J115" s="3">
        <f>_Input!Y115</f>
        <v>0</v>
      </c>
      <c r="K115" s="3" t="str">
        <f t="shared" si="4"/>
        <v>Maelandap</v>
      </c>
      <c r="L115" s="3" t="s">
        <v>138</v>
      </c>
      <c r="M115" s="3" t="s">
        <v>100</v>
      </c>
      <c r="N115" s="3" t="s">
        <v>149</v>
      </c>
      <c r="O115" s="3" t="str">
        <f>_Input!C115</f>
        <v>Maelandap</v>
      </c>
      <c r="P115" s="3" t="str">
        <f t="shared" si="5"/>
        <v>Maelandap@tv</v>
      </c>
    </row>
    <row r="116" spans="1:16" s="4" customFormat="1" x14ac:dyDescent="0.25">
      <c r="A116" s="3" t="str">
        <f>User!H116</f>
        <v>&amp;ai;Markussenb-Person</v>
      </c>
      <c r="B116" s="3" t="str">
        <f>Address!A116</f>
        <v>&amp;ai;Markussenb_Address</v>
      </c>
      <c r="C116" s="3" t="str">
        <f>_xlfn.CONCAT("&amp;ai;",_Input!G116)</f>
        <v>&amp;ai;MALE</v>
      </c>
      <c r="D116" s="3" t="str">
        <f>_Input!AA116</f>
        <v>Borge.Markussen@meg.mee.com</v>
      </c>
      <c r="E116" s="3" t="s">
        <v>107</v>
      </c>
      <c r="F116" s="3" t="str">
        <f>_Input!E116</f>
        <v>Borge</v>
      </c>
      <c r="G116" s="3" t="str">
        <f>_Input!D116</f>
        <v>Markussen</v>
      </c>
      <c r="H116" s="113" t="str">
        <f>_Input!AD116</f>
        <v>-</v>
      </c>
      <c r="I116" s="113" t="str">
        <f>_Input!AB116</f>
        <v>+47 90 74 18 86</v>
      </c>
      <c r="J116" s="3">
        <f>_Input!Y116</f>
        <v>0</v>
      </c>
      <c r="K116" s="3" t="str">
        <f t="shared" si="4"/>
        <v>Markussenb</v>
      </c>
      <c r="L116" s="3" t="s">
        <v>138</v>
      </c>
      <c r="M116" s="3" t="s">
        <v>100</v>
      </c>
      <c r="N116" s="3" t="s">
        <v>149</v>
      </c>
      <c r="O116" s="3" t="str">
        <f>_Input!C116</f>
        <v>Markussenb</v>
      </c>
      <c r="P116" s="3" t="str">
        <f t="shared" si="5"/>
        <v>Markussenb@tv</v>
      </c>
    </row>
    <row r="117" spans="1:16" s="4" customFormat="1" x14ac:dyDescent="0.25">
      <c r="A117" s="3" t="str">
        <f>User!H117</f>
        <v>&amp;ai;Ella-Magda.Axenram-Person</v>
      </c>
      <c r="B117" s="3" t="str">
        <f>Address!A117</f>
        <v>&amp;ai;Ella-Magda.Axenram_Address</v>
      </c>
      <c r="C117" s="3" t="str">
        <f>_xlfn.CONCAT("&amp;ai;",_Input!G117)</f>
        <v>&amp;ai;FEMALE</v>
      </c>
      <c r="D117" s="3" t="str">
        <f>_Input!AA117</f>
        <v>Ella-magda.axenram@se.mee.com</v>
      </c>
      <c r="E117" s="3" t="s">
        <v>107</v>
      </c>
      <c r="F117" s="3" t="str">
        <f>_Input!E117</f>
        <v>Ella-Magda</v>
      </c>
      <c r="G117" s="3" t="str">
        <f>_Input!D117</f>
        <v>Axenram</v>
      </c>
      <c r="H117" s="113" t="str">
        <f>_Input!AD117</f>
        <v>-</v>
      </c>
      <c r="I117" s="113" t="str">
        <f>_Input!AB117</f>
        <v>+46 (0)705 69 01 22</v>
      </c>
      <c r="J117" s="3">
        <f>_Input!Y117</f>
        <v>0</v>
      </c>
      <c r="K117" s="3" t="str">
        <f t="shared" si="4"/>
        <v>Ella-Magda.Axenram</v>
      </c>
      <c r="L117" s="3" t="s">
        <v>138</v>
      </c>
      <c r="M117" s="3" t="s">
        <v>100</v>
      </c>
      <c r="N117" s="3" t="s">
        <v>149</v>
      </c>
      <c r="O117" s="3" t="str">
        <f>_Input!C117</f>
        <v>Ella-Magda.Axenram</v>
      </c>
      <c r="P117" s="3" t="str">
        <f t="shared" si="5"/>
        <v>Ella-Magda.Axenram@tv</v>
      </c>
    </row>
    <row r="118" spans="1:16" s="4" customFormat="1" x14ac:dyDescent="0.25">
      <c r="A118" s="3" t="str">
        <f>User!H118</f>
        <v>&amp;ai;Robert.Nicander-Person</v>
      </c>
      <c r="B118" s="3" t="str">
        <f>Address!A118</f>
        <v>&amp;ai;Robert.Nicander_Address</v>
      </c>
      <c r="C118" s="3" t="str">
        <f>_xlfn.CONCAT("&amp;ai;",_Input!G118)</f>
        <v>&amp;ai;MALE</v>
      </c>
      <c r="D118" s="3" t="str">
        <f>_Input!AA118</f>
        <v>Robert.nicander@se.mee.com</v>
      </c>
      <c r="E118" s="3" t="s">
        <v>107</v>
      </c>
      <c r="F118" s="3" t="str">
        <f>_Input!E118</f>
        <v>Robert</v>
      </c>
      <c r="G118" s="3" t="str">
        <f>_Input!D118</f>
        <v>Nicander</v>
      </c>
      <c r="H118" s="113" t="str">
        <f>_Input!AD118</f>
        <v>-</v>
      </c>
      <c r="I118" s="113" t="str">
        <f>_Input!AB118</f>
        <v>+46 (0)705 69 01 32</v>
      </c>
      <c r="J118" s="3">
        <f>_Input!Y118</f>
        <v>0</v>
      </c>
      <c r="K118" s="3" t="str">
        <f t="shared" si="4"/>
        <v>Robert.Nicander</v>
      </c>
      <c r="L118" s="3" t="s">
        <v>138</v>
      </c>
      <c r="M118" s="3" t="s">
        <v>100</v>
      </c>
      <c r="N118" s="3" t="s">
        <v>149</v>
      </c>
      <c r="O118" s="3" t="str">
        <f>_Input!C118</f>
        <v>Robert.Nicander</v>
      </c>
      <c r="P118" s="3" t="str">
        <f t="shared" si="5"/>
        <v>Robert.Nicander@tv</v>
      </c>
    </row>
    <row r="119" spans="1:16" s="4" customFormat="1" x14ac:dyDescent="0.25">
      <c r="A119" s="3" t="str">
        <f>User!H119</f>
        <v>&amp;ai;Lars.Ekelund-Person</v>
      </c>
      <c r="B119" s="3" t="str">
        <f>Address!A119</f>
        <v>&amp;ai;Lars.Ekelund_Address</v>
      </c>
      <c r="C119" s="3" t="str">
        <f>_xlfn.CONCAT("&amp;ai;",_Input!G119)</f>
        <v>&amp;ai;MALE</v>
      </c>
      <c r="D119" s="3" t="str">
        <f>_Input!AA119</f>
        <v>Lars.Ekelund@se.mee.com</v>
      </c>
      <c r="E119" s="3" t="s">
        <v>107</v>
      </c>
      <c r="F119" s="3" t="str">
        <f>_Input!E119</f>
        <v>Lars</v>
      </c>
      <c r="G119" s="3" t="str">
        <f>_Input!D119</f>
        <v>Ekelund</v>
      </c>
      <c r="H119" s="113" t="str">
        <f>_Input!AD119</f>
        <v>-</v>
      </c>
      <c r="I119" s="113" t="str">
        <f>_Input!AB119</f>
        <v>+46 (0)705 69 19 91</v>
      </c>
      <c r="J119" s="3">
        <f>_Input!Y119</f>
        <v>0</v>
      </c>
      <c r="K119" s="3" t="str">
        <f t="shared" si="4"/>
        <v>Lars.Ekelund</v>
      </c>
      <c r="L119" s="3" t="s">
        <v>138</v>
      </c>
      <c r="M119" s="3" t="s">
        <v>100</v>
      </c>
      <c r="N119" s="3" t="s">
        <v>149</v>
      </c>
      <c r="O119" s="3" t="str">
        <f>_Input!C119</f>
        <v>Lars.Ekelund</v>
      </c>
      <c r="P119" s="3" t="str">
        <f t="shared" si="5"/>
        <v>Lars.Ekelund@tv</v>
      </c>
    </row>
    <row r="120" spans="1:16" s="4" customFormat="1" x14ac:dyDescent="0.25">
      <c r="A120" s="3" t="str">
        <f>User!H120</f>
        <v>&amp;ai;Skarw-Person</v>
      </c>
      <c r="B120" s="3" t="str">
        <f>Address!A120</f>
        <v>&amp;ai;Skarw_Address</v>
      </c>
      <c r="C120" s="3" t="str">
        <f>_xlfn.CONCAT("&amp;ai;",_Input!G120)</f>
        <v>&amp;ai;MALE</v>
      </c>
      <c r="D120" s="3" t="str">
        <f>_Input!AA120</f>
        <v>perwilly.skar@no.mee.com</v>
      </c>
      <c r="E120" s="3" t="s">
        <v>107</v>
      </c>
      <c r="F120" s="3" t="str">
        <f>_Input!E120</f>
        <v>Per-Willy</v>
      </c>
      <c r="G120" s="3" t="str">
        <f>_Input!D120</f>
        <v>Skar</v>
      </c>
      <c r="H120" s="113" t="str">
        <f>_Input!AD120</f>
        <v>-</v>
      </c>
      <c r="I120" s="113" t="str">
        <f>_Input!AB120</f>
        <v>+47 91 13 45 58</v>
      </c>
      <c r="J120" s="3">
        <f>_Input!Y120</f>
        <v>0</v>
      </c>
      <c r="K120" s="3" t="str">
        <f t="shared" si="4"/>
        <v>Skarw</v>
      </c>
      <c r="L120" s="3" t="s">
        <v>138</v>
      </c>
      <c r="M120" s="3" t="s">
        <v>100</v>
      </c>
      <c r="N120" s="3" t="s">
        <v>149</v>
      </c>
      <c r="O120" s="3" t="str">
        <f>_Input!C120</f>
        <v>Skarw</v>
      </c>
      <c r="P120" s="3" t="str">
        <f t="shared" si="5"/>
        <v>Skarw@tv</v>
      </c>
    </row>
    <row r="121" spans="1:16" s="4" customFormat="1" x14ac:dyDescent="0.25">
      <c r="A121" s="3" t="str">
        <f>User!H121</f>
        <v>&amp;ai;Tomas.Nilsson-Person</v>
      </c>
      <c r="B121" s="3" t="str">
        <f>Address!A121</f>
        <v>&amp;ai;Tomas.Nilsson_Address</v>
      </c>
      <c r="C121" s="3" t="str">
        <f>_xlfn.CONCAT("&amp;ai;",_Input!G121)</f>
        <v>&amp;ai;MALE</v>
      </c>
      <c r="D121" s="3" t="str">
        <f>_Input!AA121</f>
        <v>Tomas.Nilsson@se.mee.com</v>
      </c>
      <c r="E121" s="3" t="s">
        <v>107</v>
      </c>
      <c r="F121" s="3" t="str">
        <f>_Input!E121</f>
        <v>Tomas</v>
      </c>
      <c r="G121" s="3" t="str">
        <f>_Input!D121</f>
        <v>Nilsson</v>
      </c>
      <c r="H121" s="113" t="str">
        <f>_Input!AD121</f>
        <v>-</v>
      </c>
      <c r="I121" s="113" t="str">
        <f>_Input!AB121</f>
        <v>+46 (0)705 69 82 69</v>
      </c>
      <c r="J121" s="3">
        <f>_Input!Y121</f>
        <v>0</v>
      </c>
      <c r="K121" s="3" t="str">
        <f t="shared" si="4"/>
        <v>Tomas.Nilsson</v>
      </c>
      <c r="L121" s="3" t="s">
        <v>138</v>
      </c>
      <c r="M121" s="3" t="s">
        <v>100</v>
      </c>
      <c r="N121" s="3" t="s">
        <v>149</v>
      </c>
      <c r="O121" s="3" t="str">
        <f>_Input!C121</f>
        <v>Tomas.Nilsson</v>
      </c>
      <c r="P121" s="3" t="str">
        <f t="shared" si="5"/>
        <v>Tomas.Nilsson@tv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NameSpace</vt:lpstr>
      <vt:lpstr>Datatype Mapping</vt:lpstr>
      <vt:lpstr>_User (2)</vt:lpstr>
      <vt:lpstr>_Input</vt:lpstr>
      <vt:lpstr>_MasterData</vt:lpstr>
      <vt:lpstr>User</vt:lpstr>
      <vt:lpstr>_TestUser</vt:lpstr>
      <vt:lpstr>Person</vt:lpstr>
      <vt:lpstr>Address</vt:lpstr>
      <vt:lpstr>_TestUserPassword</vt:lpstr>
      <vt:lpstr>UserPassword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2017-02-01T02:23:18Z</dcterms:created>
  <dcterms:modified xsi:type="dcterms:W3CDTF">2017-04-13T02:18:59Z</dcterms:modified>
</cp:coreProperties>
</file>