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Configuration!$A$5:$CP$998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Configuration!$A$6:$AK$108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C3" i="2" l="1"/>
  <c r="BV108" i="4" l="1"/>
  <c r="F108" i="4"/>
  <c r="C108" i="4"/>
  <c r="BV107" i="4"/>
  <c r="F107" i="4"/>
  <c r="C107" i="4"/>
  <c r="BV106" i="4"/>
  <c r="F106" i="4"/>
  <c r="C106" i="4"/>
  <c r="BV105" i="4"/>
  <c r="F105" i="4"/>
  <c r="C105" i="4"/>
  <c r="BV104" i="4"/>
  <c r="M104" i="4"/>
  <c r="E104" i="4"/>
  <c r="E105" i="4" s="1"/>
  <c r="E106" i="4" s="1"/>
  <c r="E107" i="4" s="1"/>
  <c r="E108" i="4" s="1"/>
  <c r="C104" i="4"/>
  <c r="BV94" i="4" l="1"/>
  <c r="BV95" i="4"/>
  <c r="BV96" i="4"/>
  <c r="BV97" i="4"/>
  <c r="BV98" i="4"/>
  <c r="M7" i="4" l="1"/>
  <c r="M13" i="4"/>
  <c r="M16" i="4"/>
  <c r="M19" i="4"/>
  <c r="M20" i="4"/>
  <c r="M23" i="4"/>
  <c r="M26" i="4"/>
  <c r="M27" i="4"/>
  <c r="M30" i="4"/>
  <c r="M31" i="4"/>
  <c r="M35" i="4"/>
  <c r="M38" i="4"/>
  <c r="M42" i="4"/>
  <c r="M45" i="4"/>
  <c r="M49" i="4"/>
  <c r="M52" i="4"/>
  <c r="M55" i="4"/>
  <c r="M56" i="4"/>
  <c r="M59" i="4"/>
  <c r="M62" i="4"/>
  <c r="M65" i="4"/>
  <c r="M70" i="4"/>
  <c r="M75" i="4"/>
  <c r="M78" i="4"/>
  <c r="M79" i="4"/>
  <c r="M88" i="4"/>
  <c r="M94" i="4"/>
  <c r="M95" i="4"/>
  <c r="M98" i="4"/>
  <c r="M103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E7" i="4"/>
  <c r="E8" i="4" s="1"/>
  <c r="E9" i="4" s="1"/>
  <c r="E10" i="4" s="1"/>
  <c r="E11" i="4" s="1"/>
  <c r="E12" i="4" s="1"/>
  <c r="F8" i="4"/>
  <c r="F9" i="4"/>
  <c r="F10" i="4"/>
  <c r="F11" i="4"/>
  <c r="F12" i="4"/>
  <c r="E13" i="4"/>
  <c r="E14" i="4" s="1"/>
  <c r="E15" i="4" s="1"/>
  <c r="F14" i="4"/>
  <c r="F15" i="4"/>
  <c r="E16" i="4"/>
  <c r="E17" i="4" s="1"/>
  <c r="E18" i="4" s="1"/>
  <c r="E19" i="4" s="1"/>
  <c r="F17" i="4"/>
  <c r="F18" i="4"/>
  <c r="F19" i="4"/>
  <c r="E20" i="4"/>
  <c r="E21" i="4" s="1"/>
  <c r="E22" i="4" s="1"/>
  <c r="F21" i="4"/>
  <c r="F22" i="4"/>
  <c r="E23" i="4"/>
  <c r="E24" i="4" s="1"/>
  <c r="E25" i="4" s="1"/>
  <c r="E26" i="4" s="1"/>
  <c r="F24" i="4"/>
  <c r="F25" i="4"/>
  <c r="F26" i="4"/>
  <c r="E27" i="4"/>
  <c r="E28" i="4" s="1"/>
  <c r="E29" i="4" s="1"/>
  <c r="E30" i="4" s="1"/>
  <c r="F28" i="4"/>
  <c r="F29" i="4"/>
  <c r="F30" i="4"/>
  <c r="E31" i="4"/>
  <c r="E32" i="4" s="1"/>
  <c r="E33" i="4" s="1"/>
  <c r="E34" i="4" s="1"/>
  <c r="F32" i="4"/>
  <c r="F33" i="4"/>
  <c r="F34" i="4"/>
  <c r="E35" i="4"/>
  <c r="E36" i="4" s="1"/>
  <c r="E37" i="4" s="1"/>
  <c r="F36" i="4"/>
  <c r="F37" i="4"/>
  <c r="E38" i="4"/>
  <c r="E39" i="4" s="1"/>
  <c r="E40" i="4" s="1"/>
  <c r="E41" i="4" s="1"/>
  <c r="F39" i="4"/>
  <c r="F40" i="4"/>
  <c r="F41" i="4"/>
  <c r="E42" i="4"/>
  <c r="E43" i="4" s="1"/>
  <c r="E44" i="4" s="1"/>
  <c r="F43" i="4"/>
  <c r="F44" i="4"/>
  <c r="E45" i="4"/>
  <c r="E46" i="4" s="1"/>
  <c r="E47" i="4" s="1"/>
  <c r="F46" i="4"/>
  <c r="F47" i="4"/>
  <c r="F48" i="4"/>
  <c r="E49" i="4"/>
  <c r="E50" i="4" s="1"/>
  <c r="E51" i="4" s="1"/>
  <c r="F50" i="4"/>
  <c r="F51" i="4"/>
  <c r="E52" i="4"/>
  <c r="E53" i="4" s="1"/>
  <c r="E54" i="4" s="1"/>
  <c r="E55" i="4" s="1"/>
  <c r="F53" i="4"/>
  <c r="F54" i="4"/>
  <c r="F55" i="4"/>
  <c r="E56" i="4"/>
  <c r="E57" i="4" s="1"/>
  <c r="E58" i="4" s="1"/>
  <c r="F57" i="4"/>
  <c r="F58" i="4"/>
  <c r="E59" i="4"/>
  <c r="E60" i="4" s="1"/>
  <c r="E61" i="4" s="1"/>
  <c r="F60" i="4"/>
  <c r="F61" i="4"/>
  <c r="E62" i="4"/>
  <c r="E63" i="4" s="1"/>
  <c r="E64" i="4" s="1"/>
  <c r="F63" i="4"/>
  <c r="F64" i="4"/>
  <c r="E65" i="4"/>
  <c r="E66" i="4" s="1"/>
  <c r="E67" i="4" s="1"/>
  <c r="E68" i="4" s="1"/>
  <c r="E69" i="4" s="1"/>
  <c r="F66" i="4"/>
  <c r="F67" i="4"/>
  <c r="F68" i="4"/>
  <c r="F69" i="4"/>
  <c r="E70" i="4"/>
  <c r="E71" i="4" s="1"/>
  <c r="E72" i="4" s="1"/>
  <c r="E73" i="4" s="1"/>
  <c r="E74" i="4" s="1"/>
  <c r="F71" i="4"/>
  <c r="F72" i="4"/>
  <c r="F73" i="4"/>
  <c r="F74" i="4"/>
  <c r="E75" i="4"/>
  <c r="E76" i="4" s="1"/>
  <c r="E77" i="4" s="1"/>
  <c r="E78" i="4" s="1"/>
  <c r="F76" i="4"/>
  <c r="F77" i="4"/>
  <c r="F78" i="4"/>
  <c r="E79" i="4"/>
  <c r="E80" i="4" s="1"/>
  <c r="E81" i="4" s="1"/>
  <c r="E82" i="4" s="1"/>
  <c r="E83" i="4" s="1"/>
  <c r="F80" i="4"/>
  <c r="F81" i="4"/>
  <c r="F82" i="4"/>
  <c r="F83" i="4"/>
  <c r="F84" i="4"/>
  <c r="F85" i="4"/>
  <c r="F86" i="4"/>
  <c r="F87" i="4"/>
  <c r="E88" i="4"/>
  <c r="E89" i="4" s="1"/>
  <c r="E90" i="4" s="1"/>
  <c r="E91" i="4" s="1"/>
  <c r="E92" i="4" s="1"/>
  <c r="E93" i="4" s="1"/>
  <c r="E94" i="4" s="1"/>
  <c r="F89" i="4"/>
  <c r="F90" i="4"/>
  <c r="F91" i="4"/>
  <c r="F92" i="4"/>
  <c r="F93" i="4"/>
  <c r="F94" i="4"/>
  <c r="E95" i="4"/>
  <c r="E96" i="4" s="1"/>
  <c r="E97" i="4" s="1"/>
  <c r="E98" i="4" s="1"/>
  <c r="E99" i="4" s="1"/>
  <c r="E100" i="4" s="1"/>
  <c r="E101" i="4" s="1"/>
  <c r="E102" i="4" s="1"/>
  <c r="E103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F96" i="4"/>
  <c r="F97" i="4"/>
  <c r="F99" i="4"/>
  <c r="F100" i="4"/>
  <c r="F101" i="4"/>
  <c r="F102" i="4"/>
  <c r="F103" i="4"/>
  <c r="F109" i="4"/>
  <c r="F110" i="4"/>
  <c r="F111" i="4"/>
  <c r="F112" i="4"/>
  <c r="F113" i="4"/>
  <c r="F114" i="4"/>
  <c r="F115" i="4"/>
  <c r="F116" i="4"/>
  <c r="F117" i="4"/>
  <c r="F118" i="4"/>
  <c r="F119" i="4"/>
  <c r="B19" i="4"/>
  <c r="B20" i="4" s="1"/>
  <c r="C19" i="4"/>
  <c r="C20" i="4"/>
  <c r="C21" i="4"/>
  <c r="C22" i="4"/>
  <c r="C23" i="4"/>
  <c r="C24" i="4"/>
  <c r="C25" i="4"/>
  <c r="B26" i="4"/>
  <c r="B27" i="4" s="1"/>
  <c r="B28" i="4" s="1"/>
  <c r="B29" i="4" s="1"/>
  <c r="C26" i="4"/>
  <c r="C27" i="4"/>
  <c r="C28" i="4"/>
  <c r="C29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B55" i="4"/>
  <c r="B56" i="4" s="1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B78" i="4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B94" i="4"/>
  <c r="B95" i="4" s="1"/>
  <c r="B96" i="4" s="1"/>
  <c r="B97" i="4" s="1"/>
  <c r="B98" i="4" s="1"/>
  <c r="B99" i="4" s="1"/>
  <c r="B100" i="4" s="1"/>
  <c r="B101" i="4" s="1"/>
  <c r="B102" i="4" s="1"/>
  <c r="B103" i="4" s="1"/>
  <c r="C94" i="4"/>
  <c r="C95" i="4"/>
  <c r="C96" i="4"/>
  <c r="C97" i="4"/>
  <c r="C98" i="4"/>
  <c r="C99" i="4"/>
  <c r="C100" i="4"/>
  <c r="C101" i="4"/>
  <c r="C102" i="4"/>
  <c r="C103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M54" i="4" l="1"/>
  <c r="F79" i="4"/>
  <c r="M93" i="4"/>
  <c r="M43" i="4"/>
  <c r="M29" i="4"/>
  <c r="F45" i="4"/>
  <c r="F42" i="4"/>
  <c r="M91" i="4"/>
  <c r="M51" i="4"/>
  <c r="F31" i="4"/>
  <c r="M39" i="4"/>
  <c r="B21" i="4"/>
  <c r="F20" i="4"/>
  <c r="B57" i="4"/>
  <c r="F56" i="4"/>
  <c r="E84" i="4"/>
  <c r="E85" i="4" s="1"/>
  <c r="E86" i="4" s="1"/>
  <c r="E87" i="4" s="1"/>
  <c r="M87" i="4" s="1"/>
  <c r="M83" i="4"/>
  <c r="E48" i="4"/>
  <c r="M47" i="4"/>
  <c r="B104" i="4"/>
  <c r="M100" i="4"/>
  <c r="M96" i="4"/>
  <c r="M92" i="4"/>
  <c r="M84" i="4"/>
  <c r="M80" i="4"/>
  <c r="M48" i="4"/>
  <c r="M44" i="4"/>
  <c r="M40" i="4"/>
  <c r="M36" i="4"/>
  <c r="M32" i="4"/>
  <c r="M28" i="4"/>
  <c r="F98" i="4"/>
  <c r="F95" i="4"/>
  <c r="F88" i="4"/>
  <c r="F52" i="4"/>
  <c r="F38" i="4"/>
  <c r="M102" i="4"/>
  <c r="M90" i="4"/>
  <c r="M82" i="4"/>
  <c r="M50" i="4"/>
  <c r="M46" i="4"/>
  <c r="M34" i="4"/>
  <c r="M99" i="4"/>
  <c r="F49" i="4"/>
  <c r="F35" i="4"/>
  <c r="F27" i="4"/>
  <c r="M101" i="4"/>
  <c r="M97" i="4"/>
  <c r="M89" i="4"/>
  <c r="M81" i="4"/>
  <c r="M53" i="4"/>
  <c r="M41" i="4"/>
  <c r="M37" i="4"/>
  <c r="M33" i="4"/>
  <c r="M125" i="4"/>
  <c r="M126" i="4"/>
  <c r="M127" i="4"/>
  <c r="M128" i="4"/>
  <c r="M129" i="4"/>
  <c r="M130" i="4"/>
  <c r="M131" i="4"/>
  <c r="M132" i="4"/>
  <c r="M133" i="4"/>
  <c r="E120" i="4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C7" i="4"/>
  <c r="C8" i="4"/>
  <c r="C9" i="4"/>
  <c r="C10" i="4"/>
  <c r="C11" i="4"/>
  <c r="C12" i="4"/>
  <c r="C13" i="4"/>
  <c r="C14" i="4"/>
  <c r="C15" i="4"/>
  <c r="C16" i="4"/>
  <c r="C17" i="4"/>
  <c r="C18" i="4"/>
  <c r="C138" i="4"/>
  <c r="C139" i="4"/>
  <c r="BV93" i="4"/>
  <c r="M85" i="4" l="1"/>
  <c r="M86" i="4"/>
  <c r="B58" i="4"/>
  <c r="M57" i="4"/>
  <c r="B105" i="4"/>
  <c r="F104" i="4"/>
  <c r="B22" i="4"/>
  <c r="M21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B106" i="4" l="1"/>
  <c r="M105" i="4"/>
  <c r="B23" i="4"/>
  <c r="M22" i="4"/>
  <c r="B59" i="4"/>
  <c r="M58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24" i="4" l="1"/>
  <c r="F23" i="4"/>
  <c r="B60" i="4"/>
  <c r="F59" i="4"/>
  <c r="B107" i="4"/>
  <c r="M106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1" i="4"/>
  <c r="C171" i="4"/>
  <c r="BV170" i="4"/>
  <c r="C170" i="4"/>
  <c r="BV169" i="4"/>
  <c r="C169" i="4"/>
  <c r="BV168" i="4"/>
  <c r="C168" i="4"/>
  <c r="BV167" i="4"/>
  <c r="C167" i="4"/>
  <c r="BV166" i="4"/>
  <c r="F166" i="4"/>
  <c r="C166" i="4"/>
  <c r="BV165" i="4"/>
  <c r="F165" i="4"/>
  <c r="C165" i="4"/>
  <c r="BV164" i="4"/>
  <c r="C164" i="4"/>
  <c r="BV163" i="4"/>
  <c r="F163" i="4"/>
  <c r="C163" i="4"/>
  <c r="BV162" i="4"/>
  <c r="F162" i="4"/>
  <c r="C162" i="4"/>
  <c r="BV161" i="4"/>
  <c r="C161" i="4"/>
  <c r="BV160" i="4"/>
  <c r="F160" i="4"/>
  <c r="C160" i="4"/>
  <c r="BV159" i="4"/>
  <c r="F159" i="4"/>
  <c r="C159" i="4"/>
  <c r="BV158" i="4"/>
  <c r="F158" i="4"/>
  <c r="C158" i="4"/>
  <c r="BV157" i="4"/>
  <c r="C157" i="4"/>
  <c r="BV156" i="4"/>
  <c r="F156" i="4"/>
  <c r="C156" i="4"/>
  <c r="BV155" i="4"/>
  <c r="F155" i="4"/>
  <c r="C155" i="4"/>
  <c r="BV154" i="4"/>
  <c r="C154" i="4"/>
  <c r="BV153" i="4"/>
  <c r="F153" i="4"/>
  <c r="C153" i="4"/>
  <c r="BV152" i="4"/>
  <c r="F152" i="4"/>
  <c r="C152" i="4"/>
  <c r="BV151" i="4"/>
  <c r="F151" i="4"/>
  <c r="C151" i="4"/>
  <c r="BV150" i="4"/>
  <c r="C150" i="4"/>
  <c r="BV149" i="4"/>
  <c r="F149" i="4"/>
  <c r="C149" i="4"/>
  <c r="BV148" i="4"/>
  <c r="F148" i="4"/>
  <c r="C148" i="4"/>
  <c r="BV147" i="4"/>
  <c r="C147" i="4"/>
  <c r="BV146" i="4"/>
  <c r="F146" i="4"/>
  <c r="C146" i="4"/>
  <c r="BV145" i="4"/>
  <c r="F145" i="4"/>
  <c r="C145" i="4"/>
  <c r="BV144" i="4"/>
  <c r="F144" i="4"/>
  <c r="C144" i="4"/>
  <c r="BV143" i="4"/>
  <c r="C143" i="4"/>
  <c r="BV142" i="4"/>
  <c r="F142" i="4"/>
  <c r="C142" i="4"/>
  <c r="BV141" i="4"/>
  <c r="F141" i="4"/>
  <c r="C141" i="4"/>
  <c r="BV140" i="4"/>
  <c r="F140" i="4"/>
  <c r="C140" i="4"/>
  <c r="BV139" i="4"/>
  <c r="F139" i="4"/>
  <c r="BV138" i="4"/>
  <c r="F138" i="4"/>
  <c r="BV137" i="4"/>
  <c r="BV136" i="4"/>
  <c r="F136" i="4"/>
  <c r="BV135" i="4"/>
  <c r="F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3" i="4"/>
  <c r="BV102" i="4"/>
  <c r="BV101" i="4"/>
  <c r="BV100" i="4"/>
  <c r="BV99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4" i="4"/>
  <c r="BV63" i="4"/>
  <c r="BV62" i="4"/>
  <c r="BV61" i="4"/>
  <c r="BV60" i="4"/>
  <c r="BV59" i="4"/>
  <c r="BV69" i="4"/>
  <c r="BV68" i="4"/>
  <c r="BV67" i="4"/>
  <c r="BV66" i="4"/>
  <c r="BV65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1" i="4"/>
  <c r="BV40" i="4"/>
  <c r="BV39" i="4"/>
  <c r="BV38" i="4"/>
  <c r="BV44" i="4"/>
  <c r="BV43" i="4"/>
  <c r="BV42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15" i="4"/>
  <c r="BV14" i="4"/>
  <c r="BV13" i="4"/>
  <c r="BV25" i="4"/>
  <c r="BV24" i="4"/>
  <c r="BV23" i="4"/>
  <c r="BV22" i="4"/>
  <c r="BV21" i="4"/>
  <c r="BV20" i="4"/>
  <c r="BV19" i="4"/>
  <c r="BV18" i="4"/>
  <c r="BV17" i="4"/>
  <c r="BV16" i="4"/>
  <c r="BV12" i="4"/>
  <c r="BV11" i="4"/>
  <c r="BV10" i="4"/>
  <c r="BV9" i="4"/>
  <c r="BV8" i="4"/>
  <c r="BV7" i="4"/>
  <c r="BV6" i="4"/>
  <c r="M6" i="4"/>
  <c r="F6" i="4"/>
  <c r="E6" i="4"/>
  <c r="C6" i="4"/>
  <c r="B6" i="4"/>
  <c r="B7" i="4" s="1"/>
  <c r="F7" i="4" s="1"/>
  <c r="AK3" i="4"/>
  <c r="B6" i="3"/>
  <c r="B61" i="4" l="1"/>
  <c r="M60" i="4"/>
  <c r="B108" i="4"/>
  <c r="M107" i="4"/>
  <c r="B25" i="4"/>
  <c r="M25" i="4" s="1"/>
  <c r="M24" i="4"/>
  <c r="B8" i="4"/>
  <c r="M8" i="4" s="1"/>
  <c r="E135" i="4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M108" i="4" l="1"/>
  <c r="B109" i="4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62" i="4"/>
  <c r="M61" i="4"/>
  <c r="B9" i="4"/>
  <c r="M9" i="4" s="1"/>
  <c r="F137" i="4"/>
  <c r="B63" i="4" l="1"/>
  <c r="F62" i="4"/>
  <c r="B10" i="4"/>
  <c r="M10" i="4" s="1"/>
  <c r="B140" i="4"/>
  <c r="B64" i="4" l="1"/>
  <c r="M63" i="4"/>
  <c r="B11" i="4"/>
  <c r="M11" i="4" s="1"/>
  <c r="B141" i="4"/>
  <c r="B65" i="4" l="1"/>
  <c r="M64" i="4"/>
  <c r="B12" i="4"/>
  <c r="M12" i="4" s="1"/>
  <c r="B142" i="4"/>
  <c r="B66" i="4" l="1"/>
  <c r="F65" i="4"/>
  <c r="B13" i="4"/>
  <c r="F13" i="4" s="1"/>
  <c r="B143" i="4"/>
  <c r="B67" i="4" l="1"/>
  <c r="M66" i="4"/>
  <c r="B14" i="4"/>
  <c r="M14" i="4" s="1"/>
  <c r="B144" i="4"/>
  <c r="F143" i="4"/>
  <c r="B68" i="4" l="1"/>
  <c r="M67" i="4"/>
  <c r="B15" i="4"/>
  <c r="M15" i="4" s="1"/>
  <c r="B145" i="4"/>
  <c r="B69" i="4" l="1"/>
  <c r="M68" i="4"/>
  <c r="B16" i="4"/>
  <c r="F16" i="4" s="1"/>
  <c r="B146" i="4"/>
  <c r="B147" i="4" s="1"/>
  <c r="B70" i="4" l="1"/>
  <c r="M69" i="4"/>
  <c r="B17" i="4"/>
  <c r="M17" i="4" s="1"/>
  <c r="B148" i="4"/>
  <c r="F147" i="4"/>
  <c r="B71" i="4" l="1"/>
  <c r="F70" i="4"/>
  <c r="B18" i="4"/>
  <c r="M18" i="4" s="1"/>
  <c r="B149" i="4"/>
  <c r="B72" i="4" l="1"/>
  <c r="M71" i="4"/>
  <c r="B150" i="4"/>
  <c r="B73" i="4" l="1"/>
  <c r="M72" i="4"/>
  <c r="B151" i="4"/>
  <c r="F150" i="4"/>
  <c r="B74" i="4" l="1"/>
  <c r="M73" i="4"/>
  <c r="B152" i="4"/>
  <c r="B75" i="4" l="1"/>
  <c r="M74" i="4"/>
  <c r="B153" i="4"/>
  <c r="B76" i="4" l="1"/>
  <c r="F75" i="4"/>
  <c r="B154" i="4"/>
  <c r="B77" i="4" l="1"/>
  <c r="M77" i="4" s="1"/>
  <c r="M76" i="4"/>
  <c r="F154" i="4"/>
  <c r="B155" i="4"/>
  <c r="B156" i="4" l="1"/>
  <c r="B157" i="4" l="1"/>
  <c r="F157" i="4" l="1"/>
  <c r="B158" i="4"/>
  <c r="B159" i="4" l="1"/>
  <c r="B160" i="4" l="1"/>
  <c r="B161" i="4" l="1"/>
  <c r="F161" i="4" l="1"/>
  <c r="B162" i="4"/>
  <c r="B163" i="4" l="1"/>
  <c r="B164" i="4" l="1"/>
  <c r="F164" i="4" l="1"/>
  <c r="B165" i="4"/>
  <c r="B166" i="4" l="1"/>
  <c r="B167" i="4" l="1"/>
  <c r="B168" i="4" l="1"/>
  <c r="F167" i="4"/>
  <c r="B169" i="4" l="1"/>
  <c r="B170" i="4" l="1"/>
  <c r="B171" i="4" l="1"/>
  <c r="B172" i="4" l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</calcChain>
</file>

<file path=xl/sharedStrings.xml><?xml version="1.0" encoding="utf-8"?>
<sst xmlns="http://schemas.openxmlformats.org/spreadsheetml/2006/main" count="2366" uniqueCount="333">
  <si>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</si>
  <si>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</si>
  <si>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</si>
  <si>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</si>
  <si>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</si>
  <si>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</si>
  <si>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</si>
  <si>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</si>
  <si>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</si>
  <si>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</si>
  <si>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</si>
  <si>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</si>
  <si>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</si>
  <si>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</si>
  <si>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</si>
  <si>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</si>
  <si>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</si>
  <si>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</si>
  <si>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</si>
  <si>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</si>
  <si>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</si>
  <si>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</si>
  <si>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</si>
  <si>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</si>
  <si>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</si>
  <si>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</si>
  <si>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</si>
  <si>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</si>
  <si>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</si>
  <si>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</si>
  <si>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</si>
  <si>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</si>
  <si>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</si>
  <si>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</si>
  <si>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</si>
  <si>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</si>
  <si>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</si>
  <si>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</si>
  <si>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</si>
  <si>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</si>
  <si>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</si>
  <si>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</si>
  <si>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</si>
  <si>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</si>
  <si>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</si>
  <si>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</si>
  <si>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</si>
  <si>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</si>
  <si>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</si>
  <si>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</si>
  <si>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</si>
  <si>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</si>
  <si>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</si>
  <si>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</si>
  <si>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</si>
  <si>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</si>
  <si>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</si>
  <si>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</si>
  <si>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</si>
  <si>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</si>
  <si>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</si>
  <si>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</si>
  <si>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</si>
  <si>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</si>
  <si>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</si>
  <si>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</si>
  <si>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</si>
  <si>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</si>
  <si>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</si>
  <si>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</si>
  <si>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</si>
  <si>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</si>
  <si>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</si>
  <si>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</si>
  <si>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</si>
  <si>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</si>
  <si>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</si>
  <si>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</si>
  <si>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</si>
  <si>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</si>
  <si>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</si>
  <si>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</si>
  <si>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</si>
  <si>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</si>
  <si>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</si>
  <si>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</si>
  <si>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</si>
  <si>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</si>
  <si>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</si>
  <si>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</si>
  <si>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</si>
  <si>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</si>
  <si>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</si>
  <si>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</si>
  <si>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</si>
  <si>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</si>
  <si>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</si>
  <si>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</si>
  <si>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</si>
  <si>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</si>
  <si>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</si>
  <si>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</si>
  <si>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</si>
  <si>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</si>
  <si>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</si>
  <si>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</si>
  <si>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</si>
  <si>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</si>
  <si>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</si>
  <si>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</si>
  <si>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</si>
  <si>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</si>
  <si>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</si>
  <si>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</si>
  <si>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</si>
  <si>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</si>
  <si>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</si>
  <si>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</si>
  <si>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</si>
  <si>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</si>
  <si>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</si>
  <si>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</si>
  <si>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</si>
  <si>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</si>
  <si>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</si>
  <si>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</si>
  <si>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</si>
  <si>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</si>
  <si>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</si>
  <si>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</si>
  <si>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</si>
  <si>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</si>
  <si>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</si>
  <si>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</si>
  <si>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</si>
  <si>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</si>
  <si>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</si>
  <si>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</si>
  <si>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</si>
  <si>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</si>
  <si>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</si>
  <si>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</si>
  <si>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</si>
  <si>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</si>
  <si>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</si>
  <si>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</si>
  <si>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</si>
  <si>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240 Volt 3 Phase 50/60 HZ</t>
  </si>
  <si>
    <t>400 Volt 3 Phase 50/60 HZ</t>
  </si>
  <si>
    <t>208 Volt  3 Phase  50/60 HZ</t>
  </si>
  <si>
    <t>220 Volt 3 Phase 50/60 HZ</t>
  </si>
  <si>
    <t>01051912</t>
  </si>
  <si>
    <t>Collet Chuck</t>
  </si>
  <si>
    <t>Collet Chuck, Satisloh alloy and OPS 02-054-405</t>
  </si>
  <si>
    <t>Collet Chuck, Satisloh OBM 02-064-812</t>
  </si>
  <si>
    <t>No</t>
  </si>
  <si>
    <t>Yes</t>
  </si>
  <si>
    <t>Engraving</t>
  </si>
  <si>
    <t>Options</t>
  </si>
  <si>
    <t>02062624</t>
  </si>
  <si>
    <t>02061762</t>
  </si>
  <si>
    <t>UPS</t>
  </si>
  <si>
    <t>02062587</t>
  </si>
  <si>
    <t>Software</t>
  </si>
  <si>
    <t>All Format software package</t>
  </si>
  <si>
    <t>03000005</t>
  </si>
  <si>
    <t>Tools</t>
  </si>
  <si>
    <t>12 PCD cutter disc complete L</t>
  </si>
  <si>
    <t>Yes with voucher</t>
  </si>
  <si>
    <t>92010316</t>
  </si>
  <si>
    <t>92009346</t>
  </si>
  <si>
    <t>SalesOrg-0005</t>
  </si>
  <si>
    <t>Polycrystalline disc cutter, T66</t>
  </si>
  <si>
    <t>92002837</t>
  </si>
  <si>
    <t>Turning tip, 2mm, PCD</t>
  </si>
  <si>
    <t>92007611</t>
  </si>
  <si>
    <t>92010111</t>
  </si>
  <si>
    <t>92007626</t>
  </si>
  <si>
    <t xml:space="preserve">Milling:  twin action 2mm, diamond </t>
  </si>
  <si>
    <t>Turning tip, 2mm, diamond</t>
  </si>
  <si>
    <t>92010104</t>
  </si>
  <si>
    <t>92008053</t>
  </si>
  <si>
    <t>PCD-tipped indexable insert 16mm</t>
  </si>
  <si>
    <t>92007241</t>
  </si>
  <si>
    <t>Engraving pin, spare</t>
  </si>
  <si>
    <t>92007078</t>
  </si>
  <si>
    <t>Axis adjustment equipment</t>
  </si>
  <si>
    <t>02061821</t>
  </si>
  <si>
    <t>None</t>
  </si>
  <si>
    <t>VFT-Instrument pkg, SLNA</t>
  </si>
  <si>
    <t>VFT-Instrument pkg, EU</t>
  </si>
  <si>
    <t>VFT-Instrument pkg, Essilor</t>
  </si>
  <si>
    <t>02051808</t>
  </si>
  <si>
    <t>02051640</t>
  </si>
  <si>
    <t>02051303</t>
  </si>
  <si>
    <t>Diamond Setup Kit</t>
  </si>
  <si>
    <t>90054352</t>
  </si>
  <si>
    <t>Torque wench for adjusting tips and blades</t>
  </si>
  <si>
    <t>92002623</t>
  </si>
  <si>
    <t>Center thickness measurement</t>
  </si>
  <si>
    <t>Blocked Lenses</t>
  </si>
  <si>
    <t>Blocked and unblocked lenses</t>
  </si>
  <si>
    <t>Lap Tools</t>
  </si>
  <si>
    <t>02003967</t>
  </si>
  <si>
    <t>02000882</t>
  </si>
  <si>
    <t>02000880</t>
  </si>
  <si>
    <t>Remote STEP service program</t>
  </si>
  <si>
    <t>06100006</t>
  </si>
  <si>
    <t>Spare parts Kits</t>
  </si>
  <si>
    <t>Basic</t>
  </si>
  <si>
    <t>Advanced</t>
  </si>
  <si>
    <t>02060682</t>
  </si>
  <si>
    <t>02060683</t>
  </si>
  <si>
    <t>Coolant</t>
  </si>
  <si>
    <t>Coolant System</t>
  </si>
  <si>
    <t>Foot switch</t>
  </si>
  <si>
    <t>02062740</t>
  </si>
  <si>
    <t>160L System</t>
  </si>
  <si>
    <t>90054475</t>
  </si>
  <si>
    <t>ThermoFLEX 2500</t>
  </si>
  <si>
    <t>Hexid Fluid 92-010-491</t>
  </si>
  <si>
    <t>02062530</t>
  </si>
  <si>
    <t>02053730</t>
  </si>
  <si>
    <t>Integrated Coolant System</t>
  </si>
  <si>
    <t>Integrated Coolant System, SLNA</t>
  </si>
  <si>
    <t>Integrated Coolant System PRO, SLNA</t>
  </si>
  <si>
    <t>Integrated Coolant System PRO</t>
  </si>
  <si>
    <t>02061164</t>
  </si>
  <si>
    <t>02061165</t>
  </si>
  <si>
    <t>90051043</t>
  </si>
  <si>
    <t>90054930</t>
  </si>
  <si>
    <t>140L  Coolant System, 880mm x 880mm</t>
  </si>
  <si>
    <t>140L, Coolant System, 1210mm x 890mm</t>
  </si>
  <si>
    <t>Chiller</t>
  </si>
  <si>
    <t>Chiller unit C25_2.200W</t>
  </si>
  <si>
    <t>02059097</t>
  </si>
  <si>
    <t>External temperature sensor for C25</t>
  </si>
  <si>
    <t>20053039</t>
  </si>
  <si>
    <t>02054405</t>
  </si>
  <si>
    <t>02064812</t>
  </si>
  <si>
    <t>92010491</t>
  </si>
  <si>
    <t>12 PCD cutter disc complete L with voucher</t>
  </si>
  <si>
    <t>Turning tip, 2mm, diamond with voucher</t>
  </si>
  <si>
    <t>Milling:  twin action 2mm, diamond with voucher</t>
  </si>
  <si>
    <t>Spare parts Kits Basic</t>
  </si>
  <si>
    <t>Spare parts Kits Advanced</t>
  </si>
  <si>
    <t>product input</t>
  </si>
  <si>
    <t>2.1</t>
  </si>
  <si>
    <t>K.Krueger</t>
  </si>
  <si>
    <t>VFT-macro</t>
  </si>
  <si>
    <t>VFT-MACRO GENERATING SYSTEM</t>
  </si>
  <si>
    <t>VFT-macro_Coolant_Coolant_System_160L_System</t>
  </si>
  <si>
    <t>VFT-macro_Coolant_Coolant_System_140L__Coolant_System,_880mm_x_880mm</t>
  </si>
  <si>
    <t>VFT-macro_Coolant_Coolant_System_Integrated_Coolant_System,_SLNA</t>
  </si>
  <si>
    <t>VFT-macro_Coolant_Coolant_System_Integrated_Coolant_System_PRO,_SLNA</t>
  </si>
  <si>
    <t>VFT-macro_Coolant_Chiller_ThermoFLEX_2500</t>
  </si>
  <si>
    <t>corrections</t>
  </si>
  <si>
    <t>2.2</t>
  </si>
  <si>
    <t>VFT Measuring Instrument package</t>
  </si>
  <si>
    <t>Satisloh NA Kit</t>
  </si>
  <si>
    <t>VFT Measuring Tool Case</t>
  </si>
  <si>
    <t>Uninterrupted Power Supply (UPS)</t>
  </si>
  <si>
    <t>Milling</t>
  </si>
  <si>
    <t>12 PCD Cutter Disc (w/ sharpening vouchers)</t>
  </si>
  <si>
    <t>12 PCD Cutter Disc</t>
  </si>
  <si>
    <t>T66 PCD Cutter w/ 8 discs</t>
  </si>
  <si>
    <t>92002738</t>
  </si>
  <si>
    <t>92009118</t>
  </si>
  <si>
    <t>Milling Cutter disc, extra</t>
  </si>
  <si>
    <t>Calibration &amp; Set Up Tools</t>
  </si>
  <si>
    <t>STEP</t>
  </si>
  <si>
    <t>None (Customer supplied)</t>
  </si>
  <si>
    <t>C25_2.200W</t>
  </si>
  <si>
    <t>VFT-macro_Options_Engraving_Yes</t>
  </si>
  <si>
    <t>Essilor NA Kit</t>
  </si>
  <si>
    <t>2.3</t>
  </si>
  <si>
    <t>Secure</t>
  </si>
  <si>
    <t>Total</t>
  </si>
  <si>
    <t>06903006</t>
  </si>
  <si>
    <t>06903007</t>
  </si>
  <si>
    <t>06903008</t>
  </si>
  <si>
    <t>STEP Basic</t>
  </si>
  <si>
    <t>STEP Secure</t>
  </si>
  <si>
    <t>STEP Total</t>
  </si>
  <si>
    <t>2.4</t>
  </si>
  <si>
    <t>Error log corrections</t>
  </si>
  <si>
    <t>Changes</t>
  </si>
  <si>
    <t>VFT-macro_Coolant_Chiller_C25_2.200W</t>
  </si>
  <si>
    <t>Consumables</t>
  </si>
  <si>
    <t>SL VFT400 Collant additive, 20L</t>
  </si>
  <si>
    <t>92009731</t>
  </si>
  <si>
    <t>LH 405, 5 gal</t>
  </si>
  <si>
    <t>92010414</t>
  </si>
  <si>
    <t>Lo-Foam 10, 1/2 gal</t>
  </si>
  <si>
    <t>92010598</t>
  </si>
  <si>
    <t>additions</t>
  </si>
  <si>
    <t>2.5</t>
  </si>
  <si>
    <t>Root update</t>
  </si>
  <si>
    <t>2.6</t>
  </si>
  <si>
    <t>ID revision</t>
  </si>
  <si>
    <t>2.7</t>
  </si>
  <si>
    <t>SalesOrg and defaults revision</t>
  </si>
  <si>
    <t>2.8</t>
  </si>
  <si>
    <t>SalesOrg-0003, SalesOrg-0006, SalesOrg-0008</t>
  </si>
  <si>
    <t>SalesOrg-0003, SalesOrg-0005, SalesOrg-0006, SalesOrg-0008</t>
  </si>
  <si>
    <t>SalesOrg-0005, SalesOrg-0003, SalesOrg-0006, SalesOrg-0008</t>
  </si>
  <si>
    <t>Satisloh alloy and OPS 02-054-405</t>
  </si>
  <si>
    <t>Satisloh OBM 02-064-812</t>
  </si>
  <si>
    <t>revisions</t>
  </si>
  <si>
    <t>2.9</t>
  </si>
  <si>
    <t>3.0</t>
  </si>
  <si>
    <t>02053808</t>
  </si>
  <si>
    <t>92009346, 92010185</t>
  </si>
  <si>
    <t>92007626, 92010145</t>
  </si>
  <si>
    <t>92009368, 92010145</t>
  </si>
  <si>
    <t>92009368</t>
  </si>
  <si>
    <t>Twin action turning tip</t>
  </si>
  <si>
    <t>92010145</t>
  </si>
  <si>
    <t>Retrue voucher, turning tip</t>
  </si>
  <si>
    <t>92010185</t>
  </si>
  <si>
    <t>Retrue voucher, disc</t>
  </si>
  <si>
    <t>Requires 1 voucher</t>
  </si>
  <si>
    <t>Requires 4 vouchers</t>
  </si>
  <si>
    <t>testing revisions</t>
  </si>
  <si>
    <t>3.1</t>
  </si>
  <si>
    <t>VFT-MACRO</t>
  </si>
  <si>
    <t>SalesOrg-0005, SalesOrg-0006</t>
  </si>
  <si>
    <t>VFT-macro_Tools_Milling_12_PCD_Cutter_Disc</t>
  </si>
  <si>
    <t>380 Volt 3 Phase 50/60 HZ</t>
  </si>
  <si>
    <t>SalesOrg-0006</t>
  </si>
  <si>
    <t>EU Revision</t>
  </si>
  <si>
    <t>3.2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</si>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</sst>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0" fillId="3" borderId="0" xfId="0" applyNumberFormat="1" applyFont="1" applyFill="1" applyAlignment="1" applyProtection="1">
      <alignment horizontal="left" vertical="center"/>
      <protection locked="0"/>
    </xf>
    <xf numFmtId="49" fontId="0" fillId="3" borderId="0" xfId="0" applyNumberFormat="1" applyFont="1" applyFill="1" applyAlignment="1" applyProtection="1">
      <alignment horizontal="left" vertical="center"/>
    </xf>
    <xf numFmtId="49" fontId="4" fillId="3" borderId="0" xfId="1" applyNumberFormat="1" applyFont="1" applyFill="1" applyAlignment="1" applyProtection="1">
      <alignment horizontal="left" vertical="center"/>
      <protection locked="0"/>
    </xf>
    <xf numFmtId="49" fontId="4" fillId="3" borderId="0" xfId="1" applyNumberFormat="1" applyFont="1" applyFill="1" applyAlignment="1" applyProtection="1">
      <alignment horizontal="left" vertical="center"/>
    </xf>
    <xf numFmtId="49" fontId="1" fillId="3" borderId="0" xfId="3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horizontal="left" vertical="center"/>
    </xf>
    <xf numFmtId="49" fontId="1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6" fillId="0" borderId="0" xfId="3" applyNumberFormat="1" applyFont="1" applyAlignment="1" applyProtection="1">
      <alignment horizontal="left"/>
      <protection locked="0"/>
    </xf>
    <xf numFmtId="49" fontId="0" fillId="0" borderId="0" xfId="0" applyNumberFormat="1" applyFont="1" applyAlignment="1">
      <alignment vertical="center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11" fillId="0" borderId="0" xfId="3" applyNumberFormat="1" applyFont="1" applyFill="1" applyBorder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=""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47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=""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4C/Model%20Input%20Document%20Satisloh%20V2.2%20V75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>
        <row r="2">
          <cell r="C2" t="str">
            <v>V75 Generator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5" sqref="A15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42521</v>
      </c>
      <c r="B3" s="26" t="s">
        <v>246</v>
      </c>
      <c r="C3" s="27" t="s">
        <v>247</v>
      </c>
      <c r="D3" s="27" t="s">
        <v>14</v>
      </c>
      <c r="E3" s="26" t="s">
        <v>248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42542</v>
      </c>
      <c r="B4" s="26" t="s">
        <v>256</v>
      </c>
      <c r="C4" s="27" t="s">
        <v>257</v>
      </c>
      <c r="D4" s="27" t="s">
        <v>14</v>
      </c>
      <c r="E4" s="26" t="s">
        <v>248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42547</v>
      </c>
      <c r="B5" s="26" t="s">
        <v>285</v>
      </c>
      <c r="C5" s="27" t="s">
        <v>275</v>
      </c>
      <c r="D5" s="27" t="s">
        <v>14</v>
      </c>
      <c r="E5" s="26" t="s">
        <v>248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42550</v>
      </c>
      <c r="B6" s="26" t="s">
        <v>286</v>
      </c>
      <c r="C6" s="27" t="s">
        <v>284</v>
      </c>
      <c r="D6" s="27" t="s">
        <v>14</v>
      </c>
      <c r="E6" s="26" t="s">
        <v>248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42552</v>
      </c>
      <c r="B7" s="26" t="s">
        <v>295</v>
      </c>
      <c r="C7" s="27" t="s">
        <v>296</v>
      </c>
      <c r="D7" s="27" t="s">
        <v>14</v>
      </c>
      <c r="E7" s="26" t="s">
        <v>248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42557</v>
      </c>
      <c r="B8" s="26" t="s">
        <v>297</v>
      </c>
      <c r="C8" s="27" t="s">
        <v>298</v>
      </c>
      <c r="D8" s="27" t="s">
        <v>14</v>
      </c>
      <c r="E8" s="26" t="s">
        <v>248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42565</v>
      </c>
      <c r="B9" s="91" t="s">
        <v>299</v>
      </c>
      <c r="C9" s="92" t="s">
        <v>300</v>
      </c>
      <c r="D9" s="92" t="s">
        <v>14</v>
      </c>
      <c r="E9" s="91" t="s">
        <v>248</v>
      </c>
      <c r="F9" s="91" t="s">
        <v>9</v>
      </c>
      <c r="G9" s="91" t="s">
        <v>10</v>
      </c>
      <c r="H9" s="28"/>
      <c r="I9" s="28"/>
    </row>
    <row r="10" spans="1:9" ht="15" customHeight="1">
      <c r="A10" s="25">
        <v>42579</v>
      </c>
      <c r="B10" s="26" t="s">
        <v>301</v>
      </c>
      <c r="C10" s="27" t="s">
        <v>302</v>
      </c>
      <c r="D10" s="27" t="s">
        <v>14</v>
      </c>
      <c r="E10" s="26" t="s">
        <v>248</v>
      </c>
      <c r="F10" s="26" t="s">
        <v>9</v>
      </c>
      <c r="G10" s="26" t="s">
        <v>10</v>
      </c>
      <c r="H10" s="28"/>
      <c r="I10" s="28"/>
    </row>
    <row r="11" spans="1:9" ht="15" customHeight="1">
      <c r="A11" s="25">
        <v>42626</v>
      </c>
      <c r="B11" s="26" t="s">
        <v>308</v>
      </c>
      <c r="C11" s="27" t="s">
        <v>309</v>
      </c>
      <c r="D11" s="27" t="s">
        <v>14</v>
      </c>
      <c r="E11" s="26" t="s">
        <v>248</v>
      </c>
      <c r="F11" s="26" t="s">
        <v>9</v>
      </c>
      <c r="G11" s="26" t="s">
        <v>10</v>
      </c>
      <c r="H11" s="28"/>
      <c r="I11" s="28"/>
    </row>
    <row r="12" spans="1:9" ht="15" customHeight="1">
      <c r="A12" s="25">
        <v>42746</v>
      </c>
      <c r="B12" s="26" t="s">
        <v>308</v>
      </c>
      <c r="C12" s="27" t="s">
        <v>310</v>
      </c>
      <c r="D12" s="27" t="s">
        <v>14</v>
      </c>
      <c r="E12" s="26" t="s">
        <v>248</v>
      </c>
      <c r="F12" s="26" t="s">
        <v>9</v>
      </c>
      <c r="G12" s="26" t="s">
        <v>10</v>
      </c>
      <c r="H12" s="28"/>
      <c r="I12" s="28"/>
    </row>
    <row r="13" spans="1:9" ht="15" customHeight="1">
      <c r="A13" s="25">
        <v>42753</v>
      </c>
      <c r="B13" s="91" t="s">
        <v>323</v>
      </c>
      <c r="C13" s="92" t="s">
        <v>324</v>
      </c>
      <c r="D13" s="92" t="s">
        <v>14</v>
      </c>
      <c r="E13" s="91" t="s">
        <v>248</v>
      </c>
      <c r="F13" s="91" t="s">
        <v>9</v>
      </c>
      <c r="G13" s="91" t="s">
        <v>10</v>
      </c>
      <c r="H13" s="28"/>
      <c r="I13" s="28"/>
    </row>
    <row r="14" spans="1:9" ht="15" customHeight="1">
      <c r="A14" s="25">
        <v>42838</v>
      </c>
      <c r="B14" s="26" t="s">
        <v>330</v>
      </c>
      <c r="C14" s="27" t="s">
        <v>331</v>
      </c>
      <c r="D14" s="27" t="s">
        <v>14</v>
      </c>
      <c r="E14" s="26" t="s">
        <v>332</v>
      </c>
      <c r="F14" s="26" t="s">
        <v>9</v>
      </c>
      <c r="G14" s="26" t="s">
        <v>10</v>
      </c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249</v>
      </c>
      <c r="F2" t="s">
        <v>18</v>
      </c>
      <c r="G2" s="8" t="s">
        <v>250</v>
      </c>
    </row>
    <row r="3" spans="1:7" ht="15" customHeight="1">
      <c r="B3" t="s">
        <v>19</v>
      </c>
      <c r="C3" s="8" t="str">
        <f>"product/"&amp;C2&amp;".jpg"</f>
        <v>product/VFT-macro.jpg</v>
      </c>
      <c r="F3" t="s">
        <v>20</v>
      </c>
      <c r="G3" s="8" t="s">
        <v>250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VFT-macro-KB-1.0</v>
      </c>
    </row>
    <row r="13" spans="1:7" ht="15" customHeight="1">
      <c r="B13" s="6" t="s">
        <v>35</v>
      </c>
      <c r="C13" s="78" t="s">
        <v>325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6" activePane="bottomLeft" state="frozen"/>
      <selection pane="bottomLeft" activeCell="C54" sqref="C54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3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1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1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1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1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2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52</v>
      </c>
      <c r="B6" s="19" t="str">
        <f t="shared" ref="B6:B69" si="0">SUBSTITUTE(A6,"-","")</f>
        <v>01051052</v>
      </c>
      <c r="C6" s="38" t="s">
        <v>53</v>
      </c>
      <c r="D6" s="38"/>
      <c r="G6" s="37"/>
      <c r="H6" s="37"/>
      <c r="I6" s="37"/>
      <c r="J6" s="37"/>
      <c r="K6" s="37"/>
    </row>
    <row r="7" spans="1:26" ht="15" customHeight="1">
      <c r="A7" s="20" t="s">
        <v>238</v>
      </c>
      <c r="B7" s="19" t="str">
        <f t="shared" si="0"/>
        <v>02054405</v>
      </c>
      <c r="C7" s="75" t="s">
        <v>153</v>
      </c>
      <c r="D7" s="38"/>
      <c r="G7" s="37"/>
      <c r="H7" s="37"/>
      <c r="I7" s="37"/>
      <c r="J7" s="37"/>
      <c r="K7" s="37"/>
    </row>
    <row r="8" spans="1:26" ht="15" customHeight="1">
      <c r="A8" s="19" t="s">
        <v>239</v>
      </c>
      <c r="B8" s="19" t="str">
        <f t="shared" si="0"/>
        <v>02064812</v>
      </c>
      <c r="C8" s="75" t="s">
        <v>154</v>
      </c>
      <c r="D8" s="38"/>
      <c r="G8" s="37"/>
      <c r="H8" s="37"/>
      <c r="I8" s="37"/>
      <c r="J8" s="37"/>
      <c r="K8" s="37"/>
    </row>
    <row r="9" spans="1:26" ht="15" customHeight="1">
      <c r="A9" s="75" t="s">
        <v>159</v>
      </c>
      <c r="B9" s="19" t="str">
        <f t="shared" si="0"/>
        <v>02062624</v>
      </c>
      <c r="C9" s="10" t="s">
        <v>157</v>
      </c>
      <c r="D9" s="38"/>
      <c r="G9" s="37"/>
      <c r="H9" s="37"/>
      <c r="I9" s="37"/>
      <c r="J9" s="37"/>
      <c r="K9" s="37"/>
    </row>
    <row r="10" spans="1:26" ht="15" customHeight="1">
      <c r="A10" s="75" t="s">
        <v>160</v>
      </c>
      <c r="B10" s="19" t="str">
        <f t="shared" si="0"/>
        <v>02061762</v>
      </c>
      <c r="C10" s="77" t="s">
        <v>215</v>
      </c>
      <c r="D10" s="38"/>
      <c r="G10" s="37"/>
      <c r="H10" s="37"/>
      <c r="I10" s="37"/>
      <c r="J10" s="37"/>
      <c r="K10" s="37"/>
    </row>
    <row r="11" spans="1:26" ht="15" customHeight="1">
      <c r="A11" s="75" t="s">
        <v>162</v>
      </c>
      <c r="B11" s="19" t="str">
        <f t="shared" si="0"/>
        <v>02062587</v>
      </c>
      <c r="C11" s="10" t="s">
        <v>161</v>
      </c>
      <c r="D11" s="38"/>
    </row>
    <row r="12" spans="1:26" ht="15" customHeight="1">
      <c r="A12" s="75" t="s">
        <v>165</v>
      </c>
      <c r="B12" s="19" t="str">
        <f t="shared" si="0"/>
        <v>03000005</v>
      </c>
      <c r="C12" s="77" t="s">
        <v>164</v>
      </c>
      <c r="D12" s="38"/>
    </row>
    <row r="13" spans="1:26" ht="15" customHeight="1">
      <c r="A13" s="75" t="s">
        <v>169</v>
      </c>
      <c r="B13" s="19" t="str">
        <f t="shared" si="0"/>
        <v>92010316</v>
      </c>
      <c r="C13" s="79" t="s">
        <v>241</v>
      </c>
      <c r="D13" s="38"/>
    </row>
    <row r="14" spans="1:26" ht="15" customHeight="1">
      <c r="A14" s="75" t="s">
        <v>170</v>
      </c>
      <c r="B14" s="19" t="str">
        <f t="shared" si="0"/>
        <v>92009346</v>
      </c>
      <c r="C14" s="77" t="s">
        <v>167</v>
      </c>
      <c r="D14" s="38"/>
    </row>
    <row r="15" spans="1:26" ht="15" customHeight="1">
      <c r="A15" s="75" t="s">
        <v>173</v>
      </c>
      <c r="B15" s="19" t="str">
        <f t="shared" si="0"/>
        <v>92002837</v>
      </c>
      <c r="C15" s="10" t="s">
        <v>172</v>
      </c>
      <c r="D15" s="38"/>
    </row>
    <row r="16" spans="1:26" ht="15" customHeight="1">
      <c r="A16" s="75" t="s">
        <v>175</v>
      </c>
      <c r="B16" s="19" t="str">
        <f t="shared" si="0"/>
        <v>92007611</v>
      </c>
      <c r="C16" s="77" t="s">
        <v>174</v>
      </c>
      <c r="D16" s="38"/>
    </row>
    <row r="17" spans="1:5" ht="15" customHeight="1">
      <c r="A17" s="75" t="s">
        <v>180</v>
      </c>
      <c r="B17" s="19" t="str">
        <f t="shared" si="0"/>
        <v>92010104</v>
      </c>
      <c r="C17" s="79" t="s">
        <v>242</v>
      </c>
      <c r="D17" s="38"/>
    </row>
    <row r="18" spans="1:5" ht="15" customHeight="1">
      <c r="A18" s="75" t="s">
        <v>177</v>
      </c>
      <c r="B18" s="19" t="str">
        <f t="shared" si="0"/>
        <v>92007626</v>
      </c>
      <c r="C18" s="77" t="s">
        <v>179</v>
      </c>
      <c r="D18" s="38"/>
      <c r="E18" s="35"/>
    </row>
    <row r="19" spans="1:5" ht="15" customHeight="1">
      <c r="A19" s="75" t="s">
        <v>176</v>
      </c>
      <c r="B19" s="19" t="str">
        <f t="shared" si="0"/>
        <v>92010111</v>
      </c>
      <c r="C19" s="79" t="s">
        <v>243</v>
      </c>
      <c r="D19" s="38"/>
    </row>
    <row r="20" spans="1:5" ht="15" customHeight="1">
      <c r="A20" s="75" t="s">
        <v>181</v>
      </c>
      <c r="B20" s="19" t="str">
        <f t="shared" si="0"/>
        <v>92008053</v>
      </c>
      <c r="C20" s="10" t="s">
        <v>178</v>
      </c>
      <c r="D20" s="38"/>
    </row>
    <row r="21" spans="1:5" ht="15" customHeight="1">
      <c r="A21" s="75" t="s">
        <v>183</v>
      </c>
      <c r="B21" s="19" t="str">
        <f t="shared" si="0"/>
        <v>92007241</v>
      </c>
      <c r="C21" s="77" t="s">
        <v>182</v>
      </c>
      <c r="D21" s="38"/>
    </row>
    <row r="22" spans="1:5" ht="15" customHeight="1">
      <c r="A22" s="75" t="s">
        <v>185</v>
      </c>
      <c r="B22" s="19" t="str">
        <f t="shared" si="0"/>
        <v>92007078</v>
      </c>
      <c r="C22" s="77" t="s">
        <v>184</v>
      </c>
      <c r="D22" s="38"/>
    </row>
    <row r="23" spans="1:5" ht="15" customHeight="1">
      <c r="A23" s="75" t="s">
        <v>187</v>
      </c>
      <c r="B23" s="19" t="str">
        <f t="shared" si="0"/>
        <v>02061821</v>
      </c>
      <c r="C23" s="77" t="s">
        <v>186</v>
      </c>
      <c r="D23" s="38"/>
    </row>
    <row r="24" spans="1:5" ht="15" customHeight="1">
      <c r="A24" s="75" t="s">
        <v>194</v>
      </c>
      <c r="B24" s="19" t="str">
        <f t="shared" si="0"/>
        <v>02051303</v>
      </c>
      <c r="C24" s="75" t="s">
        <v>189</v>
      </c>
      <c r="D24" s="38"/>
    </row>
    <row r="25" spans="1:5" ht="15" customHeight="1">
      <c r="A25" s="75" t="s">
        <v>193</v>
      </c>
      <c r="B25" s="19" t="str">
        <f t="shared" si="0"/>
        <v>02051640</v>
      </c>
      <c r="C25" s="79" t="s">
        <v>190</v>
      </c>
      <c r="D25" s="38"/>
    </row>
    <row r="26" spans="1:5" ht="15" customHeight="1">
      <c r="A26" s="75" t="s">
        <v>192</v>
      </c>
      <c r="B26" s="19" t="str">
        <f t="shared" si="0"/>
        <v>02051808</v>
      </c>
      <c r="C26" s="79" t="s">
        <v>191</v>
      </c>
      <c r="D26" s="38"/>
    </row>
    <row r="27" spans="1:5" ht="15" customHeight="1">
      <c r="A27" s="75" t="s">
        <v>196</v>
      </c>
      <c r="B27" s="19" t="str">
        <f t="shared" si="0"/>
        <v>90054352</v>
      </c>
      <c r="C27" s="10" t="s">
        <v>195</v>
      </c>
      <c r="D27" s="38"/>
    </row>
    <row r="28" spans="1:5" ht="15" customHeight="1">
      <c r="A28" s="75" t="s">
        <v>198</v>
      </c>
      <c r="B28" s="19" t="str">
        <f t="shared" si="0"/>
        <v>92002623</v>
      </c>
      <c r="C28" s="10" t="s">
        <v>197</v>
      </c>
      <c r="D28" s="38"/>
    </row>
    <row r="29" spans="1:5" ht="15" customHeight="1">
      <c r="A29" s="75" t="s">
        <v>205</v>
      </c>
      <c r="B29" s="19" t="str">
        <f t="shared" si="0"/>
        <v>02000880</v>
      </c>
      <c r="C29" s="79" t="s">
        <v>200</v>
      </c>
      <c r="D29" s="38"/>
    </row>
    <row r="30" spans="1:5" ht="15" customHeight="1">
      <c r="A30" s="75" t="s">
        <v>204</v>
      </c>
      <c r="B30" s="19" t="str">
        <f t="shared" si="0"/>
        <v>02000882</v>
      </c>
      <c r="C30" s="79" t="s">
        <v>201</v>
      </c>
      <c r="D30" s="38"/>
    </row>
    <row r="31" spans="1:5" ht="15" customHeight="1">
      <c r="A31" s="75" t="s">
        <v>203</v>
      </c>
      <c r="B31" s="19" t="str">
        <f t="shared" si="0"/>
        <v>02003967</v>
      </c>
      <c r="C31" s="75" t="s">
        <v>202</v>
      </c>
      <c r="D31" s="38"/>
    </row>
    <row r="32" spans="1:5" ht="15" customHeight="1">
      <c r="A32" s="75" t="s">
        <v>207</v>
      </c>
      <c r="B32" s="19" t="str">
        <f t="shared" si="0"/>
        <v>06100006</v>
      </c>
      <c r="C32" s="77" t="s">
        <v>206</v>
      </c>
      <c r="D32" s="38"/>
    </row>
    <row r="33" spans="1:4" ht="15" customHeight="1">
      <c r="A33" s="75" t="s">
        <v>211</v>
      </c>
      <c r="B33" s="19" t="str">
        <f t="shared" si="0"/>
        <v>02060682</v>
      </c>
      <c r="C33" s="79" t="s">
        <v>244</v>
      </c>
      <c r="D33" s="38"/>
    </row>
    <row r="34" spans="1:4" ht="15" customHeight="1">
      <c r="A34" s="75" t="s">
        <v>212</v>
      </c>
      <c r="B34" s="19" t="str">
        <f t="shared" si="0"/>
        <v>02060683</v>
      </c>
      <c r="C34" s="75" t="s">
        <v>245</v>
      </c>
      <c r="D34" s="38"/>
    </row>
    <row r="35" spans="1:4" ht="15" customHeight="1">
      <c r="A35" s="19" t="s">
        <v>216</v>
      </c>
      <c r="B35" s="19" t="str">
        <f t="shared" si="0"/>
        <v>02062740</v>
      </c>
      <c r="C35" s="75" t="s">
        <v>217</v>
      </c>
      <c r="D35" s="38"/>
    </row>
    <row r="36" spans="1:4" ht="15" customHeight="1">
      <c r="A36" s="19" t="s">
        <v>221</v>
      </c>
      <c r="B36" s="19" t="str">
        <f t="shared" si="0"/>
        <v>02062530</v>
      </c>
      <c r="C36" s="79" t="s">
        <v>231</v>
      </c>
      <c r="D36" s="38"/>
    </row>
    <row r="37" spans="1:4" ht="15" customHeight="1">
      <c r="A37" s="19" t="s">
        <v>222</v>
      </c>
      <c r="B37" s="19" t="str">
        <f t="shared" si="0"/>
        <v>02053730</v>
      </c>
      <c r="C37" s="79" t="s">
        <v>232</v>
      </c>
      <c r="D37" s="38"/>
    </row>
    <row r="38" spans="1:4" ht="15" customHeight="1">
      <c r="A38" s="19" t="s">
        <v>227</v>
      </c>
      <c r="B38" s="19" t="str">
        <f t="shared" si="0"/>
        <v>02061164</v>
      </c>
      <c r="C38" s="19" t="s">
        <v>223</v>
      </c>
      <c r="D38" s="38"/>
    </row>
    <row r="39" spans="1:4" ht="15" customHeight="1">
      <c r="A39" s="19" t="s">
        <v>228</v>
      </c>
      <c r="B39" s="19" t="str">
        <f t="shared" si="0"/>
        <v>02061165</v>
      </c>
      <c r="C39" s="20" t="s">
        <v>226</v>
      </c>
      <c r="D39" s="38"/>
    </row>
    <row r="40" spans="1:4" ht="15" customHeight="1">
      <c r="A40" s="19" t="s">
        <v>229</v>
      </c>
      <c r="B40" s="19" t="str">
        <f t="shared" si="0"/>
        <v>90051043</v>
      </c>
      <c r="C40" s="20" t="s">
        <v>224</v>
      </c>
      <c r="D40" s="38"/>
    </row>
    <row r="41" spans="1:4" ht="15" customHeight="1">
      <c r="A41" s="19" t="s">
        <v>230</v>
      </c>
      <c r="B41" s="19" t="str">
        <f t="shared" si="0"/>
        <v>90054930</v>
      </c>
      <c r="C41" s="19" t="s">
        <v>225</v>
      </c>
      <c r="D41" s="38"/>
    </row>
    <row r="42" spans="1:4" ht="15" customHeight="1">
      <c r="A42" s="19" t="s">
        <v>235</v>
      </c>
      <c r="B42" s="19" t="str">
        <f t="shared" si="0"/>
        <v>02059097</v>
      </c>
      <c r="C42" s="19" t="s">
        <v>234</v>
      </c>
      <c r="D42" s="38"/>
    </row>
    <row r="43" spans="1:4" ht="15" customHeight="1">
      <c r="A43" s="19" t="s">
        <v>237</v>
      </c>
      <c r="B43" s="19" t="str">
        <f t="shared" si="0"/>
        <v>20053039</v>
      </c>
      <c r="C43" s="20" t="s">
        <v>236</v>
      </c>
      <c r="D43" s="38"/>
    </row>
    <row r="44" spans="1:4" ht="15" customHeight="1">
      <c r="A44" s="19" t="s">
        <v>218</v>
      </c>
      <c r="B44" s="19" t="str">
        <f t="shared" si="0"/>
        <v>90054475</v>
      </c>
      <c r="C44" s="20" t="s">
        <v>219</v>
      </c>
      <c r="D44" s="38"/>
    </row>
    <row r="45" spans="1:4" ht="15" customHeight="1">
      <c r="A45" s="19" t="s">
        <v>240</v>
      </c>
      <c r="B45" s="19" t="str">
        <f t="shared" si="0"/>
        <v>92010491</v>
      </c>
      <c r="C45" s="19" t="s">
        <v>220</v>
      </c>
      <c r="D45" s="38"/>
    </row>
    <row r="46" spans="1:4" ht="15" customHeight="1">
      <c r="A46" s="19" t="s">
        <v>278</v>
      </c>
      <c r="B46" s="19" t="str">
        <f t="shared" si="0"/>
        <v>06903006</v>
      </c>
      <c r="C46" s="38" t="s">
        <v>281</v>
      </c>
      <c r="D46" s="38"/>
    </row>
    <row r="47" spans="1:4" ht="15" customHeight="1">
      <c r="A47" s="19" t="s">
        <v>279</v>
      </c>
      <c r="B47" s="19" t="str">
        <f t="shared" si="0"/>
        <v>06903007</v>
      </c>
      <c r="C47" s="38" t="s">
        <v>282</v>
      </c>
      <c r="D47" s="38"/>
    </row>
    <row r="48" spans="1:4" ht="15" customHeight="1">
      <c r="A48" s="19" t="s">
        <v>280</v>
      </c>
      <c r="B48" s="19" t="str">
        <f t="shared" si="0"/>
        <v>06903008</v>
      </c>
      <c r="C48" s="38" t="s">
        <v>283</v>
      </c>
      <c r="D48" s="38"/>
    </row>
    <row r="49" spans="1:4" ht="15" customHeight="1">
      <c r="A49" s="19" t="s">
        <v>290</v>
      </c>
      <c r="B49" s="19" t="str">
        <f t="shared" si="0"/>
        <v>92009731</v>
      </c>
      <c r="C49" s="19" t="s">
        <v>289</v>
      </c>
      <c r="D49" s="38"/>
    </row>
    <row r="50" spans="1:4" ht="15" customHeight="1">
      <c r="A50" s="19" t="s">
        <v>292</v>
      </c>
      <c r="B50" s="19" t="str">
        <f t="shared" si="0"/>
        <v>92010414</v>
      </c>
      <c r="C50" s="19" t="s">
        <v>291</v>
      </c>
      <c r="D50" s="38"/>
    </row>
    <row r="51" spans="1:4" ht="15" customHeight="1">
      <c r="A51" s="19" t="s">
        <v>294</v>
      </c>
      <c r="B51" s="19" t="str">
        <f t="shared" si="0"/>
        <v>92010598</v>
      </c>
      <c r="C51" s="19" t="s">
        <v>293</v>
      </c>
      <c r="D51" s="38"/>
    </row>
    <row r="52" spans="1:4" ht="15" customHeight="1">
      <c r="A52" s="75" t="s">
        <v>315</v>
      </c>
      <c r="B52" s="19" t="str">
        <f t="shared" si="0"/>
        <v>92009368</v>
      </c>
      <c r="C52" s="93" t="s">
        <v>316</v>
      </c>
      <c r="D52" s="38"/>
    </row>
    <row r="53" spans="1:4" ht="15" customHeight="1">
      <c r="A53" s="75" t="s">
        <v>317</v>
      </c>
      <c r="B53" s="19" t="str">
        <f t="shared" si="0"/>
        <v>92010145</v>
      </c>
      <c r="C53" s="93" t="s">
        <v>318</v>
      </c>
      <c r="D53" s="38"/>
    </row>
    <row r="54" spans="1:4" ht="15" customHeight="1">
      <c r="A54" s="75" t="s">
        <v>319</v>
      </c>
      <c r="B54" s="19" t="str">
        <f t="shared" si="0"/>
        <v>92010185</v>
      </c>
      <c r="C54" s="93" t="s">
        <v>320</v>
      </c>
      <c r="D54" s="38"/>
    </row>
    <row r="55" spans="1:4" ht="15" customHeight="1">
      <c r="B55" s="19" t="str">
        <f t="shared" si="0"/>
        <v/>
      </c>
      <c r="C55" s="38"/>
      <c r="D55" s="38"/>
    </row>
    <row r="56" spans="1:4" ht="15" customHeight="1">
      <c r="B56" s="19" t="str">
        <f t="shared" si="0"/>
        <v/>
      </c>
      <c r="C56" s="38"/>
      <c r="D56" s="38"/>
    </row>
    <row r="57" spans="1:4" ht="15" customHeight="1">
      <c r="B57" s="19" t="str">
        <f t="shared" si="0"/>
        <v/>
      </c>
      <c r="C57" s="38"/>
      <c r="D57" s="38"/>
    </row>
    <row r="58" spans="1:4" ht="15" customHeight="1">
      <c r="B58" s="19" t="str">
        <f t="shared" si="0"/>
        <v/>
      </c>
      <c r="C58" s="38"/>
      <c r="D58" s="38"/>
    </row>
    <row r="59" spans="1:4" ht="15" customHeight="1">
      <c r="B59" s="19" t="str">
        <f t="shared" si="0"/>
        <v/>
      </c>
      <c r="C59" s="38"/>
      <c r="D59" s="38"/>
    </row>
    <row r="60" spans="1:4" ht="15" customHeight="1">
      <c r="B60" s="19" t="str">
        <f t="shared" si="0"/>
        <v/>
      </c>
      <c r="C60" s="38"/>
      <c r="D60" s="38"/>
    </row>
    <row r="61" spans="1:4" ht="15" customHeight="1">
      <c r="B61" s="19" t="str">
        <f t="shared" si="0"/>
        <v/>
      </c>
      <c r="C61" s="38"/>
      <c r="D61" s="38"/>
    </row>
    <row r="62" spans="1:4" ht="15" customHeight="1">
      <c r="B62" s="19" t="str">
        <f t="shared" si="0"/>
        <v/>
      </c>
      <c r="C62" s="38"/>
      <c r="D62" s="38"/>
    </row>
    <row r="63" spans="1:4" ht="15" customHeight="1">
      <c r="B63" s="19" t="str">
        <f t="shared" si="0"/>
        <v/>
      </c>
      <c r="C63" s="38"/>
      <c r="D63" s="38"/>
    </row>
    <row r="64" spans="1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4"/>
      <c r="D68" s="38"/>
    </row>
    <row r="69" spans="1:4" ht="15" customHeight="1">
      <c r="B69" s="19" t="str">
        <f t="shared" si="0"/>
        <v/>
      </c>
      <c r="C69" s="74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11"/>
  <sheetViews>
    <sheetView zoomScale="90" zoomScaleNormal="90" workbookViewId="0">
      <pane xSplit="7" ySplit="5" topLeftCell="L67" activePane="bottomRight" state="frozen"/>
      <selection pane="topRight" activeCell="H1" sqref="H1"/>
      <selection pane="bottomLeft" activeCell="A6" sqref="A6"/>
      <selection pane="bottomRight" activeCell="L80" sqref="L80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7.7109375" bestFit="1" customWidth="1"/>
    <col min="8" max="8" width="3.85546875" style="8" customWidth="1"/>
    <col min="9" max="10" width="4" style="8" customWidth="1"/>
    <col min="11" max="11" width="2.42578125" style="8" customWidth="1"/>
    <col min="12" max="12" width="36.5703125" style="19" customWidth="1" collapsed="1"/>
    <col min="13" max="13" width="60.42578125" hidden="1" customWidth="1" outlineLevel="1"/>
    <col min="14" max="14" width="11.28515625" style="19" customWidth="1"/>
    <col min="15" max="15" width="33" style="88" customWidth="1" collapsed="1"/>
    <col min="16" max="24" width="33" style="88" hidden="1" customWidth="1" outlineLevel="1"/>
    <col min="25" max="25" width="72.85546875" style="88" customWidth="1" collapsed="1"/>
    <col min="26" max="34" width="16.5703125" style="19" hidden="1" customWidth="1" outlineLevel="1"/>
    <col min="35" max="36" width="7.85546875" style="19" hidden="1" customWidth="1"/>
    <col min="37" max="37" width="56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9" width="15.140625" style="8"/>
    <col min="80" max="81" width="15.140625" style="8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81"/>
      <c r="P1" s="82"/>
      <c r="Q1" s="82"/>
      <c r="R1" s="82"/>
      <c r="S1" s="82"/>
      <c r="T1" s="82"/>
      <c r="U1" s="82"/>
      <c r="V1" s="82"/>
      <c r="W1" s="82"/>
      <c r="X1" s="82"/>
      <c r="Y1" s="82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83" t="s">
        <v>54</v>
      </c>
      <c r="P2" s="84"/>
      <c r="Q2" s="84"/>
      <c r="R2" s="84"/>
      <c r="S2" s="84"/>
      <c r="T2" s="84"/>
      <c r="U2" s="84"/>
      <c r="V2" s="84"/>
      <c r="W2" s="84"/>
      <c r="X2" s="84"/>
      <c r="Y2" s="84" t="s">
        <v>55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56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57</v>
      </c>
      <c r="B3" s="52" t="s">
        <v>58</v>
      </c>
      <c r="C3" s="53" t="s">
        <v>59</v>
      </c>
      <c r="D3" s="46" t="s">
        <v>57</v>
      </c>
      <c r="E3" s="46" t="s">
        <v>58</v>
      </c>
      <c r="F3" s="53" t="s">
        <v>60</v>
      </c>
      <c r="G3" s="54" t="s">
        <v>61</v>
      </c>
      <c r="H3" s="55" t="s">
        <v>146</v>
      </c>
      <c r="I3" s="53" t="s">
        <v>62</v>
      </c>
      <c r="J3" s="53" t="s">
        <v>63</v>
      </c>
      <c r="K3" s="56" t="s">
        <v>64</v>
      </c>
      <c r="L3" s="57" t="s">
        <v>57</v>
      </c>
      <c r="M3" s="53" t="s">
        <v>65</v>
      </c>
      <c r="N3" s="58" t="s">
        <v>66</v>
      </c>
      <c r="O3" s="70" t="s">
        <v>67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68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81"/>
      <c r="P4" s="82"/>
      <c r="Q4" s="82"/>
      <c r="R4" s="82"/>
      <c r="S4" s="82"/>
      <c r="T4" s="82"/>
      <c r="U4" s="82"/>
      <c r="V4" s="82"/>
      <c r="W4" s="82"/>
      <c r="X4" s="82"/>
      <c r="Y4" s="82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69</v>
      </c>
      <c r="B5" s="64" t="s">
        <v>70</v>
      </c>
      <c r="C5" s="65" t="s">
        <v>71</v>
      </c>
      <c r="D5" s="47" t="s">
        <v>72</v>
      </c>
      <c r="E5" s="47" t="s">
        <v>73</v>
      </c>
      <c r="F5" s="47" t="s">
        <v>74</v>
      </c>
      <c r="G5" s="47" t="s">
        <v>61</v>
      </c>
      <c r="H5" s="66" t="s">
        <v>145</v>
      </c>
      <c r="I5" s="67" t="s">
        <v>75</v>
      </c>
      <c r="J5" s="67" t="s">
        <v>76</v>
      </c>
      <c r="K5" s="67" t="s">
        <v>64</v>
      </c>
      <c r="L5" s="68" t="s">
        <v>77</v>
      </c>
      <c r="M5" s="64" t="s">
        <v>78</v>
      </c>
      <c r="N5" s="68" t="s">
        <v>79</v>
      </c>
      <c r="O5" s="85" t="s">
        <v>54</v>
      </c>
      <c r="P5" s="86" t="s">
        <v>54</v>
      </c>
      <c r="Q5" s="86" t="s">
        <v>54</v>
      </c>
      <c r="R5" s="86" t="s">
        <v>54</v>
      </c>
      <c r="S5" s="86" t="s">
        <v>54</v>
      </c>
      <c r="T5" s="86" t="s">
        <v>54</v>
      </c>
      <c r="U5" s="86" t="s">
        <v>54</v>
      </c>
      <c r="V5" s="86" t="s">
        <v>54</v>
      </c>
      <c r="W5" s="86" t="s">
        <v>54</v>
      </c>
      <c r="X5" s="86" t="s">
        <v>54</v>
      </c>
      <c r="Y5" s="86" t="s">
        <v>55</v>
      </c>
      <c r="Z5" s="68" t="s">
        <v>55</v>
      </c>
      <c r="AA5" s="68" t="s">
        <v>55</v>
      </c>
      <c r="AB5" s="68" t="s">
        <v>55</v>
      </c>
      <c r="AC5" s="68" t="s">
        <v>55</v>
      </c>
      <c r="AD5" s="68" t="s">
        <v>55</v>
      </c>
      <c r="AE5" s="68" t="s">
        <v>55</v>
      </c>
      <c r="AF5" s="68" t="s">
        <v>55</v>
      </c>
      <c r="AG5" s="68" t="s">
        <v>55</v>
      </c>
      <c r="AH5" s="68" t="s">
        <v>55</v>
      </c>
      <c r="AI5" s="68"/>
      <c r="AJ5" s="68"/>
      <c r="AK5" s="68" t="s">
        <v>80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81</v>
      </c>
      <c r="B6" s="2" t="str">
        <f>IF(A6="",B5,A6)</f>
        <v>Machine</v>
      </c>
      <c r="C6" s="2" t="str">
        <f>SUBSTITUTE(IF(A6="","",'Root Material'!$C$2&amp;"_Group_"&amp;A6)," ","_")</f>
        <v>VFT-macro_Group_Machine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87" t="s">
        <v>87</v>
      </c>
      <c r="P6" s="87" t="s">
        <v>87</v>
      </c>
      <c r="Q6" s="87" t="s">
        <v>87</v>
      </c>
      <c r="R6" s="87" t="s">
        <v>87</v>
      </c>
      <c r="S6" s="87" t="s">
        <v>87</v>
      </c>
      <c r="T6" s="87" t="s">
        <v>87</v>
      </c>
      <c r="U6" s="87" t="s">
        <v>87</v>
      </c>
      <c r="V6" s="87" t="s">
        <v>87</v>
      </c>
      <c r="W6" s="87" t="s">
        <v>87</v>
      </c>
      <c r="X6" s="87" t="s">
        <v>87</v>
      </c>
      <c r="Y6" s="88" t="s">
        <v>87</v>
      </c>
      <c r="Z6" s="19" t="s">
        <v>87</v>
      </c>
      <c r="AA6" s="19" t="s">
        <v>87</v>
      </c>
      <c r="AB6" s="19" t="s">
        <v>87</v>
      </c>
      <c r="AC6" s="19" t="s">
        <v>87</v>
      </c>
      <c r="AD6" s="19" t="s">
        <v>87</v>
      </c>
      <c r="AE6" s="19" t="s">
        <v>87</v>
      </c>
      <c r="AF6" s="19" t="s">
        <v>87</v>
      </c>
      <c r="AG6" s="19" t="s">
        <v>87</v>
      </c>
      <c r="AH6" s="19" t="s">
        <v>87</v>
      </c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82</v>
      </c>
      <c r="BY6" s="12"/>
      <c r="BZ6" s="9"/>
    </row>
    <row r="7" spans="1:81" ht="15" customHeight="1">
      <c r="B7" s="2" t="str">
        <f t="shared" ref="B7:B18" si="1">IF(A7="",B6,A7)</f>
        <v>Machine</v>
      </c>
      <c r="C7" s="2" t="str">
        <f>SUBSTITUTE(IF(A7="","",'Root Material'!$C$2&amp;"_Group_"&amp;A7)," ","_")</f>
        <v/>
      </c>
      <c r="D7" s="12" t="s">
        <v>83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VFT-macro_Machine_Voltage</v>
      </c>
      <c r="G7" s="3" t="s">
        <v>84</v>
      </c>
      <c r="H7" s="12"/>
      <c r="I7" s="14" t="s">
        <v>85</v>
      </c>
      <c r="J7" s="14" t="s">
        <v>85</v>
      </c>
      <c r="K7" s="36"/>
      <c r="M7" s="4" t="str">
        <f>SUBSTITUTE(IF(L7="","",'Root Material'!$C$2&amp;"_"&amp;B7&amp;"_"&amp;E7&amp;"_"&amp;L7)," ","_")</f>
        <v/>
      </c>
      <c r="O7" s="87" t="s">
        <v>87</v>
      </c>
      <c r="P7" s="87" t="s">
        <v>87</v>
      </c>
      <c r="Q7" s="87" t="s">
        <v>87</v>
      </c>
      <c r="R7" s="87" t="s">
        <v>87</v>
      </c>
      <c r="S7" s="87" t="s">
        <v>87</v>
      </c>
      <c r="T7" s="87" t="s">
        <v>87</v>
      </c>
      <c r="U7" s="87" t="s">
        <v>87</v>
      </c>
      <c r="V7" s="87" t="s">
        <v>87</v>
      </c>
      <c r="W7" s="87" t="s">
        <v>87</v>
      </c>
      <c r="X7" s="87" t="s">
        <v>87</v>
      </c>
      <c r="Y7" s="88" t="s">
        <v>87</v>
      </c>
      <c r="Z7" s="19" t="s">
        <v>87</v>
      </c>
      <c r="AA7" s="19" t="s">
        <v>87</v>
      </c>
      <c r="AB7" s="19" t="s">
        <v>87</v>
      </c>
      <c r="AC7" s="19" t="s">
        <v>87</v>
      </c>
      <c r="AD7" s="19" t="s">
        <v>87</v>
      </c>
      <c r="AE7" s="19" t="s">
        <v>87</v>
      </c>
      <c r="AF7" s="19" t="s">
        <v>87</v>
      </c>
      <c r="AG7" s="19" t="s">
        <v>87</v>
      </c>
      <c r="AH7" s="19" t="s">
        <v>87</v>
      </c>
      <c r="BV7" s="5" t="str">
        <f t="shared" ref="BV7:BV34" si="3">IF(AND(L7&lt;&gt;"true",L7&lt;&gt;"false"),A7&amp;D7&amp;L7,"")</f>
        <v>Voltage</v>
      </c>
      <c r="BW7" s="18" t="s">
        <v>86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75" t="s">
        <v>149</v>
      </c>
      <c r="M8" s="4" t="str">
        <f>SUBSTITUTE(IF(L8="","",'Root Material'!$C$2&amp;"_"&amp;B8&amp;"_"&amp;E8&amp;"_"&amp;L8)," ","_")</f>
        <v>VFT-macro_Machine_Voltage_208_Volt__3_Phase__50/60_HZ</v>
      </c>
      <c r="N8" s="75" t="s">
        <v>151</v>
      </c>
      <c r="O8" s="87" t="s">
        <v>87</v>
      </c>
      <c r="P8" s="87" t="s">
        <v>87</v>
      </c>
      <c r="Q8" s="87" t="s">
        <v>87</v>
      </c>
      <c r="R8" s="87" t="s">
        <v>87</v>
      </c>
      <c r="S8" s="87" t="s">
        <v>87</v>
      </c>
      <c r="T8" s="87" t="s">
        <v>87</v>
      </c>
      <c r="U8" s="87" t="s">
        <v>87</v>
      </c>
      <c r="V8" s="87" t="s">
        <v>87</v>
      </c>
      <c r="W8" s="87" t="s">
        <v>87</v>
      </c>
      <c r="X8" s="87" t="s">
        <v>87</v>
      </c>
      <c r="Y8" s="88" t="s">
        <v>87</v>
      </c>
      <c r="Z8" s="19" t="s">
        <v>87</v>
      </c>
      <c r="AA8" s="19" t="s">
        <v>87</v>
      </c>
      <c r="AB8" s="19" t="s">
        <v>87</v>
      </c>
      <c r="AC8" s="19" t="s">
        <v>87</v>
      </c>
      <c r="AD8" s="19" t="s">
        <v>87</v>
      </c>
      <c r="AE8" s="19" t="s">
        <v>87</v>
      </c>
      <c r="AF8" s="19" t="s">
        <v>87</v>
      </c>
      <c r="AG8" s="19" t="s">
        <v>87</v>
      </c>
      <c r="AH8" s="19" t="s">
        <v>87</v>
      </c>
      <c r="AK8" s="19" t="s">
        <v>171</v>
      </c>
      <c r="BV8" s="5" t="str">
        <f t="shared" si="3"/>
        <v>208 Volt  3 Phase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75" t="s">
        <v>150</v>
      </c>
      <c r="M9" s="4" t="str">
        <f>SUBSTITUTE(IF(L9="","",'Root Material'!$C$2&amp;"_"&amp;B9&amp;"_"&amp;E9&amp;"_"&amp;L9)," ","_")</f>
        <v>VFT-macro_Machine_Voltage_220_Volt_3_Phase_50/60_HZ</v>
      </c>
      <c r="N9" s="75" t="s">
        <v>151</v>
      </c>
      <c r="O9" s="87" t="s">
        <v>87</v>
      </c>
      <c r="P9" s="87" t="s">
        <v>87</v>
      </c>
      <c r="Q9" s="87" t="s">
        <v>87</v>
      </c>
      <c r="R9" s="87" t="s">
        <v>87</v>
      </c>
      <c r="S9" s="87" t="s">
        <v>87</v>
      </c>
      <c r="T9" s="87" t="s">
        <v>87</v>
      </c>
      <c r="U9" s="87" t="s">
        <v>87</v>
      </c>
      <c r="V9" s="87" t="s">
        <v>87</v>
      </c>
      <c r="W9" s="87" t="s">
        <v>87</v>
      </c>
      <c r="X9" s="87" t="s">
        <v>87</v>
      </c>
      <c r="Y9" s="88" t="s">
        <v>87</v>
      </c>
      <c r="Z9" s="19" t="s">
        <v>87</v>
      </c>
      <c r="AA9" s="19" t="s">
        <v>87</v>
      </c>
      <c r="AB9" s="19" t="s">
        <v>87</v>
      </c>
      <c r="AC9" s="19" t="s">
        <v>87</v>
      </c>
      <c r="AD9" s="19" t="s">
        <v>87</v>
      </c>
      <c r="AE9" s="19" t="s">
        <v>87</v>
      </c>
      <c r="AF9" s="19" t="s">
        <v>87</v>
      </c>
      <c r="AG9" s="19" t="s">
        <v>87</v>
      </c>
      <c r="AH9" s="19" t="s">
        <v>87</v>
      </c>
      <c r="AK9" s="75" t="s">
        <v>329</v>
      </c>
      <c r="BV9" s="5" t="str">
        <f t="shared" si="3"/>
        <v>220 Volt 3 Phase 50/60 HZ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75" t="s">
        <v>147</v>
      </c>
      <c r="M10" s="4" t="str">
        <f>SUBSTITUTE(IF(L10="","",'Root Material'!$C$2&amp;"_"&amp;B10&amp;"_"&amp;E10&amp;"_"&amp;L10)," ","_")</f>
        <v>VFT-macro_Machine_Voltage_240_Volt_3_Phase_50/60_HZ</v>
      </c>
      <c r="N10" s="75" t="s">
        <v>151</v>
      </c>
      <c r="O10" s="87" t="s">
        <v>87</v>
      </c>
      <c r="P10" s="87" t="s">
        <v>87</v>
      </c>
      <c r="Q10" s="87" t="s">
        <v>87</v>
      </c>
      <c r="R10" s="87" t="s">
        <v>87</v>
      </c>
      <c r="S10" s="87" t="s">
        <v>87</v>
      </c>
      <c r="T10" s="87" t="s">
        <v>87</v>
      </c>
      <c r="U10" s="87" t="s">
        <v>87</v>
      </c>
      <c r="V10" s="87" t="s">
        <v>87</v>
      </c>
      <c r="W10" s="87" t="s">
        <v>87</v>
      </c>
      <c r="X10" s="87" t="s">
        <v>87</v>
      </c>
      <c r="Y10" s="88" t="s">
        <v>87</v>
      </c>
      <c r="Z10" s="19" t="s">
        <v>87</v>
      </c>
      <c r="AA10" s="19" t="s">
        <v>87</v>
      </c>
      <c r="AB10" s="19" t="s">
        <v>87</v>
      </c>
      <c r="AC10" s="19" t="s">
        <v>87</v>
      </c>
      <c r="AD10" s="19" t="s">
        <v>87</v>
      </c>
      <c r="AE10" s="19" t="s">
        <v>87</v>
      </c>
      <c r="AF10" s="19" t="s">
        <v>87</v>
      </c>
      <c r="AG10" s="19" t="s">
        <v>87</v>
      </c>
      <c r="AH10" s="19" t="s">
        <v>87</v>
      </c>
      <c r="AK10" s="19" t="s">
        <v>329</v>
      </c>
      <c r="BV10" s="5" t="str">
        <f t="shared" si="3"/>
        <v>240 Volt 3 Phase 50/60 HZ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75" t="s">
        <v>328</v>
      </c>
      <c r="M11" s="4" t="str">
        <f>SUBSTITUTE(IF(L11="","",'Root Material'!$C$2&amp;"_"&amp;B11&amp;"_"&amp;E11&amp;"_"&amp;L11)," ","_")</f>
        <v>VFT-macro_Machine_Voltage_380_Volt_3_Phase_50/60_HZ</v>
      </c>
      <c r="N11" s="75" t="s">
        <v>151</v>
      </c>
      <c r="O11" s="87" t="s">
        <v>87</v>
      </c>
      <c r="P11" s="87" t="s">
        <v>87</v>
      </c>
      <c r="Q11" s="87" t="s">
        <v>87</v>
      </c>
      <c r="R11" s="87" t="s">
        <v>87</v>
      </c>
      <c r="S11" s="87" t="s">
        <v>87</v>
      </c>
      <c r="T11" s="87" t="s">
        <v>87</v>
      </c>
      <c r="U11" s="87" t="s">
        <v>87</v>
      </c>
      <c r="V11" s="87" t="s">
        <v>87</v>
      </c>
      <c r="W11" s="87" t="s">
        <v>87</v>
      </c>
      <c r="X11" s="87" t="s">
        <v>87</v>
      </c>
      <c r="Y11" s="88" t="s">
        <v>87</v>
      </c>
      <c r="Z11" s="19" t="s">
        <v>87</v>
      </c>
      <c r="AA11" s="19" t="s">
        <v>87</v>
      </c>
      <c r="AB11" s="19" t="s">
        <v>87</v>
      </c>
      <c r="AC11" s="19" t="s">
        <v>87</v>
      </c>
      <c r="AD11" s="19" t="s">
        <v>87</v>
      </c>
      <c r="AE11" s="19" t="s">
        <v>87</v>
      </c>
      <c r="AF11" s="19" t="s">
        <v>87</v>
      </c>
      <c r="AG11" s="19" t="s">
        <v>87</v>
      </c>
      <c r="AH11" s="19" t="s">
        <v>87</v>
      </c>
      <c r="AK11" s="19" t="s">
        <v>303</v>
      </c>
      <c r="BV11" s="5" t="str">
        <f t="shared" si="3"/>
        <v>380 Volt 3 Phase 50/60 HZ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75" t="s">
        <v>148</v>
      </c>
      <c r="M12" s="4" t="str">
        <f>SUBSTITUTE(IF(L12="","",'Root Material'!$C$2&amp;"_"&amp;B12&amp;"_"&amp;E12&amp;"_"&amp;L12)," ","_")</f>
        <v>VFT-macro_Machine_Voltage_400_Volt_3_Phase_50/60_HZ</v>
      </c>
      <c r="N12" s="75" t="s">
        <v>151</v>
      </c>
      <c r="O12" s="87" t="s">
        <v>87</v>
      </c>
      <c r="P12" s="87" t="s">
        <v>87</v>
      </c>
      <c r="Q12" s="87" t="s">
        <v>87</v>
      </c>
      <c r="R12" s="87" t="s">
        <v>87</v>
      </c>
      <c r="S12" s="87" t="s">
        <v>87</v>
      </c>
      <c r="T12" s="87" t="s">
        <v>87</v>
      </c>
      <c r="U12" s="87" t="s">
        <v>87</v>
      </c>
      <c r="V12" s="87" t="s">
        <v>87</v>
      </c>
      <c r="W12" s="87" t="s">
        <v>87</v>
      </c>
      <c r="X12" s="87" t="s">
        <v>87</v>
      </c>
      <c r="Y12" s="88" t="s">
        <v>87</v>
      </c>
      <c r="Z12" s="19" t="s">
        <v>87</v>
      </c>
      <c r="AA12" s="19" t="s">
        <v>87</v>
      </c>
      <c r="AB12" s="19" t="s">
        <v>87</v>
      </c>
      <c r="AC12" s="19" t="s">
        <v>87</v>
      </c>
      <c r="AD12" s="19" t="s">
        <v>87</v>
      </c>
      <c r="AE12" s="19" t="s">
        <v>87</v>
      </c>
      <c r="AF12" s="19" t="s">
        <v>87</v>
      </c>
      <c r="AG12" s="19" t="s">
        <v>87</v>
      </c>
      <c r="AH12" s="19" t="s">
        <v>87</v>
      </c>
      <c r="AK12" s="19" t="s">
        <v>304</v>
      </c>
      <c r="BV12" s="5" t="str">
        <f t="shared" si="3"/>
        <v>400 Volt 3 Phase 50/60 HZ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10" t="s">
        <v>261</v>
      </c>
      <c r="E13" s="3" t="str">
        <f t="shared" si="2"/>
        <v>Uninterrupted Power Supply (UPS)</v>
      </c>
      <c r="F13" s="3" t="str">
        <f>SUBSTITUTE(IF(D13="","",'Root Material'!$C$2&amp;"_"&amp;B13&amp;"_"&amp;D13)," ","_")</f>
        <v>VFT-macro_Machine_Uninterrupted_Power_Supply_(UPS)</v>
      </c>
      <c r="G13" s="3" t="s">
        <v>84</v>
      </c>
      <c r="H13" s="12"/>
      <c r="I13" s="14"/>
      <c r="J13" s="76" t="s">
        <v>85</v>
      </c>
      <c r="K13" s="14"/>
      <c r="M13" s="4" t="str">
        <f>SUBSTITUTE(IF(L13="","",'Root Material'!$C$2&amp;"_"&amp;B13&amp;"_"&amp;E13&amp;"_"&amp;L13)," ","_")</f>
        <v/>
      </c>
      <c r="O13" s="88" t="s">
        <v>87</v>
      </c>
      <c r="P13" s="88" t="s">
        <v>87</v>
      </c>
      <c r="Q13" s="88" t="s">
        <v>87</v>
      </c>
      <c r="R13" s="88" t="s">
        <v>87</v>
      </c>
      <c r="S13" s="88" t="s">
        <v>87</v>
      </c>
      <c r="T13" s="88" t="s">
        <v>87</v>
      </c>
      <c r="U13" s="88" t="s">
        <v>87</v>
      </c>
      <c r="V13" s="88" t="s">
        <v>87</v>
      </c>
      <c r="W13" s="88" t="s">
        <v>87</v>
      </c>
      <c r="X13" s="88" t="s">
        <v>87</v>
      </c>
      <c r="Y13" s="88" t="s">
        <v>87</v>
      </c>
      <c r="Z13" s="19" t="s">
        <v>87</v>
      </c>
      <c r="AA13" s="19" t="s">
        <v>87</v>
      </c>
      <c r="AB13" s="19" t="s">
        <v>87</v>
      </c>
      <c r="AC13" s="19" t="s">
        <v>87</v>
      </c>
      <c r="AD13" s="19" t="s">
        <v>87</v>
      </c>
      <c r="AE13" s="19" t="s">
        <v>87</v>
      </c>
      <c r="AF13" s="19" t="s">
        <v>87</v>
      </c>
      <c r="AG13" s="19" t="s">
        <v>87</v>
      </c>
      <c r="AH13" s="19" t="s">
        <v>87</v>
      </c>
      <c r="BV13" s="5" t="str">
        <f>IF(AND(L13&lt;&gt;"true",L13&lt;&gt;"false"),A13&amp;D13&amp;L13,"")</f>
        <v>Uninterrupted Power Supply (UPS)</v>
      </c>
      <c r="BW13" s="18"/>
      <c r="BY13" s="9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9"/>
      <c r="E14" s="3" t="str">
        <f t="shared" si="2"/>
        <v>Uninterrupted Power Supply (UPS)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75" t="s">
        <v>155</v>
      </c>
      <c r="M14" s="4" t="str">
        <f>SUBSTITUTE(IF(L14="","",'Root Material'!$C$2&amp;"_"&amp;B14&amp;"_"&amp;E14&amp;"_"&amp;L14)," ","_")</f>
        <v>VFT-macro_Machine_Uninterrupted_Power_Supply_(UPS)_No</v>
      </c>
      <c r="O14" s="88" t="s">
        <v>87</v>
      </c>
      <c r="P14" s="88" t="s">
        <v>87</v>
      </c>
      <c r="Q14" s="88" t="s">
        <v>87</v>
      </c>
      <c r="R14" s="88" t="s">
        <v>87</v>
      </c>
      <c r="S14" s="88" t="s">
        <v>87</v>
      </c>
      <c r="T14" s="88" t="s">
        <v>87</v>
      </c>
      <c r="U14" s="88" t="s">
        <v>87</v>
      </c>
      <c r="V14" s="88" t="s">
        <v>87</v>
      </c>
      <c r="W14" s="88" t="s">
        <v>87</v>
      </c>
      <c r="X14" s="88" t="s">
        <v>87</v>
      </c>
      <c r="Y14" s="88" t="s">
        <v>87</v>
      </c>
      <c r="Z14" s="19" t="s">
        <v>87</v>
      </c>
      <c r="AA14" s="19" t="s">
        <v>87</v>
      </c>
      <c r="AB14" s="19" t="s">
        <v>87</v>
      </c>
      <c r="AC14" s="19" t="s">
        <v>87</v>
      </c>
      <c r="AD14" s="19" t="s">
        <v>87</v>
      </c>
      <c r="AE14" s="19" t="s">
        <v>87</v>
      </c>
      <c r="AF14" s="19" t="s">
        <v>87</v>
      </c>
      <c r="AG14" s="19" t="s">
        <v>87</v>
      </c>
      <c r="AH14" s="19" t="s">
        <v>87</v>
      </c>
      <c r="AK14" s="19" t="s">
        <v>304</v>
      </c>
      <c r="BV14" s="5" t="str">
        <f>IF(AND(L14&lt;&gt;"true",L14&lt;&gt;"false"),A14&amp;D14&amp;L14,"")</f>
        <v>No</v>
      </c>
      <c r="BW14" s="18"/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Uninterrupted Power Supply (UPS)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75" t="s">
        <v>156</v>
      </c>
      <c r="M15" s="4" t="str">
        <f>SUBSTITUTE(IF(L15="","",'Root Material'!$C$2&amp;"_"&amp;B15&amp;"_"&amp;E15&amp;"_"&amp;L15)," ","_")</f>
        <v>VFT-macro_Machine_Uninterrupted_Power_Supply_(UPS)_Yes</v>
      </c>
      <c r="N15" s="75" t="s">
        <v>162</v>
      </c>
      <c r="O15" s="88" t="s">
        <v>87</v>
      </c>
      <c r="P15" s="88" t="s">
        <v>87</v>
      </c>
      <c r="Q15" s="88" t="s">
        <v>87</v>
      </c>
      <c r="R15" s="88" t="s">
        <v>87</v>
      </c>
      <c r="S15" s="88" t="s">
        <v>87</v>
      </c>
      <c r="T15" s="88" t="s">
        <v>87</v>
      </c>
      <c r="U15" s="88" t="s">
        <v>87</v>
      </c>
      <c r="V15" s="88" t="s">
        <v>87</v>
      </c>
      <c r="W15" s="88" t="s">
        <v>87</v>
      </c>
      <c r="X15" s="88" t="s">
        <v>87</v>
      </c>
      <c r="Y15" s="88" t="s">
        <v>87</v>
      </c>
      <c r="Z15" s="19" t="s">
        <v>87</v>
      </c>
      <c r="AA15" s="19" t="s">
        <v>87</v>
      </c>
      <c r="AB15" s="19" t="s">
        <v>87</v>
      </c>
      <c r="AC15" s="19" t="s">
        <v>87</v>
      </c>
      <c r="AD15" s="19" t="s">
        <v>87</v>
      </c>
      <c r="AE15" s="19" t="s">
        <v>87</v>
      </c>
      <c r="AF15" s="19" t="s">
        <v>87</v>
      </c>
      <c r="AG15" s="19" t="s">
        <v>87</v>
      </c>
      <c r="AH15" s="19" t="s">
        <v>87</v>
      </c>
      <c r="AK15" s="19" t="s">
        <v>303</v>
      </c>
      <c r="BV15" s="5" t="str">
        <f>IF(AND(L15&lt;&gt;"true",L15&lt;&gt;"false"),A15&amp;D15&amp;L15,"")</f>
        <v>Yes</v>
      </c>
      <c r="BW15" s="18"/>
      <c r="BY15" s="9"/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10" t="s">
        <v>152</v>
      </c>
      <c r="E16" s="3" t="str">
        <f t="shared" si="2"/>
        <v>Collet Chuck</v>
      </c>
      <c r="F16" s="3" t="str">
        <f>SUBSTITUTE(IF(D16="","",'Root Material'!$C$2&amp;"_"&amp;B16&amp;"_"&amp;D16)," ","_")</f>
        <v>VFT-macro_Machine_Collet_Chuck</v>
      </c>
      <c r="G16" s="3" t="s">
        <v>84</v>
      </c>
      <c r="H16" s="12"/>
      <c r="I16" s="76" t="s">
        <v>85</v>
      </c>
      <c r="J16" s="76" t="s">
        <v>85</v>
      </c>
      <c r="K16" s="14"/>
      <c r="M16" s="4" t="str">
        <f>SUBSTITUTE(IF(L16="","",'Root Material'!$C$2&amp;"_"&amp;B16&amp;"_"&amp;E16&amp;"_"&amp;L16)," ","_")</f>
        <v/>
      </c>
      <c r="O16" s="87" t="s">
        <v>87</v>
      </c>
      <c r="P16" s="87" t="s">
        <v>87</v>
      </c>
      <c r="Q16" s="87" t="s">
        <v>87</v>
      </c>
      <c r="R16" s="87" t="s">
        <v>87</v>
      </c>
      <c r="S16" s="87" t="s">
        <v>87</v>
      </c>
      <c r="T16" s="87" t="s">
        <v>87</v>
      </c>
      <c r="U16" s="87" t="s">
        <v>87</v>
      </c>
      <c r="V16" s="87" t="s">
        <v>87</v>
      </c>
      <c r="W16" s="87" t="s">
        <v>87</v>
      </c>
      <c r="X16" s="87" t="s">
        <v>87</v>
      </c>
      <c r="Y16" s="88" t="s">
        <v>87</v>
      </c>
      <c r="Z16" s="19" t="s">
        <v>87</v>
      </c>
      <c r="AA16" s="19" t="s">
        <v>87</v>
      </c>
      <c r="AB16" s="19" t="s">
        <v>87</v>
      </c>
      <c r="AC16" s="19" t="s">
        <v>87</v>
      </c>
      <c r="AD16" s="19" t="s">
        <v>87</v>
      </c>
      <c r="AE16" s="19" t="s">
        <v>87</v>
      </c>
      <c r="AF16" s="19" t="s">
        <v>87</v>
      </c>
      <c r="AG16" s="19" t="s">
        <v>87</v>
      </c>
      <c r="AH16" s="19" t="s">
        <v>87</v>
      </c>
      <c r="BV16" s="5" t="str">
        <f t="shared" si="3"/>
        <v>Collet Chuck</v>
      </c>
      <c r="BW16" s="18"/>
      <c r="BY16" s="10"/>
    </row>
    <row r="17" spans="1:79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9"/>
      <c r="E17" s="3" t="str">
        <f t="shared" si="2"/>
        <v>Collet Chuck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75" t="s">
        <v>306</v>
      </c>
      <c r="M17" s="4" t="str">
        <f>SUBSTITUTE(IF(L17="","",'Root Material'!$C$2&amp;"_"&amp;B17&amp;"_"&amp;E17&amp;"_"&amp;L17)," ","_")</f>
        <v>VFT-macro_Machine_Collet_Chuck_Satisloh_alloy_and_OPS_02-054-405</v>
      </c>
      <c r="N17" s="20" t="s">
        <v>238</v>
      </c>
      <c r="O17" s="87" t="s">
        <v>87</v>
      </c>
      <c r="P17" s="87" t="s">
        <v>87</v>
      </c>
      <c r="Q17" s="87" t="s">
        <v>87</v>
      </c>
      <c r="R17" s="87" t="s">
        <v>87</v>
      </c>
      <c r="S17" s="87" t="s">
        <v>87</v>
      </c>
      <c r="T17" s="87" t="s">
        <v>87</v>
      </c>
      <c r="U17" s="87" t="s">
        <v>87</v>
      </c>
      <c r="V17" s="87" t="s">
        <v>87</v>
      </c>
      <c r="W17" s="87" t="s">
        <v>87</v>
      </c>
      <c r="X17" s="87" t="s">
        <v>87</v>
      </c>
      <c r="Y17" s="88" t="s">
        <v>87</v>
      </c>
      <c r="Z17" s="19" t="s">
        <v>87</v>
      </c>
      <c r="AA17" s="19" t="s">
        <v>87</v>
      </c>
      <c r="AB17" s="19" t="s">
        <v>87</v>
      </c>
      <c r="AC17" s="19" t="s">
        <v>87</v>
      </c>
      <c r="AD17" s="19" t="s">
        <v>87</v>
      </c>
      <c r="AE17" s="19" t="s">
        <v>87</v>
      </c>
      <c r="AF17" s="19" t="s">
        <v>87</v>
      </c>
      <c r="AG17" s="19" t="s">
        <v>87</v>
      </c>
      <c r="AH17" s="19" t="s">
        <v>87</v>
      </c>
      <c r="AK17" s="19" t="s">
        <v>304</v>
      </c>
      <c r="BV17" s="5" t="str">
        <f t="shared" si="3"/>
        <v>Satisloh alloy and OPS 02-054-405</v>
      </c>
      <c r="BW17" s="18" t="s">
        <v>88</v>
      </c>
      <c r="BY17" s="9"/>
    </row>
    <row r="18" spans="1:79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9"/>
      <c r="E18" s="3" t="str">
        <f t="shared" si="2"/>
        <v>Collet Chuck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75" t="s">
        <v>307</v>
      </c>
      <c r="M18" s="4" t="str">
        <f>SUBSTITUTE(IF(L18="","",'Root Material'!$C$2&amp;"_"&amp;B18&amp;"_"&amp;E18&amp;"_"&amp;L18)," ","_")</f>
        <v>VFT-macro_Machine_Collet_Chuck_Satisloh_OBM_02-064-812</v>
      </c>
      <c r="N18" s="19" t="s">
        <v>239</v>
      </c>
      <c r="O18" s="87" t="s">
        <v>87</v>
      </c>
      <c r="P18" s="87" t="s">
        <v>87</v>
      </c>
      <c r="Q18" s="87" t="s">
        <v>87</v>
      </c>
      <c r="R18" s="87" t="s">
        <v>87</v>
      </c>
      <c r="S18" s="87" t="s">
        <v>87</v>
      </c>
      <c r="T18" s="87" t="s">
        <v>87</v>
      </c>
      <c r="U18" s="87" t="s">
        <v>87</v>
      </c>
      <c r="V18" s="87" t="s">
        <v>87</v>
      </c>
      <c r="W18" s="87" t="s">
        <v>87</v>
      </c>
      <c r="X18" s="87" t="s">
        <v>87</v>
      </c>
      <c r="Y18" s="88" t="s">
        <v>87</v>
      </c>
      <c r="Z18" s="19" t="s">
        <v>87</v>
      </c>
      <c r="AA18" s="19" t="s">
        <v>87</v>
      </c>
      <c r="AB18" s="19" t="s">
        <v>87</v>
      </c>
      <c r="AC18" s="19" t="s">
        <v>87</v>
      </c>
      <c r="AD18" s="19" t="s">
        <v>87</v>
      </c>
      <c r="AE18" s="19" t="s">
        <v>87</v>
      </c>
      <c r="AF18" s="19" t="s">
        <v>87</v>
      </c>
      <c r="AG18" s="19" t="s">
        <v>87</v>
      </c>
      <c r="AH18" s="19" t="s">
        <v>87</v>
      </c>
      <c r="AK18" s="19" t="s">
        <v>304</v>
      </c>
      <c r="BV18" s="5" t="str">
        <f t="shared" si="3"/>
        <v>Satisloh OBM 02-064-812</v>
      </c>
      <c r="BW18" s="18"/>
      <c r="BY18" s="9"/>
    </row>
    <row r="19" spans="1:79" ht="15" customHeight="1">
      <c r="A19" s="78" t="s">
        <v>158</v>
      </c>
      <c r="B19" s="2" t="str">
        <f t="shared" ref="B19:B82" si="4">IF(A19="",B18,A19)</f>
        <v>Options</v>
      </c>
      <c r="C19" s="2" t="str">
        <f>SUBSTITUTE(IF(A19="","",'Root Material'!$C$2&amp;"_Group_"&amp;A19)," ","_")</f>
        <v>VFT-macro_Group_Options</v>
      </c>
      <c r="D19" s="10"/>
      <c r="E19" s="3" t="str">
        <f t="shared" si="2"/>
        <v>Collet Chuck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M19" s="4" t="str">
        <f>SUBSTITUTE(IF(L19="","",'Root Material'!$C$2&amp;"_"&amp;B19&amp;"_"&amp;E19&amp;"_"&amp;L19)," ","_")</f>
        <v/>
      </c>
      <c r="O19" s="87" t="s">
        <v>87</v>
      </c>
      <c r="P19" s="87" t="s">
        <v>87</v>
      </c>
      <c r="Q19" s="87" t="s">
        <v>87</v>
      </c>
      <c r="R19" s="87" t="s">
        <v>87</v>
      </c>
      <c r="S19" s="87" t="s">
        <v>87</v>
      </c>
      <c r="T19" s="87" t="s">
        <v>87</v>
      </c>
      <c r="U19" s="87" t="s">
        <v>87</v>
      </c>
      <c r="V19" s="87" t="s">
        <v>87</v>
      </c>
      <c r="W19" s="87" t="s">
        <v>87</v>
      </c>
      <c r="X19" s="87" t="s">
        <v>87</v>
      </c>
      <c r="Y19" s="88" t="s">
        <v>87</v>
      </c>
      <c r="Z19" s="19" t="s">
        <v>87</v>
      </c>
      <c r="AA19" s="19" t="s">
        <v>87</v>
      </c>
      <c r="AB19" s="19" t="s">
        <v>87</v>
      </c>
      <c r="AC19" s="19" t="s">
        <v>87</v>
      </c>
      <c r="AD19" s="19" t="s">
        <v>87</v>
      </c>
      <c r="AE19" s="19" t="s">
        <v>87</v>
      </c>
      <c r="AF19" s="19" t="s">
        <v>87</v>
      </c>
      <c r="AG19" s="19" t="s">
        <v>87</v>
      </c>
      <c r="AH19" s="19" t="s">
        <v>87</v>
      </c>
      <c r="BV19" s="5" t="str">
        <f t="shared" si="3"/>
        <v>Options</v>
      </c>
      <c r="BW19" s="18"/>
      <c r="BY19" s="10"/>
    </row>
    <row r="20" spans="1:79" ht="15" customHeight="1">
      <c r="B20" s="2" t="str">
        <f t="shared" si="4"/>
        <v>Options</v>
      </c>
      <c r="C20" s="2" t="str">
        <f>SUBSTITUTE(IF(A20="","",'Root Material'!$C$2&amp;"_Group_"&amp;A20)," ","_")</f>
        <v/>
      </c>
      <c r="D20" s="10" t="s">
        <v>157</v>
      </c>
      <c r="E20" s="3" t="str">
        <f t="shared" si="2"/>
        <v>Engraving</v>
      </c>
      <c r="F20" s="3" t="str">
        <f>SUBSTITUTE(IF(D20="","",'Root Material'!$C$2&amp;"_"&amp;B20&amp;"_"&amp;D20)," ","_")</f>
        <v>VFT-macro_Options_Engraving</v>
      </c>
      <c r="G20" s="3" t="s">
        <v>84</v>
      </c>
      <c r="H20" s="12"/>
      <c r="I20" s="14"/>
      <c r="J20" s="76" t="s">
        <v>85</v>
      </c>
      <c r="K20" s="14"/>
      <c r="M20" s="4" t="str">
        <f>SUBSTITUTE(IF(L20="","",'Root Material'!$C$2&amp;"_"&amp;B20&amp;"_"&amp;E20&amp;"_"&amp;L20)," ","_")</f>
        <v/>
      </c>
      <c r="O20" s="87" t="s">
        <v>87</v>
      </c>
      <c r="P20" s="87" t="s">
        <v>87</v>
      </c>
      <c r="Q20" s="87" t="s">
        <v>87</v>
      </c>
      <c r="R20" s="87" t="s">
        <v>87</v>
      </c>
      <c r="S20" s="87" t="s">
        <v>87</v>
      </c>
      <c r="T20" s="87" t="s">
        <v>87</v>
      </c>
      <c r="U20" s="87" t="s">
        <v>87</v>
      </c>
      <c r="V20" s="87" t="s">
        <v>87</v>
      </c>
      <c r="W20" s="87" t="s">
        <v>87</v>
      </c>
      <c r="X20" s="87" t="s">
        <v>87</v>
      </c>
      <c r="Y20" s="88" t="s">
        <v>87</v>
      </c>
      <c r="Z20" s="19" t="s">
        <v>87</v>
      </c>
      <c r="AA20" s="19" t="s">
        <v>87</v>
      </c>
      <c r="AB20" s="19" t="s">
        <v>87</v>
      </c>
      <c r="AC20" s="19" t="s">
        <v>87</v>
      </c>
      <c r="AD20" s="19" t="s">
        <v>87</v>
      </c>
      <c r="AE20" s="19" t="s">
        <v>87</v>
      </c>
      <c r="AF20" s="19" t="s">
        <v>87</v>
      </c>
      <c r="AG20" s="19" t="s">
        <v>87</v>
      </c>
      <c r="AH20" s="19" t="s">
        <v>87</v>
      </c>
      <c r="BV20" s="5" t="str">
        <f t="shared" si="3"/>
        <v>Engraving</v>
      </c>
      <c r="BW20" s="18"/>
      <c r="BY20" s="10"/>
    </row>
    <row r="21" spans="1:79" ht="15" customHeight="1">
      <c r="B21" s="2" t="str">
        <f t="shared" si="4"/>
        <v>Options</v>
      </c>
      <c r="C21" s="2" t="str">
        <f>SUBSTITUTE(IF(A21="","",'Root Material'!$C$2&amp;"_Group_"&amp;A21)," ","_")</f>
        <v/>
      </c>
      <c r="D21" s="9"/>
      <c r="E21" s="3" t="str">
        <f t="shared" si="2"/>
        <v>Engraving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75" t="s">
        <v>155</v>
      </c>
      <c r="M21" s="4" t="str">
        <f>SUBSTITUTE(IF(L21="","",'Root Material'!$C$2&amp;"_"&amp;B21&amp;"_"&amp;E21&amp;"_"&amp;L21)," ","_")</f>
        <v>VFT-macro_Options_Engraving_No</v>
      </c>
      <c r="O21" s="87" t="s">
        <v>87</v>
      </c>
      <c r="P21" s="87" t="s">
        <v>87</v>
      </c>
      <c r="Q21" s="87" t="s">
        <v>87</v>
      </c>
      <c r="R21" s="87" t="s">
        <v>87</v>
      </c>
      <c r="S21" s="87" t="s">
        <v>87</v>
      </c>
      <c r="T21" s="87" t="s">
        <v>87</v>
      </c>
      <c r="U21" s="87" t="s">
        <v>87</v>
      </c>
      <c r="V21" s="87" t="s">
        <v>87</v>
      </c>
      <c r="W21" s="87" t="s">
        <v>87</v>
      </c>
      <c r="X21" s="87" t="s">
        <v>87</v>
      </c>
      <c r="Y21" s="88" t="s">
        <v>87</v>
      </c>
      <c r="Z21" s="19" t="s">
        <v>87</v>
      </c>
      <c r="AA21" s="19" t="s">
        <v>87</v>
      </c>
      <c r="AB21" s="19" t="s">
        <v>87</v>
      </c>
      <c r="AC21" s="19" t="s">
        <v>87</v>
      </c>
      <c r="AD21" s="19" t="s">
        <v>87</v>
      </c>
      <c r="AE21" s="19" t="s">
        <v>87</v>
      </c>
      <c r="AF21" s="19" t="s">
        <v>87</v>
      </c>
      <c r="AG21" s="19" t="s">
        <v>87</v>
      </c>
      <c r="AH21" s="19" t="s">
        <v>87</v>
      </c>
      <c r="AK21" s="19" t="s">
        <v>304</v>
      </c>
      <c r="BV21" s="5" t="str">
        <f t="shared" si="3"/>
        <v>No</v>
      </c>
      <c r="BW21" s="18"/>
      <c r="BY21" s="9"/>
    </row>
    <row r="22" spans="1:79" ht="15" customHeight="1">
      <c r="B22" s="2" t="str">
        <f t="shared" si="4"/>
        <v>Options</v>
      </c>
      <c r="C22" s="2" t="str">
        <f>SUBSTITUTE(IF(A22="","",'Root Material'!$C$2&amp;"_Group_"&amp;A22)," ","_")</f>
        <v/>
      </c>
      <c r="D22" s="9"/>
      <c r="E22" s="3" t="str">
        <f t="shared" si="2"/>
        <v>Engraving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75" t="s">
        <v>156</v>
      </c>
      <c r="M22" s="4" t="str">
        <f>SUBSTITUTE(IF(L22="","",'Root Material'!$C$2&amp;"_"&amp;B22&amp;"_"&amp;E22&amp;"_"&amp;L22)," ","_")</f>
        <v>VFT-macro_Options_Engraving_Yes</v>
      </c>
      <c r="N22" s="75" t="s">
        <v>159</v>
      </c>
      <c r="O22" s="88" t="s">
        <v>87</v>
      </c>
      <c r="P22" s="88" t="s">
        <v>87</v>
      </c>
      <c r="Q22" s="88" t="s">
        <v>87</v>
      </c>
      <c r="R22" s="88" t="s">
        <v>87</v>
      </c>
      <c r="S22" s="88" t="s">
        <v>87</v>
      </c>
      <c r="T22" s="88" t="s">
        <v>87</v>
      </c>
      <c r="U22" s="88" t="s">
        <v>87</v>
      </c>
      <c r="V22" s="88" t="s">
        <v>87</v>
      </c>
      <c r="W22" s="88" t="s">
        <v>87</v>
      </c>
      <c r="X22" s="88" t="s">
        <v>87</v>
      </c>
      <c r="Y22" s="88" t="s">
        <v>87</v>
      </c>
      <c r="Z22" s="19" t="s">
        <v>87</v>
      </c>
      <c r="AA22" s="19" t="s">
        <v>87</v>
      </c>
      <c r="AB22" s="19" t="s">
        <v>87</v>
      </c>
      <c r="AC22" s="19" t="s">
        <v>87</v>
      </c>
      <c r="AD22" s="19" t="s">
        <v>87</v>
      </c>
      <c r="AE22" s="19" t="s">
        <v>87</v>
      </c>
      <c r="AF22" s="19" t="s">
        <v>87</v>
      </c>
      <c r="AG22" s="19" t="s">
        <v>87</v>
      </c>
      <c r="AH22" s="19" t="s">
        <v>87</v>
      </c>
      <c r="AK22" s="19" t="s">
        <v>304</v>
      </c>
      <c r="BV22" s="5" t="str">
        <f t="shared" si="3"/>
        <v>Yes</v>
      </c>
      <c r="BW22" s="18"/>
      <c r="BY22" s="9"/>
    </row>
    <row r="23" spans="1:79" ht="15" customHeight="1">
      <c r="B23" s="2" t="str">
        <f t="shared" si="4"/>
        <v>Options</v>
      </c>
      <c r="C23" s="2" t="str">
        <f>SUBSTITUTE(IF(A23="","",'Root Material'!$C$2&amp;"_Group_"&amp;A23)," ","_")</f>
        <v/>
      </c>
      <c r="D23" s="77" t="s">
        <v>215</v>
      </c>
      <c r="E23" s="3" t="str">
        <f t="shared" si="2"/>
        <v>Foot switch</v>
      </c>
      <c r="F23" s="3" t="str">
        <f>SUBSTITUTE(IF(D23="","",'Root Material'!$C$2&amp;"_"&amp;B23&amp;"_"&amp;D23)," ","_")</f>
        <v>VFT-macro_Options_Foot_switch</v>
      </c>
      <c r="G23" s="3" t="s">
        <v>84</v>
      </c>
      <c r="H23" s="12"/>
      <c r="I23" s="14"/>
      <c r="J23" s="76" t="s">
        <v>85</v>
      </c>
      <c r="K23" s="14"/>
      <c r="M23" s="4" t="str">
        <f>SUBSTITUTE(IF(L23="","",'Root Material'!$C$2&amp;"_"&amp;B23&amp;"_"&amp;E23&amp;"_"&amp;L23)," ","_")</f>
        <v/>
      </c>
      <c r="O23" s="88" t="s">
        <v>87</v>
      </c>
      <c r="P23" s="88" t="s">
        <v>87</v>
      </c>
      <c r="Q23" s="88" t="s">
        <v>87</v>
      </c>
      <c r="R23" s="88" t="s">
        <v>87</v>
      </c>
      <c r="S23" s="88" t="s">
        <v>87</v>
      </c>
      <c r="T23" s="88" t="s">
        <v>87</v>
      </c>
      <c r="U23" s="88" t="s">
        <v>87</v>
      </c>
      <c r="V23" s="88" t="s">
        <v>87</v>
      </c>
      <c r="W23" s="88" t="s">
        <v>87</v>
      </c>
      <c r="X23" s="88" t="s">
        <v>87</v>
      </c>
      <c r="Y23" s="88" t="s">
        <v>87</v>
      </c>
      <c r="Z23" s="19" t="s">
        <v>87</v>
      </c>
      <c r="AA23" s="19" t="s">
        <v>87</v>
      </c>
      <c r="AB23" s="19" t="s">
        <v>87</v>
      </c>
      <c r="AC23" s="19" t="s">
        <v>87</v>
      </c>
      <c r="AD23" s="19" t="s">
        <v>87</v>
      </c>
      <c r="AE23" s="19" t="s">
        <v>87</v>
      </c>
      <c r="AF23" s="19" t="s">
        <v>87</v>
      </c>
      <c r="AG23" s="19" t="s">
        <v>87</v>
      </c>
      <c r="AH23" s="19" t="s">
        <v>87</v>
      </c>
      <c r="BV23" s="5" t="str">
        <f t="shared" si="3"/>
        <v>Foot switch</v>
      </c>
      <c r="BW23" s="18"/>
      <c r="BY23" s="9"/>
    </row>
    <row r="24" spans="1:79" ht="15" customHeight="1">
      <c r="B24" s="2" t="str">
        <f t="shared" si="4"/>
        <v>Options</v>
      </c>
      <c r="C24" s="2" t="str">
        <f>SUBSTITUTE(IF(A24="","",'Root Material'!$C$2&amp;"_Group_"&amp;A24)," ","_")</f>
        <v/>
      </c>
      <c r="D24" s="9"/>
      <c r="E24" s="3" t="str">
        <f t="shared" si="2"/>
        <v>Foot switch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75" t="s">
        <v>155</v>
      </c>
      <c r="M24" s="4" t="str">
        <f>SUBSTITUTE(IF(L24="","",'Root Material'!$C$2&amp;"_"&amp;B24&amp;"_"&amp;E24&amp;"_"&amp;L24)," ","_")</f>
        <v>VFT-macro_Options_Foot_switch_No</v>
      </c>
      <c r="O24" s="88" t="s">
        <v>87</v>
      </c>
      <c r="P24" s="88" t="s">
        <v>87</v>
      </c>
      <c r="Q24" s="88" t="s">
        <v>87</v>
      </c>
      <c r="R24" s="88" t="s">
        <v>87</v>
      </c>
      <c r="S24" s="88" t="s">
        <v>87</v>
      </c>
      <c r="T24" s="88" t="s">
        <v>87</v>
      </c>
      <c r="U24" s="88" t="s">
        <v>87</v>
      </c>
      <c r="V24" s="88" t="s">
        <v>87</v>
      </c>
      <c r="W24" s="88" t="s">
        <v>87</v>
      </c>
      <c r="X24" s="88" t="s">
        <v>87</v>
      </c>
      <c r="Y24" s="88" t="s">
        <v>87</v>
      </c>
      <c r="Z24" s="19" t="s">
        <v>87</v>
      </c>
      <c r="AA24" s="19" t="s">
        <v>87</v>
      </c>
      <c r="AB24" s="19" t="s">
        <v>87</v>
      </c>
      <c r="AC24" s="19" t="s">
        <v>87</v>
      </c>
      <c r="AD24" s="19" t="s">
        <v>87</v>
      </c>
      <c r="AE24" s="19" t="s">
        <v>87</v>
      </c>
      <c r="AF24" s="19" t="s">
        <v>87</v>
      </c>
      <c r="AG24" s="19" t="s">
        <v>87</v>
      </c>
      <c r="AH24" s="19" t="s">
        <v>87</v>
      </c>
      <c r="AK24" s="19" t="s">
        <v>304</v>
      </c>
      <c r="BV24" s="5" t="str">
        <f t="shared" si="3"/>
        <v>No</v>
      </c>
      <c r="BW24" s="18"/>
      <c r="BY24" s="9"/>
    </row>
    <row r="25" spans="1:79" ht="15" customHeight="1">
      <c r="B25" s="2" t="str">
        <f t="shared" si="4"/>
        <v>Options</v>
      </c>
      <c r="C25" s="2" t="str">
        <f>SUBSTITUTE(IF(A25="","",'Root Material'!$C$2&amp;"_Group_"&amp;A25)," ","_")</f>
        <v/>
      </c>
      <c r="D25" s="10"/>
      <c r="E25" s="3" t="str">
        <f t="shared" si="2"/>
        <v>Foot switch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75" t="s">
        <v>156</v>
      </c>
      <c r="M25" s="4" t="str">
        <f>SUBSTITUTE(IF(L25="","",'Root Material'!$C$2&amp;"_"&amp;B25&amp;"_"&amp;E25&amp;"_"&amp;L25)," ","_")</f>
        <v>VFT-macro_Options_Foot_switch_Yes</v>
      </c>
      <c r="N25" s="75" t="s">
        <v>160</v>
      </c>
      <c r="O25" s="88" t="s">
        <v>87</v>
      </c>
      <c r="P25" s="88" t="s">
        <v>87</v>
      </c>
      <c r="Q25" s="88" t="s">
        <v>87</v>
      </c>
      <c r="R25" s="88" t="s">
        <v>87</v>
      </c>
      <c r="S25" s="88" t="s">
        <v>87</v>
      </c>
      <c r="T25" s="88" t="s">
        <v>87</v>
      </c>
      <c r="U25" s="88" t="s">
        <v>87</v>
      </c>
      <c r="V25" s="88" t="s">
        <v>87</v>
      </c>
      <c r="W25" s="88" t="s">
        <v>87</v>
      </c>
      <c r="X25" s="88" t="s">
        <v>87</v>
      </c>
      <c r="Y25" s="88" t="s">
        <v>87</v>
      </c>
      <c r="Z25" s="19" t="s">
        <v>87</v>
      </c>
      <c r="AA25" s="19" t="s">
        <v>87</v>
      </c>
      <c r="AB25" s="19" t="s">
        <v>87</v>
      </c>
      <c r="AC25" s="19" t="s">
        <v>87</v>
      </c>
      <c r="AD25" s="19" t="s">
        <v>87</v>
      </c>
      <c r="AE25" s="19" t="s">
        <v>87</v>
      </c>
      <c r="AF25" s="19" t="s">
        <v>87</v>
      </c>
      <c r="AG25" s="19" t="s">
        <v>87</v>
      </c>
      <c r="AH25" s="19" t="s">
        <v>87</v>
      </c>
      <c r="AK25" s="19" t="s">
        <v>304</v>
      </c>
      <c r="BV25" s="5" t="str">
        <f t="shared" si="3"/>
        <v>Yes</v>
      </c>
      <c r="BW25" s="18"/>
      <c r="BY25" s="9"/>
    </row>
    <row r="26" spans="1:79" ht="15" customHeight="1">
      <c r="A26" s="78" t="s">
        <v>163</v>
      </c>
      <c r="B26" s="2" t="str">
        <f t="shared" si="4"/>
        <v>Software</v>
      </c>
      <c r="C26" s="2" t="str">
        <f>SUBSTITUTE(IF(A26="","",'Root Material'!$C$2&amp;"_Group_"&amp;A26)," ","_")</f>
        <v>VFT-macro_Group_Software</v>
      </c>
      <c r="D26" s="10"/>
      <c r="E26" s="3" t="str">
        <f t="shared" si="2"/>
        <v>Foot switch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M26" s="4" t="str">
        <f>SUBSTITUTE(IF(L26="","",'Root Material'!$C$2&amp;"_"&amp;B26&amp;"_"&amp;E26&amp;"_"&amp;L26)," ","_")</f>
        <v/>
      </c>
      <c r="O26" s="88" t="s">
        <v>87</v>
      </c>
      <c r="P26" s="88" t="s">
        <v>87</v>
      </c>
      <c r="Q26" s="88" t="s">
        <v>87</v>
      </c>
      <c r="R26" s="88" t="s">
        <v>87</v>
      </c>
      <c r="S26" s="88" t="s">
        <v>87</v>
      </c>
      <c r="T26" s="88" t="s">
        <v>87</v>
      </c>
      <c r="U26" s="88" t="s">
        <v>87</v>
      </c>
      <c r="V26" s="88" t="s">
        <v>87</v>
      </c>
      <c r="W26" s="88" t="s">
        <v>87</v>
      </c>
      <c r="X26" s="88" t="s">
        <v>87</v>
      </c>
      <c r="Y26" s="88" t="s">
        <v>87</v>
      </c>
      <c r="Z26" s="19" t="s">
        <v>87</v>
      </c>
      <c r="AA26" s="19" t="s">
        <v>87</v>
      </c>
      <c r="AB26" s="19" t="s">
        <v>87</v>
      </c>
      <c r="AC26" s="19" t="s">
        <v>87</v>
      </c>
      <c r="AD26" s="19" t="s">
        <v>87</v>
      </c>
      <c r="AE26" s="19" t="s">
        <v>87</v>
      </c>
      <c r="AF26" s="19" t="s">
        <v>87</v>
      </c>
      <c r="AG26" s="19" t="s">
        <v>87</v>
      </c>
      <c r="AH26" s="19" t="s">
        <v>87</v>
      </c>
      <c r="BV26" s="5" t="str">
        <f t="shared" si="3"/>
        <v>Software</v>
      </c>
      <c r="BW26" s="18"/>
      <c r="BY26" s="10"/>
    </row>
    <row r="27" spans="1:79" ht="15" customHeight="1">
      <c r="B27" s="2" t="str">
        <f t="shared" si="4"/>
        <v>Software</v>
      </c>
      <c r="C27" s="2" t="str">
        <f>SUBSTITUTE(IF(A27="","",'Root Material'!$C$2&amp;"_Group_"&amp;A27)," ","_")</f>
        <v/>
      </c>
      <c r="D27" s="77" t="s">
        <v>164</v>
      </c>
      <c r="E27" s="3" t="str">
        <f t="shared" si="2"/>
        <v>All Format software package</v>
      </c>
      <c r="F27" s="3" t="str">
        <f>SUBSTITUTE(IF(D27="","",'Root Material'!$C$2&amp;"_"&amp;B27&amp;"_"&amp;D27)," ","_")</f>
        <v>VFT-macro_Software_All_Format_software_package</v>
      </c>
      <c r="G27" s="3" t="s">
        <v>84</v>
      </c>
      <c r="H27" s="12"/>
      <c r="I27" s="76" t="s">
        <v>85</v>
      </c>
      <c r="J27" s="76" t="s">
        <v>85</v>
      </c>
      <c r="K27" s="14"/>
      <c r="M27" s="4" t="str">
        <f>SUBSTITUTE(IF(L27="","",'Root Material'!$C$2&amp;"_"&amp;B27&amp;"_"&amp;E27&amp;"_"&amp;L27)," ","_")</f>
        <v/>
      </c>
      <c r="O27" s="88" t="s">
        <v>87</v>
      </c>
      <c r="P27" s="88" t="s">
        <v>87</v>
      </c>
      <c r="Q27" s="88" t="s">
        <v>87</v>
      </c>
      <c r="R27" s="88" t="s">
        <v>87</v>
      </c>
      <c r="S27" s="88" t="s">
        <v>87</v>
      </c>
      <c r="T27" s="88" t="s">
        <v>87</v>
      </c>
      <c r="U27" s="88" t="s">
        <v>87</v>
      </c>
      <c r="V27" s="88" t="s">
        <v>87</v>
      </c>
      <c r="W27" s="88" t="s">
        <v>87</v>
      </c>
      <c r="X27" s="88" t="s">
        <v>87</v>
      </c>
      <c r="Y27" s="88" t="s">
        <v>87</v>
      </c>
      <c r="Z27" s="19" t="s">
        <v>87</v>
      </c>
      <c r="AA27" s="19" t="s">
        <v>87</v>
      </c>
      <c r="AB27" s="19" t="s">
        <v>87</v>
      </c>
      <c r="AC27" s="19" t="s">
        <v>87</v>
      </c>
      <c r="AD27" s="19" t="s">
        <v>87</v>
      </c>
      <c r="AE27" s="19" t="s">
        <v>87</v>
      </c>
      <c r="AF27" s="19" t="s">
        <v>87</v>
      </c>
      <c r="AG27" s="19" t="s">
        <v>87</v>
      </c>
      <c r="AH27" s="19" t="s">
        <v>87</v>
      </c>
      <c r="BV27" s="5" t="str">
        <f t="shared" si="3"/>
        <v>All Format software package</v>
      </c>
      <c r="BW27" s="18"/>
      <c r="BY27" s="9"/>
    </row>
    <row r="28" spans="1:79" ht="15" customHeight="1">
      <c r="B28" s="2" t="str">
        <f t="shared" si="4"/>
        <v>Software</v>
      </c>
      <c r="C28" s="2" t="str">
        <f>SUBSTITUTE(IF(A28="","",'Root Material'!$C$2&amp;"_Group_"&amp;A28)," ","_")</f>
        <v/>
      </c>
      <c r="D28" s="9"/>
      <c r="E28" s="3" t="str">
        <f t="shared" si="2"/>
        <v>All Format software package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75" t="s">
        <v>155</v>
      </c>
      <c r="M28" s="4" t="str">
        <f>SUBSTITUTE(IF(L28="","",'Root Material'!$C$2&amp;"_"&amp;B28&amp;"_"&amp;E28&amp;"_"&amp;L28)," ","_")</f>
        <v>VFT-macro_Software_All_Format_software_package_No</v>
      </c>
      <c r="O28" s="88" t="s">
        <v>87</v>
      </c>
      <c r="P28" s="88" t="s">
        <v>87</v>
      </c>
      <c r="Q28" s="88" t="s">
        <v>87</v>
      </c>
      <c r="R28" s="88" t="s">
        <v>87</v>
      </c>
      <c r="S28" s="88" t="s">
        <v>87</v>
      </c>
      <c r="T28" s="88" t="s">
        <v>87</v>
      </c>
      <c r="U28" s="88" t="s">
        <v>87</v>
      </c>
      <c r="V28" s="88" t="s">
        <v>87</v>
      </c>
      <c r="W28" s="88" t="s">
        <v>87</v>
      </c>
      <c r="X28" s="88" t="s">
        <v>87</v>
      </c>
      <c r="Y28" s="88" t="s">
        <v>87</v>
      </c>
      <c r="Z28" s="19" t="s">
        <v>87</v>
      </c>
      <c r="AA28" s="19" t="s">
        <v>87</v>
      </c>
      <c r="AB28" s="19" t="s">
        <v>87</v>
      </c>
      <c r="AC28" s="19" t="s">
        <v>87</v>
      </c>
      <c r="AD28" s="19" t="s">
        <v>87</v>
      </c>
      <c r="AE28" s="19" t="s">
        <v>87</v>
      </c>
      <c r="AF28" s="19" t="s">
        <v>87</v>
      </c>
      <c r="AG28" s="19" t="s">
        <v>87</v>
      </c>
      <c r="AH28" s="19" t="s">
        <v>87</v>
      </c>
      <c r="AK28" s="19" t="s">
        <v>304</v>
      </c>
      <c r="BV28" s="5" t="str">
        <f t="shared" si="3"/>
        <v>No</v>
      </c>
      <c r="BW28" s="18"/>
      <c r="BY28" s="9"/>
    </row>
    <row r="29" spans="1:79" ht="15" customHeight="1">
      <c r="B29" s="2" t="str">
        <f t="shared" si="4"/>
        <v>Software</v>
      </c>
      <c r="C29" s="2" t="str">
        <f>SUBSTITUTE(IF(A29="","",'Root Material'!$C$2&amp;"_Group_"&amp;A29)," ","_")</f>
        <v/>
      </c>
      <c r="D29" s="9"/>
      <c r="E29" s="3" t="str">
        <f t="shared" si="2"/>
        <v>All Format software package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76"/>
      <c r="L29" s="75" t="s">
        <v>156</v>
      </c>
      <c r="M29" s="4" t="str">
        <f>SUBSTITUTE(IF(L29="","",'Root Material'!$C$2&amp;"_"&amp;B29&amp;"_"&amp;E29&amp;"_"&amp;L29)," ","_")</f>
        <v>VFT-macro_Software_All_Format_software_package_Yes</v>
      </c>
      <c r="N29" s="75" t="s">
        <v>165</v>
      </c>
      <c r="O29" s="88" t="s">
        <v>87</v>
      </c>
      <c r="P29" s="88" t="s">
        <v>87</v>
      </c>
      <c r="Q29" s="88" t="s">
        <v>87</v>
      </c>
      <c r="R29" s="88" t="s">
        <v>87</v>
      </c>
      <c r="S29" s="88" t="s">
        <v>87</v>
      </c>
      <c r="T29" s="88" t="s">
        <v>87</v>
      </c>
      <c r="U29" s="88" t="s">
        <v>87</v>
      </c>
      <c r="V29" s="88" t="s">
        <v>87</v>
      </c>
      <c r="W29" s="88" t="s">
        <v>87</v>
      </c>
      <c r="X29" s="88" t="s">
        <v>87</v>
      </c>
      <c r="Y29" s="88" t="s">
        <v>87</v>
      </c>
      <c r="Z29" s="19" t="s">
        <v>87</v>
      </c>
      <c r="AA29" s="19" t="s">
        <v>87</v>
      </c>
      <c r="AB29" s="19" t="s">
        <v>87</v>
      </c>
      <c r="AC29" s="19" t="s">
        <v>87</v>
      </c>
      <c r="AD29" s="19" t="s">
        <v>87</v>
      </c>
      <c r="AE29" s="19" t="s">
        <v>87</v>
      </c>
      <c r="AF29" s="19" t="s">
        <v>87</v>
      </c>
      <c r="AG29" s="19" t="s">
        <v>87</v>
      </c>
      <c r="AH29" s="19" t="s">
        <v>87</v>
      </c>
      <c r="AK29" s="19" t="s">
        <v>304</v>
      </c>
      <c r="BV29" s="5" t="str">
        <f t="shared" si="3"/>
        <v>Yes</v>
      </c>
      <c r="BW29" s="18"/>
      <c r="BY29" s="9"/>
    </row>
    <row r="30" spans="1:79" ht="15" customHeight="1">
      <c r="A30" s="78" t="s">
        <v>166</v>
      </c>
      <c r="B30" s="2" t="str">
        <f t="shared" si="4"/>
        <v>Tools</v>
      </c>
      <c r="C30" s="2" t="str">
        <f>SUBSTITUTE(IF(A30="","",'Root Material'!$C$2&amp;"_Group_"&amp;A30)," ","_")</f>
        <v>VFT-macro_Group_Tools</v>
      </c>
      <c r="D30" s="77"/>
      <c r="E30" s="3" t="str">
        <f t="shared" si="2"/>
        <v>All Format software package</v>
      </c>
      <c r="F30" s="3" t="str">
        <f>SUBSTITUTE(IF(D30="","",'Root Material'!$C$2&amp;"_"&amp;B30&amp;"_"&amp;D30)," ","_")</f>
        <v/>
      </c>
      <c r="G30" s="3"/>
      <c r="H30" s="12"/>
      <c r="I30" s="14"/>
      <c r="J30" s="76"/>
      <c r="K30" s="14"/>
      <c r="M30" s="4" t="str">
        <f>SUBSTITUTE(IF(L30="","",'Root Material'!$C$2&amp;"_"&amp;B30&amp;"_"&amp;E30&amp;"_"&amp;L30)," ","_")</f>
        <v/>
      </c>
      <c r="O30" s="88" t="s">
        <v>87</v>
      </c>
      <c r="P30" s="88" t="s">
        <v>87</v>
      </c>
      <c r="Q30" s="88" t="s">
        <v>87</v>
      </c>
      <c r="R30" s="88" t="s">
        <v>87</v>
      </c>
      <c r="S30" s="88" t="s">
        <v>87</v>
      </c>
      <c r="T30" s="88" t="s">
        <v>87</v>
      </c>
      <c r="U30" s="88" t="s">
        <v>87</v>
      </c>
      <c r="V30" s="88" t="s">
        <v>87</v>
      </c>
      <c r="W30" s="88" t="s">
        <v>87</v>
      </c>
      <c r="X30" s="88" t="s">
        <v>87</v>
      </c>
      <c r="Y30" s="88" t="s">
        <v>87</v>
      </c>
      <c r="Z30" s="19" t="s">
        <v>87</v>
      </c>
      <c r="AA30" s="19" t="s">
        <v>87</v>
      </c>
      <c r="AB30" s="19" t="s">
        <v>87</v>
      </c>
      <c r="AC30" s="19" t="s">
        <v>87</v>
      </c>
      <c r="AD30" s="19" t="s">
        <v>87</v>
      </c>
      <c r="AE30" s="19" t="s">
        <v>87</v>
      </c>
      <c r="AF30" s="19" t="s">
        <v>87</v>
      </c>
      <c r="AG30" s="19" t="s">
        <v>87</v>
      </c>
      <c r="AH30" s="19" t="s">
        <v>87</v>
      </c>
      <c r="BV30" s="5" t="str">
        <f t="shared" si="3"/>
        <v>Tools</v>
      </c>
      <c r="BW30" s="18"/>
      <c r="BY30" s="9"/>
    </row>
    <row r="31" spans="1:79" ht="15" customHeight="1">
      <c r="B31" s="2" t="str">
        <f t="shared" si="4"/>
        <v>Tools</v>
      </c>
      <c r="C31" s="2" t="str">
        <f>SUBSTITUTE(IF(A31="","",'Root Material'!$C$2&amp;"_Group_"&amp;A31)," ","_")</f>
        <v/>
      </c>
      <c r="D31" s="77" t="s">
        <v>262</v>
      </c>
      <c r="E31" s="3" t="str">
        <f t="shared" si="2"/>
        <v>Milling</v>
      </c>
      <c r="F31" s="3" t="str">
        <f>SUBSTITUTE(IF(D31="","",'Root Material'!$C$2&amp;"_"&amp;B31&amp;"_"&amp;D31)," ","_")</f>
        <v>VFT-macro_Tools_Milling</v>
      </c>
      <c r="G31" s="3" t="s">
        <v>84</v>
      </c>
      <c r="H31" s="12"/>
      <c r="I31" s="76" t="s">
        <v>85</v>
      </c>
      <c r="J31" s="76" t="s">
        <v>85</v>
      </c>
      <c r="K31" s="14"/>
      <c r="L31" s="75"/>
      <c r="M31" s="4" t="str">
        <f>SUBSTITUTE(IF(L31="","",'Root Material'!$C$2&amp;"_"&amp;B31&amp;"_"&amp;E31&amp;"_"&amp;L31)," ","_")</f>
        <v/>
      </c>
      <c r="O31" s="88" t="s">
        <v>87</v>
      </c>
      <c r="P31" s="88" t="s">
        <v>87</v>
      </c>
      <c r="Q31" s="88" t="s">
        <v>87</v>
      </c>
      <c r="R31" s="88" t="s">
        <v>87</v>
      </c>
      <c r="S31" s="88" t="s">
        <v>87</v>
      </c>
      <c r="T31" s="88" t="s">
        <v>87</v>
      </c>
      <c r="U31" s="88" t="s">
        <v>87</v>
      </c>
      <c r="V31" s="88" t="s">
        <v>87</v>
      </c>
      <c r="W31" s="88" t="s">
        <v>87</v>
      </c>
      <c r="X31" s="88" t="s">
        <v>87</v>
      </c>
      <c r="Y31" s="88" t="s">
        <v>87</v>
      </c>
      <c r="Z31" s="19" t="s">
        <v>87</v>
      </c>
      <c r="AA31" s="19" t="s">
        <v>87</v>
      </c>
      <c r="AB31" s="19" t="s">
        <v>87</v>
      </c>
      <c r="AC31" s="19" t="s">
        <v>87</v>
      </c>
      <c r="AD31" s="19" t="s">
        <v>87</v>
      </c>
      <c r="AE31" s="19" t="s">
        <v>87</v>
      </c>
      <c r="AF31" s="19" t="s">
        <v>87</v>
      </c>
      <c r="AG31" s="19" t="s">
        <v>87</v>
      </c>
      <c r="AH31" s="19" t="s">
        <v>87</v>
      </c>
      <c r="BV31" s="5" t="str">
        <f t="shared" si="3"/>
        <v>Milling</v>
      </c>
      <c r="BW31" s="18"/>
      <c r="BY31" s="9"/>
    </row>
    <row r="32" spans="1:79" ht="15" customHeight="1">
      <c r="B32" s="2" t="str">
        <f t="shared" si="4"/>
        <v>Tools</v>
      </c>
      <c r="C32" s="2" t="str">
        <f>SUBSTITUTE(IF(A32="","",'Root Material'!$C$2&amp;"_Group_"&amp;A32)," ","_")</f>
        <v/>
      </c>
      <c r="D32" s="10"/>
      <c r="E32" s="3" t="str">
        <f t="shared" si="2"/>
        <v>Milling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0" t="s">
        <v>263</v>
      </c>
      <c r="M32" s="4" t="str">
        <f>SUBSTITUTE(IF(L32="","",'Root Material'!$C$2&amp;"_"&amp;B32&amp;"_"&amp;E32&amp;"_"&amp;L32)," ","_")</f>
        <v>VFT-macro_Tools_Milling_12_PCD_Cutter_Disc_(w/_sharpening_vouchers)</v>
      </c>
      <c r="N32" s="80" t="s">
        <v>312</v>
      </c>
      <c r="O32" s="88" t="s">
        <v>87</v>
      </c>
      <c r="P32" s="88" t="s">
        <v>87</v>
      </c>
      <c r="Q32" s="88" t="s">
        <v>87</v>
      </c>
      <c r="R32" s="88" t="s">
        <v>87</v>
      </c>
      <c r="S32" s="88" t="s">
        <v>87</v>
      </c>
      <c r="T32" s="88" t="s">
        <v>87</v>
      </c>
      <c r="U32" s="88" t="s">
        <v>87</v>
      </c>
      <c r="V32" s="88" t="s">
        <v>87</v>
      </c>
      <c r="W32" s="88" t="s">
        <v>87</v>
      </c>
      <c r="X32" s="88" t="s">
        <v>87</v>
      </c>
      <c r="Y32" s="88" t="s">
        <v>87</v>
      </c>
      <c r="Z32" s="19" t="s">
        <v>87</v>
      </c>
      <c r="AA32" s="19" t="s">
        <v>87</v>
      </c>
      <c r="AB32" s="19" t="s">
        <v>87</v>
      </c>
      <c r="AC32" s="19" t="s">
        <v>87</v>
      </c>
      <c r="AD32" s="19" t="s">
        <v>87</v>
      </c>
      <c r="AE32" s="19" t="s">
        <v>87</v>
      </c>
      <c r="AF32" s="19" t="s">
        <v>87</v>
      </c>
      <c r="AG32" s="19" t="s">
        <v>87</v>
      </c>
      <c r="AH32" s="19" t="s">
        <v>87</v>
      </c>
      <c r="AK32" s="75" t="s">
        <v>171</v>
      </c>
      <c r="BV32" s="5" t="str">
        <f t="shared" si="3"/>
        <v>12 PCD Cutter Disc (w/ sharpening vouchers)</v>
      </c>
      <c r="BW32" s="18"/>
      <c r="BY32" s="10"/>
      <c r="CA32" s="78" t="s">
        <v>321</v>
      </c>
    </row>
    <row r="33" spans="1:79" ht="15" customHeight="1">
      <c r="B33" s="2" t="str">
        <f t="shared" si="4"/>
        <v>Tools</v>
      </c>
      <c r="C33" s="2" t="str">
        <f>SUBSTITUTE(IF(A33="","",'Root Material'!$C$2&amp;"_Group_"&amp;A33)," ","_")</f>
        <v/>
      </c>
      <c r="D33" s="9"/>
      <c r="E33" s="3" t="str">
        <f t="shared" si="2"/>
        <v>Milling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0" t="s">
        <v>264</v>
      </c>
      <c r="M33" s="4" t="str">
        <f>SUBSTITUTE(IF(L33="","",'Root Material'!$C$2&amp;"_"&amp;B33&amp;"_"&amp;E33&amp;"_"&amp;L33)," ","_")</f>
        <v>VFT-macro_Tools_Milling_12_PCD_Cutter_Disc</v>
      </c>
      <c r="N33" s="80" t="s">
        <v>170</v>
      </c>
      <c r="O33" s="88" t="s">
        <v>87</v>
      </c>
      <c r="P33" s="88" t="s">
        <v>87</v>
      </c>
      <c r="Q33" s="88" t="s">
        <v>87</v>
      </c>
      <c r="R33" s="88" t="s">
        <v>87</v>
      </c>
      <c r="S33" s="88" t="s">
        <v>87</v>
      </c>
      <c r="T33" s="88" t="s">
        <v>87</v>
      </c>
      <c r="U33" s="88" t="s">
        <v>87</v>
      </c>
      <c r="V33" s="88" t="s">
        <v>87</v>
      </c>
      <c r="W33" s="88" t="s">
        <v>87</v>
      </c>
      <c r="X33" s="88" t="s">
        <v>87</v>
      </c>
      <c r="Y33" s="88" t="s">
        <v>87</v>
      </c>
      <c r="Z33" s="19" t="s">
        <v>87</v>
      </c>
      <c r="AA33" s="19" t="s">
        <v>87</v>
      </c>
      <c r="AB33" s="19" t="s">
        <v>87</v>
      </c>
      <c r="AC33" s="19" t="s">
        <v>87</v>
      </c>
      <c r="AD33" s="19" t="s">
        <v>87</v>
      </c>
      <c r="AE33" s="19" t="s">
        <v>87</v>
      </c>
      <c r="AF33" s="19" t="s">
        <v>87</v>
      </c>
      <c r="AG33" s="19" t="s">
        <v>87</v>
      </c>
      <c r="AH33" s="19" t="s">
        <v>87</v>
      </c>
      <c r="AK33" s="19" t="s">
        <v>304</v>
      </c>
      <c r="BV33" s="5" t="str">
        <f t="shared" si="3"/>
        <v>12 PCD Cutter Disc</v>
      </c>
      <c r="BW33" s="18"/>
      <c r="BY33" s="9"/>
    </row>
    <row r="34" spans="1:79" ht="15" customHeight="1">
      <c r="B34" s="2" t="str">
        <f t="shared" si="4"/>
        <v>Tools</v>
      </c>
      <c r="C34" s="2" t="str">
        <f>SUBSTITUTE(IF(A34="","",'Root Material'!$C$2&amp;"_Group_"&amp;A34)," ","_")</f>
        <v/>
      </c>
      <c r="D34" s="9"/>
      <c r="E34" s="3" t="str">
        <f t="shared" si="2"/>
        <v>Milling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0" t="s">
        <v>265</v>
      </c>
      <c r="M34" s="4" t="str">
        <f>SUBSTITUTE(IF(L34="","",'Root Material'!$C$2&amp;"_"&amp;B34&amp;"_"&amp;E34&amp;"_"&amp;L34)," ","_")</f>
        <v>VFT-macro_Tools_Milling_T66_PCD_Cutter_w/_8_discs</v>
      </c>
      <c r="N34" s="80" t="s">
        <v>266</v>
      </c>
      <c r="O34" s="88" t="s">
        <v>87</v>
      </c>
      <c r="P34" s="88" t="s">
        <v>87</v>
      </c>
      <c r="Q34" s="88" t="s">
        <v>87</v>
      </c>
      <c r="R34" s="88" t="s">
        <v>87</v>
      </c>
      <c r="S34" s="88" t="s">
        <v>87</v>
      </c>
      <c r="T34" s="88" t="s">
        <v>87</v>
      </c>
      <c r="U34" s="88" t="s">
        <v>87</v>
      </c>
      <c r="V34" s="88" t="s">
        <v>87</v>
      </c>
      <c r="W34" s="88" t="s">
        <v>87</v>
      </c>
      <c r="X34" s="88" t="s">
        <v>87</v>
      </c>
      <c r="Y34" s="88" t="s">
        <v>87</v>
      </c>
      <c r="Z34" s="19" t="s">
        <v>87</v>
      </c>
      <c r="AA34" s="19" t="s">
        <v>87</v>
      </c>
      <c r="AB34" s="19" t="s">
        <v>87</v>
      </c>
      <c r="AC34" s="19" t="s">
        <v>87</v>
      </c>
      <c r="AD34" s="19" t="s">
        <v>87</v>
      </c>
      <c r="AE34" s="19" t="s">
        <v>87</v>
      </c>
      <c r="AF34" s="19" t="s">
        <v>87</v>
      </c>
      <c r="AG34" s="19" t="s">
        <v>87</v>
      </c>
      <c r="AH34" s="19" t="s">
        <v>87</v>
      </c>
      <c r="AK34" s="19" t="s">
        <v>304</v>
      </c>
      <c r="BV34" s="5" t="str">
        <f t="shared" si="3"/>
        <v>T66 PCD Cutter w/ 8 discs</v>
      </c>
      <c r="BW34" s="18"/>
      <c r="BY34" s="9"/>
    </row>
    <row r="35" spans="1:79" ht="15" customHeight="1">
      <c r="B35" s="2" t="str">
        <f t="shared" si="4"/>
        <v>Tools</v>
      </c>
      <c r="C35" s="2" t="str">
        <f>SUBSTITUTE(IF(A35="","",'Root Material'!$C$2&amp;"_Group_"&amp;A35)," ","_")</f>
        <v/>
      </c>
      <c r="D35" s="10" t="s">
        <v>268</v>
      </c>
      <c r="E35" s="3" t="str">
        <f t="shared" si="2"/>
        <v>Milling Cutter disc, extra</v>
      </c>
      <c r="F35" s="3" t="str">
        <f>SUBSTITUTE(IF(D35="","",'Root Material'!$C$2&amp;"_"&amp;B35&amp;"_"&amp;D35)," ","_")</f>
        <v>VFT-macro_Tools_Milling_Cutter_disc,_extra</v>
      </c>
      <c r="G35" s="3" t="s">
        <v>84</v>
      </c>
      <c r="H35" s="12"/>
      <c r="I35" s="14"/>
      <c r="J35" s="76" t="s">
        <v>85</v>
      </c>
      <c r="K35" s="14"/>
      <c r="M35" s="4" t="str">
        <f>SUBSTITUTE(IF(L35="","",'Root Material'!$C$2&amp;"_"&amp;B35&amp;"_"&amp;E35&amp;"_"&amp;L35)," ","_")</f>
        <v/>
      </c>
      <c r="O35" s="88" t="s">
        <v>327</v>
      </c>
      <c r="P35" s="88" t="s">
        <v>87</v>
      </c>
      <c r="Q35" s="88" t="s">
        <v>87</v>
      </c>
      <c r="R35" s="88" t="s">
        <v>87</v>
      </c>
      <c r="S35" s="88" t="s">
        <v>87</v>
      </c>
      <c r="T35" s="88" t="s">
        <v>87</v>
      </c>
      <c r="U35" s="88" t="s">
        <v>87</v>
      </c>
      <c r="V35" s="88" t="s">
        <v>87</v>
      </c>
      <c r="W35" s="88" t="s">
        <v>87</v>
      </c>
      <c r="X35" s="88" t="s">
        <v>87</v>
      </c>
      <c r="Y35" s="88" t="s">
        <v>87</v>
      </c>
      <c r="Z35" s="19" t="s">
        <v>87</v>
      </c>
      <c r="AA35" s="19" t="s">
        <v>87</v>
      </c>
      <c r="AB35" s="19" t="s">
        <v>87</v>
      </c>
      <c r="AC35" s="19" t="s">
        <v>87</v>
      </c>
      <c r="AD35" s="19" t="s">
        <v>87</v>
      </c>
      <c r="AE35" s="19" t="s">
        <v>87</v>
      </c>
      <c r="AF35" s="19" t="s">
        <v>87</v>
      </c>
      <c r="AG35" s="19" t="s">
        <v>87</v>
      </c>
      <c r="AH35" s="19" t="s">
        <v>87</v>
      </c>
      <c r="BV35" s="5" t="str">
        <f t="shared" ref="BV35" si="5">IF(AND(L35&lt;&gt;"true",L35&lt;&gt;"false"),A35&amp;D35&amp;L35,"")</f>
        <v>Milling Cutter disc, extra</v>
      </c>
      <c r="BW35" s="18"/>
      <c r="BY35" s="10"/>
    </row>
    <row r="36" spans="1:79" ht="15" customHeight="1">
      <c r="B36" s="2" t="str">
        <f t="shared" si="4"/>
        <v>Tools</v>
      </c>
      <c r="C36" s="2" t="str">
        <f>SUBSTITUTE(IF(A36="","",'Root Material'!$C$2&amp;"_Group_"&amp;A36)," ","_")</f>
        <v/>
      </c>
      <c r="D36" s="9"/>
      <c r="E36" s="3" t="str">
        <f t="shared" si="2"/>
        <v>Milling Cutter disc, extra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79" t="s">
        <v>155</v>
      </c>
      <c r="M36" s="4" t="str">
        <f>SUBSTITUTE(IF(L36="","",'Root Material'!$C$2&amp;"_"&amp;B36&amp;"_"&amp;E36&amp;"_"&amp;L36)," ","_")</f>
        <v>VFT-macro_Tools_Milling_Cutter_disc,_extra_No</v>
      </c>
      <c r="O36" s="88" t="s">
        <v>87</v>
      </c>
      <c r="P36" s="88" t="s">
        <v>87</v>
      </c>
      <c r="Q36" s="88" t="s">
        <v>87</v>
      </c>
      <c r="R36" s="88" t="s">
        <v>87</v>
      </c>
      <c r="S36" s="88" t="s">
        <v>87</v>
      </c>
      <c r="T36" s="88" t="s">
        <v>87</v>
      </c>
      <c r="U36" s="88" t="s">
        <v>87</v>
      </c>
      <c r="V36" s="88" t="s">
        <v>87</v>
      </c>
      <c r="W36" s="88" t="s">
        <v>87</v>
      </c>
      <c r="X36" s="88" t="s">
        <v>87</v>
      </c>
      <c r="Y36" s="88" t="s">
        <v>87</v>
      </c>
      <c r="Z36" s="19" t="s">
        <v>87</v>
      </c>
      <c r="AA36" s="19" t="s">
        <v>87</v>
      </c>
      <c r="AB36" s="19" t="s">
        <v>87</v>
      </c>
      <c r="AC36" s="19" t="s">
        <v>87</v>
      </c>
      <c r="AD36" s="19" t="s">
        <v>87</v>
      </c>
      <c r="AE36" s="19" t="s">
        <v>87</v>
      </c>
      <c r="AF36" s="19" t="s">
        <v>87</v>
      </c>
      <c r="AG36" s="19" t="s">
        <v>87</v>
      </c>
      <c r="AH36" s="19" t="s">
        <v>87</v>
      </c>
      <c r="AK36" s="19" t="s">
        <v>304</v>
      </c>
      <c r="BV36" s="5" t="str">
        <f t="shared" ref="BV36:BV69" si="6">IF(AND(L36&lt;&gt;"true",L36&lt;&gt;"false"),A36&amp;D36&amp;L36,"")</f>
        <v>No</v>
      </c>
      <c r="BW36" s="18"/>
      <c r="BY36" s="9"/>
    </row>
    <row r="37" spans="1:79" ht="15" customHeight="1">
      <c r="B37" s="2" t="str">
        <f t="shared" si="4"/>
        <v>Tools</v>
      </c>
      <c r="C37" s="2" t="str">
        <f>SUBSTITUTE(IF(A37="","",'Root Material'!$C$2&amp;"_Group_"&amp;A37)," ","_")</f>
        <v/>
      </c>
      <c r="D37" s="9"/>
      <c r="E37" s="3" t="str">
        <f t="shared" si="2"/>
        <v>Milling Cutter disc, extra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79" t="s">
        <v>156</v>
      </c>
      <c r="M37" s="4" t="str">
        <f>SUBSTITUTE(IF(L37="","",'Root Material'!$C$2&amp;"_"&amp;B37&amp;"_"&amp;E37&amp;"_"&amp;L37)," ","_")</f>
        <v>VFT-macro_Tools_Milling_Cutter_disc,_extra_Yes</v>
      </c>
      <c r="N37" s="75" t="s">
        <v>267</v>
      </c>
      <c r="O37" s="88" t="s">
        <v>87</v>
      </c>
      <c r="P37" s="88" t="s">
        <v>87</v>
      </c>
      <c r="Q37" s="88" t="s">
        <v>87</v>
      </c>
      <c r="R37" s="88" t="s">
        <v>87</v>
      </c>
      <c r="S37" s="88" t="s">
        <v>87</v>
      </c>
      <c r="T37" s="88" t="s">
        <v>87</v>
      </c>
      <c r="U37" s="88" t="s">
        <v>87</v>
      </c>
      <c r="V37" s="88" t="s">
        <v>87</v>
      </c>
      <c r="W37" s="88" t="s">
        <v>87</v>
      </c>
      <c r="X37" s="88" t="s">
        <v>87</v>
      </c>
      <c r="Y37" s="88" t="s">
        <v>87</v>
      </c>
      <c r="Z37" s="19" t="s">
        <v>87</v>
      </c>
      <c r="AA37" s="19" t="s">
        <v>87</v>
      </c>
      <c r="AB37" s="19" t="s">
        <v>87</v>
      </c>
      <c r="AC37" s="19" t="s">
        <v>87</v>
      </c>
      <c r="AD37" s="19" t="s">
        <v>87</v>
      </c>
      <c r="AE37" s="19" t="s">
        <v>87</v>
      </c>
      <c r="AF37" s="19" t="s">
        <v>87</v>
      </c>
      <c r="AG37" s="19" t="s">
        <v>87</v>
      </c>
      <c r="AH37" s="19" t="s">
        <v>87</v>
      </c>
      <c r="AK37" s="19" t="s">
        <v>304</v>
      </c>
      <c r="BV37" s="5" t="str">
        <f t="shared" si="6"/>
        <v>Yes</v>
      </c>
      <c r="BW37" s="18"/>
      <c r="BY37" s="9"/>
    </row>
    <row r="38" spans="1:79" ht="15" customHeight="1">
      <c r="B38" s="2" t="str">
        <f t="shared" si="4"/>
        <v>Tools</v>
      </c>
      <c r="C38" s="2" t="str">
        <f>SUBSTITUTE(IF(A38="","",'Root Material'!$C$2&amp;"_Group_"&amp;A38)," ","_")</f>
        <v/>
      </c>
      <c r="D38" s="77" t="s">
        <v>179</v>
      </c>
      <c r="E38" s="3" t="str">
        <f t="shared" si="2"/>
        <v>Turning tip, 2mm, diamond</v>
      </c>
      <c r="F38" s="3" t="str">
        <f>SUBSTITUTE(IF(D38="","",'Root Material'!$C$2&amp;"_"&amp;B38&amp;"_"&amp;D38)," ","_")</f>
        <v>VFT-macro_Tools_Turning_tip,_2mm,_diamond</v>
      </c>
      <c r="G38" s="3" t="s">
        <v>84</v>
      </c>
      <c r="H38" s="12"/>
      <c r="I38" s="76" t="s">
        <v>85</v>
      </c>
      <c r="J38" s="76" t="s">
        <v>85</v>
      </c>
      <c r="K38" s="14"/>
      <c r="L38" s="20"/>
      <c r="M38" s="4" t="str">
        <f>SUBSTITUTE(IF(L38="","",'Root Material'!$C$2&amp;"_"&amp;B38&amp;"_"&amp;E38&amp;"_"&amp;L38)," ","_")</f>
        <v/>
      </c>
      <c r="O38" s="88" t="s">
        <v>87</v>
      </c>
      <c r="P38" s="88" t="s">
        <v>87</v>
      </c>
      <c r="Q38" s="88" t="s">
        <v>87</v>
      </c>
      <c r="R38" s="88" t="s">
        <v>87</v>
      </c>
      <c r="S38" s="88" t="s">
        <v>87</v>
      </c>
      <c r="T38" s="88" t="s">
        <v>87</v>
      </c>
      <c r="U38" s="88" t="s">
        <v>87</v>
      </c>
      <c r="V38" s="88" t="s">
        <v>87</v>
      </c>
      <c r="W38" s="88" t="s">
        <v>87</v>
      </c>
      <c r="X38" s="88" t="s">
        <v>87</v>
      </c>
      <c r="Y38" s="88" t="s">
        <v>87</v>
      </c>
      <c r="Z38" s="19" t="s">
        <v>87</v>
      </c>
      <c r="AA38" s="19" t="s">
        <v>87</v>
      </c>
      <c r="AB38" s="19" t="s">
        <v>87</v>
      </c>
      <c r="AC38" s="19" t="s">
        <v>87</v>
      </c>
      <c r="AD38" s="19" t="s">
        <v>87</v>
      </c>
      <c r="AE38" s="19" t="s">
        <v>87</v>
      </c>
      <c r="AF38" s="19" t="s">
        <v>87</v>
      </c>
      <c r="AG38" s="19" t="s">
        <v>87</v>
      </c>
      <c r="AH38" s="19" t="s">
        <v>87</v>
      </c>
      <c r="BV38" s="5" t="str">
        <f t="shared" si="6"/>
        <v>Turning tip, 2mm, diamond</v>
      </c>
      <c r="BW38" s="18"/>
      <c r="BY38" s="9"/>
    </row>
    <row r="39" spans="1:79" ht="15" customHeight="1">
      <c r="B39" s="2" t="str">
        <f t="shared" si="4"/>
        <v>Tools</v>
      </c>
      <c r="C39" s="2" t="str">
        <f>SUBSTITUTE(IF(A39="","",'Root Material'!$C$2&amp;"_Group_"&amp;A39)," ","_")</f>
        <v/>
      </c>
      <c r="D39" s="12"/>
      <c r="E39" s="3" t="str">
        <f t="shared" si="2"/>
        <v>Turning tip, 2mm, diamond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75" t="s">
        <v>155</v>
      </c>
      <c r="M39" s="4" t="str">
        <f>SUBSTITUTE(IF(L39="","",'Root Material'!$C$2&amp;"_"&amp;B39&amp;"_"&amp;E39&amp;"_"&amp;L39)," ","_")</f>
        <v>VFT-macro_Tools_Turning_tip,_2mm,_diamond_No</v>
      </c>
      <c r="O39" s="88" t="s">
        <v>87</v>
      </c>
      <c r="P39" s="88" t="s">
        <v>87</v>
      </c>
      <c r="Q39" s="88" t="s">
        <v>87</v>
      </c>
      <c r="R39" s="88" t="s">
        <v>87</v>
      </c>
      <c r="S39" s="88" t="s">
        <v>87</v>
      </c>
      <c r="T39" s="88" t="s">
        <v>87</v>
      </c>
      <c r="U39" s="88" t="s">
        <v>87</v>
      </c>
      <c r="V39" s="88" t="s">
        <v>87</v>
      </c>
      <c r="W39" s="88" t="s">
        <v>87</v>
      </c>
      <c r="X39" s="88" t="s">
        <v>87</v>
      </c>
      <c r="Y39" s="88" t="s">
        <v>87</v>
      </c>
      <c r="Z39" s="19" t="s">
        <v>87</v>
      </c>
      <c r="AA39" s="19" t="s">
        <v>87</v>
      </c>
      <c r="AB39" s="19" t="s">
        <v>87</v>
      </c>
      <c r="AC39" s="19" t="s">
        <v>87</v>
      </c>
      <c r="AD39" s="19" t="s">
        <v>87</v>
      </c>
      <c r="AE39" s="19" t="s">
        <v>87</v>
      </c>
      <c r="AF39" s="19" t="s">
        <v>87</v>
      </c>
      <c r="AG39" s="19" t="s">
        <v>87</v>
      </c>
      <c r="AH39" s="19" t="s">
        <v>87</v>
      </c>
      <c r="AK39" s="19" t="s">
        <v>304</v>
      </c>
      <c r="BV39" s="5" t="str">
        <f t="shared" si="6"/>
        <v>No</v>
      </c>
      <c r="BW39" s="18"/>
      <c r="BY39" s="12"/>
    </row>
    <row r="40" spans="1:79" ht="15" customHeight="1">
      <c r="B40" s="2" t="str">
        <f t="shared" si="4"/>
        <v>Tools</v>
      </c>
      <c r="C40" s="2" t="str">
        <f>SUBSTITUTE(IF(A40="","",'Root Material'!$C$2&amp;"_Group_"&amp;A40)," ","_")</f>
        <v/>
      </c>
      <c r="D40" s="9"/>
      <c r="E40" s="3" t="str">
        <f t="shared" si="2"/>
        <v>Turning tip, 2mm, diamond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79" t="s">
        <v>168</v>
      </c>
      <c r="M40" s="4" t="str">
        <f>SUBSTITUTE(IF(L40="","",'Root Material'!$C$2&amp;"_"&amp;B40&amp;"_"&amp;E40&amp;"_"&amp;L40)," ","_")</f>
        <v>VFT-macro_Tools_Turning_tip,_2mm,_diamond_Yes_with_voucher</v>
      </c>
      <c r="N40" s="75" t="s">
        <v>313</v>
      </c>
      <c r="O40" s="88" t="s">
        <v>87</v>
      </c>
      <c r="P40" s="88" t="s">
        <v>87</v>
      </c>
      <c r="Q40" s="88" t="s">
        <v>87</v>
      </c>
      <c r="R40" s="88" t="s">
        <v>87</v>
      </c>
      <c r="S40" s="88" t="s">
        <v>87</v>
      </c>
      <c r="T40" s="88" t="s">
        <v>87</v>
      </c>
      <c r="U40" s="88" t="s">
        <v>87</v>
      </c>
      <c r="V40" s="88" t="s">
        <v>87</v>
      </c>
      <c r="W40" s="88" t="s">
        <v>87</v>
      </c>
      <c r="X40" s="88" t="s">
        <v>87</v>
      </c>
      <c r="Y40" s="88" t="s">
        <v>87</v>
      </c>
      <c r="Z40" s="19" t="s">
        <v>87</v>
      </c>
      <c r="AA40" s="19" t="s">
        <v>87</v>
      </c>
      <c r="AB40" s="19" t="s">
        <v>87</v>
      </c>
      <c r="AC40" s="19" t="s">
        <v>87</v>
      </c>
      <c r="AD40" s="19" t="s">
        <v>87</v>
      </c>
      <c r="AE40" s="19" t="s">
        <v>87</v>
      </c>
      <c r="AF40" s="19" t="s">
        <v>87</v>
      </c>
      <c r="AG40" s="19" t="s">
        <v>87</v>
      </c>
      <c r="AH40" s="19" t="s">
        <v>87</v>
      </c>
      <c r="AK40" s="75" t="s">
        <v>171</v>
      </c>
      <c r="BV40" s="5" t="str">
        <f t="shared" si="6"/>
        <v>Yes with voucher</v>
      </c>
      <c r="BW40" s="18"/>
      <c r="BY40" s="9"/>
      <c r="CA40" s="78" t="s">
        <v>322</v>
      </c>
    </row>
    <row r="41" spans="1:79" ht="15" customHeight="1">
      <c r="B41" s="2" t="str">
        <f t="shared" si="4"/>
        <v>Tools</v>
      </c>
      <c r="C41" s="2" t="str">
        <f>SUBSTITUTE(IF(A41="","",'Root Material'!$C$2&amp;"_Group_"&amp;A41)," ","_")</f>
        <v/>
      </c>
      <c r="D41" s="9"/>
      <c r="E41" s="3" t="str">
        <f t="shared" si="2"/>
        <v>Turning tip, 2mm, diamond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79" t="s">
        <v>156</v>
      </c>
      <c r="M41" s="4" t="str">
        <f>SUBSTITUTE(IF(L41="","",'Root Material'!$C$2&amp;"_"&amp;B41&amp;"_"&amp;E41&amp;"_"&amp;L41)," ","_")</f>
        <v>VFT-macro_Tools_Turning_tip,_2mm,_diamond_Yes</v>
      </c>
      <c r="N41" s="75" t="s">
        <v>177</v>
      </c>
      <c r="O41" s="88" t="s">
        <v>87</v>
      </c>
      <c r="P41" s="88" t="s">
        <v>87</v>
      </c>
      <c r="Q41" s="88" t="s">
        <v>87</v>
      </c>
      <c r="R41" s="88" t="s">
        <v>87</v>
      </c>
      <c r="S41" s="88" t="s">
        <v>87</v>
      </c>
      <c r="T41" s="88" t="s">
        <v>87</v>
      </c>
      <c r="U41" s="88" t="s">
        <v>87</v>
      </c>
      <c r="V41" s="88" t="s">
        <v>87</v>
      </c>
      <c r="W41" s="88" t="s">
        <v>87</v>
      </c>
      <c r="X41" s="88" t="s">
        <v>87</v>
      </c>
      <c r="Y41" s="88" t="s">
        <v>87</v>
      </c>
      <c r="Z41" s="19" t="s">
        <v>87</v>
      </c>
      <c r="AA41" s="19" t="s">
        <v>87</v>
      </c>
      <c r="AB41" s="19" t="s">
        <v>87</v>
      </c>
      <c r="AC41" s="19" t="s">
        <v>87</v>
      </c>
      <c r="AD41" s="19" t="s">
        <v>87</v>
      </c>
      <c r="AE41" s="19" t="s">
        <v>87</v>
      </c>
      <c r="AF41" s="19" t="s">
        <v>87</v>
      </c>
      <c r="AG41" s="19" t="s">
        <v>87</v>
      </c>
      <c r="AH41" s="19" t="s">
        <v>87</v>
      </c>
      <c r="AK41" s="19" t="s">
        <v>304</v>
      </c>
      <c r="BV41" s="5" t="str">
        <f t="shared" si="6"/>
        <v>Yes</v>
      </c>
      <c r="BW41" s="18"/>
      <c r="BY41" s="9"/>
    </row>
    <row r="42" spans="1:79" ht="15" customHeight="1">
      <c r="A42" s="9"/>
      <c r="B42" s="2" t="str">
        <f t="shared" si="4"/>
        <v>Tools</v>
      </c>
      <c r="C42" s="2" t="str">
        <f>SUBSTITUTE(IF(A42="","",'Root Material'!$C$2&amp;"_Group_"&amp;A42)," ","_")</f>
        <v/>
      </c>
      <c r="D42" s="77" t="s">
        <v>174</v>
      </c>
      <c r="E42" s="3" t="str">
        <f t="shared" si="2"/>
        <v>Turning tip, 2mm, PCD</v>
      </c>
      <c r="F42" s="3" t="str">
        <f>SUBSTITUTE(IF(D42="","",'Root Material'!$C$2&amp;"_"&amp;B42&amp;"_"&amp;D42)," ","_")</f>
        <v>VFT-macro_Tools_Turning_tip,_2mm,_PCD</v>
      </c>
      <c r="G42" s="3" t="s">
        <v>84</v>
      </c>
      <c r="H42" s="12"/>
      <c r="I42" s="14"/>
      <c r="J42" s="76" t="s">
        <v>85</v>
      </c>
      <c r="K42" s="14"/>
      <c r="M42" s="4" t="str">
        <f>SUBSTITUTE(IF(L42="","",'Root Material'!$C$2&amp;"_"&amp;B42&amp;"_"&amp;E42&amp;"_"&amp;L42)," ","_")</f>
        <v/>
      </c>
      <c r="O42" s="88" t="s">
        <v>87</v>
      </c>
      <c r="P42" s="88" t="s">
        <v>87</v>
      </c>
      <c r="Q42" s="88" t="s">
        <v>87</v>
      </c>
      <c r="R42" s="88" t="s">
        <v>87</v>
      </c>
      <c r="S42" s="88" t="s">
        <v>87</v>
      </c>
      <c r="T42" s="88" t="s">
        <v>87</v>
      </c>
      <c r="U42" s="88" t="s">
        <v>87</v>
      </c>
      <c r="V42" s="88" t="s">
        <v>87</v>
      </c>
      <c r="W42" s="88" t="s">
        <v>87</v>
      </c>
      <c r="X42" s="88" t="s">
        <v>87</v>
      </c>
      <c r="Y42" s="88" t="s">
        <v>87</v>
      </c>
      <c r="Z42" s="19" t="s">
        <v>87</v>
      </c>
      <c r="AA42" s="19" t="s">
        <v>87</v>
      </c>
      <c r="AB42" s="19" t="s">
        <v>87</v>
      </c>
      <c r="AC42" s="19" t="s">
        <v>87</v>
      </c>
      <c r="AD42" s="19" t="s">
        <v>87</v>
      </c>
      <c r="AE42" s="19" t="s">
        <v>87</v>
      </c>
      <c r="AF42" s="19" t="s">
        <v>87</v>
      </c>
      <c r="AG42" s="19" t="s">
        <v>87</v>
      </c>
      <c r="AH42" s="19" t="s">
        <v>87</v>
      </c>
      <c r="BV42" s="5" t="str">
        <f>IF(AND(L42&lt;&gt;"true",L42&lt;&gt;"false"),A42&amp;D42&amp;L42,"")</f>
        <v>Turning tip, 2mm, PCD</v>
      </c>
      <c r="BW42" s="18" t="s">
        <v>89</v>
      </c>
      <c r="BY42" s="9"/>
      <c r="BZ42" s="9"/>
    </row>
    <row r="43" spans="1:79" ht="15" customHeight="1">
      <c r="B43" s="2" t="str">
        <f t="shared" si="4"/>
        <v>Tools</v>
      </c>
      <c r="C43" s="2" t="str">
        <f>SUBSTITUTE(IF(A43="","",'Root Material'!$C$2&amp;"_Group_"&amp;A43)," ","_")</f>
        <v/>
      </c>
      <c r="D43" s="12"/>
      <c r="E43" s="3" t="str">
        <f t="shared" si="2"/>
        <v>Turning tip, 2mm, PCD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75" t="s">
        <v>155</v>
      </c>
      <c r="M43" s="4" t="str">
        <f>SUBSTITUTE(IF(L43="","",'Root Material'!$C$2&amp;"_"&amp;B43&amp;"_"&amp;E43&amp;"_"&amp;L43)," ","_")</f>
        <v>VFT-macro_Tools_Turning_tip,_2mm,_PCD_No</v>
      </c>
      <c r="O43" s="88" t="s">
        <v>87</v>
      </c>
      <c r="P43" s="88" t="s">
        <v>87</v>
      </c>
      <c r="Q43" s="88" t="s">
        <v>87</v>
      </c>
      <c r="R43" s="88" t="s">
        <v>87</v>
      </c>
      <c r="S43" s="88" t="s">
        <v>87</v>
      </c>
      <c r="T43" s="88" t="s">
        <v>87</v>
      </c>
      <c r="U43" s="88" t="s">
        <v>87</v>
      </c>
      <c r="V43" s="88" t="s">
        <v>87</v>
      </c>
      <c r="W43" s="88" t="s">
        <v>87</v>
      </c>
      <c r="X43" s="88" t="s">
        <v>87</v>
      </c>
      <c r="Y43" s="88" t="s">
        <v>87</v>
      </c>
      <c r="Z43" s="19" t="s">
        <v>87</v>
      </c>
      <c r="AA43" s="19" t="s">
        <v>87</v>
      </c>
      <c r="AB43" s="19" t="s">
        <v>87</v>
      </c>
      <c r="AC43" s="19" t="s">
        <v>87</v>
      </c>
      <c r="AD43" s="19" t="s">
        <v>87</v>
      </c>
      <c r="AE43" s="19" t="s">
        <v>87</v>
      </c>
      <c r="AF43" s="19" t="s">
        <v>87</v>
      </c>
      <c r="AG43" s="19" t="s">
        <v>87</v>
      </c>
      <c r="AH43" s="19" t="s">
        <v>87</v>
      </c>
      <c r="AK43" s="19" t="s">
        <v>304</v>
      </c>
      <c r="BV43" s="5" t="str">
        <f>IF(AND(L43&lt;&gt;"true",L43&lt;&gt;"false"),A43&amp;D43&amp;L43,"")</f>
        <v>No</v>
      </c>
      <c r="BW43" s="18"/>
      <c r="BY43" s="12"/>
    </row>
    <row r="44" spans="1:79" ht="15" customHeight="1">
      <c r="B44" s="2" t="str">
        <f t="shared" si="4"/>
        <v>Tools</v>
      </c>
      <c r="C44" s="2" t="str">
        <f>SUBSTITUTE(IF(A44="","",'Root Material'!$C$2&amp;"_Group_"&amp;A44)," ","_")</f>
        <v/>
      </c>
      <c r="D44" s="9"/>
      <c r="E44" s="3" t="str">
        <f t="shared" si="2"/>
        <v>Turning tip, 2mm, PCD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79" t="s">
        <v>156</v>
      </c>
      <c r="M44" s="4" t="str">
        <f>SUBSTITUTE(IF(L44="","",'Root Material'!$C$2&amp;"_"&amp;B44&amp;"_"&amp;E44&amp;"_"&amp;L44)," ","_")</f>
        <v>VFT-macro_Tools_Turning_tip,_2mm,_PCD_Yes</v>
      </c>
      <c r="N44" s="75" t="s">
        <v>175</v>
      </c>
      <c r="O44" s="88" t="s">
        <v>87</v>
      </c>
      <c r="P44" s="88" t="s">
        <v>87</v>
      </c>
      <c r="Q44" s="88" t="s">
        <v>87</v>
      </c>
      <c r="R44" s="88" t="s">
        <v>87</v>
      </c>
      <c r="S44" s="88" t="s">
        <v>87</v>
      </c>
      <c r="T44" s="88" t="s">
        <v>87</v>
      </c>
      <c r="U44" s="88" t="s">
        <v>87</v>
      </c>
      <c r="V44" s="88" t="s">
        <v>87</v>
      </c>
      <c r="W44" s="88" t="s">
        <v>87</v>
      </c>
      <c r="X44" s="88" t="s">
        <v>87</v>
      </c>
      <c r="Y44" s="88" t="s">
        <v>87</v>
      </c>
      <c r="Z44" s="19" t="s">
        <v>87</v>
      </c>
      <c r="AA44" s="19" t="s">
        <v>87</v>
      </c>
      <c r="AB44" s="19" t="s">
        <v>87</v>
      </c>
      <c r="AC44" s="19" t="s">
        <v>87</v>
      </c>
      <c r="AD44" s="19" t="s">
        <v>87</v>
      </c>
      <c r="AE44" s="19" t="s">
        <v>87</v>
      </c>
      <c r="AF44" s="19" t="s">
        <v>87</v>
      </c>
      <c r="AG44" s="19" t="s">
        <v>87</v>
      </c>
      <c r="AH44" s="19" t="s">
        <v>87</v>
      </c>
      <c r="AK44" s="19" t="s">
        <v>304</v>
      </c>
      <c r="BV44" s="5" t="str">
        <f>IF(AND(L44&lt;&gt;"true",L44&lt;&gt;"false"),A44&amp;D44&amp;L44,"")</f>
        <v>Yes</v>
      </c>
      <c r="BW44" s="18"/>
      <c r="BY44" s="9"/>
    </row>
    <row r="45" spans="1:79" ht="15" customHeight="1">
      <c r="B45" s="2" t="str">
        <f t="shared" si="4"/>
        <v>Tools</v>
      </c>
      <c r="C45" s="2" t="str">
        <f>SUBSTITUTE(IF(A45="","",'Root Material'!$C$2&amp;"_Group_"&amp;A45)," ","_")</f>
        <v/>
      </c>
      <c r="D45" s="10" t="s">
        <v>178</v>
      </c>
      <c r="E45" s="3" t="str">
        <f t="shared" si="2"/>
        <v xml:space="preserve">Milling:  twin action 2mm, diamond </v>
      </c>
      <c r="F45" s="3" t="str">
        <f>SUBSTITUTE(IF(D45="","",'Root Material'!$C$2&amp;"_"&amp;B45&amp;"_"&amp;D45)," ","_")</f>
        <v>VFT-macro_Tools_Milling:__twin_action_2mm,_diamond_</v>
      </c>
      <c r="G45" s="3" t="s">
        <v>84</v>
      </c>
      <c r="H45" s="12"/>
      <c r="I45" s="14"/>
      <c r="J45" s="76" t="s">
        <v>85</v>
      </c>
      <c r="K45" s="14"/>
      <c r="M45" s="4" t="str">
        <f>SUBSTITUTE(IF(L45="","",'Root Material'!$C$2&amp;"_"&amp;B45&amp;"_"&amp;E45&amp;"_"&amp;L45)," ","_")</f>
        <v/>
      </c>
      <c r="O45" s="88" t="s">
        <v>87</v>
      </c>
      <c r="P45" s="88" t="s">
        <v>87</v>
      </c>
      <c r="Q45" s="88" t="s">
        <v>87</v>
      </c>
      <c r="R45" s="88" t="s">
        <v>87</v>
      </c>
      <c r="S45" s="88" t="s">
        <v>87</v>
      </c>
      <c r="T45" s="88" t="s">
        <v>87</v>
      </c>
      <c r="U45" s="88" t="s">
        <v>87</v>
      </c>
      <c r="V45" s="88" t="s">
        <v>87</v>
      </c>
      <c r="W45" s="88" t="s">
        <v>87</v>
      </c>
      <c r="X45" s="88" t="s">
        <v>87</v>
      </c>
      <c r="Y45" s="88" t="s">
        <v>87</v>
      </c>
      <c r="Z45" s="19" t="s">
        <v>87</v>
      </c>
      <c r="AA45" s="19" t="s">
        <v>87</v>
      </c>
      <c r="AB45" s="19" t="s">
        <v>87</v>
      </c>
      <c r="AC45" s="19" t="s">
        <v>87</v>
      </c>
      <c r="AD45" s="19" t="s">
        <v>87</v>
      </c>
      <c r="AE45" s="19" t="s">
        <v>87</v>
      </c>
      <c r="AF45" s="19" t="s">
        <v>87</v>
      </c>
      <c r="AG45" s="19" t="s">
        <v>87</v>
      </c>
      <c r="AH45" s="19" t="s">
        <v>87</v>
      </c>
      <c r="BV45" s="5" t="str">
        <f t="shared" si="6"/>
        <v xml:space="preserve">Milling:  twin action 2mm, diamond </v>
      </c>
      <c r="BW45" s="18"/>
      <c r="BY45" s="10"/>
    </row>
    <row r="46" spans="1:79" ht="15" customHeight="1">
      <c r="B46" s="2" t="str">
        <f t="shared" si="4"/>
        <v>Tools</v>
      </c>
      <c r="C46" s="2" t="str">
        <f>SUBSTITUTE(IF(A46="","",'Root Material'!$C$2&amp;"_Group_"&amp;A46)," ","_")</f>
        <v/>
      </c>
      <c r="D46" s="9"/>
      <c r="E46" s="3" t="str">
        <f t="shared" si="2"/>
        <v xml:space="preserve">Milling:  twin action 2mm, diamond 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79" t="s">
        <v>155</v>
      </c>
      <c r="M46" s="4" t="str">
        <f>SUBSTITUTE(IF(L46="","",'Root Material'!$C$2&amp;"_"&amp;B46&amp;"_"&amp;E46&amp;"_"&amp;L46)," ","_")</f>
        <v>VFT-macro_Tools_Milling:__twin_action_2mm,_diamond__No</v>
      </c>
      <c r="O46" s="88" t="s">
        <v>87</v>
      </c>
      <c r="P46" s="88" t="s">
        <v>87</v>
      </c>
      <c r="Q46" s="88" t="s">
        <v>87</v>
      </c>
      <c r="R46" s="88" t="s">
        <v>87</v>
      </c>
      <c r="S46" s="88" t="s">
        <v>87</v>
      </c>
      <c r="T46" s="88" t="s">
        <v>87</v>
      </c>
      <c r="U46" s="88" t="s">
        <v>87</v>
      </c>
      <c r="V46" s="88" t="s">
        <v>87</v>
      </c>
      <c r="W46" s="88" t="s">
        <v>87</v>
      </c>
      <c r="X46" s="88" t="s">
        <v>87</v>
      </c>
      <c r="Y46" s="88" t="s">
        <v>87</v>
      </c>
      <c r="Z46" s="19" t="s">
        <v>87</v>
      </c>
      <c r="AA46" s="19" t="s">
        <v>87</v>
      </c>
      <c r="AB46" s="19" t="s">
        <v>87</v>
      </c>
      <c r="AC46" s="19" t="s">
        <v>87</v>
      </c>
      <c r="AD46" s="19" t="s">
        <v>87</v>
      </c>
      <c r="AE46" s="19" t="s">
        <v>87</v>
      </c>
      <c r="AF46" s="19" t="s">
        <v>87</v>
      </c>
      <c r="AG46" s="19" t="s">
        <v>87</v>
      </c>
      <c r="AH46" s="19" t="s">
        <v>87</v>
      </c>
      <c r="AK46" s="19" t="s">
        <v>304</v>
      </c>
      <c r="BV46" s="5" t="str">
        <f t="shared" si="6"/>
        <v>No</v>
      </c>
      <c r="BW46" s="18"/>
      <c r="BY46" s="9"/>
    </row>
    <row r="47" spans="1:79" ht="15" customHeight="1">
      <c r="B47" s="2" t="str">
        <f t="shared" si="4"/>
        <v>Tools</v>
      </c>
      <c r="C47" s="2" t="str">
        <f>SUBSTITUTE(IF(A47="","",'Root Material'!$C$2&amp;"_Group_"&amp;A47)," ","_")</f>
        <v/>
      </c>
      <c r="D47" s="9"/>
      <c r="E47" s="3" t="str">
        <f t="shared" si="2"/>
        <v xml:space="preserve">Milling:  twin action 2mm, diamond 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79" t="s">
        <v>168</v>
      </c>
      <c r="M47" s="4" t="str">
        <f>SUBSTITUTE(IF(L47="","",'Root Material'!$C$2&amp;"_"&amp;B47&amp;"_"&amp;E47&amp;"_"&amp;L47)," ","_")</f>
        <v>VFT-macro_Tools_Milling:__twin_action_2mm,_diamond__Yes_with_voucher</v>
      </c>
      <c r="N47" s="75" t="s">
        <v>314</v>
      </c>
      <c r="O47" s="88" t="s">
        <v>87</v>
      </c>
      <c r="P47" s="88" t="s">
        <v>87</v>
      </c>
      <c r="Q47" s="88" t="s">
        <v>87</v>
      </c>
      <c r="R47" s="88" t="s">
        <v>87</v>
      </c>
      <c r="S47" s="88" t="s">
        <v>87</v>
      </c>
      <c r="T47" s="88" t="s">
        <v>87</v>
      </c>
      <c r="U47" s="88" t="s">
        <v>87</v>
      </c>
      <c r="V47" s="88" t="s">
        <v>87</v>
      </c>
      <c r="W47" s="88" t="s">
        <v>87</v>
      </c>
      <c r="X47" s="88" t="s">
        <v>87</v>
      </c>
      <c r="Y47" s="88" t="s">
        <v>87</v>
      </c>
      <c r="Z47" s="19" t="s">
        <v>87</v>
      </c>
      <c r="AA47" s="19" t="s">
        <v>87</v>
      </c>
      <c r="AB47" s="19" t="s">
        <v>87</v>
      </c>
      <c r="AC47" s="19" t="s">
        <v>87</v>
      </c>
      <c r="AD47" s="19" t="s">
        <v>87</v>
      </c>
      <c r="AE47" s="19" t="s">
        <v>87</v>
      </c>
      <c r="AF47" s="19" t="s">
        <v>87</v>
      </c>
      <c r="AG47" s="19" t="s">
        <v>87</v>
      </c>
      <c r="AH47" s="19" t="s">
        <v>87</v>
      </c>
      <c r="AK47" s="75" t="s">
        <v>171</v>
      </c>
      <c r="BV47" s="5" t="str">
        <f t="shared" si="6"/>
        <v>Yes with voucher</v>
      </c>
      <c r="BW47" s="18"/>
      <c r="BY47" s="9"/>
      <c r="CA47" s="78" t="s">
        <v>322</v>
      </c>
    </row>
    <row r="48" spans="1:79" ht="15" customHeight="1">
      <c r="B48" s="2" t="str">
        <f t="shared" si="4"/>
        <v>Tools</v>
      </c>
      <c r="C48" s="2" t="str">
        <f>SUBSTITUTE(IF(A48="","",'Root Material'!$C$2&amp;"_Group_"&amp;A48)," ","_")</f>
        <v/>
      </c>
      <c r="D48" s="10"/>
      <c r="E48" s="3" t="str">
        <f t="shared" si="2"/>
        <v xml:space="preserve">Milling:  twin action 2mm, diamond 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75" t="s">
        <v>156</v>
      </c>
      <c r="M48" s="4" t="str">
        <f>SUBSTITUTE(IF(L48="","",'Root Material'!$C$2&amp;"_"&amp;B48&amp;"_"&amp;E48&amp;"_"&amp;L48)," ","_")</f>
        <v>VFT-macro_Tools_Milling:__twin_action_2mm,_diamond__Yes</v>
      </c>
      <c r="N48" s="75" t="s">
        <v>181</v>
      </c>
      <c r="O48" s="88" t="s">
        <v>87</v>
      </c>
      <c r="P48" s="88" t="s">
        <v>87</v>
      </c>
      <c r="Q48" s="88" t="s">
        <v>87</v>
      </c>
      <c r="R48" s="88" t="s">
        <v>87</v>
      </c>
      <c r="S48" s="88" t="s">
        <v>87</v>
      </c>
      <c r="T48" s="88" t="s">
        <v>87</v>
      </c>
      <c r="U48" s="88" t="s">
        <v>87</v>
      </c>
      <c r="V48" s="88" t="s">
        <v>87</v>
      </c>
      <c r="W48" s="88" t="s">
        <v>87</v>
      </c>
      <c r="X48" s="88" t="s">
        <v>87</v>
      </c>
      <c r="Y48" s="88" t="s">
        <v>87</v>
      </c>
      <c r="Z48" s="19" t="s">
        <v>87</v>
      </c>
      <c r="AA48" s="19" t="s">
        <v>87</v>
      </c>
      <c r="AB48" s="19" t="s">
        <v>87</v>
      </c>
      <c r="AC48" s="19" t="s">
        <v>87</v>
      </c>
      <c r="AD48" s="19" t="s">
        <v>87</v>
      </c>
      <c r="AE48" s="19" t="s">
        <v>87</v>
      </c>
      <c r="AF48" s="19" t="s">
        <v>87</v>
      </c>
      <c r="AG48" s="19" t="s">
        <v>87</v>
      </c>
      <c r="AH48" s="19" t="s">
        <v>87</v>
      </c>
      <c r="AK48" s="19" t="s">
        <v>304</v>
      </c>
      <c r="BV48" s="5" t="str">
        <f t="shared" si="6"/>
        <v>Yes</v>
      </c>
      <c r="BW48" s="18"/>
      <c r="BY48" s="10"/>
    </row>
    <row r="49" spans="1:78" ht="15" customHeight="1">
      <c r="B49" s="2" t="str">
        <f t="shared" si="4"/>
        <v>Tools</v>
      </c>
      <c r="C49" s="2" t="str">
        <f>SUBSTITUTE(IF(A49="","",'Root Material'!$C$2&amp;"_Group_"&amp;A49)," ","_")</f>
        <v/>
      </c>
      <c r="D49" s="77" t="s">
        <v>182</v>
      </c>
      <c r="E49" s="3" t="str">
        <f t="shared" si="2"/>
        <v>PCD-tipped indexable insert 16mm</v>
      </c>
      <c r="F49" s="3" t="str">
        <f>SUBSTITUTE(IF(D49="","",'Root Material'!$C$2&amp;"_"&amp;B49&amp;"_"&amp;D49)," ","_")</f>
        <v>VFT-macro_Tools_PCD-tipped_indexable_insert_16mm</v>
      </c>
      <c r="G49" s="3" t="s">
        <v>84</v>
      </c>
      <c r="H49" s="12"/>
      <c r="I49" s="14"/>
      <c r="J49" s="76" t="s">
        <v>85</v>
      </c>
      <c r="K49" s="14"/>
      <c r="L49" s="20"/>
      <c r="M49" s="4" t="str">
        <f>SUBSTITUTE(IF(L49="","",'Root Material'!$C$2&amp;"_"&amp;B49&amp;"_"&amp;E49&amp;"_"&amp;L49)," ","_")</f>
        <v/>
      </c>
      <c r="O49" s="88" t="s">
        <v>87</v>
      </c>
      <c r="P49" s="88" t="s">
        <v>87</v>
      </c>
      <c r="Q49" s="88" t="s">
        <v>87</v>
      </c>
      <c r="R49" s="88" t="s">
        <v>87</v>
      </c>
      <c r="S49" s="88" t="s">
        <v>87</v>
      </c>
      <c r="T49" s="88" t="s">
        <v>87</v>
      </c>
      <c r="U49" s="88" t="s">
        <v>87</v>
      </c>
      <c r="V49" s="88" t="s">
        <v>87</v>
      </c>
      <c r="W49" s="88" t="s">
        <v>87</v>
      </c>
      <c r="X49" s="88" t="s">
        <v>87</v>
      </c>
      <c r="Y49" s="88" t="s">
        <v>87</v>
      </c>
      <c r="Z49" s="19" t="s">
        <v>87</v>
      </c>
      <c r="AA49" s="19" t="s">
        <v>87</v>
      </c>
      <c r="AB49" s="19" t="s">
        <v>87</v>
      </c>
      <c r="AC49" s="19" t="s">
        <v>87</v>
      </c>
      <c r="AD49" s="19" t="s">
        <v>87</v>
      </c>
      <c r="AE49" s="19" t="s">
        <v>87</v>
      </c>
      <c r="AF49" s="19" t="s">
        <v>87</v>
      </c>
      <c r="AG49" s="19" t="s">
        <v>87</v>
      </c>
      <c r="AH49" s="19" t="s">
        <v>87</v>
      </c>
      <c r="BV49" s="5" t="str">
        <f t="shared" si="6"/>
        <v>PCD-tipped indexable insert 16mm</v>
      </c>
      <c r="BW49" s="18"/>
      <c r="BY49" s="9"/>
    </row>
    <row r="50" spans="1:78" ht="15" customHeight="1">
      <c r="B50" s="2" t="str">
        <f t="shared" si="4"/>
        <v>Tools</v>
      </c>
      <c r="C50" s="2" t="str">
        <f>SUBSTITUTE(IF(A50="","",'Root Material'!$C$2&amp;"_Group_"&amp;A50)," ","_")</f>
        <v/>
      </c>
      <c r="D50" s="9"/>
      <c r="E50" s="3" t="str">
        <f t="shared" si="2"/>
        <v>PCD-tipped indexable insert 16mm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79" t="s">
        <v>155</v>
      </c>
      <c r="M50" s="4" t="str">
        <f>SUBSTITUTE(IF(L50="","",'Root Material'!$C$2&amp;"_"&amp;B50&amp;"_"&amp;E50&amp;"_"&amp;L50)," ","_")</f>
        <v>VFT-macro_Tools_PCD-tipped_indexable_insert_16mm_No</v>
      </c>
      <c r="O50" s="88" t="s">
        <v>87</v>
      </c>
      <c r="P50" s="88" t="s">
        <v>87</v>
      </c>
      <c r="Q50" s="88" t="s">
        <v>87</v>
      </c>
      <c r="R50" s="88" t="s">
        <v>87</v>
      </c>
      <c r="S50" s="88" t="s">
        <v>87</v>
      </c>
      <c r="T50" s="88" t="s">
        <v>87</v>
      </c>
      <c r="U50" s="88" t="s">
        <v>87</v>
      </c>
      <c r="V50" s="88" t="s">
        <v>87</v>
      </c>
      <c r="W50" s="88" t="s">
        <v>87</v>
      </c>
      <c r="X50" s="88" t="s">
        <v>87</v>
      </c>
      <c r="Y50" s="88" t="s">
        <v>87</v>
      </c>
      <c r="Z50" s="19" t="s">
        <v>87</v>
      </c>
      <c r="AA50" s="19" t="s">
        <v>87</v>
      </c>
      <c r="AB50" s="19" t="s">
        <v>87</v>
      </c>
      <c r="AC50" s="19" t="s">
        <v>87</v>
      </c>
      <c r="AD50" s="19" t="s">
        <v>87</v>
      </c>
      <c r="AE50" s="19" t="s">
        <v>87</v>
      </c>
      <c r="AF50" s="19" t="s">
        <v>87</v>
      </c>
      <c r="AG50" s="19" t="s">
        <v>87</v>
      </c>
      <c r="AH50" s="19" t="s">
        <v>87</v>
      </c>
      <c r="AK50" s="19" t="s">
        <v>304</v>
      </c>
      <c r="BV50" s="5" t="str">
        <f t="shared" si="6"/>
        <v>No</v>
      </c>
      <c r="BW50" s="18"/>
      <c r="BY50" s="9"/>
    </row>
    <row r="51" spans="1:78" ht="15" customHeight="1">
      <c r="A51" s="9"/>
      <c r="B51" s="2" t="str">
        <f t="shared" si="4"/>
        <v>Tools</v>
      </c>
      <c r="C51" s="2" t="str">
        <f>SUBSTITUTE(IF(A51="","",'Root Material'!$C$2&amp;"_Group_"&amp;A51)," ","_")</f>
        <v/>
      </c>
      <c r="D51" s="10"/>
      <c r="E51" s="3" t="str">
        <f t="shared" si="2"/>
        <v>PCD-tipped indexable insert 16mm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75" t="s">
        <v>156</v>
      </c>
      <c r="M51" s="4" t="str">
        <f>SUBSTITUTE(IF(L51="","",'Root Material'!$C$2&amp;"_"&amp;B51&amp;"_"&amp;E51&amp;"_"&amp;L51)," ","_")</f>
        <v>VFT-macro_Tools_PCD-tipped_indexable_insert_16mm_Yes</v>
      </c>
      <c r="N51" s="75" t="s">
        <v>183</v>
      </c>
      <c r="O51" s="88" t="s">
        <v>87</v>
      </c>
      <c r="P51" s="88" t="s">
        <v>87</v>
      </c>
      <c r="Q51" s="88" t="s">
        <v>87</v>
      </c>
      <c r="R51" s="88" t="s">
        <v>87</v>
      </c>
      <c r="S51" s="88" t="s">
        <v>87</v>
      </c>
      <c r="T51" s="88" t="s">
        <v>87</v>
      </c>
      <c r="U51" s="88" t="s">
        <v>87</v>
      </c>
      <c r="V51" s="88" t="s">
        <v>87</v>
      </c>
      <c r="W51" s="88" t="s">
        <v>87</v>
      </c>
      <c r="X51" s="88" t="s">
        <v>87</v>
      </c>
      <c r="Y51" s="88" t="s">
        <v>87</v>
      </c>
      <c r="Z51" s="19" t="s">
        <v>87</v>
      </c>
      <c r="AA51" s="19" t="s">
        <v>87</v>
      </c>
      <c r="AB51" s="19" t="s">
        <v>87</v>
      </c>
      <c r="AC51" s="19" t="s">
        <v>87</v>
      </c>
      <c r="AD51" s="19" t="s">
        <v>87</v>
      </c>
      <c r="AE51" s="19" t="s">
        <v>87</v>
      </c>
      <c r="AF51" s="19" t="s">
        <v>87</v>
      </c>
      <c r="AG51" s="19" t="s">
        <v>87</v>
      </c>
      <c r="AH51" s="19" t="s">
        <v>87</v>
      </c>
      <c r="AK51" s="19" t="s">
        <v>304</v>
      </c>
      <c r="BV51" s="5" t="str">
        <f t="shared" si="6"/>
        <v>Yes</v>
      </c>
      <c r="BW51" s="18"/>
      <c r="BY51" s="10"/>
      <c r="BZ51" s="9"/>
    </row>
    <row r="52" spans="1:78" ht="15" customHeight="1">
      <c r="B52" s="2" t="str">
        <f t="shared" si="4"/>
        <v>Tools</v>
      </c>
      <c r="C52" s="2" t="str">
        <f>SUBSTITUTE(IF(A52="","",'Root Material'!$C$2&amp;"_Group_"&amp;A52)," ","_")</f>
        <v/>
      </c>
      <c r="D52" s="77" t="s">
        <v>184</v>
      </c>
      <c r="E52" s="3" t="str">
        <f t="shared" si="2"/>
        <v>Engraving pin, spare</v>
      </c>
      <c r="F52" s="3" t="str">
        <f>SUBSTITUTE(IF(D52="","",'Root Material'!$C$2&amp;"_"&amp;B52&amp;"_"&amp;D52)," ","_")</f>
        <v>VFT-macro_Tools_Engraving_pin,_spare</v>
      </c>
      <c r="G52" s="3" t="s">
        <v>84</v>
      </c>
      <c r="H52" s="12"/>
      <c r="I52" s="14"/>
      <c r="J52" s="76" t="s">
        <v>85</v>
      </c>
      <c r="K52" s="14"/>
      <c r="L52" s="20"/>
      <c r="M52" s="4" t="str">
        <f>SUBSTITUTE(IF(L52="","",'Root Material'!$C$2&amp;"_"&amp;B52&amp;"_"&amp;E52&amp;"_"&amp;L52)," ","_")</f>
        <v/>
      </c>
      <c r="O52" s="88" t="s">
        <v>273</v>
      </c>
      <c r="P52" s="88" t="s">
        <v>87</v>
      </c>
      <c r="Q52" s="88" t="s">
        <v>87</v>
      </c>
      <c r="R52" s="88" t="s">
        <v>87</v>
      </c>
      <c r="S52" s="88" t="s">
        <v>87</v>
      </c>
      <c r="T52" s="88" t="s">
        <v>87</v>
      </c>
      <c r="U52" s="88" t="s">
        <v>87</v>
      </c>
      <c r="V52" s="88" t="s">
        <v>87</v>
      </c>
      <c r="W52" s="88" t="s">
        <v>87</v>
      </c>
      <c r="X52" s="88" t="s">
        <v>87</v>
      </c>
      <c r="Y52" s="88" t="s">
        <v>87</v>
      </c>
      <c r="Z52" s="19" t="s">
        <v>87</v>
      </c>
      <c r="AA52" s="19" t="s">
        <v>87</v>
      </c>
      <c r="AB52" s="19" t="s">
        <v>87</v>
      </c>
      <c r="AC52" s="19" t="s">
        <v>87</v>
      </c>
      <c r="AD52" s="19" t="s">
        <v>87</v>
      </c>
      <c r="AE52" s="19" t="s">
        <v>87</v>
      </c>
      <c r="AF52" s="19" t="s">
        <v>87</v>
      </c>
      <c r="AG52" s="19" t="s">
        <v>87</v>
      </c>
      <c r="AH52" s="19" t="s">
        <v>87</v>
      </c>
      <c r="BV52" s="5" t="str">
        <f t="shared" si="6"/>
        <v>Engraving pin, spare</v>
      </c>
      <c r="BW52" s="18"/>
      <c r="BY52" s="9"/>
    </row>
    <row r="53" spans="1:78" ht="15" customHeight="1">
      <c r="B53" s="2" t="str">
        <f t="shared" si="4"/>
        <v>Tools</v>
      </c>
      <c r="C53" s="2" t="str">
        <f>SUBSTITUTE(IF(A53="","",'Root Material'!$C$2&amp;"_Group_"&amp;A53)," ","_")</f>
        <v/>
      </c>
      <c r="D53" s="9"/>
      <c r="E53" s="3" t="str">
        <f t="shared" si="2"/>
        <v>Engraving pin, spare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79" t="s">
        <v>155</v>
      </c>
      <c r="M53" s="4" t="str">
        <f>SUBSTITUTE(IF(L53="","",'Root Material'!$C$2&amp;"_"&amp;B53&amp;"_"&amp;E53&amp;"_"&amp;L53)," ","_")</f>
        <v>VFT-macro_Tools_Engraving_pin,_spare_No</v>
      </c>
      <c r="O53" s="88" t="s">
        <v>87</v>
      </c>
      <c r="P53" s="88" t="s">
        <v>87</v>
      </c>
      <c r="Q53" s="88" t="s">
        <v>87</v>
      </c>
      <c r="R53" s="88" t="s">
        <v>87</v>
      </c>
      <c r="S53" s="88" t="s">
        <v>87</v>
      </c>
      <c r="T53" s="88" t="s">
        <v>87</v>
      </c>
      <c r="U53" s="88" t="s">
        <v>87</v>
      </c>
      <c r="V53" s="88" t="s">
        <v>87</v>
      </c>
      <c r="W53" s="88" t="s">
        <v>87</v>
      </c>
      <c r="X53" s="88" t="s">
        <v>87</v>
      </c>
      <c r="Y53" s="88" t="s">
        <v>87</v>
      </c>
      <c r="Z53" s="19" t="s">
        <v>87</v>
      </c>
      <c r="AA53" s="19" t="s">
        <v>87</v>
      </c>
      <c r="AB53" s="19" t="s">
        <v>87</v>
      </c>
      <c r="AC53" s="19" t="s">
        <v>87</v>
      </c>
      <c r="AD53" s="19" t="s">
        <v>87</v>
      </c>
      <c r="AE53" s="19" t="s">
        <v>87</v>
      </c>
      <c r="AF53" s="19" t="s">
        <v>87</v>
      </c>
      <c r="AG53" s="19" t="s">
        <v>87</v>
      </c>
      <c r="AH53" s="19" t="s">
        <v>87</v>
      </c>
      <c r="AK53" s="19" t="s">
        <v>304</v>
      </c>
      <c r="BV53" s="5" t="str">
        <f t="shared" si="6"/>
        <v>No</v>
      </c>
      <c r="BW53" s="18"/>
      <c r="BY53" s="9"/>
    </row>
    <row r="54" spans="1:78" ht="15" customHeight="1">
      <c r="B54" s="2" t="str">
        <f t="shared" si="4"/>
        <v>Tools</v>
      </c>
      <c r="C54" s="2" t="str">
        <f>SUBSTITUTE(IF(A54="","",'Root Material'!$C$2&amp;"_Group_"&amp;A54)," ","_")</f>
        <v/>
      </c>
      <c r="D54" s="10"/>
      <c r="E54" s="3" t="str">
        <f t="shared" si="2"/>
        <v>Engraving pin, spare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75" t="s">
        <v>156</v>
      </c>
      <c r="M54" s="4" t="str">
        <f>SUBSTITUTE(IF(L54="","",'Root Material'!$C$2&amp;"_"&amp;B54&amp;"_"&amp;E54&amp;"_"&amp;L54)," ","_")</f>
        <v>VFT-macro_Tools_Engraving_pin,_spare_Yes</v>
      </c>
      <c r="N54" s="75" t="s">
        <v>185</v>
      </c>
      <c r="O54" s="88" t="s">
        <v>87</v>
      </c>
      <c r="P54" s="88" t="s">
        <v>87</v>
      </c>
      <c r="Q54" s="88" t="s">
        <v>87</v>
      </c>
      <c r="R54" s="88" t="s">
        <v>87</v>
      </c>
      <c r="S54" s="88" t="s">
        <v>87</v>
      </c>
      <c r="T54" s="88" t="s">
        <v>87</v>
      </c>
      <c r="U54" s="88" t="s">
        <v>87</v>
      </c>
      <c r="V54" s="88" t="s">
        <v>87</v>
      </c>
      <c r="W54" s="88" t="s">
        <v>87</v>
      </c>
      <c r="X54" s="88" t="s">
        <v>87</v>
      </c>
      <c r="Y54" s="88" t="s">
        <v>87</v>
      </c>
      <c r="Z54" s="19" t="s">
        <v>87</v>
      </c>
      <c r="AA54" s="19" t="s">
        <v>87</v>
      </c>
      <c r="AB54" s="19" t="s">
        <v>87</v>
      </c>
      <c r="AC54" s="19" t="s">
        <v>87</v>
      </c>
      <c r="AD54" s="19" t="s">
        <v>87</v>
      </c>
      <c r="AE54" s="19" t="s">
        <v>87</v>
      </c>
      <c r="AF54" s="19" t="s">
        <v>87</v>
      </c>
      <c r="AG54" s="19" t="s">
        <v>87</v>
      </c>
      <c r="AH54" s="19" t="s">
        <v>87</v>
      </c>
      <c r="AK54" s="19" t="s">
        <v>304</v>
      </c>
      <c r="BV54" s="5" t="str">
        <f t="shared" si="6"/>
        <v>Yes</v>
      </c>
      <c r="BW54" s="18"/>
      <c r="BY54" s="10"/>
    </row>
    <row r="55" spans="1:78" ht="15" customHeight="1">
      <c r="A55" s="78" t="s">
        <v>269</v>
      </c>
      <c r="B55" s="2" t="str">
        <f t="shared" si="4"/>
        <v>Calibration &amp; Set Up Tools</v>
      </c>
      <c r="C55" s="2" t="str">
        <f>SUBSTITUTE(IF(A55="","",'Root Material'!$C$2&amp;"_Group_"&amp;A55)," ","_")</f>
        <v>VFT-macro_Group_Calibration_&amp;_Set_Up_Tools</v>
      </c>
      <c r="D55" s="9"/>
      <c r="E55" s="3" t="str">
        <f t="shared" si="2"/>
        <v>Engraving pin, spare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O55" s="88" t="s">
        <v>87</v>
      </c>
      <c r="P55" s="88" t="s">
        <v>87</v>
      </c>
      <c r="Q55" s="88" t="s">
        <v>87</v>
      </c>
      <c r="R55" s="88" t="s">
        <v>87</v>
      </c>
      <c r="S55" s="88" t="s">
        <v>87</v>
      </c>
      <c r="T55" s="88" t="s">
        <v>87</v>
      </c>
      <c r="U55" s="88" t="s">
        <v>87</v>
      </c>
      <c r="V55" s="88" t="s">
        <v>87</v>
      </c>
      <c r="W55" s="88" t="s">
        <v>87</v>
      </c>
      <c r="X55" s="88" t="s">
        <v>87</v>
      </c>
      <c r="Y55" s="88" t="s">
        <v>87</v>
      </c>
      <c r="Z55" s="19" t="s">
        <v>87</v>
      </c>
      <c r="AA55" s="19" t="s">
        <v>87</v>
      </c>
      <c r="AB55" s="19" t="s">
        <v>87</v>
      </c>
      <c r="AC55" s="19" t="s">
        <v>87</v>
      </c>
      <c r="AD55" s="19" t="s">
        <v>87</v>
      </c>
      <c r="AE55" s="19" t="s">
        <v>87</v>
      </c>
      <c r="AF55" s="19" t="s">
        <v>87</v>
      </c>
      <c r="AG55" s="19" t="s">
        <v>87</v>
      </c>
      <c r="AH55" s="19" t="s">
        <v>87</v>
      </c>
      <c r="BV55" s="5" t="str">
        <f t="shared" si="6"/>
        <v>Calibration &amp; Set Up Tools</v>
      </c>
      <c r="BW55" s="18"/>
      <c r="BY55" s="9"/>
    </row>
    <row r="56" spans="1:78" ht="15" customHeight="1">
      <c r="B56" s="2" t="str">
        <f t="shared" si="4"/>
        <v>Calibration &amp; Set Up Tools</v>
      </c>
      <c r="C56" s="2" t="str">
        <f>SUBSTITUTE(IF(A56="","",'Root Material'!$C$2&amp;"_Group_"&amp;A56)," ","_")</f>
        <v/>
      </c>
      <c r="D56" s="77" t="s">
        <v>186</v>
      </c>
      <c r="E56" s="3" t="str">
        <f t="shared" si="2"/>
        <v>Axis adjustment equipment</v>
      </c>
      <c r="F56" s="3" t="str">
        <f>SUBSTITUTE(IF(D56="","",'Root Material'!$C$2&amp;"_"&amp;B56&amp;"_"&amp;D56)," ","_")</f>
        <v>VFT-macro_Calibration_&amp;_Set_Up_Tools_Axis_adjustment_equipment</v>
      </c>
      <c r="G56" s="3" t="s">
        <v>84</v>
      </c>
      <c r="H56" s="12"/>
      <c r="I56" s="14" t="s">
        <v>85</v>
      </c>
      <c r="J56" s="76" t="s">
        <v>85</v>
      </c>
      <c r="K56" s="14"/>
      <c r="L56" s="20"/>
      <c r="M56" s="4" t="str">
        <f>SUBSTITUTE(IF(L56="","",'Root Material'!$C$2&amp;"_"&amp;B56&amp;"_"&amp;E56&amp;"_"&amp;L56)," ","_")</f>
        <v/>
      </c>
      <c r="O56" s="88" t="s">
        <v>87</v>
      </c>
      <c r="P56" s="88" t="s">
        <v>87</v>
      </c>
      <c r="Q56" s="88" t="s">
        <v>87</v>
      </c>
      <c r="R56" s="88" t="s">
        <v>87</v>
      </c>
      <c r="S56" s="88" t="s">
        <v>87</v>
      </c>
      <c r="T56" s="88" t="s">
        <v>87</v>
      </c>
      <c r="U56" s="88" t="s">
        <v>87</v>
      </c>
      <c r="V56" s="88" t="s">
        <v>87</v>
      </c>
      <c r="W56" s="88" t="s">
        <v>87</v>
      </c>
      <c r="X56" s="88" t="s">
        <v>87</v>
      </c>
      <c r="Y56" s="88" t="s">
        <v>87</v>
      </c>
      <c r="Z56" s="19" t="s">
        <v>87</v>
      </c>
      <c r="AA56" s="19" t="s">
        <v>87</v>
      </c>
      <c r="AB56" s="19" t="s">
        <v>87</v>
      </c>
      <c r="AC56" s="19" t="s">
        <v>87</v>
      </c>
      <c r="AD56" s="19" t="s">
        <v>87</v>
      </c>
      <c r="AE56" s="19" t="s">
        <v>87</v>
      </c>
      <c r="AF56" s="19" t="s">
        <v>87</v>
      </c>
      <c r="AG56" s="19" t="s">
        <v>87</v>
      </c>
      <c r="AH56" s="19" t="s">
        <v>87</v>
      </c>
      <c r="BV56" s="5" t="str">
        <f t="shared" si="6"/>
        <v>Axis adjustment equipment</v>
      </c>
      <c r="BW56" s="18"/>
      <c r="BY56" s="9"/>
    </row>
    <row r="57" spans="1:78" ht="15" customHeight="1">
      <c r="B57" s="2" t="str">
        <f t="shared" si="4"/>
        <v>Calibration &amp; Set Up Tools</v>
      </c>
      <c r="C57" s="2" t="str">
        <f>SUBSTITUTE(IF(A57="","",'Root Material'!$C$2&amp;"_Group_"&amp;A57)," ","_")</f>
        <v/>
      </c>
      <c r="D57" s="10"/>
      <c r="E57" s="3" t="str">
        <f t="shared" si="2"/>
        <v>Axis adjustment equipment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75" t="s">
        <v>155</v>
      </c>
      <c r="M57" s="4" t="str">
        <f>SUBSTITUTE(IF(L57="","",'Root Material'!$C$2&amp;"_"&amp;B57&amp;"_"&amp;E57&amp;"_"&amp;L57)," ","_")</f>
        <v>VFT-macro_Calibration_&amp;_Set_Up_Tools_Axis_adjustment_equipment_No</v>
      </c>
      <c r="O57" s="88" t="s">
        <v>87</v>
      </c>
      <c r="P57" s="88" t="s">
        <v>87</v>
      </c>
      <c r="Q57" s="88" t="s">
        <v>87</v>
      </c>
      <c r="R57" s="88" t="s">
        <v>87</v>
      </c>
      <c r="S57" s="88" t="s">
        <v>87</v>
      </c>
      <c r="T57" s="88" t="s">
        <v>87</v>
      </c>
      <c r="U57" s="88" t="s">
        <v>87</v>
      </c>
      <c r="V57" s="88" t="s">
        <v>87</v>
      </c>
      <c r="W57" s="88" t="s">
        <v>87</v>
      </c>
      <c r="X57" s="88" t="s">
        <v>87</v>
      </c>
      <c r="Y57" s="88" t="s">
        <v>87</v>
      </c>
      <c r="Z57" s="19" t="s">
        <v>87</v>
      </c>
      <c r="AA57" s="19" t="s">
        <v>87</v>
      </c>
      <c r="AB57" s="19" t="s">
        <v>87</v>
      </c>
      <c r="AC57" s="19" t="s">
        <v>87</v>
      </c>
      <c r="AD57" s="19" t="s">
        <v>87</v>
      </c>
      <c r="AE57" s="19" t="s">
        <v>87</v>
      </c>
      <c r="AF57" s="19" t="s">
        <v>87</v>
      </c>
      <c r="AG57" s="19" t="s">
        <v>87</v>
      </c>
      <c r="AH57" s="19" t="s">
        <v>87</v>
      </c>
      <c r="AK57" s="19" t="s">
        <v>304</v>
      </c>
      <c r="BV57" s="5" t="str">
        <f t="shared" si="6"/>
        <v>No</v>
      </c>
      <c r="BW57" s="18"/>
      <c r="BY57" s="10"/>
    </row>
    <row r="58" spans="1:78" ht="15" customHeight="1">
      <c r="B58" s="2" t="str">
        <f t="shared" si="4"/>
        <v>Calibration &amp; Set Up Tools</v>
      </c>
      <c r="C58" s="2" t="str">
        <f>SUBSTITUTE(IF(A58="","",'Root Material'!$C$2&amp;"_Group_"&amp;A58)," ","_")</f>
        <v/>
      </c>
      <c r="D58" s="9"/>
      <c r="E58" s="3" t="str">
        <f t="shared" si="2"/>
        <v>Axis adjustment equipment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79" t="s">
        <v>156</v>
      </c>
      <c r="M58" s="4" t="str">
        <f>SUBSTITUTE(IF(L58="","",'Root Material'!$C$2&amp;"_"&amp;B58&amp;"_"&amp;E58&amp;"_"&amp;L58)," ","_")</f>
        <v>VFT-macro_Calibration_&amp;_Set_Up_Tools_Axis_adjustment_equipment_Yes</v>
      </c>
      <c r="N58" s="75" t="s">
        <v>187</v>
      </c>
      <c r="O58" s="88" t="s">
        <v>87</v>
      </c>
      <c r="P58" s="88" t="s">
        <v>87</v>
      </c>
      <c r="Q58" s="88" t="s">
        <v>87</v>
      </c>
      <c r="R58" s="88" t="s">
        <v>87</v>
      </c>
      <c r="S58" s="88" t="s">
        <v>87</v>
      </c>
      <c r="T58" s="88" t="s">
        <v>87</v>
      </c>
      <c r="U58" s="88" t="s">
        <v>87</v>
      </c>
      <c r="V58" s="88" t="s">
        <v>87</v>
      </c>
      <c r="W58" s="88" t="s">
        <v>87</v>
      </c>
      <c r="X58" s="88" t="s">
        <v>87</v>
      </c>
      <c r="Y58" s="88" t="s">
        <v>87</v>
      </c>
      <c r="Z58" s="19" t="s">
        <v>87</v>
      </c>
      <c r="AA58" s="19" t="s">
        <v>87</v>
      </c>
      <c r="AB58" s="19" t="s">
        <v>87</v>
      </c>
      <c r="AC58" s="19" t="s">
        <v>87</v>
      </c>
      <c r="AD58" s="19" t="s">
        <v>87</v>
      </c>
      <c r="AE58" s="19" t="s">
        <v>87</v>
      </c>
      <c r="AF58" s="19" t="s">
        <v>87</v>
      </c>
      <c r="AG58" s="19" t="s">
        <v>87</v>
      </c>
      <c r="AH58" s="19" t="s">
        <v>87</v>
      </c>
      <c r="AK58" s="19" t="s">
        <v>304</v>
      </c>
      <c r="BV58" s="5" t="str">
        <f t="shared" si="6"/>
        <v>Yes</v>
      </c>
      <c r="BW58" s="18"/>
      <c r="BY58" s="9"/>
    </row>
    <row r="59" spans="1:78" ht="15" customHeight="1">
      <c r="B59" s="2" t="str">
        <f t="shared" si="4"/>
        <v>Calibration &amp; Set Up Tools</v>
      </c>
      <c r="C59" s="2" t="str">
        <f>SUBSTITUTE(IF(A59="","",'Root Material'!$C$2&amp;"_Group_"&amp;A59)," ","_")</f>
        <v/>
      </c>
      <c r="D59" s="10" t="s">
        <v>195</v>
      </c>
      <c r="E59" s="3" t="str">
        <f t="shared" si="2"/>
        <v>Diamond Setup Kit</v>
      </c>
      <c r="F59" s="3" t="str">
        <f>SUBSTITUTE(IF(D59="","",'Root Material'!$C$2&amp;"_"&amp;B59&amp;"_"&amp;D59)," ","_")</f>
        <v>VFT-macro_Calibration_&amp;_Set_Up_Tools_Diamond_Setup_Kit</v>
      </c>
      <c r="G59" s="3" t="s">
        <v>84</v>
      </c>
      <c r="H59" s="12"/>
      <c r="I59" s="14"/>
      <c r="J59" s="76" t="s">
        <v>85</v>
      </c>
      <c r="K59" s="14"/>
      <c r="M59" s="4" t="str">
        <f>SUBSTITUTE(IF(L59="","",'Root Material'!$C$2&amp;"_"&amp;B59&amp;"_"&amp;E59&amp;"_"&amp;L59)," ","_")</f>
        <v/>
      </c>
      <c r="O59" s="88" t="s">
        <v>87</v>
      </c>
      <c r="P59" s="88" t="s">
        <v>87</v>
      </c>
      <c r="Q59" s="88" t="s">
        <v>87</v>
      </c>
      <c r="R59" s="88" t="s">
        <v>87</v>
      </c>
      <c r="S59" s="88" t="s">
        <v>87</v>
      </c>
      <c r="T59" s="88" t="s">
        <v>87</v>
      </c>
      <c r="U59" s="88" t="s">
        <v>87</v>
      </c>
      <c r="V59" s="88" t="s">
        <v>87</v>
      </c>
      <c r="W59" s="88" t="s">
        <v>87</v>
      </c>
      <c r="X59" s="88" t="s">
        <v>87</v>
      </c>
      <c r="Y59" s="88" t="s">
        <v>87</v>
      </c>
      <c r="Z59" s="19" t="s">
        <v>87</v>
      </c>
      <c r="AA59" s="19" t="s">
        <v>87</v>
      </c>
      <c r="AB59" s="19" t="s">
        <v>87</v>
      </c>
      <c r="AC59" s="19" t="s">
        <v>87</v>
      </c>
      <c r="AD59" s="19" t="s">
        <v>87</v>
      </c>
      <c r="AE59" s="19" t="s">
        <v>87</v>
      </c>
      <c r="AF59" s="19" t="s">
        <v>87</v>
      </c>
      <c r="AG59" s="19" t="s">
        <v>87</v>
      </c>
      <c r="AH59" s="19" t="s">
        <v>87</v>
      </c>
      <c r="BV59" s="5" t="str">
        <f>IF(AND(L59&lt;&gt;"true",L59&lt;&gt;"false"),A59&amp;D59&amp;L59,"")</f>
        <v>Diamond Setup Kit</v>
      </c>
      <c r="BW59" s="18"/>
      <c r="BY59" s="10"/>
    </row>
    <row r="60" spans="1:78" ht="15" customHeight="1">
      <c r="B60" s="2" t="str">
        <f t="shared" si="4"/>
        <v>Calibration &amp; Set Up Tools</v>
      </c>
      <c r="C60" s="2" t="str">
        <f>SUBSTITUTE(IF(A60="","",'Root Material'!$C$2&amp;"_Group_"&amp;A60)," ","_")</f>
        <v/>
      </c>
      <c r="D60" s="9"/>
      <c r="E60" s="3" t="str">
        <f t="shared" si="2"/>
        <v>Diamond Setup Kit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79" t="s">
        <v>155</v>
      </c>
      <c r="M60" s="4" t="str">
        <f>SUBSTITUTE(IF(L60="","",'Root Material'!$C$2&amp;"_"&amp;B60&amp;"_"&amp;E60&amp;"_"&amp;L60)," ","_")</f>
        <v>VFT-macro_Calibration_&amp;_Set_Up_Tools_Diamond_Setup_Kit_No</v>
      </c>
      <c r="O60" s="88" t="s">
        <v>87</v>
      </c>
      <c r="P60" s="88" t="s">
        <v>87</v>
      </c>
      <c r="Q60" s="88" t="s">
        <v>87</v>
      </c>
      <c r="R60" s="88" t="s">
        <v>87</v>
      </c>
      <c r="S60" s="88" t="s">
        <v>87</v>
      </c>
      <c r="T60" s="88" t="s">
        <v>87</v>
      </c>
      <c r="U60" s="88" t="s">
        <v>87</v>
      </c>
      <c r="V60" s="88" t="s">
        <v>87</v>
      </c>
      <c r="W60" s="88" t="s">
        <v>87</v>
      </c>
      <c r="X60" s="88" t="s">
        <v>87</v>
      </c>
      <c r="Y60" s="88" t="s">
        <v>87</v>
      </c>
      <c r="Z60" s="19" t="s">
        <v>87</v>
      </c>
      <c r="AA60" s="19" t="s">
        <v>87</v>
      </c>
      <c r="AB60" s="19" t="s">
        <v>87</v>
      </c>
      <c r="AC60" s="19" t="s">
        <v>87</v>
      </c>
      <c r="AD60" s="19" t="s">
        <v>87</v>
      </c>
      <c r="AE60" s="19" t="s">
        <v>87</v>
      </c>
      <c r="AF60" s="19" t="s">
        <v>87</v>
      </c>
      <c r="AG60" s="19" t="s">
        <v>87</v>
      </c>
      <c r="AH60" s="19" t="s">
        <v>87</v>
      </c>
      <c r="AK60" s="75" t="s">
        <v>326</v>
      </c>
      <c r="BV60" s="5" t="str">
        <f>IF(AND(L60&lt;&gt;"true",L60&lt;&gt;"false"),A60&amp;D60&amp;L60,"")</f>
        <v>No</v>
      </c>
      <c r="BW60" s="18"/>
      <c r="BY60" s="9"/>
    </row>
    <row r="61" spans="1:78" ht="15" customHeight="1">
      <c r="B61" s="2" t="str">
        <f t="shared" si="4"/>
        <v>Calibration &amp; Set Up Tools</v>
      </c>
      <c r="C61" s="2" t="str">
        <f>SUBSTITUTE(IF(A61="","",'Root Material'!$C$2&amp;"_Group_"&amp;A61)," ","_")</f>
        <v/>
      </c>
      <c r="D61" s="9"/>
      <c r="E61" s="3" t="str">
        <f t="shared" si="2"/>
        <v>Diamond Setup Kit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79" t="s">
        <v>156</v>
      </c>
      <c r="M61" s="4" t="str">
        <f>SUBSTITUTE(IF(L61="","",'Root Material'!$C$2&amp;"_"&amp;B61&amp;"_"&amp;E61&amp;"_"&amp;L61)," ","_")</f>
        <v>VFT-macro_Calibration_&amp;_Set_Up_Tools_Diamond_Setup_Kit_Yes</v>
      </c>
      <c r="N61" s="75" t="s">
        <v>196</v>
      </c>
      <c r="O61" s="88" t="s">
        <v>87</v>
      </c>
      <c r="P61" s="88" t="s">
        <v>87</v>
      </c>
      <c r="Q61" s="88" t="s">
        <v>87</v>
      </c>
      <c r="R61" s="88" t="s">
        <v>87</v>
      </c>
      <c r="S61" s="88" t="s">
        <v>87</v>
      </c>
      <c r="T61" s="88" t="s">
        <v>87</v>
      </c>
      <c r="U61" s="88" t="s">
        <v>87</v>
      </c>
      <c r="V61" s="88" t="s">
        <v>87</v>
      </c>
      <c r="W61" s="88" t="s">
        <v>87</v>
      </c>
      <c r="X61" s="88" t="s">
        <v>87</v>
      </c>
      <c r="Y61" s="88" t="s">
        <v>87</v>
      </c>
      <c r="Z61" s="19" t="s">
        <v>87</v>
      </c>
      <c r="AA61" s="19" t="s">
        <v>87</v>
      </c>
      <c r="AB61" s="19" t="s">
        <v>87</v>
      </c>
      <c r="AC61" s="19" t="s">
        <v>87</v>
      </c>
      <c r="AD61" s="19" t="s">
        <v>87</v>
      </c>
      <c r="AE61" s="19" t="s">
        <v>87</v>
      </c>
      <c r="AF61" s="19" t="s">
        <v>87</v>
      </c>
      <c r="AG61" s="19" t="s">
        <v>87</v>
      </c>
      <c r="AH61" s="19" t="s">
        <v>87</v>
      </c>
      <c r="AK61" s="75" t="s">
        <v>326</v>
      </c>
      <c r="BV61" s="5" t="str">
        <f>IF(AND(L61&lt;&gt;"true",L61&lt;&gt;"false"),A61&amp;D61&amp;L61,"")</f>
        <v>Yes</v>
      </c>
      <c r="BW61" s="18"/>
      <c r="BY61" s="9"/>
    </row>
    <row r="62" spans="1:78" ht="15" customHeight="1">
      <c r="B62" s="2" t="str">
        <f t="shared" si="4"/>
        <v>Calibration &amp; Set Up Tools</v>
      </c>
      <c r="C62" s="2" t="str">
        <f>SUBSTITUTE(IF(A62="","",'Root Material'!$C$2&amp;"_Group_"&amp;A62)," ","_")</f>
        <v/>
      </c>
      <c r="D62" s="10" t="s">
        <v>197</v>
      </c>
      <c r="E62" s="3" t="str">
        <f t="shared" si="2"/>
        <v>Torque wench for adjusting tips and blades</v>
      </c>
      <c r="F62" s="3" t="str">
        <f>SUBSTITUTE(IF(D62="","",'Root Material'!$C$2&amp;"_"&amp;B62&amp;"_"&amp;D62)," ","_")</f>
        <v>VFT-macro_Calibration_&amp;_Set_Up_Tools_Torque_wench_for_adjusting_tips_and_blades</v>
      </c>
      <c r="G62" s="3" t="s">
        <v>84</v>
      </c>
      <c r="H62" s="12"/>
      <c r="I62" s="14"/>
      <c r="J62" s="76" t="s">
        <v>85</v>
      </c>
      <c r="K62" s="14"/>
      <c r="M62" s="4" t="str">
        <f>SUBSTITUTE(IF(L62="","",'Root Material'!$C$2&amp;"_"&amp;B62&amp;"_"&amp;E62&amp;"_"&amp;L62)," ","_")</f>
        <v/>
      </c>
      <c r="O62" s="88" t="s">
        <v>87</v>
      </c>
      <c r="P62" s="88" t="s">
        <v>87</v>
      </c>
      <c r="Q62" s="88" t="s">
        <v>87</v>
      </c>
      <c r="R62" s="88" t="s">
        <v>87</v>
      </c>
      <c r="S62" s="88" t="s">
        <v>87</v>
      </c>
      <c r="T62" s="88" t="s">
        <v>87</v>
      </c>
      <c r="U62" s="88" t="s">
        <v>87</v>
      </c>
      <c r="V62" s="88" t="s">
        <v>87</v>
      </c>
      <c r="W62" s="88" t="s">
        <v>87</v>
      </c>
      <c r="X62" s="88" t="s">
        <v>87</v>
      </c>
      <c r="Y62" s="88" t="s">
        <v>87</v>
      </c>
      <c r="Z62" s="19" t="s">
        <v>87</v>
      </c>
      <c r="AA62" s="19" t="s">
        <v>87</v>
      </c>
      <c r="AB62" s="19" t="s">
        <v>87</v>
      </c>
      <c r="AC62" s="19" t="s">
        <v>87</v>
      </c>
      <c r="AD62" s="19" t="s">
        <v>87</v>
      </c>
      <c r="AE62" s="19" t="s">
        <v>87</v>
      </c>
      <c r="AF62" s="19" t="s">
        <v>87</v>
      </c>
      <c r="AG62" s="19" t="s">
        <v>87</v>
      </c>
      <c r="AH62" s="19" t="s">
        <v>87</v>
      </c>
      <c r="BV62" s="5" t="str">
        <f t="shared" ref="BV62" si="7">IF(AND(L62&lt;&gt;"true",L62&lt;&gt;"false"),A62&amp;D62&amp;L62,"")</f>
        <v>Torque wench for adjusting tips and blades</v>
      </c>
      <c r="BW62" s="18"/>
      <c r="BY62" s="10"/>
    </row>
    <row r="63" spans="1:78" ht="15" customHeight="1">
      <c r="B63" s="2" t="str">
        <f t="shared" si="4"/>
        <v>Calibration &amp; Set Up Tools</v>
      </c>
      <c r="C63" s="2" t="str">
        <f>SUBSTITUTE(IF(A63="","",'Root Material'!$C$2&amp;"_Group_"&amp;A63)," ","_")</f>
        <v/>
      </c>
      <c r="D63" s="9"/>
      <c r="E63" s="3" t="str">
        <f t="shared" si="2"/>
        <v>Torque wench for adjusting tips and blades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79" t="s">
        <v>155</v>
      </c>
      <c r="M63" s="4" t="str">
        <f>SUBSTITUTE(IF(L63="","",'Root Material'!$C$2&amp;"_"&amp;B63&amp;"_"&amp;E63&amp;"_"&amp;L63)," ","_")</f>
        <v>VFT-macro_Calibration_&amp;_Set_Up_Tools_Torque_wench_for_adjusting_tips_and_blades_No</v>
      </c>
      <c r="O63" s="88" t="s">
        <v>87</v>
      </c>
      <c r="P63" s="88" t="s">
        <v>87</v>
      </c>
      <c r="Q63" s="88" t="s">
        <v>87</v>
      </c>
      <c r="R63" s="88" t="s">
        <v>87</v>
      </c>
      <c r="S63" s="88" t="s">
        <v>87</v>
      </c>
      <c r="T63" s="88" t="s">
        <v>87</v>
      </c>
      <c r="U63" s="88" t="s">
        <v>87</v>
      </c>
      <c r="V63" s="88" t="s">
        <v>87</v>
      </c>
      <c r="W63" s="88" t="s">
        <v>87</v>
      </c>
      <c r="X63" s="88" t="s">
        <v>87</v>
      </c>
      <c r="Y63" s="88" t="s">
        <v>87</v>
      </c>
      <c r="Z63" s="19" t="s">
        <v>87</v>
      </c>
      <c r="AA63" s="19" t="s">
        <v>87</v>
      </c>
      <c r="AB63" s="19" t="s">
        <v>87</v>
      </c>
      <c r="AC63" s="19" t="s">
        <v>87</v>
      </c>
      <c r="AD63" s="19" t="s">
        <v>87</v>
      </c>
      <c r="AE63" s="19" t="s">
        <v>87</v>
      </c>
      <c r="AF63" s="19" t="s">
        <v>87</v>
      </c>
      <c r="AG63" s="19" t="s">
        <v>87</v>
      </c>
      <c r="AH63" s="19" t="s">
        <v>87</v>
      </c>
      <c r="AK63" s="19" t="s">
        <v>304</v>
      </c>
      <c r="BV63" s="5" t="str">
        <f>IF(AND(L63&lt;&gt;"true",L63&lt;&gt;"false"),A63&amp;D63&amp;L63,"")</f>
        <v>No</v>
      </c>
      <c r="BW63" s="18"/>
      <c r="BY63" s="9"/>
    </row>
    <row r="64" spans="1:78" ht="15" customHeight="1">
      <c r="B64" s="2" t="str">
        <f t="shared" si="4"/>
        <v>Calibration &amp; Set Up Tools</v>
      </c>
      <c r="C64" s="2" t="str">
        <f>SUBSTITUTE(IF(A64="","",'Root Material'!$C$2&amp;"_Group_"&amp;A64)," ","_")</f>
        <v/>
      </c>
      <c r="D64" s="9"/>
      <c r="E64" s="3" t="str">
        <f t="shared" si="2"/>
        <v>Torque wench for adjusting tips and blades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79" t="s">
        <v>156</v>
      </c>
      <c r="M64" s="4" t="str">
        <f>SUBSTITUTE(IF(L64="","",'Root Material'!$C$2&amp;"_"&amp;B64&amp;"_"&amp;E64&amp;"_"&amp;L64)," ","_")</f>
        <v>VFT-macro_Calibration_&amp;_Set_Up_Tools_Torque_wench_for_adjusting_tips_and_blades_Yes</v>
      </c>
      <c r="N64" s="75" t="s">
        <v>198</v>
      </c>
      <c r="O64" s="88" t="s">
        <v>87</v>
      </c>
      <c r="P64" s="88" t="s">
        <v>87</v>
      </c>
      <c r="Q64" s="88" t="s">
        <v>87</v>
      </c>
      <c r="R64" s="88" t="s">
        <v>87</v>
      </c>
      <c r="S64" s="88" t="s">
        <v>87</v>
      </c>
      <c r="T64" s="88" t="s">
        <v>87</v>
      </c>
      <c r="U64" s="88" t="s">
        <v>87</v>
      </c>
      <c r="V64" s="88" t="s">
        <v>87</v>
      </c>
      <c r="W64" s="88" t="s">
        <v>87</v>
      </c>
      <c r="X64" s="88" t="s">
        <v>87</v>
      </c>
      <c r="Y64" s="88" t="s">
        <v>87</v>
      </c>
      <c r="Z64" s="19" t="s">
        <v>87</v>
      </c>
      <c r="AA64" s="19" t="s">
        <v>87</v>
      </c>
      <c r="AB64" s="19" t="s">
        <v>87</v>
      </c>
      <c r="AC64" s="19" t="s">
        <v>87</v>
      </c>
      <c r="AD64" s="19" t="s">
        <v>87</v>
      </c>
      <c r="AE64" s="19" t="s">
        <v>87</v>
      </c>
      <c r="AF64" s="19" t="s">
        <v>87</v>
      </c>
      <c r="AG64" s="19" t="s">
        <v>87</v>
      </c>
      <c r="AH64" s="19" t="s">
        <v>87</v>
      </c>
      <c r="AK64" s="19" t="s">
        <v>304</v>
      </c>
      <c r="BV64" s="5" t="str">
        <f>IF(AND(L64&lt;&gt;"true",L64&lt;&gt;"false"),A64&amp;D64&amp;L64,"")</f>
        <v>Yes</v>
      </c>
      <c r="BW64" s="18"/>
      <c r="BY64" s="9"/>
    </row>
    <row r="65" spans="1:78" ht="15" customHeight="1">
      <c r="B65" s="2" t="str">
        <f t="shared" si="4"/>
        <v>Calibration &amp; Set Up Tools</v>
      </c>
      <c r="C65" s="2" t="str">
        <f>SUBSTITUTE(IF(A65="","",'Root Material'!$C$2&amp;"_Group_"&amp;A65)," ","_")</f>
        <v/>
      </c>
      <c r="D65" s="77" t="s">
        <v>258</v>
      </c>
      <c r="E65" s="3" t="str">
        <f t="shared" si="2"/>
        <v>VFT Measuring Instrument package</v>
      </c>
      <c r="F65" s="3" t="str">
        <f>SUBSTITUTE(IF(D65="","",'Root Material'!$C$2&amp;"_"&amp;B65&amp;"_"&amp;D65)," ","_")</f>
        <v>VFT-macro_Calibration_&amp;_Set_Up_Tools_VFT_Measuring_Instrument_package</v>
      </c>
      <c r="G65" s="3" t="s">
        <v>84</v>
      </c>
      <c r="H65" s="12"/>
      <c r="I65" s="14"/>
      <c r="J65" s="76" t="s">
        <v>85</v>
      </c>
      <c r="K65" s="14"/>
      <c r="L65" s="20"/>
      <c r="M65" s="4" t="str">
        <f>SUBSTITUTE(IF(L65="","",'Root Material'!$C$2&amp;"_"&amp;B65&amp;"_"&amp;E65&amp;"_"&amp;L65)," ","_")</f>
        <v/>
      </c>
      <c r="O65" s="88" t="s">
        <v>87</v>
      </c>
      <c r="P65" s="88" t="s">
        <v>87</v>
      </c>
      <c r="Q65" s="88" t="s">
        <v>87</v>
      </c>
      <c r="R65" s="88" t="s">
        <v>87</v>
      </c>
      <c r="S65" s="88" t="s">
        <v>87</v>
      </c>
      <c r="T65" s="88" t="s">
        <v>87</v>
      </c>
      <c r="U65" s="88" t="s">
        <v>87</v>
      </c>
      <c r="V65" s="88" t="s">
        <v>87</v>
      </c>
      <c r="W65" s="88" t="s">
        <v>87</v>
      </c>
      <c r="X65" s="88" t="s">
        <v>87</v>
      </c>
      <c r="Y65" s="88" t="s">
        <v>87</v>
      </c>
      <c r="Z65" s="19" t="s">
        <v>87</v>
      </c>
      <c r="AA65" s="19" t="s">
        <v>87</v>
      </c>
      <c r="AB65" s="19" t="s">
        <v>87</v>
      </c>
      <c r="AC65" s="19" t="s">
        <v>87</v>
      </c>
      <c r="AD65" s="19" t="s">
        <v>87</v>
      </c>
      <c r="AE65" s="19" t="s">
        <v>87</v>
      </c>
      <c r="AF65" s="19" t="s">
        <v>87</v>
      </c>
      <c r="AG65" s="19" t="s">
        <v>87</v>
      </c>
      <c r="AH65" s="19" t="s">
        <v>87</v>
      </c>
      <c r="BV65" s="5" t="str">
        <f t="shared" si="6"/>
        <v>VFT Measuring Instrument package</v>
      </c>
      <c r="BW65" s="18"/>
      <c r="BY65" s="9"/>
    </row>
    <row r="66" spans="1:78" ht="15" customHeight="1">
      <c r="A66" s="9"/>
      <c r="B66" s="2" t="str">
        <f t="shared" si="4"/>
        <v>Calibration &amp; Set Up Tools</v>
      </c>
      <c r="C66" s="2" t="str">
        <f>SUBSTITUTE(IF(A66="","",'Root Material'!$C$2&amp;"_Group_"&amp;A66)," ","_")</f>
        <v/>
      </c>
      <c r="D66" s="9"/>
      <c r="E66" s="3" t="str">
        <f t="shared" si="2"/>
        <v>VFT Measuring Instrument package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75" t="s">
        <v>188</v>
      </c>
      <c r="M66" s="4" t="str">
        <f>SUBSTITUTE(IF(L66="","",'Root Material'!$C$2&amp;"_"&amp;B66&amp;"_"&amp;E66&amp;"_"&amp;L66)," ","_")</f>
        <v>VFT-macro_Calibration_&amp;_Set_Up_Tools_VFT_Measuring_Instrument_package_None</v>
      </c>
      <c r="O66" s="88" t="s">
        <v>87</v>
      </c>
      <c r="P66" s="88" t="s">
        <v>87</v>
      </c>
      <c r="Q66" s="88" t="s">
        <v>87</v>
      </c>
      <c r="R66" s="88" t="s">
        <v>87</v>
      </c>
      <c r="S66" s="88" t="s">
        <v>87</v>
      </c>
      <c r="T66" s="88" t="s">
        <v>87</v>
      </c>
      <c r="U66" s="88" t="s">
        <v>87</v>
      </c>
      <c r="V66" s="88" t="s">
        <v>87</v>
      </c>
      <c r="W66" s="88" t="s">
        <v>87</v>
      </c>
      <c r="X66" s="88" t="s">
        <v>87</v>
      </c>
      <c r="Y66" s="88" t="s">
        <v>87</v>
      </c>
      <c r="Z66" s="19" t="s">
        <v>87</v>
      </c>
      <c r="AA66" s="19" t="s">
        <v>87</v>
      </c>
      <c r="AB66" s="19" t="s">
        <v>87</v>
      </c>
      <c r="AC66" s="19" t="s">
        <v>87</v>
      </c>
      <c r="AD66" s="19" t="s">
        <v>87</v>
      </c>
      <c r="AE66" s="19" t="s">
        <v>87</v>
      </c>
      <c r="AF66" s="19" t="s">
        <v>87</v>
      </c>
      <c r="AG66" s="19" t="s">
        <v>87</v>
      </c>
      <c r="AH66" s="19" t="s">
        <v>87</v>
      </c>
      <c r="AK66" s="19" t="s">
        <v>304</v>
      </c>
      <c r="BV66" s="5" t="str">
        <f t="shared" si="6"/>
        <v>None</v>
      </c>
      <c r="BW66" s="18"/>
      <c r="BY66" s="9"/>
      <c r="BZ66" s="9"/>
    </row>
    <row r="67" spans="1:78" ht="15" customHeight="1">
      <c r="A67" s="9"/>
      <c r="B67" s="2" t="str">
        <f t="shared" si="4"/>
        <v>Calibration &amp; Set Up Tools</v>
      </c>
      <c r="C67" s="2" t="str">
        <f>SUBSTITUTE(IF(A67="","",'Root Material'!$C$2&amp;"_Group_"&amp;A67)," ","_")</f>
        <v/>
      </c>
      <c r="D67" s="10"/>
      <c r="E67" s="3" t="str">
        <f t="shared" si="2"/>
        <v>VFT Measuring Instrument package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75" t="s">
        <v>259</v>
      </c>
      <c r="M67" s="4" t="str">
        <f>SUBSTITUTE(IF(L67="","",'Root Material'!$C$2&amp;"_"&amp;B67&amp;"_"&amp;E67&amp;"_"&amp;L67)," ","_")</f>
        <v>VFT-macro_Calibration_&amp;_Set_Up_Tools_VFT_Measuring_Instrument_package_Satisloh_NA_Kit</v>
      </c>
      <c r="N67" s="75" t="s">
        <v>194</v>
      </c>
      <c r="O67" s="88" t="s">
        <v>87</v>
      </c>
      <c r="P67" s="88" t="s">
        <v>87</v>
      </c>
      <c r="Q67" s="88" t="s">
        <v>87</v>
      </c>
      <c r="R67" s="88" t="s">
        <v>87</v>
      </c>
      <c r="S67" s="88" t="s">
        <v>87</v>
      </c>
      <c r="T67" s="88" t="s">
        <v>87</v>
      </c>
      <c r="U67" s="88" t="s">
        <v>87</v>
      </c>
      <c r="V67" s="88" t="s">
        <v>87</v>
      </c>
      <c r="W67" s="88" t="s">
        <v>87</v>
      </c>
      <c r="X67" s="88" t="s">
        <v>87</v>
      </c>
      <c r="Y67" s="88" t="s">
        <v>87</v>
      </c>
      <c r="Z67" s="19" t="s">
        <v>87</v>
      </c>
      <c r="AA67" s="19" t="s">
        <v>87</v>
      </c>
      <c r="AB67" s="19" t="s">
        <v>87</v>
      </c>
      <c r="AC67" s="19" t="s">
        <v>87</v>
      </c>
      <c r="AD67" s="19" t="s">
        <v>87</v>
      </c>
      <c r="AE67" s="19" t="s">
        <v>87</v>
      </c>
      <c r="AF67" s="19" t="s">
        <v>87</v>
      </c>
      <c r="AG67" s="19" t="s">
        <v>87</v>
      </c>
      <c r="AH67" s="19" t="s">
        <v>87</v>
      </c>
      <c r="AK67" s="75" t="s">
        <v>171</v>
      </c>
      <c r="BV67" s="5" t="str">
        <f t="shared" si="6"/>
        <v>Satisloh NA Kit</v>
      </c>
      <c r="BW67" s="18"/>
      <c r="BY67" s="10"/>
      <c r="BZ67" s="9"/>
    </row>
    <row r="68" spans="1:78" ht="15" customHeight="1">
      <c r="B68" s="2" t="str">
        <f t="shared" si="4"/>
        <v>Calibration &amp; Set Up Tools</v>
      </c>
      <c r="C68" s="2" t="str">
        <f>SUBSTITUTE(IF(A68="","",'Root Material'!$C$2&amp;"_Group_"&amp;A68)," ","_")</f>
        <v/>
      </c>
      <c r="D68" s="9"/>
      <c r="E68" s="3" t="str">
        <f t="shared" si="2"/>
        <v>VFT Measuring Instrument package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79" t="s">
        <v>260</v>
      </c>
      <c r="M68" s="4" t="str">
        <f>SUBSTITUTE(IF(L68="","",'Root Material'!$C$2&amp;"_"&amp;B68&amp;"_"&amp;E68&amp;"_"&amp;L68)," ","_")</f>
        <v>VFT-macro_Calibration_&amp;_Set_Up_Tools_VFT_Measuring_Instrument_package_VFT_Measuring_Tool_Case</v>
      </c>
      <c r="N68" s="75" t="s">
        <v>193</v>
      </c>
      <c r="O68" s="88" t="s">
        <v>87</v>
      </c>
      <c r="P68" s="88" t="s">
        <v>87</v>
      </c>
      <c r="Q68" s="88" t="s">
        <v>87</v>
      </c>
      <c r="R68" s="88" t="s">
        <v>87</v>
      </c>
      <c r="S68" s="88" t="s">
        <v>87</v>
      </c>
      <c r="T68" s="88" t="s">
        <v>87</v>
      </c>
      <c r="U68" s="88" t="s">
        <v>87</v>
      </c>
      <c r="V68" s="88" t="s">
        <v>87</v>
      </c>
      <c r="W68" s="88" t="s">
        <v>87</v>
      </c>
      <c r="X68" s="88" t="s">
        <v>87</v>
      </c>
      <c r="Y68" s="88" t="s">
        <v>87</v>
      </c>
      <c r="Z68" s="19" t="s">
        <v>87</v>
      </c>
      <c r="AA68" s="19" t="s">
        <v>87</v>
      </c>
      <c r="AB68" s="19" t="s">
        <v>87</v>
      </c>
      <c r="AC68" s="19" t="s">
        <v>87</v>
      </c>
      <c r="AD68" s="19" t="s">
        <v>87</v>
      </c>
      <c r="AE68" s="19" t="s">
        <v>87</v>
      </c>
      <c r="AF68" s="19" t="s">
        <v>87</v>
      </c>
      <c r="AG68" s="19" t="s">
        <v>87</v>
      </c>
      <c r="AH68" s="19" t="s">
        <v>87</v>
      </c>
      <c r="AK68" s="19" t="s">
        <v>304</v>
      </c>
      <c r="BV68" s="5" t="str">
        <f t="shared" si="6"/>
        <v>VFT Measuring Tool Case</v>
      </c>
      <c r="BW68" s="18"/>
      <c r="BY68" s="9"/>
    </row>
    <row r="69" spans="1:78" ht="15" customHeight="1">
      <c r="B69" s="2" t="str">
        <f t="shared" si="4"/>
        <v>Calibration &amp; Set Up Tools</v>
      </c>
      <c r="C69" s="2" t="str">
        <f>SUBSTITUTE(IF(A69="","",'Root Material'!$C$2&amp;"_Group_"&amp;A69)," ","_")</f>
        <v/>
      </c>
      <c r="D69" s="9"/>
      <c r="E69" s="3" t="str">
        <f t="shared" si="2"/>
        <v>VFT Measuring Instrument package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79" t="s">
        <v>274</v>
      </c>
      <c r="M69" s="4" t="str">
        <f>SUBSTITUTE(IF(L69="","",'Root Material'!$C$2&amp;"_"&amp;B69&amp;"_"&amp;E69&amp;"_"&amp;L69)," ","_")</f>
        <v>VFT-macro_Calibration_&amp;_Set_Up_Tools_VFT_Measuring_Instrument_package_Essilor_NA_Kit</v>
      </c>
      <c r="N69" s="75" t="s">
        <v>311</v>
      </c>
      <c r="O69" s="88" t="s">
        <v>87</v>
      </c>
      <c r="P69" s="88" t="s">
        <v>87</v>
      </c>
      <c r="Q69" s="88" t="s">
        <v>87</v>
      </c>
      <c r="R69" s="88" t="s">
        <v>87</v>
      </c>
      <c r="S69" s="88" t="s">
        <v>87</v>
      </c>
      <c r="T69" s="88" t="s">
        <v>87</v>
      </c>
      <c r="U69" s="88" t="s">
        <v>87</v>
      </c>
      <c r="V69" s="88" t="s">
        <v>87</v>
      </c>
      <c r="W69" s="88" t="s">
        <v>87</v>
      </c>
      <c r="X69" s="88" t="s">
        <v>87</v>
      </c>
      <c r="Y69" s="88" t="s">
        <v>87</v>
      </c>
      <c r="Z69" s="19" t="s">
        <v>87</v>
      </c>
      <c r="AA69" s="19" t="s">
        <v>87</v>
      </c>
      <c r="AB69" s="19" t="s">
        <v>87</v>
      </c>
      <c r="AC69" s="19" t="s">
        <v>87</v>
      </c>
      <c r="AD69" s="19" t="s">
        <v>87</v>
      </c>
      <c r="AE69" s="19" t="s">
        <v>87</v>
      </c>
      <c r="AF69" s="19" t="s">
        <v>87</v>
      </c>
      <c r="AG69" s="19" t="s">
        <v>87</v>
      </c>
      <c r="AH69" s="19" t="s">
        <v>87</v>
      </c>
      <c r="AK69" s="75" t="s">
        <v>171</v>
      </c>
      <c r="BV69" s="5" t="str">
        <f t="shared" si="6"/>
        <v>Essilor NA Kit</v>
      </c>
      <c r="BW69" s="18"/>
      <c r="BY69" s="9"/>
    </row>
    <row r="70" spans="1:78" ht="15" customHeight="1">
      <c r="B70" s="2" t="str">
        <f t="shared" si="4"/>
        <v>Calibration &amp; Set Up Tools</v>
      </c>
      <c r="C70" s="2" t="str">
        <f>SUBSTITUTE(IF(A70="","",'Root Material'!$C$2&amp;"_Group_"&amp;A70)," ","_")</f>
        <v/>
      </c>
      <c r="D70" s="77" t="s">
        <v>199</v>
      </c>
      <c r="E70" s="3" t="str">
        <f t="shared" si="2"/>
        <v>Center thickness measurement</v>
      </c>
      <c r="F70" s="3" t="str">
        <f>SUBSTITUTE(IF(D70="","",'Root Material'!$C$2&amp;"_"&amp;B70&amp;"_"&amp;D70)," ","_")</f>
        <v>VFT-macro_Calibration_&amp;_Set_Up_Tools_Center_thickness_measurement</v>
      </c>
      <c r="G70" s="3" t="s">
        <v>84</v>
      </c>
      <c r="H70" s="12"/>
      <c r="I70" s="14"/>
      <c r="J70" s="76" t="s">
        <v>85</v>
      </c>
      <c r="K70" s="14"/>
      <c r="M70" s="4" t="str">
        <f>SUBSTITUTE(IF(L70="","",'Root Material'!$C$2&amp;"_"&amp;B70&amp;"_"&amp;E70&amp;"_"&amp;L70)," ","_")</f>
        <v/>
      </c>
      <c r="O70" s="88" t="s">
        <v>87</v>
      </c>
      <c r="P70" s="88" t="s">
        <v>87</v>
      </c>
      <c r="Q70" s="88" t="s">
        <v>87</v>
      </c>
      <c r="R70" s="88" t="s">
        <v>87</v>
      </c>
      <c r="S70" s="88" t="s">
        <v>87</v>
      </c>
      <c r="T70" s="88" t="s">
        <v>87</v>
      </c>
      <c r="U70" s="88" t="s">
        <v>87</v>
      </c>
      <c r="V70" s="88" t="s">
        <v>87</v>
      </c>
      <c r="W70" s="88" t="s">
        <v>87</v>
      </c>
      <c r="X70" s="88" t="s">
        <v>87</v>
      </c>
      <c r="Y70" s="88" t="s">
        <v>87</v>
      </c>
      <c r="Z70" s="19" t="s">
        <v>87</v>
      </c>
      <c r="AA70" s="19" t="s">
        <v>87</v>
      </c>
      <c r="AB70" s="19" t="s">
        <v>87</v>
      </c>
      <c r="AC70" s="19" t="s">
        <v>87</v>
      </c>
      <c r="AD70" s="19" t="s">
        <v>87</v>
      </c>
      <c r="AE70" s="19" t="s">
        <v>87</v>
      </c>
      <c r="AF70" s="19" t="s">
        <v>87</v>
      </c>
      <c r="AG70" s="19" t="s">
        <v>87</v>
      </c>
      <c r="AH70" s="19" t="s">
        <v>87</v>
      </c>
      <c r="BV70" s="5" t="str">
        <f t="shared" ref="BV70:BV99" si="8">IF(AND(L70&lt;&gt;"true",L70&lt;&gt;"false"),A70&amp;D70&amp;L70,"")</f>
        <v>Center thickness measurement</v>
      </c>
      <c r="BW70" s="18"/>
      <c r="BY70" s="9"/>
    </row>
    <row r="71" spans="1:78" ht="15" customHeight="1">
      <c r="B71" s="2" t="str">
        <f t="shared" si="4"/>
        <v>Calibration &amp; Set Up Tools</v>
      </c>
      <c r="C71" s="2" t="str">
        <f>SUBSTITUTE(IF(A71="","",'Root Material'!$C$2&amp;"_Group_"&amp;A71)," ","_")</f>
        <v/>
      </c>
      <c r="D71" s="10"/>
      <c r="E71" s="3" t="str">
        <f t="shared" ref="E71:E119" si="9">IF(D71="",E70,D71)</f>
        <v>Center thickness measurement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75" t="s">
        <v>188</v>
      </c>
      <c r="M71" s="4" t="str">
        <f>SUBSTITUTE(IF(L71="","",'Root Material'!$C$2&amp;"_"&amp;B71&amp;"_"&amp;E71&amp;"_"&amp;L71)," ","_")</f>
        <v>VFT-macro_Calibration_&amp;_Set_Up_Tools_Center_thickness_measurement_None</v>
      </c>
      <c r="O71" s="88" t="s">
        <v>87</v>
      </c>
      <c r="P71" s="88" t="s">
        <v>87</v>
      </c>
      <c r="Q71" s="88" t="s">
        <v>87</v>
      </c>
      <c r="R71" s="88" t="s">
        <v>87</v>
      </c>
      <c r="S71" s="88" t="s">
        <v>87</v>
      </c>
      <c r="T71" s="88" t="s">
        <v>87</v>
      </c>
      <c r="U71" s="88" t="s">
        <v>87</v>
      </c>
      <c r="V71" s="88" t="s">
        <v>87</v>
      </c>
      <c r="W71" s="88" t="s">
        <v>87</v>
      </c>
      <c r="X71" s="88" t="s">
        <v>87</v>
      </c>
      <c r="Y71" s="88" t="s">
        <v>87</v>
      </c>
      <c r="Z71" s="19" t="s">
        <v>87</v>
      </c>
      <c r="AA71" s="19" t="s">
        <v>87</v>
      </c>
      <c r="AB71" s="19" t="s">
        <v>87</v>
      </c>
      <c r="AC71" s="19" t="s">
        <v>87</v>
      </c>
      <c r="AD71" s="19" t="s">
        <v>87</v>
      </c>
      <c r="AE71" s="19" t="s">
        <v>87</v>
      </c>
      <c r="AF71" s="19" t="s">
        <v>87</v>
      </c>
      <c r="AG71" s="19" t="s">
        <v>87</v>
      </c>
      <c r="AH71" s="19" t="s">
        <v>87</v>
      </c>
      <c r="AK71" s="75" t="s">
        <v>304</v>
      </c>
      <c r="BV71" s="5" t="str">
        <f t="shared" si="8"/>
        <v>None</v>
      </c>
      <c r="BW71" s="18"/>
      <c r="BY71" s="10"/>
    </row>
    <row r="72" spans="1:78" ht="15" customHeight="1">
      <c r="B72" s="2" t="str">
        <f t="shared" si="4"/>
        <v>Calibration &amp; Set Up Tools</v>
      </c>
      <c r="C72" s="2" t="str">
        <f>SUBSTITUTE(IF(A72="","",'Root Material'!$C$2&amp;"_Group_"&amp;A72)," ","_")</f>
        <v/>
      </c>
      <c r="D72" s="9"/>
      <c r="E72" s="3" t="str">
        <f t="shared" si="9"/>
        <v>Center thickness measurement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79" t="s">
        <v>200</v>
      </c>
      <c r="M72" s="4" t="str">
        <f>SUBSTITUTE(IF(L72="","",'Root Material'!$C$2&amp;"_"&amp;B72&amp;"_"&amp;E72&amp;"_"&amp;L72)," ","_")</f>
        <v>VFT-macro_Calibration_&amp;_Set_Up_Tools_Center_thickness_measurement_Blocked_Lenses</v>
      </c>
      <c r="N72" s="75" t="s">
        <v>205</v>
      </c>
      <c r="O72" s="88" t="s">
        <v>87</v>
      </c>
      <c r="P72" s="88" t="s">
        <v>87</v>
      </c>
      <c r="Q72" s="88" t="s">
        <v>87</v>
      </c>
      <c r="R72" s="88" t="s">
        <v>87</v>
      </c>
      <c r="S72" s="88" t="s">
        <v>87</v>
      </c>
      <c r="T72" s="88" t="s">
        <v>87</v>
      </c>
      <c r="U72" s="88" t="s">
        <v>87</v>
      </c>
      <c r="V72" s="88" t="s">
        <v>87</v>
      </c>
      <c r="W72" s="88" t="s">
        <v>87</v>
      </c>
      <c r="X72" s="88" t="s">
        <v>87</v>
      </c>
      <c r="Y72" s="88" t="s">
        <v>87</v>
      </c>
      <c r="Z72" s="19" t="s">
        <v>87</v>
      </c>
      <c r="AA72" s="19" t="s">
        <v>87</v>
      </c>
      <c r="AB72" s="19" t="s">
        <v>87</v>
      </c>
      <c r="AC72" s="19" t="s">
        <v>87</v>
      </c>
      <c r="AD72" s="19" t="s">
        <v>87</v>
      </c>
      <c r="AE72" s="19" t="s">
        <v>87</v>
      </c>
      <c r="AF72" s="19" t="s">
        <v>87</v>
      </c>
      <c r="AG72" s="19" t="s">
        <v>87</v>
      </c>
      <c r="AH72" s="19" t="s">
        <v>87</v>
      </c>
      <c r="AK72" s="75" t="s">
        <v>171</v>
      </c>
      <c r="BV72" s="5" t="str">
        <f t="shared" si="8"/>
        <v>Blocked Lenses</v>
      </c>
      <c r="BW72" s="18"/>
      <c r="BY72" s="9"/>
    </row>
    <row r="73" spans="1:78" ht="15" customHeight="1">
      <c r="B73" s="2" t="str">
        <f t="shared" si="4"/>
        <v>Calibration &amp; Set Up Tools</v>
      </c>
      <c r="C73" s="2" t="str">
        <f>SUBSTITUTE(IF(A73="","",'Root Material'!$C$2&amp;"_Group_"&amp;A73)," ","_")</f>
        <v/>
      </c>
      <c r="D73" s="9"/>
      <c r="E73" s="3" t="str">
        <f t="shared" si="9"/>
        <v>Center thickness measurement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79" t="s">
        <v>201</v>
      </c>
      <c r="M73" s="4" t="str">
        <f>SUBSTITUTE(IF(L73="","",'Root Material'!$C$2&amp;"_"&amp;B73&amp;"_"&amp;E73&amp;"_"&amp;L73)," ","_")</f>
        <v>VFT-macro_Calibration_&amp;_Set_Up_Tools_Center_thickness_measurement_Blocked_and_unblocked_lenses</v>
      </c>
      <c r="N73" s="75" t="s">
        <v>204</v>
      </c>
      <c r="O73" s="88" t="s">
        <v>87</v>
      </c>
      <c r="P73" s="88" t="s">
        <v>87</v>
      </c>
      <c r="Q73" s="88" t="s">
        <v>87</v>
      </c>
      <c r="R73" s="88" t="s">
        <v>87</v>
      </c>
      <c r="S73" s="88" t="s">
        <v>87</v>
      </c>
      <c r="T73" s="88" t="s">
        <v>87</v>
      </c>
      <c r="U73" s="88" t="s">
        <v>87</v>
      </c>
      <c r="V73" s="88" t="s">
        <v>87</v>
      </c>
      <c r="W73" s="88" t="s">
        <v>87</v>
      </c>
      <c r="X73" s="88" t="s">
        <v>87</v>
      </c>
      <c r="Y73" s="88" t="s">
        <v>87</v>
      </c>
      <c r="Z73" s="19" t="s">
        <v>87</v>
      </c>
      <c r="AA73" s="19" t="s">
        <v>87</v>
      </c>
      <c r="AB73" s="19" t="s">
        <v>87</v>
      </c>
      <c r="AC73" s="19" t="s">
        <v>87</v>
      </c>
      <c r="AD73" s="19" t="s">
        <v>87</v>
      </c>
      <c r="AE73" s="19" t="s">
        <v>87</v>
      </c>
      <c r="AF73" s="19" t="s">
        <v>87</v>
      </c>
      <c r="AG73" s="19" t="s">
        <v>87</v>
      </c>
      <c r="AH73" s="19" t="s">
        <v>87</v>
      </c>
      <c r="AK73" s="75" t="s">
        <v>303</v>
      </c>
      <c r="BV73" s="5" t="str">
        <f t="shared" si="8"/>
        <v>Blocked and unblocked lenses</v>
      </c>
      <c r="BW73" s="18"/>
      <c r="BY73" s="9"/>
    </row>
    <row r="74" spans="1:78" ht="15" customHeight="1">
      <c r="B74" s="2" t="str">
        <f t="shared" si="4"/>
        <v>Calibration &amp; Set Up Tools</v>
      </c>
      <c r="C74" s="2" t="str">
        <f>SUBSTITUTE(IF(A74="","",'Root Material'!$C$2&amp;"_Group_"&amp;A74)," ","_")</f>
        <v/>
      </c>
      <c r="D74" s="10"/>
      <c r="E74" s="3" t="str">
        <f t="shared" si="9"/>
        <v>Center thickness measurement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75" t="s">
        <v>202</v>
      </c>
      <c r="M74" s="4" t="str">
        <f>SUBSTITUTE(IF(L74="","",'Root Material'!$C$2&amp;"_"&amp;B74&amp;"_"&amp;E74&amp;"_"&amp;L74)," ","_")</f>
        <v>VFT-macro_Calibration_&amp;_Set_Up_Tools_Center_thickness_measurement_Lap_Tools</v>
      </c>
      <c r="N74" s="75" t="s">
        <v>203</v>
      </c>
      <c r="O74" s="88" t="s">
        <v>87</v>
      </c>
      <c r="P74" s="88" t="s">
        <v>87</v>
      </c>
      <c r="Q74" s="88" t="s">
        <v>87</v>
      </c>
      <c r="R74" s="88" t="s">
        <v>87</v>
      </c>
      <c r="S74" s="88" t="s">
        <v>87</v>
      </c>
      <c r="T74" s="88" t="s">
        <v>87</v>
      </c>
      <c r="U74" s="88" t="s">
        <v>87</v>
      </c>
      <c r="V74" s="88" t="s">
        <v>87</v>
      </c>
      <c r="W74" s="88" t="s">
        <v>87</v>
      </c>
      <c r="X74" s="88" t="s">
        <v>87</v>
      </c>
      <c r="Y74" s="88" t="s">
        <v>87</v>
      </c>
      <c r="Z74" s="19" t="s">
        <v>87</v>
      </c>
      <c r="AA74" s="19" t="s">
        <v>87</v>
      </c>
      <c r="AB74" s="19" t="s">
        <v>87</v>
      </c>
      <c r="AC74" s="19" t="s">
        <v>87</v>
      </c>
      <c r="AD74" s="19" t="s">
        <v>87</v>
      </c>
      <c r="AE74" s="19" t="s">
        <v>87</v>
      </c>
      <c r="AF74" s="19" t="s">
        <v>87</v>
      </c>
      <c r="AG74" s="19" t="s">
        <v>87</v>
      </c>
      <c r="AH74" s="19" t="s">
        <v>87</v>
      </c>
      <c r="AK74" s="75" t="s">
        <v>303</v>
      </c>
      <c r="BV74" s="5" t="str">
        <f t="shared" si="8"/>
        <v>Lap Tools</v>
      </c>
      <c r="BW74" s="18"/>
      <c r="BY74" s="10"/>
    </row>
    <row r="75" spans="1:78" ht="15" customHeight="1">
      <c r="B75" s="2" t="str">
        <f t="shared" si="4"/>
        <v>Calibration &amp; Set Up Tools</v>
      </c>
      <c r="C75" s="2" t="str">
        <f>SUBSTITUTE(IF(A75="","",'Root Material'!$C$2&amp;"_Group_"&amp;A75)," ","_")</f>
        <v/>
      </c>
      <c r="D75" s="77" t="s">
        <v>208</v>
      </c>
      <c r="E75" s="3" t="str">
        <f t="shared" si="9"/>
        <v>Spare parts Kits</v>
      </c>
      <c r="F75" s="3" t="str">
        <f>SUBSTITUTE(IF(D75="","",'Root Material'!$C$2&amp;"_"&amp;B75&amp;"_"&amp;D75)," ","_")</f>
        <v>VFT-macro_Calibration_&amp;_Set_Up_Tools_Spare_parts_Kits</v>
      </c>
      <c r="G75" s="3" t="s">
        <v>84</v>
      </c>
      <c r="H75" s="12"/>
      <c r="I75" s="76"/>
      <c r="J75" s="76" t="s">
        <v>85</v>
      </c>
      <c r="K75" s="14"/>
      <c r="L75" s="20"/>
      <c r="M75" s="4" t="str">
        <f>SUBSTITUTE(IF(L75="","",'Root Material'!$C$2&amp;"_"&amp;B75&amp;"_"&amp;E75&amp;"_"&amp;L75)," ","_")</f>
        <v/>
      </c>
      <c r="O75" s="88" t="s">
        <v>87</v>
      </c>
      <c r="P75" s="88" t="s">
        <v>87</v>
      </c>
      <c r="Q75" s="88" t="s">
        <v>87</v>
      </c>
      <c r="R75" s="88" t="s">
        <v>87</v>
      </c>
      <c r="S75" s="88" t="s">
        <v>87</v>
      </c>
      <c r="T75" s="88" t="s">
        <v>87</v>
      </c>
      <c r="U75" s="88" t="s">
        <v>87</v>
      </c>
      <c r="V75" s="88" t="s">
        <v>87</v>
      </c>
      <c r="W75" s="88" t="s">
        <v>87</v>
      </c>
      <c r="X75" s="88" t="s">
        <v>87</v>
      </c>
      <c r="Y75" s="88" t="s">
        <v>87</v>
      </c>
      <c r="Z75" s="19" t="s">
        <v>87</v>
      </c>
      <c r="AA75" s="19" t="s">
        <v>87</v>
      </c>
      <c r="AB75" s="19" t="s">
        <v>87</v>
      </c>
      <c r="AC75" s="19" t="s">
        <v>87</v>
      </c>
      <c r="AD75" s="19" t="s">
        <v>87</v>
      </c>
      <c r="AE75" s="19" t="s">
        <v>87</v>
      </c>
      <c r="AF75" s="19" t="s">
        <v>87</v>
      </c>
      <c r="AG75" s="19" t="s">
        <v>87</v>
      </c>
      <c r="AH75" s="19" t="s">
        <v>87</v>
      </c>
      <c r="BV75" s="5" t="str">
        <f t="shared" ref="BV75:BV98" si="10">IF(AND(L75&lt;&gt;"true",L75&lt;&gt;"false"),A75&amp;D75&amp;L75,"")</f>
        <v>Spare parts Kits</v>
      </c>
      <c r="BW75" s="18"/>
      <c r="BY75" s="9"/>
    </row>
    <row r="76" spans="1:78" ht="15" customHeight="1">
      <c r="B76" s="2" t="str">
        <f t="shared" si="4"/>
        <v>Calibration &amp; Set Up Tools</v>
      </c>
      <c r="C76" s="2" t="str">
        <f>SUBSTITUTE(IF(A76="","",'Root Material'!$C$2&amp;"_Group_"&amp;A76)," ","_")</f>
        <v/>
      </c>
      <c r="D76" s="9"/>
      <c r="E76" s="3" t="str">
        <f t="shared" si="9"/>
        <v>Spare parts Kits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79" t="s">
        <v>209</v>
      </c>
      <c r="M76" s="4" t="str">
        <f>SUBSTITUTE(IF(L76="","",'Root Material'!$C$2&amp;"_"&amp;B76&amp;"_"&amp;E76&amp;"_"&amp;L76)," ","_")</f>
        <v>VFT-macro_Calibration_&amp;_Set_Up_Tools_Spare_parts_Kits_Basic</v>
      </c>
      <c r="N76" s="75" t="s">
        <v>211</v>
      </c>
      <c r="O76" s="88" t="s">
        <v>87</v>
      </c>
      <c r="P76" s="88" t="s">
        <v>87</v>
      </c>
      <c r="Q76" s="88" t="s">
        <v>87</v>
      </c>
      <c r="R76" s="88" t="s">
        <v>87</v>
      </c>
      <c r="S76" s="88" t="s">
        <v>87</v>
      </c>
      <c r="T76" s="88" t="s">
        <v>87</v>
      </c>
      <c r="U76" s="88" t="s">
        <v>87</v>
      </c>
      <c r="V76" s="88" t="s">
        <v>87</v>
      </c>
      <c r="W76" s="88" t="s">
        <v>87</v>
      </c>
      <c r="X76" s="88" t="s">
        <v>87</v>
      </c>
      <c r="Y76" s="88" t="s">
        <v>87</v>
      </c>
      <c r="Z76" s="19" t="s">
        <v>87</v>
      </c>
      <c r="AA76" s="19" t="s">
        <v>87</v>
      </c>
      <c r="AB76" s="19" t="s">
        <v>87</v>
      </c>
      <c r="AC76" s="19" t="s">
        <v>87</v>
      </c>
      <c r="AD76" s="19" t="s">
        <v>87</v>
      </c>
      <c r="AE76" s="19" t="s">
        <v>87</v>
      </c>
      <c r="AF76" s="19" t="s">
        <v>87</v>
      </c>
      <c r="AG76" s="19" t="s">
        <v>87</v>
      </c>
      <c r="AH76" s="19" t="s">
        <v>87</v>
      </c>
      <c r="AK76" s="19" t="s">
        <v>304</v>
      </c>
      <c r="BV76" s="5" t="str">
        <f t="shared" si="10"/>
        <v>Basic</v>
      </c>
      <c r="BW76" s="18"/>
      <c r="BY76" s="9"/>
    </row>
    <row r="77" spans="1:78" ht="15" customHeight="1">
      <c r="B77" s="2" t="str">
        <f t="shared" si="4"/>
        <v>Calibration &amp; Set Up Tools</v>
      </c>
      <c r="C77" s="2" t="str">
        <f>SUBSTITUTE(IF(A77="","",'Root Material'!$C$2&amp;"_Group_"&amp;A77)," ","_")</f>
        <v/>
      </c>
      <c r="D77" s="10"/>
      <c r="E77" s="3" t="str">
        <f t="shared" si="9"/>
        <v>Spare parts Kits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75" t="s">
        <v>210</v>
      </c>
      <c r="M77" s="4" t="str">
        <f>SUBSTITUTE(IF(L77="","",'Root Material'!$C$2&amp;"_"&amp;B77&amp;"_"&amp;E77&amp;"_"&amp;L77)," ","_")</f>
        <v>VFT-macro_Calibration_&amp;_Set_Up_Tools_Spare_parts_Kits_Advanced</v>
      </c>
      <c r="N77" s="75" t="s">
        <v>212</v>
      </c>
      <c r="O77" s="88" t="s">
        <v>87</v>
      </c>
      <c r="P77" s="88" t="s">
        <v>87</v>
      </c>
      <c r="Q77" s="88" t="s">
        <v>87</v>
      </c>
      <c r="R77" s="88" t="s">
        <v>87</v>
      </c>
      <c r="S77" s="88" t="s">
        <v>87</v>
      </c>
      <c r="T77" s="88" t="s">
        <v>87</v>
      </c>
      <c r="U77" s="88" t="s">
        <v>87</v>
      </c>
      <c r="V77" s="88" t="s">
        <v>87</v>
      </c>
      <c r="W77" s="88" t="s">
        <v>87</v>
      </c>
      <c r="X77" s="88" t="s">
        <v>87</v>
      </c>
      <c r="Y77" s="88" t="s">
        <v>87</v>
      </c>
      <c r="Z77" s="19" t="s">
        <v>87</v>
      </c>
      <c r="AA77" s="19" t="s">
        <v>87</v>
      </c>
      <c r="AB77" s="19" t="s">
        <v>87</v>
      </c>
      <c r="AC77" s="19" t="s">
        <v>87</v>
      </c>
      <c r="AD77" s="19" t="s">
        <v>87</v>
      </c>
      <c r="AE77" s="19" t="s">
        <v>87</v>
      </c>
      <c r="AF77" s="19" t="s">
        <v>87</v>
      </c>
      <c r="AG77" s="19" t="s">
        <v>87</v>
      </c>
      <c r="AH77" s="19" t="s">
        <v>87</v>
      </c>
      <c r="AK77" s="19" t="s">
        <v>304</v>
      </c>
      <c r="BV77" s="5" t="str">
        <f t="shared" si="10"/>
        <v>Advanced</v>
      </c>
      <c r="BW77" s="18"/>
      <c r="BY77" s="10"/>
    </row>
    <row r="78" spans="1:78" ht="15" customHeight="1">
      <c r="A78" s="78" t="s">
        <v>213</v>
      </c>
      <c r="B78" s="2" t="str">
        <f t="shared" si="4"/>
        <v>Coolant</v>
      </c>
      <c r="C78" s="2" t="str">
        <f>SUBSTITUTE(IF(A78="","",'Root Material'!$C$2&amp;"_Group_"&amp;A78)," ","_")</f>
        <v>VFT-macro_Group_Coolant</v>
      </c>
      <c r="D78" s="9"/>
      <c r="E78" s="3" t="str">
        <f t="shared" si="9"/>
        <v>Spare parts Kits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O78" s="88" t="s">
        <v>87</v>
      </c>
      <c r="P78" s="88" t="s">
        <v>87</v>
      </c>
      <c r="Q78" s="88" t="s">
        <v>87</v>
      </c>
      <c r="R78" s="88" t="s">
        <v>87</v>
      </c>
      <c r="S78" s="88" t="s">
        <v>87</v>
      </c>
      <c r="T78" s="88" t="s">
        <v>87</v>
      </c>
      <c r="U78" s="88" t="s">
        <v>87</v>
      </c>
      <c r="V78" s="88" t="s">
        <v>87</v>
      </c>
      <c r="W78" s="88" t="s">
        <v>87</v>
      </c>
      <c r="X78" s="88" t="s">
        <v>87</v>
      </c>
      <c r="Y78" s="88" t="s">
        <v>87</v>
      </c>
      <c r="Z78" s="19" t="s">
        <v>87</v>
      </c>
      <c r="AA78" s="19" t="s">
        <v>87</v>
      </c>
      <c r="AB78" s="19" t="s">
        <v>87</v>
      </c>
      <c r="AC78" s="19" t="s">
        <v>87</v>
      </c>
      <c r="AD78" s="19" t="s">
        <v>87</v>
      </c>
      <c r="AE78" s="19" t="s">
        <v>87</v>
      </c>
      <c r="AF78" s="19" t="s">
        <v>87</v>
      </c>
      <c r="AG78" s="19" t="s">
        <v>87</v>
      </c>
      <c r="AH78" s="19" t="s">
        <v>87</v>
      </c>
      <c r="BV78" s="5" t="str">
        <f t="shared" si="10"/>
        <v>Coolant</v>
      </c>
      <c r="BW78" s="18"/>
      <c r="BY78" s="9"/>
    </row>
    <row r="79" spans="1:78" ht="15" customHeight="1">
      <c r="B79" s="2" t="str">
        <f t="shared" si="4"/>
        <v>Coolant</v>
      </c>
      <c r="C79" s="2" t="str">
        <f>SUBSTITUTE(IF(A79="","",'Root Material'!$C$2&amp;"_Group_"&amp;A79)," ","_")</f>
        <v/>
      </c>
      <c r="D79" s="77" t="s">
        <v>214</v>
      </c>
      <c r="E79" s="3" t="str">
        <f t="shared" si="9"/>
        <v>Coolant System</v>
      </c>
      <c r="F79" s="3" t="str">
        <f>SUBSTITUTE(IF(D79="","",'Root Material'!$C$2&amp;"_"&amp;B79&amp;"_"&amp;D79)," ","_")</f>
        <v>VFT-macro_Coolant_Coolant_System</v>
      </c>
      <c r="G79" s="3" t="s">
        <v>84</v>
      </c>
      <c r="H79" s="12" t="s">
        <v>85</v>
      </c>
      <c r="I79" s="76" t="s">
        <v>85</v>
      </c>
      <c r="J79" s="76" t="s">
        <v>85</v>
      </c>
      <c r="K79" s="14"/>
      <c r="L79" s="20"/>
      <c r="M79" s="4" t="str">
        <f>SUBSTITUTE(IF(L79="","",'Root Material'!$C$2&amp;"_"&amp;B79&amp;"_"&amp;E79&amp;"_"&amp;L79)," ","_")</f>
        <v/>
      </c>
      <c r="O79" s="88" t="s">
        <v>87</v>
      </c>
      <c r="P79" s="88" t="s">
        <v>87</v>
      </c>
      <c r="Q79" s="88" t="s">
        <v>87</v>
      </c>
      <c r="R79" s="88" t="s">
        <v>87</v>
      </c>
      <c r="S79" s="88" t="s">
        <v>87</v>
      </c>
      <c r="T79" s="88" t="s">
        <v>87</v>
      </c>
      <c r="U79" s="88" t="s">
        <v>87</v>
      </c>
      <c r="V79" s="88" t="s">
        <v>87</v>
      </c>
      <c r="W79" s="88" t="s">
        <v>87</v>
      </c>
      <c r="X79" s="88" t="s">
        <v>87</v>
      </c>
      <c r="Y79" s="88" t="s">
        <v>87</v>
      </c>
      <c r="Z79" s="19" t="s">
        <v>87</v>
      </c>
      <c r="AA79" s="19" t="s">
        <v>87</v>
      </c>
      <c r="AB79" s="19" t="s">
        <v>87</v>
      </c>
      <c r="AC79" s="19" t="s">
        <v>87</v>
      </c>
      <c r="AD79" s="19" t="s">
        <v>87</v>
      </c>
      <c r="AE79" s="19" t="s">
        <v>87</v>
      </c>
      <c r="AF79" s="19" t="s">
        <v>87</v>
      </c>
      <c r="AG79" s="19" t="s">
        <v>87</v>
      </c>
      <c r="AH79" s="19" t="s">
        <v>87</v>
      </c>
      <c r="BV79" s="5" t="str">
        <f t="shared" si="10"/>
        <v>Coolant System</v>
      </c>
      <c r="BW79" s="18"/>
      <c r="BY79" s="9"/>
    </row>
    <row r="80" spans="1:78" ht="15" customHeight="1">
      <c r="B80" s="2" t="str">
        <f t="shared" si="4"/>
        <v>Coolant</v>
      </c>
      <c r="C80" s="2" t="str">
        <f>SUBSTITUTE(IF(A80="","",'Root Material'!$C$2&amp;"_Group_"&amp;A80)," ","_")</f>
        <v/>
      </c>
      <c r="D80" s="13"/>
      <c r="E80" s="3" t="str">
        <f t="shared" si="9"/>
        <v>Coolant System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75" t="s">
        <v>217</v>
      </c>
      <c r="M80" s="4" t="str">
        <f>SUBSTITUTE(IF(L80="","",'Root Material'!$C$2&amp;"_"&amp;B80&amp;"_"&amp;E80&amp;"_"&amp;L80)," ","_")</f>
        <v>VFT-macro_Coolant_Coolant_System_160L_System</v>
      </c>
      <c r="N80" s="19" t="s">
        <v>216</v>
      </c>
      <c r="O80" s="88" t="s">
        <v>87</v>
      </c>
      <c r="P80" s="88" t="s">
        <v>87</v>
      </c>
      <c r="Q80" s="88" t="s">
        <v>87</v>
      </c>
      <c r="R80" s="88" t="s">
        <v>87</v>
      </c>
      <c r="S80" s="88" t="s">
        <v>87</v>
      </c>
      <c r="T80" s="88" t="s">
        <v>87</v>
      </c>
      <c r="U80" s="88" t="s">
        <v>87</v>
      </c>
      <c r="V80" s="88" t="s">
        <v>87</v>
      </c>
      <c r="W80" s="88" t="s">
        <v>87</v>
      </c>
      <c r="X80" s="88" t="s">
        <v>87</v>
      </c>
      <c r="Y80" s="88" t="s">
        <v>87</v>
      </c>
      <c r="Z80" s="19" t="s">
        <v>87</v>
      </c>
      <c r="AA80" s="19" t="s">
        <v>87</v>
      </c>
      <c r="AB80" s="19" t="s">
        <v>87</v>
      </c>
      <c r="AC80" s="19" t="s">
        <v>87</v>
      </c>
      <c r="AD80" s="19" t="s">
        <v>87</v>
      </c>
      <c r="AE80" s="19" t="s">
        <v>87</v>
      </c>
      <c r="AF80" s="19" t="s">
        <v>87</v>
      </c>
      <c r="AG80" s="19" t="s">
        <v>87</v>
      </c>
      <c r="AH80" s="19" t="s">
        <v>87</v>
      </c>
      <c r="AK80" s="75" t="s">
        <v>171</v>
      </c>
      <c r="BV80" s="5" t="str">
        <f t="shared" si="10"/>
        <v>160L System</v>
      </c>
      <c r="BW80" s="18"/>
      <c r="BY80" s="13"/>
    </row>
    <row r="81" spans="1:77" ht="15" customHeight="1">
      <c r="B81" s="2" t="str">
        <f t="shared" si="4"/>
        <v>Coolant</v>
      </c>
      <c r="C81" s="2" t="str">
        <f>SUBSTITUTE(IF(A81="","",'Root Material'!$C$2&amp;"_Group_"&amp;A81)," ","_")</f>
        <v/>
      </c>
      <c r="D81" s="9"/>
      <c r="E81" s="3" t="str">
        <f t="shared" si="9"/>
        <v>Coolant System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79" t="s">
        <v>231</v>
      </c>
      <c r="M81" s="4" t="str">
        <f>SUBSTITUTE(IF(L81="","",'Root Material'!$C$2&amp;"_"&amp;B81&amp;"_"&amp;E81&amp;"_"&amp;L81)," ","_")</f>
        <v>VFT-macro_Coolant_Coolant_System_140L__Coolant_System,_880mm_x_880mm</v>
      </c>
      <c r="N81" s="19" t="s">
        <v>221</v>
      </c>
      <c r="O81" s="88" t="s">
        <v>87</v>
      </c>
      <c r="P81" s="88" t="s">
        <v>87</v>
      </c>
      <c r="Q81" s="88" t="s">
        <v>87</v>
      </c>
      <c r="R81" s="88" t="s">
        <v>87</v>
      </c>
      <c r="S81" s="88" t="s">
        <v>87</v>
      </c>
      <c r="T81" s="88" t="s">
        <v>87</v>
      </c>
      <c r="U81" s="88" t="s">
        <v>87</v>
      </c>
      <c r="V81" s="88" t="s">
        <v>87</v>
      </c>
      <c r="W81" s="88" t="s">
        <v>87</v>
      </c>
      <c r="X81" s="88" t="s">
        <v>87</v>
      </c>
      <c r="Y81" s="88" t="s">
        <v>87</v>
      </c>
      <c r="Z81" s="19" t="s">
        <v>87</v>
      </c>
      <c r="AA81" s="19" t="s">
        <v>87</v>
      </c>
      <c r="AB81" s="19" t="s">
        <v>87</v>
      </c>
      <c r="AC81" s="19" t="s">
        <v>87</v>
      </c>
      <c r="AD81" s="19" t="s">
        <v>87</v>
      </c>
      <c r="AE81" s="19" t="s">
        <v>87</v>
      </c>
      <c r="AF81" s="19" t="s">
        <v>87</v>
      </c>
      <c r="AG81" s="19" t="s">
        <v>87</v>
      </c>
      <c r="AH81" s="19" t="s">
        <v>87</v>
      </c>
      <c r="AK81" s="75" t="s">
        <v>303</v>
      </c>
      <c r="BV81" s="5" t="str">
        <f t="shared" si="10"/>
        <v>140L  Coolant System, 880mm x 880mm</v>
      </c>
      <c r="BW81" s="18"/>
      <c r="BY81" s="9"/>
    </row>
    <row r="82" spans="1:77" ht="15" customHeight="1">
      <c r="B82" s="2" t="str">
        <f t="shared" si="4"/>
        <v>Coolant</v>
      </c>
      <c r="C82" s="2" t="str">
        <f>SUBSTITUTE(IF(A82="","",'Root Material'!$C$2&amp;"_Group_"&amp;A82)," ","_")</f>
        <v/>
      </c>
      <c r="D82" s="9"/>
      <c r="E82" s="3" t="str">
        <f t="shared" si="9"/>
        <v>Coolant System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79" t="s">
        <v>232</v>
      </c>
      <c r="M82" s="4" t="str">
        <f>SUBSTITUTE(IF(L82="","",'Root Material'!$C$2&amp;"_"&amp;B82&amp;"_"&amp;E82&amp;"_"&amp;L82)," ","_")</f>
        <v>VFT-macro_Coolant_Coolant_System_140L,_Coolant_System,_1210mm_x_890mm</v>
      </c>
      <c r="N82" s="19" t="s">
        <v>222</v>
      </c>
      <c r="O82" s="88" t="s">
        <v>87</v>
      </c>
      <c r="P82" s="88" t="s">
        <v>87</v>
      </c>
      <c r="Q82" s="88" t="s">
        <v>87</v>
      </c>
      <c r="R82" s="88" t="s">
        <v>87</v>
      </c>
      <c r="S82" s="88" t="s">
        <v>87</v>
      </c>
      <c r="T82" s="88" t="s">
        <v>87</v>
      </c>
      <c r="U82" s="88" t="s">
        <v>87</v>
      </c>
      <c r="V82" s="88" t="s">
        <v>87</v>
      </c>
      <c r="W82" s="88" t="s">
        <v>87</v>
      </c>
      <c r="X82" s="88" t="s">
        <v>87</v>
      </c>
      <c r="Y82" s="88" t="s">
        <v>87</v>
      </c>
      <c r="Z82" s="19" t="s">
        <v>87</v>
      </c>
      <c r="AA82" s="19" t="s">
        <v>87</v>
      </c>
      <c r="AB82" s="19" t="s">
        <v>87</v>
      </c>
      <c r="AC82" s="19" t="s">
        <v>87</v>
      </c>
      <c r="AD82" s="19" t="s">
        <v>87</v>
      </c>
      <c r="AE82" s="19" t="s">
        <v>87</v>
      </c>
      <c r="AF82" s="19" t="s">
        <v>87</v>
      </c>
      <c r="AG82" s="19" t="s">
        <v>87</v>
      </c>
      <c r="AH82" s="19" t="s">
        <v>87</v>
      </c>
      <c r="AK82" s="75" t="s">
        <v>304</v>
      </c>
      <c r="BV82" s="5" t="str">
        <f t="shared" si="10"/>
        <v>140L, Coolant System, 1210mm x 890mm</v>
      </c>
      <c r="BW82" s="18"/>
      <c r="BY82" s="9"/>
    </row>
    <row r="83" spans="1:77" ht="15" customHeight="1">
      <c r="B83" s="2" t="str">
        <f t="shared" ref="B83:B137" si="11">IF(A83="",B82,A83)</f>
        <v>Coolant</v>
      </c>
      <c r="C83" s="2" t="str">
        <f>SUBSTITUTE(IF(A83="","",'Root Material'!$C$2&amp;"_Group_"&amp;A83)," ","_")</f>
        <v/>
      </c>
      <c r="D83" s="10"/>
      <c r="E83" s="3" t="str">
        <f t="shared" si="9"/>
        <v>Coolant System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19" t="s">
        <v>223</v>
      </c>
      <c r="M83" s="4" t="str">
        <f>SUBSTITUTE(IF(L83="","",'Root Material'!$C$2&amp;"_"&amp;B83&amp;"_"&amp;E83&amp;"_"&amp;L83)," ","_")</f>
        <v>VFT-macro_Coolant_Coolant_System_Integrated_Coolant_System</v>
      </c>
      <c r="N83" s="19" t="s">
        <v>227</v>
      </c>
      <c r="O83" s="88" t="s">
        <v>87</v>
      </c>
      <c r="P83" s="88" t="s">
        <v>87</v>
      </c>
      <c r="Q83" s="88" t="s">
        <v>87</v>
      </c>
      <c r="R83" s="88" t="s">
        <v>87</v>
      </c>
      <c r="S83" s="88" t="s">
        <v>87</v>
      </c>
      <c r="T83" s="88" t="s">
        <v>87</v>
      </c>
      <c r="U83" s="88" t="s">
        <v>87</v>
      </c>
      <c r="V83" s="88" t="s">
        <v>87</v>
      </c>
      <c r="W83" s="88" t="s">
        <v>87</v>
      </c>
      <c r="X83" s="88" t="s">
        <v>87</v>
      </c>
      <c r="Y83" s="88" t="s">
        <v>87</v>
      </c>
      <c r="Z83" s="19" t="s">
        <v>87</v>
      </c>
      <c r="AA83" s="19" t="s">
        <v>87</v>
      </c>
      <c r="AB83" s="19" t="s">
        <v>87</v>
      </c>
      <c r="AC83" s="19" t="s">
        <v>87</v>
      </c>
      <c r="AD83" s="19" t="s">
        <v>87</v>
      </c>
      <c r="AE83" s="19" t="s">
        <v>87</v>
      </c>
      <c r="AF83" s="19" t="s">
        <v>87</v>
      </c>
      <c r="AG83" s="19" t="s">
        <v>87</v>
      </c>
      <c r="AH83" s="19" t="s">
        <v>87</v>
      </c>
      <c r="AK83" s="75" t="s">
        <v>303</v>
      </c>
      <c r="BV83" s="5" t="str">
        <f t="shared" si="10"/>
        <v>Integrated Coolant System</v>
      </c>
      <c r="BW83" s="18"/>
      <c r="BY83" s="10"/>
    </row>
    <row r="84" spans="1:77" ht="15" customHeight="1">
      <c r="B84" s="2" t="str">
        <f t="shared" si="11"/>
        <v>Coolant</v>
      </c>
      <c r="C84" s="2" t="str">
        <f>SUBSTITUTE(IF(A84="","",'Root Material'!$C$2&amp;"_Group_"&amp;A84)," ","_")</f>
        <v/>
      </c>
      <c r="D84" s="9"/>
      <c r="E84" s="3" t="str">
        <f t="shared" si="9"/>
        <v>Coolant System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 t="s">
        <v>226</v>
      </c>
      <c r="M84" s="4" t="str">
        <f>SUBSTITUTE(IF(L84="","",'Root Material'!$C$2&amp;"_"&amp;B84&amp;"_"&amp;E84&amp;"_"&amp;L84)," ","_")</f>
        <v>VFT-macro_Coolant_Coolant_System_Integrated_Coolant_System_PRO</v>
      </c>
      <c r="N84" s="19" t="s">
        <v>228</v>
      </c>
      <c r="O84" s="88" t="s">
        <v>87</v>
      </c>
      <c r="Y84" s="88" t="s">
        <v>87</v>
      </c>
      <c r="Z84" s="19" t="s">
        <v>87</v>
      </c>
      <c r="AA84" s="19" t="s">
        <v>87</v>
      </c>
      <c r="AB84" s="19" t="s">
        <v>87</v>
      </c>
      <c r="AC84" s="19" t="s">
        <v>87</v>
      </c>
      <c r="AD84" s="19" t="s">
        <v>87</v>
      </c>
      <c r="AE84" s="19" t="s">
        <v>87</v>
      </c>
      <c r="AF84" s="19" t="s">
        <v>87</v>
      </c>
      <c r="AG84" s="19" t="s">
        <v>87</v>
      </c>
      <c r="AH84" s="19" t="s">
        <v>87</v>
      </c>
      <c r="AK84" s="75" t="s">
        <v>303</v>
      </c>
      <c r="BV84" s="5" t="str">
        <f t="shared" si="10"/>
        <v>Integrated Coolant System PRO</v>
      </c>
      <c r="BW84" s="18"/>
      <c r="BY84" s="9"/>
    </row>
    <row r="85" spans="1:77" ht="15" customHeight="1">
      <c r="B85" s="2" t="str">
        <f t="shared" si="11"/>
        <v>Coolant</v>
      </c>
      <c r="C85" s="2" t="str">
        <f>SUBSTITUTE(IF(A85="","",'Root Material'!$C$2&amp;"_Group_"&amp;A85)," ","_")</f>
        <v/>
      </c>
      <c r="D85" s="9"/>
      <c r="E85" s="3" t="str">
        <f t="shared" si="9"/>
        <v>Coolant System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 t="s">
        <v>224</v>
      </c>
      <c r="M85" s="4" t="str">
        <f>SUBSTITUTE(IF(L85="","",'Root Material'!$C$2&amp;"_"&amp;B85&amp;"_"&amp;E85&amp;"_"&amp;L85)," ","_")</f>
        <v>VFT-macro_Coolant_Coolant_System_Integrated_Coolant_System,_SLNA</v>
      </c>
      <c r="N85" s="19" t="s">
        <v>229</v>
      </c>
      <c r="O85" s="88" t="s">
        <v>87</v>
      </c>
      <c r="Y85" s="88" t="s">
        <v>87</v>
      </c>
      <c r="Z85" s="19" t="s">
        <v>87</v>
      </c>
      <c r="AA85" s="19" t="s">
        <v>87</v>
      </c>
      <c r="AB85" s="19" t="s">
        <v>87</v>
      </c>
      <c r="AC85" s="19" t="s">
        <v>87</v>
      </c>
      <c r="AD85" s="19" t="s">
        <v>87</v>
      </c>
      <c r="AE85" s="19" t="s">
        <v>87</v>
      </c>
      <c r="AF85" s="19" t="s">
        <v>87</v>
      </c>
      <c r="AG85" s="19" t="s">
        <v>87</v>
      </c>
      <c r="AH85" s="19" t="s">
        <v>87</v>
      </c>
      <c r="AK85" s="75" t="s">
        <v>171</v>
      </c>
      <c r="BV85" s="5" t="str">
        <f t="shared" si="10"/>
        <v>Integrated Coolant System, SLNA</v>
      </c>
      <c r="BW85" s="18"/>
      <c r="BY85" s="9"/>
    </row>
    <row r="86" spans="1:77" ht="15" customHeight="1">
      <c r="B86" s="2" t="str">
        <f t="shared" si="11"/>
        <v>Coolant</v>
      </c>
      <c r="C86" s="2" t="str">
        <f>SUBSTITUTE(IF(A86="","",'Root Material'!$C$2&amp;"_Group_"&amp;A86)," ","_")</f>
        <v/>
      </c>
      <c r="D86" s="13"/>
      <c r="E86" s="3" t="str">
        <f t="shared" si="9"/>
        <v>Coolant System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19" t="s">
        <v>225</v>
      </c>
      <c r="M86" s="4" t="str">
        <f>SUBSTITUTE(IF(L86="","",'Root Material'!$C$2&amp;"_"&amp;B86&amp;"_"&amp;E86&amp;"_"&amp;L86)," ","_")</f>
        <v>VFT-macro_Coolant_Coolant_System_Integrated_Coolant_System_PRO,_SLNA</v>
      </c>
      <c r="N86" s="19" t="s">
        <v>230</v>
      </c>
      <c r="O86" s="88" t="s">
        <v>87</v>
      </c>
      <c r="Y86" s="88" t="s">
        <v>87</v>
      </c>
      <c r="Z86" s="19" t="s">
        <v>87</v>
      </c>
      <c r="AA86" s="19" t="s">
        <v>87</v>
      </c>
      <c r="AB86" s="19" t="s">
        <v>87</v>
      </c>
      <c r="AC86" s="19" t="s">
        <v>87</v>
      </c>
      <c r="AD86" s="19" t="s">
        <v>87</v>
      </c>
      <c r="AE86" s="19" t="s">
        <v>87</v>
      </c>
      <c r="AF86" s="19" t="s">
        <v>87</v>
      </c>
      <c r="AG86" s="19" t="s">
        <v>87</v>
      </c>
      <c r="AH86" s="19" t="s">
        <v>87</v>
      </c>
      <c r="AK86" s="75" t="s">
        <v>171</v>
      </c>
      <c r="BV86" s="5" t="str">
        <f t="shared" si="10"/>
        <v>Integrated Coolant System PRO, SLNA</v>
      </c>
      <c r="BW86" s="18"/>
      <c r="BY86" s="13"/>
    </row>
    <row r="87" spans="1:77" ht="15" customHeight="1">
      <c r="B87" s="2" t="str">
        <f t="shared" si="11"/>
        <v>Coolant</v>
      </c>
      <c r="C87" s="2" t="str">
        <f>SUBSTITUTE(IF(A87="","",'Root Material'!$C$2&amp;"_Group_"&amp;A87)," ","_")</f>
        <v/>
      </c>
      <c r="D87" s="9"/>
      <c r="E87" s="3" t="str">
        <f t="shared" si="9"/>
        <v>Coolant System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 t="s">
        <v>188</v>
      </c>
      <c r="M87" s="4" t="str">
        <f>SUBSTITUTE(IF(L87="","",'Root Material'!$C$2&amp;"_"&amp;B87&amp;"_"&amp;E87&amp;"_"&amp;L87)," ","_")</f>
        <v>VFT-macro_Coolant_Coolant_System_None</v>
      </c>
      <c r="O87" s="88" t="s">
        <v>87</v>
      </c>
      <c r="Y87" s="88" t="s">
        <v>87</v>
      </c>
      <c r="Z87" s="19" t="s">
        <v>87</v>
      </c>
      <c r="AA87" s="19" t="s">
        <v>87</v>
      </c>
      <c r="AB87" s="19" t="s">
        <v>87</v>
      </c>
      <c r="AC87" s="19" t="s">
        <v>87</v>
      </c>
      <c r="AD87" s="19" t="s">
        <v>87</v>
      </c>
      <c r="AE87" s="19" t="s">
        <v>87</v>
      </c>
      <c r="AF87" s="19" t="s">
        <v>87</v>
      </c>
      <c r="AG87" s="19" t="s">
        <v>87</v>
      </c>
      <c r="AH87" s="19" t="s">
        <v>87</v>
      </c>
      <c r="AK87" s="19" t="s">
        <v>304</v>
      </c>
      <c r="BV87" s="5" t="str">
        <f t="shared" si="10"/>
        <v>None</v>
      </c>
      <c r="BW87" s="18"/>
      <c r="BY87" s="9"/>
    </row>
    <row r="88" spans="1:77" ht="15" customHeight="1">
      <c r="B88" s="2" t="str">
        <f t="shared" si="11"/>
        <v>Coolant</v>
      </c>
      <c r="C88" s="2" t="str">
        <f>SUBSTITUTE(IF(A88="","",'Root Material'!$C$2&amp;"_Group_"&amp;A88)," ","_")</f>
        <v/>
      </c>
      <c r="D88" s="9" t="s">
        <v>233</v>
      </c>
      <c r="E88" s="3" t="str">
        <f t="shared" si="9"/>
        <v>Chiller</v>
      </c>
      <c r="F88" s="3" t="str">
        <f>SUBSTITUTE(IF(D88="","",'Root Material'!$C$2&amp;"_"&amp;B88&amp;"_"&amp;D88)," ","_")</f>
        <v>VFT-macro_Coolant_Chiller</v>
      </c>
      <c r="G88" s="3" t="s">
        <v>84</v>
      </c>
      <c r="H88" s="12" t="s">
        <v>85</v>
      </c>
      <c r="I88" s="14" t="s">
        <v>85</v>
      </c>
      <c r="J88" s="14" t="s">
        <v>85</v>
      </c>
      <c r="K88" s="14"/>
      <c r="L88" s="20"/>
      <c r="M88" s="4" t="str">
        <f>SUBSTITUTE(IF(L88="","",'Root Material'!$C$2&amp;"_"&amp;B88&amp;"_"&amp;E88&amp;"_"&amp;L88)," ","_")</f>
        <v/>
      </c>
      <c r="O88" s="88" t="s">
        <v>87</v>
      </c>
      <c r="Y88" s="88" t="s">
        <v>87</v>
      </c>
      <c r="Z88" s="19" t="s">
        <v>87</v>
      </c>
      <c r="AA88" s="19" t="s">
        <v>87</v>
      </c>
      <c r="AB88" s="19" t="s">
        <v>87</v>
      </c>
      <c r="AC88" s="19" t="s">
        <v>87</v>
      </c>
      <c r="AD88" s="19" t="s">
        <v>87</v>
      </c>
      <c r="AE88" s="19" t="s">
        <v>87</v>
      </c>
      <c r="AF88" s="19" t="s">
        <v>87</v>
      </c>
      <c r="AG88" s="19" t="s">
        <v>87</v>
      </c>
      <c r="AH88" s="19" t="s">
        <v>87</v>
      </c>
      <c r="AK88" s="75"/>
      <c r="BV88" s="5" t="str">
        <f t="shared" si="10"/>
        <v>Chiller</v>
      </c>
      <c r="BW88" s="18"/>
      <c r="BY88" s="9"/>
    </row>
    <row r="89" spans="1:77" ht="15" customHeight="1">
      <c r="B89" s="2" t="str">
        <f t="shared" si="11"/>
        <v>Coolant</v>
      </c>
      <c r="C89" s="2" t="str">
        <f>SUBSTITUTE(IF(A89="","",'Root Material'!$C$2&amp;"_Group_"&amp;A89)," ","_")</f>
        <v/>
      </c>
      <c r="D89" s="10"/>
      <c r="E89" s="3" t="str">
        <f t="shared" si="9"/>
        <v>Chiller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19" t="s">
        <v>272</v>
      </c>
      <c r="M89" s="4" t="str">
        <f>SUBSTITUTE(IF(L89="","",'Root Material'!$C$2&amp;"_"&amp;B89&amp;"_"&amp;E89&amp;"_"&amp;L89)," ","_")</f>
        <v>VFT-macro_Coolant_Chiller_C25_2.200W</v>
      </c>
      <c r="N89" s="19" t="s">
        <v>235</v>
      </c>
      <c r="O89" s="88" t="s">
        <v>87</v>
      </c>
      <c r="Y89" s="88" t="s">
        <v>87</v>
      </c>
      <c r="Z89" s="19" t="s">
        <v>87</v>
      </c>
      <c r="AA89" s="19" t="s">
        <v>87</v>
      </c>
      <c r="AB89" s="19" t="s">
        <v>87</v>
      </c>
      <c r="AC89" s="19" t="s">
        <v>87</v>
      </c>
      <c r="AD89" s="19" t="s">
        <v>87</v>
      </c>
      <c r="AE89" s="19" t="s">
        <v>87</v>
      </c>
      <c r="AF89" s="19" t="s">
        <v>87</v>
      </c>
      <c r="AG89" s="19" t="s">
        <v>87</v>
      </c>
      <c r="AH89" s="19" t="s">
        <v>87</v>
      </c>
      <c r="AK89" s="75" t="s">
        <v>303</v>
      </c>
      <c r="BV89" s="5" t="str">
        <f t="shared" si="10"/>
        <v>C25_2.200W</v>
      </c>
      <c r="BW89" s="18"/>
      <c r="BY89" s="10"/>
    </row>
    <row r="90" spans="1:77" ht="15" customHeight="1">
      <c r="B90" s="2" t="str">
        <f t="shared" si="11"/>
        <v>Coolant</v>
      </c>
      <c r="C90" s="2" t="str">
        <f>SUBSTITUTE(IF(A90="","",'Root Material'!$C$2&amp;"_Group_"&amp;A90)," ","_")</f>
        <v/>
      </c>
      <c r="D90" s="9"/>
      <c r="E90" s="3" t="str">
        <f t="shared" si="9"/>
        <v>Chiller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 t="s">
        <v>236</v>
      </c>
      <c r="M90" s="4" t="str">
        <f>SUBSTITUTE(IF(L90="","",'Root Material'!$C$2&amp;"_"&amp;B90&amp;"_"&amp;E90&amp;"_"&amp;L90)," ","_")</f>
        <v>VFT-macro_Coolant_Chiller_External_temperature_sensor_for_C25</v>
      </c>
      <c r="N90" s="19" t="s">
        <v>237</v>
      </c>
      <c r="Y90" s="88" t="s">
        <v>287</v>
      </c>
      <c r="AK90" s="75" t="s">
        <v>303</v>
      </c>
      <c r="BV90" s="5" t="str">
        <f t="shared" si="10"/>
        <v>External temperature sensor for C25</v>
      </c>
      <c r="BW90" s="18"/>
      <c r="BY90" s="9"/>
    </row>
    <row r="91" spans="1:77" ht="15" customHeight="1">
      <c r="B91" s="2" t="str">
        <f t="shared" si="11"/>
        <v>Coolant</v>
      </c>
      <c r="C91" s="2" t="str">
        <f>SUBSTITUTE(IF(A91="","",'Root Material'!$C$2&amp;"_Group_"&amp;A91)," ","_")</f>
        <v/>
      </c>
      <c r="D91" s="9"/>
      <c r="E91" s="3" t="str">
        <f t="shared" si="9"/>
        <v>Chiller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 t="s">
        <v>219</v>
      </c>
      <c r="M91" s="4" t="str">
        <f>SUBSTITUTE(IF(L91="","",'Root Material'!$C$2&amp;"_"&amp;B91&amp;"_"&amp;E91&amp;"_"&amp;L91)," ","_")</f>
        <v>VFT-macro_Coolant_Chiller_ThermoFLEX_2500</v>
      </c>
      <c r="N91" s="19" t="s">
        <v>218</v>
      </c>
      <c r="O91" s="88" t="s">
        <v>254</v>
      </c>
      <c r="P91" s="88" t="s">
        <v>252</v>
      </c>
      <c r="Q91" s="88" t="s">
        <v>253</v>
      </c>
      <c r="R91" s="88" t="s">
        <v>251</v>
      </c>
      <c r="AK91" s="19" t="s">
        <v>171</v>
      </c>
      <c r="BV91" s="5" t="str">
        <f t="shared" si="10"/>
        <v>ThermoFLEX 2500</v>
      </c>
      <c r="BW91" s="18"/>
      <c r="BY91" s="9"/>
    </row>
    <row r="92" spans="1:77" ht="15" customHeight="1">
      <c r="B92" s="2" t="str">
        <f t="shared" si="11"/>
        <v>Coolant</v>
      </c>
      <c r="C92" s="2" t="str">
        <f>SUBSTITUTE(IF(A92="","",'Root Material'!$C$2&amp;"_Group_"&amp;A92)," ","_")</f>
        <v/>
      </c>
      <c r="D92" s="9"/>
      <c r="E92" s="3" t="str">
        <f t="shared" si="9"/>
        <v>Chiller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19" t="s">
        <v>220</v>
      </c>
      <c r="M92" s="4" t="str">
        <f>SUBSTITUTE(IF(L92="","",'Root Material'!$C$2&amp;"_"&amp;B92&amp;"_"&amp;E92&amp;"_"&amp;L92)," ","_")</f>
        <v>VFT-macro_Coolant_Chiller_Hexid_Fluid_92-010-491</v>
      </c>
      <c r="N92" s="19" t="s">
        <v>240</v>
      </c>
      <c r="O92" s="88" t="s">
        <v>255</v>
      </c>
      <c r="AK92" s="19" t="s">
        <v>171</v>
      </c>
      <c r="BV92" s="5" t="str">
        <f t="shared" si="10"/>
        <v>Hexid Fluid 92-010-491</v>
      </c>
      <c r="BW92" s="18"/>
      <c r="BY92" s="9"/>
    </row>
    <row r="93" spans="1:77" ht="15" customHeight="1">
      <c r="B93" s="2" t="str">
        <f t="shared" si="11"/>
        <v>Coolant</v>
      </c>
      <c r="C93" s="2" t="str">
        <f>SUBSTITUTE(IF(A93="","",'Root Material'!$C$2&amp;"_Group_"&amp;A93)," ","_")</f>
        <v/>
      </c>
      <c r="D93" s="9"/>
      <c r="E93" s="3" t="str">
        <f t="shared" si="9"/>
        <v>Chiller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19" t="s">
        <v>271</v>
      </c>
      <c r="M93" s="4" t="str">
        <f>SUBSTITUTE(IF(L93="","",'Root Material'!$C$2&amp;"_"&amp;B93&amp;"_"&amp;E93&amp;"_"&amp;L93)," ","_")</f>
        <v>VFT-macro_Coolant_Chiller_None_(Customer_supplied)</v>
      </c>
      <c r="O93" s="88" t="s">
        <v>255</v>
      </c>
      <c r="AK93" s="19" t="s">
        <v>171</v>
      </c>
      <c r="BV93" s="5" t="str">
        <f t="shared" si="10"/>
        <v>None (Customer supplied)</v>
      </c>
      <c r="BW93" s="18"/>
      <c r="BY93" s="9"/>
    </row>
    <row r="94" spans="1:77" ht="15" customHeight="1">
      <c r="A94" s="8" t="s">
        <v>270</v>
      </c>
      <c r="B94" s="2" t="str">
        <f t="shared" si="11"/>
        <v>STEP</v>
      </c>
      <c r="C94" s="2" t="str">
        <f>SUBSTITUTE(IF(A94="","",'Root Material'!$C$2&amp;"_Group_"&amp;A94)," ","_")</f>
        <v>VFT-macro_Group_STEP</v>
      </c>
      <c r="D94" s="9"/>
      <c r="E94" s="3" t="str">
        <f t="shared" si="9"/>
        <v>Chiller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AK94" s="75"/>
      <c r="BV94" s="5" t="str">
        <f t="shared" si="10"/>
        <v>STEP</v>
      </c>
      <c r="BW94" s="18"/>
      <c r="BY94" s="9"/>
    </row>
    <row r="95" spans="1:77" ht="15" customHeight="1">
      <c r="B95" s="2" t="str">
        <f t="shared" si="11"/>
        <v>STEP</v>
      </c>
      <c r="C95" s="2" t="str">
        <f>SUBSTITUTE(IF(A95="","",'Root Material'!$C$2&amp;"_Group_"&amp;A95)," ","_")</f>
        <v/>
      </c>
      <c r="D95" s="77" t="s">
        <v>206</v>
      </c>
      <c r="E95" s="3" t="str">
        <f t="shared" si="9"/>
        <v>Remote STEP service program</v>
      </c>
      <c r="F95" s="3" t="str">
        <f>SUBSTITUTE(IF(D95="","",'Root Material'!$C$2&amp;"_"&amp;B95&amp;"_"&amp;D95)," ","_")</f>
        <v>VFT-macro_STEP_Remote_STEP_service_program</v>
      </c>
      <c r="G95" s="3" t="s">
        <v>84</v>
      </c>
      <c r="H95" s="12"/>
      <c r="I95" s="14"/>
      <c r="J95" s="76" t="s">
        <v>85</v>
      </c>
      <c r="K95" s="14"/>
      <c r="L95" s="20"/>
      <c r="M95" s="4" t="str">
        <f>SUBSTITUTE(IF(L95="","",'Root Material'!$C$2&amp;"_"&amp;B95&amp;"_"&amp;E95&amp;"_"&amp;L95)," ","_")</f>
        <v/>
      </c>
      <c r="O95" s="88" t="s">
        <v>87</v>
      </c>
      <c r="P95" s="88" t="s">
        <v>87</v>
      </c>
      <c r="Q95" s="88" t="s">
        <v>87</v>
      </c>
      <c r="R95" s="88" t="s">
        <v>87</v>
      </c>
      <c r="S95" s="88" t="s">
        <v>87</v>
      </c>
      <c r="T95" s="88" t="s">
        <v>87</v>
      </c>
      <c r="U95" s="88" t="s">
        <v>87</v>
      </c>
      <c r="V95" s="88" t="s">
        <v>87</v>
      </c>
      <c r="W95" s="88" t="s">
        <v>87</v>
      </c>
      <c r="X95" s="88" t="s">
        <v>87</v>
      </c>
      <c r="Y95" s="88" t="s">
        <v>87</v>
      </c>
      <c r="Z95" s="19" t="s">
        <v>87</v>
      </c>
      <c r="AA95" s="19" t="s">
        <v>87</v>
      </c>
      <c r="AB95" s="19" t="s">
        <v>87</v>
      </c>
      <c r="AC95" s="19" t="s">
        <v>87</v>
      </c>
      <c r="AD95" s="19" t="s">
        <v>87</v>
      </c>
      <c r="AE95" s="19" t="s">
        <v>87</v>
      </c>
      <c r="AF95" s="19" t="s">
        <v>87</v>
      </c>
      <c r="AG95" s="19" t="s">
        <v>87</v>
      </c>
      <c r="AH95" s="19" t="s">
        <v>87</v>
      </c>
      <c r="BV95" s="5" t="str">
        <f t="shared" si="10"/>
        <v>Remote STEP service program</v>
      </c>
      <c r="BW95" s="18"/>
      <c r="BY95" s="9"/>
    </row>
    <row r="96" spans="1:77" ht="15" customHeight="1">
      <c r="B96" s="2" t="str">
        <f t="shared" si="11"/>
        <v>STEP</v>
      </c>
      <c r="C96" s="2" t="str">
        <f>SUBSTITUTE(IF(A96="","",'Root Material'!$C$2&amp;"_Group_"&amp;A96)," ","_")</f>
        <v/>
      </c>
      <c r="D96" s="9"/>
      <c r="E96" s="3" t="str">
        <f t="shared" si="9"/>
        <v>Remote STEP service program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79" t="s">
        <v>155</v>
      </c>
      <c r="M96" s="4" t="str">
        <f>SUBSTITUTE(IF(L96="","",'Root Material'!$C$2&amp;"_"&amp;B96&amp;"_"&amp;E96&amp;"_"&amp;L96)," ","_")</f>
        <v>VFT-macro_STEP_Remote_STEP_service_program_No</v>
      </c>
      <c r="O96" s="88" t="s">
        <v>87</v>
      </c>
      <c r="P96" s="88" t="s">
        <v>87</v>
      </c>
      <c r="Q96" s="88" t="s">
        <v>87</v>
      </c>
      <c r="R96" s="88" t="s">
        <v>87</v>
      </c>
      <c r="S96" s="88" t="s">
        <v>87</v>
      </c>
      <c r="T96" s="88" t="s">
        <v>87</v>
      </c>
      <c r="U96" s="88" t="s">
        <v>87</v>
      </c>
      <c r="V96" s="88" t="s">
        <v>87</v>
      </c>
      <c r="W96" s="88" t="s">
        <v>87</v>
      </c>
      <c r="X96" s="88" t="s">
        <v>87</v>
      </c>
      <c r="Y96" s="88" t="s">
        <v>87</v>
      </c>
      <c r="Z96" s="19" t="s">
        <v>87</v>
      </c>
      <c r="AA96" s="19" t="s">
        <v>87</v>
      </c>
      <c r="AB96" s="19" t="s">
        <v>87</v>
      </c>
      <c r="AC96" s="19" t="s">
        <v>87</v>
      </c>
      <c r="AD96" s="19" t="s">
        <v>87</v>
      </c>
      <c r="AE96" s="19" t="s">
        <v>87</v>
      </c>
      <c r="AF96" s="19" t="s">
        <v>87</v>
      </c>
      <c r="AG96" s="19" t="s">
        <v>87</v>
      </c>
      <c r="AH96" s="19" t="s">
        <v>87</v>
      </c>
      <c r="AK96" s="19" t="s">
        <v>304</v>
      </c>
      <c r="BV96" s="5" t="str">
        <f t="shared" si="10"/>
        <v>No</v>
      </c>
      <c r="BW96" s="18"/>
      <c r="BY96" s="9"/>
    </row>
    <row r="97" spans="1:77" ht="15" customHeight="1">
      <c r="B97" s="2" t="str">
        <f t="shared" si="11"/>
        <v>STEP</v>
      </c>
      <c r="C97" s="2" t="str">
        <f>SUBSTITUTE(IF(A97="","",'Root Material'!$C$2&amp;"_Group_"&amp;A97)," ","_")</f>
        <v/>
      </c>
      <c r="D97" s="10"/>
      <c r="E97" s="3" t="str">
        <f t="shared" si="9"/>
        <v>Remote STEP service program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75" t="s">
        <v>156</v>
      </c>
      <c r="M97" s="4" t="str">
        <f>SUBSTITUTE(IF(L97="","",'Root Material'!$C$2&amp;"_"&amp;B97&amp;"_"&amp;E97&amp;"_"&amp;L97)," ","_")</f>
        <v>VFT-macro_STEP_Remote_STEP_service_program_Yes</v>
      </c>
      <c r="N97" s="75" t="s">
        <v>207</v>
      </c>
      <c r="O97" s="88" t="s">
        <v>87</v>
      </c>
      <c r="P97" s="88" t="s">
        <v>87</v>
      </c>
      <c r="Q97" s="88" t="s">
        <v>87</v>
      </c>
      <c r="R97" s="88" t="s">
        <v>87</v>
      </c>
      <c r="S97" s="88" t="s">
        <v>87</v>
      </c>
      <c r="T97" s="88" t="s">
        <v>87</v>
      </c>
      <c r="U97" s="88" t="s">
        <v>87</v>
      </c>
      <c r="V97" s="88" t="s">
        <v>87</v>
      </c>
      <c r="W97" s="88" t="s">
        <v>87</v>
      </c>
      <c r="X97" s="88" t="s">
        <v>87</v>
      </c>
      <c r="Y97" s="88" t="s">
        <v>87</v>
      </c>
      <c r="Z97" s="19" t="s">
        <v>87</v>
      </c>
      <c r="AA97" s="19" t="s">
        <v>87</v>
      </c>
      <c r="AB97" s="19" t="s">
        <v>87</v>
      </c>
      <c r="AC97" s="19" t="s">
        <v>87</v>
      </c>
      <c r="AD97" s="19" t="s">
        <v>87</v>
      </c>
      <c r="AE97" s="19" t="s">
        <v>87</v>
      </c>
      <c r="AF97" s="19" t="s">
        <v>87</v>
      </c>
      <c r="AG97" s="19" t="s">
        <v>87</v>
      </c>
      <c r="AH97" s="19" t="s">
        <v>87</v>
      </c>
      <c r="AK97" s="19" t="s">
        <v>304</v>
      </c>
      <c r="BV97" s="5" t="str">
        <f t="shared" si="10"/>
        <v>Yes</v>
      </c>
      <c r="BW97" s="18"/>
      <c r="BY97" s="10"/>
    </row>
    <row r="98" spans="1:77" ht="15" customHeight="1">
      <c r="B98" s="2" t="str">
        <f t="shared" si="11"/>
        <v>STEP</v>
      </c>
      <c r="C98" s="2" t="str">
        <f>SUBSTITUTE(IF(A98="","",'Root Material'!$C$2&amp;"_Group_"&amp;A98)," ","_")</f>
        <v/>
      </c>
      <c r="D98" s="10" t="s">
        <v>270</v>
      </c>
      <c r="E98" s="3" t="str">
        <f t="shared" si="9"/>
        <v>STEP</v>
      </c>
      <c r="F98" s="3" t="str">
        <f>SUBSTITUTE(IF(D98="","",'Root Material'!$C$2&amp;"_"&amp;B98&amp;"_"&amp;D98)," ","_")</f>
        <v>VFT-macro_STEP_STEP</v>
      </c>
      <c r="G98" s="3" t="s">
        <v>84</v>
      </c>
      <c r="H98" s="12"/>
      <c r="I98" s="14"/>
      <c r="J98" s="14" t="s">
        <v>85</v>
      </c>
      <c r="K98" s="14"/>
      <c r="M98" s="4" t="str">
        <f>SUBSTITUTE(IF(L98="","",'Root Material'!$C$2&amp;"_"&amp;B98&amp;"_"&amp;E98&amp;"_"&amp;L98)," ","_")</f>
        <v/>
      </c>
      <c r="BV98" s="5" t="str">
        <f t="shared" si="10"/>
        <v>STEP</v>
      </c>
      <c r="BW98" s="18"/>
      <c r="BY98" s="10"/>
    </row>
    <row r="99" spans="1:77" ht="15" customHeight="1">
      <c r="B99" s="2" t="str">
        <f t="shared" si="11"/>
        <v>STEP</v>
      </c>
      <c r="C99" s="2" t="str">
        <f>SUBSTITUTE(IF(A99="","",'Root Material'!$C$2&amp;"_Group_"&amp;A99)," ","_")</f>
        <v/>
      </c>
      <c r="D99" s="9"/>
      <c r="E99" s="3" t="str">
        <f t="shared" si="9"/>
        <v>STEP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 t="s">
        <v>209</v>
      </c>
      <c r="M99" s="4" t="str">
        <f>SUBSTITUTE(IF(L99="","",'Root Material'!$C$2&amp;"_"&amp;B99&amp;"_"&amp;E99&amp;"_"&amp;L99)," ","_")</f>
        <v>VFT-macro_STEP_STEP_Basic</v>
      </c>
      <c r="N99" s="19" t="s">
        <v>278</v>
      </c>
      <c r="AK99" s="19" t="s">
        <v>304</v>
      </c>
      <c r="BV99" s="5" t="str">
        <f t="shared" si="8"/>
        <v>Basic</v>
      </c>
      <c r="BW99" s="18"/>
      <c r="BY99" s="9"/>
    </row>
    <row r="100" spans="1:77" ht="15" customHeight="1">
      <c r="B100" s="2" t="str">
        <f t="shared" si="11"/>
        <v>STEP</v>
      </c>
      <c r="C100" s="2" t="str">
        <f>SUBSTITUTE(IF(A100="","",'Root Material'!$C$2&amp;"_Group_"&amp;A100)," ","_")</f>
        <v/>
      </c>
      <c r="D100" s="10"/>
      <c r="E100" s="3" t="str">
        <f t="shared" si="9"/>
        <v>STEP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19" t="s">
        <v>276</v>
      </c>
      <c r="M100" s="4" t="str">
        <f>SUBSTITUTE(IF(L100="","",'Root Material'!$C$2&amp;"_"&amp;B100&amp;"_"&amp;E100&amp;"_"&amp;L100)," ","_")</f>
        <v>VFT-macro_STEP_STEP_Secure</v>
      </c>
      <c r="N100" s="19" t="s">
        <v>279</v>
      </c>
      <c r="AK100" s="19" t="s">
        <v>304</v>
      </c>
      <c r="BV100" s="5" t="str">
        <f t="shared" ref="BV100" si="12">IF(AND(L100&lt;&gt;"true",L100&lt;&gt;"false"),A100&amp;D100&amp;L100,"")</f>
        <v>Secure</v>
      </c>
      <c r="BW100" s="18"/>
      <c r="BY100" s="10"/>
    </row>
    <row r="101" spans="1:77" ht="15" customHeight="1">
      <c r="B101" s="2" t="str">
        <f t="shared" si="11"/>
        <v>STEP</v>
      </c>
      <c r="C101" s="2" t="str">
        <f>SUBSTITUTE(IF(A101="","",'Root Material'!$C$2&amp;"_Group_"&amp;A101)," ","_")</f>
        <v/>
      </c>
      <c r="D101" s="9"/>
      <c r="E101" s="3" t="str">
        <f t="shared" si="9"/>
        <v>STEP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 t="s">
        <v>277</v>
      </c>
      <c r="M101" s="4" t="str">
        <f>SUBSTITUTE(IF(L101="","",'Root Material'!$C$2&amp;"_"&amp;B101&amp;"_"&amp;E101&amp;"_"&amp;L101)," ","_")</f>
        <v>VFT-macro_STEP_STEP_Total</v>
      </c>
      <c r="N101" s="19" t="s">
        <v>280</v>
      </c>
      <c r="AK101" s="19" t="s">
        <v>304</v>
      </c>
      <c r="BV101" s="5" t="str">
        <f t="shared" ref="BV101:BV131" si="13">IF(AND(L101&lt;&gt;"true",L101&lt;&gt;"false"),A101&amp;D101&amp;L101,"")</f>
        <v>Total</v>
      </c>
      <c r="BW101" s="18"/>
      <c r="BY101" s="9"/>
    </row>
    <row r="102" spans="1:77" ht="15" customHeight="1">
      <c r="B102" s="2" t="str">
        <f t="shared" si="11"/>
        <v>STEP</v>
      </c>
      <c r="C102" s="2" t="str">
        <f>SUBSTITUTE(IF(A102="","",'Root Material'!$C$2&amp;"_Group_"&amp;A102)," ","_")</f>
        <v/>
      </c>
      <c r="D102" s="9"/>
      <c r="E102" s="3" t="str">
        <f t="shared" si="9"/>
        <v>STEP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 t="s">
        <v>155</v>
      </c>
      <c r="M102" s="4" t="str">
        <f>SUBSTITUTE(IF(L102="","",'Root Material'!$C$2&amp;"_"&amp;B102&amp;"_"&amp;E102&amp;"_"&amp;L102)," ","_")</f>
        <v>VFT-macro_STEP_STEP_No</v>
      </c>
      <c r="AK102" s="19" t="s">
        <v>304</v>
      </c>
      <c r="BV102" s="5" t="str">
        <f t="shared" si="13"/>
        <v>No</v>
      </c>
      <c r="BW102" s="18"/>
      <c r="BY102" s="9"/>
    </row>
    <row r="103" spans="1:77" ht="15" customHeight="1">
      <c r="A103" s="8" t="s">
        <v>288</v>
      </c>
      <c r="B103" s="2" t="str">
        <f t="shared" si="11"/>
        <v>Consumables</v>
      </c>
      <c r="C103" s="2" t="str">
        <f>SUBSTITUTE(IF(A103="","",'Root Material'!$C$2&amp;"_Group_"&amp;A103)," ","_")</f>
        <v>VFT-macro_Group_Consumables</v>
      </c>
      <c r="D103" s="10"/>
      <c r="E103" s="3" t="str">
        <f t="shared" si="9"/>
        <v>STEP</v>
      </c>
      <c r="F103" s="3" t="str">
        <f>SUBSTITUTE(IF(D103="","",'Root Material'!$C$2&amp;"_"&amp;B103&amp;"_"&amp;D103)," ","_")</f>
        <v/>
      </c>
      <c r="G103" s="3"/>
      <c r="H103" s="12"/>
      <c r="I103" s="16"/>
      <c r="J103" s="16"/>
      <c r="M103" s="4" t="str">
        <f>SUBSTITUTE(IF(L103="","",'Root Material'!$C$2&amp;"_"&amp;B103&amp;"_"&amp;E103&amp;"_"&amp;L103)," ","_")</f>
        <v/>
      </c>
      <c r="BV103" s="5" t="str">
        <f t="shared" si="13"/>
        <v>Consumables</v>
      </c>
      <c r="BW103" s="18"/>
      <c r="BY103" s="10"/>
    </row>
    <row r="104" spans="1:77" ht="15" customHeight="1">
      <c r="B104" s="2" t="str">
        <f t="shared" si="11"/>
        <v>Consumables</v>
      </c>
      <c r="C104" s="2" t="str">
        <f>SUBSTITUTE(IF(A104="","",'[1]Root Material'!$C$2&amp;"_Group_"&amp;A104)," ","_")</f>
        <v/>
      </c>
      <c r="D104" s="9" t="s">
        <v>288</v>
      </c>
      <c r="E104" s="3" t="str">
        <f t="shared" si="9"/>
        <v>Consumables</v>
      </c>
      <c r="F104" s="3" t="str">
        <f>SUBSTITUTE(IF(D104="","",'[1]Root Material'!$C$2&amp;"_"&amp;B104&amp;"_"&amp;D104)," ","_")</f>
        <v>V75_Generator_Consumables_Consumables</v>
      </c>
      <c r="G104" s="3" t="s">
        <v>84</v>
      </c>
      <c r="H104" s="12" t="s">
        <v>85</v>
      </c>
      <c r="I104" s="14"/>
      <c r="J104" s="14" t="s">
        <v>85</v>
      </c>
      <c r="K104" s="14"/>
      <c r="L104" s="20"/>
      <c r="M104" s="4" t="str">
        <f>SUBSTITUTE(IF(L104="","",'[1]Root Material'!$C$2&amp;"_"&amp;B104&amp;"_"&amp;E104&amp;"_"&amp;L104)," ","_")</f>
        <v/>
      </c>
      <c r="O104" s="19"/>
      <c r="P104" s="19"/>
      <c r="Q104" s="20"/>
      <c r="R104" s="20"/>
      <c r="S104" s="20"/>
      <c r="T104" s="20"/>
      <c r="U104" s="20"/>
      <c r="V104" s="20"/>
      <c r="W104" s="20"/>
      <c r="X104" s="20"/>
      <c r="Y104" s="19"/>
      <c r="Z104" s="20"/>
      <c r="AA104" s="20"/>
      <c r="AB104" s="20"/>
      <c r="AC104" s="20"/>
      <c r="AD104" s="20"/>
      <c r="AE104" s="20"/>
      <c r="AF104" s="20"/>
      <c r="AG104" s="20"/>
      <c r="AH104" s="20"/>
      <c r="BV104" s="5" t="str">
        <f t="shared" si="13"/>
        <v>Consumables</v>
      </c>
      <c r="BW104" s="18"/>
      <c r="BY104" s="9"/>
    </row>
    <row r="105" spans="1:77" ht="15" customHeight="1">
      <c r="B105" s="2" t="str">
        <f t="shared" si="11"/>
        <v>Consumables</v>
      </c>
      <c r="C105" s="2" t="str">
        <f>SUBSTITUTE(IF(A105="","",'[1]Root Material'!$C$2&amp;"_Group_"&amp;A105)," ","_")</f>
        <v/>
      </c>
      <c r="D105" s="9"/>
      <c r="E105" s="3" t="str">
        <f t="shared" si="9"/>
        <v>Consumables</v>
      </c>
      <c r="F105" s="3" t="str">
        <f>SUBSTITUTE(IF(D105="","",'[1]Root Material'!$C$2&amp;"_"&amp;B105&amp;"_"&amp;D105)," ","_")</f>
        <v/>
      </c>
      <c r="G105" s="3"/>
      <c r="H105" s="12"/>
      <c r="I105" s="14"/>
      <c r="J105" s="14"/>
      <c r="K105" s="14"/>
      <c r="L105" s="20" t="s">
        <v>188</v>
      </c>
      <c r="M105" s="4" t="str">
        <f>SUBSTITUTE(IF(L105="","",'[1]Root Material'!$C$2&amp;"_"&amp;B105&amp;"_"&amp;E105&amp;"_"&amp;L105)," ","_")</f>
        <v>V75_Generator_Consumables_Consumables_None</v>
      </c>
      <c r="O105" s="19"/>
      <c r="P105" s="20"/>
      <c r="Q105" s="20"/>
      <c r="R105" s="20"/>
      <c r="S105" s="20"/>
      <c r="T105" s="20"/>
      <c r="U105" s="20"/>
      <c r="V105" s="20"/>
      <c r="W105" s="20"/>
      <c r="X105" s="20"/>
      <c r="Y105" s="19"/>
      <c r="AK105" s="19" t="s">
        <v>304</v>
      </c>
      <c r="BV105" s="5" t="str">
        <f t="shared" si="13"/>
        <v>None</v>
      </c>
      <c r="BW105" s="18"/>
      <c r="BY105" s="9"/>
    </row>
    <row r="106" spans="1:77" ht="15" customHeight="1">
      <c r="B106" s="2" t="str">
        <f>IF(A106="",B105,A106)</f>
        <v>Consumables</v>
      </c>
      <c r="C106" s="2" t="str">
        <f>SUBSTITUTE(IF(A106="","",'[1]Root Material'!$C$2&amp;"_Group_"&amp;A106)," ","_")</f>
        <v/>
      </c>
      <c r="D106" s="9"/>
      <c r="E106" s="3" t="str">
        <f>IF(D106="",E105,D106)</f>
        <v>Consumables</v>
      </c>
      <c r="F106" s="3" t="str">
        <f>SUBSTITUTE(IF(D106="","",'[1]Root Material'!$C$2&amp;"_"&amp;B106&amp;"_"&amp;D106)," ","_")</f>
        <v/>
      </c>
      <c r="G106" s="3"/>
      <c r="H106" s="12"/>
      <c r="I106" s="14"/>
      <c r="J106" s="14"/>
      <c r="K106" s="14"/>
      <c r="L106" s="19" t="s">
        <v>289</v>
      </c>
      <c r="M106" s="4" t="str">
        <f>SUBSTITUTE(IF(L106="","",'[1]Root Material'!$C$2&amp;"_"&amp;B106&amp;"_"&amp;E106&amp;"_"&amp;L106)," ","_")</f>
        <v>V75_Generator_Consumables_Consumables_SL_VFT400_Collant_additive,_20L</v>
      </c>
      <c r="N106" s="19" t="s">
        <v>290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K106" s="19" t="s">
        <v>303</v>
      </c>
      <c r="BV106" s="5" t="str">
        <f t="shared" si="13"/>
        <v>SL VFT400 Collant additive, 20L</v>
      </c>
      <c r="BW106" s="18"/>
      <c r="BY106" s="9"/>
    </row>
    <row r="107" spans="1:77" ht="15" customHeight="1">
      <c r="B107" s="2" t="str">
        <f>IF(A107="",B106,A107)</f>
        <v>Consumables</v>
      </c>
      <c r="C107" s="2" t="str">
        <f>SUBSTITUTE(IF(A107="","",'[1]Root Material'!$C$2&amp;"_Group_"&amp;A107)," ","_")</f>
        <v/>
      </c>
      <c r="D107" s="10"/>
      <c r="E107" s="3" t="str">
        <f>IF(D107="",E106,D107)</f>
        <v>Consumables</v>
      </c>
      <c r="F107" s="3" t="str">
        <f>SUBSTITUTE(IF(D107="","",'[1]Root Material'!$C$2&amp;"_"&amp;B107&amp;"_"&amp;D107)," ","_")</f>
        <v/>
      </c>
      <c r="G107" s="3"/>
      <c r="H107" s="12"/>
      <c r="I107" s="14"/>
      <c r="J107" s="14"/>
      <c r="K107" s="14"/>
      <c r="L107" s="19" t="s">
        <v>291</v>
      </c>
      <c r="M107" s="4" t="str">
        <f>SUBSTITUTE(IF(L107="","",'[1]Root Material'!$C$2&amp;"_"&amp;B107&amp;"_"&amp;E107&amp;"_"&amp;L107)," ","_")</f>
        <v>V75_Generator_Consumables_Consumables_LH_405,_5_gal</v>
      </c>
      <c r="N107" s="19" t="s">
        <v>292</v>
      </c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K107" s="90" t="s">
        <v>305</v>
      </c>
      <c r="BV107" s="5" t="str">
        <f>IF(AND(L107&lt;&gt;"true",L107&lt;&gt;"false"),A107&amp;D107&amp;L107,"")</f>
        <v>LH 405, 5 gal</v>
      </c>
      <c r="BW107" s="18"/>
      <c r="BY107" s="10"/>
    </row>
    <row r="108" spans="1:77" ht="15" customHeight="1">
      <c r="B108" s="2" t="str">
        <f>IF(A108="",B107,A108)</f>
        <v>Consumables</v>
      </c>
      <c r="C108" s="2" t="str">
        <f>SUBSTITUTE(IF(A108="","",'[1]Root Material'!$C$2&amp;"_Group_"&amp;A108)," ","_")</f>
        <v/>
      </c>
      <c r="D108" s="9"/>
      <c r="E108" s="3" t="str">
        <f>IF(D108="",E107,D108)</f>
        <v>Consumables</v>
      </c>
      <c r="F108" s="3" t="str">
        <f>SUBSTITUTE(IF(D108="","",'[1]Root Material'!$C$2&amp;"_"&amp;B108&amp;"_"&amp;D108)," ","_")</f>
        <v/>
      </c>
      <c r="G108" s="3"/>
      <c r="H108" s="12"/>
      <c r="I108" s="14"/>
      <c r="J108" s="14"/>
      <c r="K108" s="14"/>
      <c r="L108" s="19" t="s">
        <v>293</v>
      </c>
      <c r="M108" s="4" t="str">
        <f>SUBSTITUTE(IF(L108="","",'[1]Root Material'!$C$2&amp;"_"&amp;B108&amp;"_"&amp;E108&amp;"_"&amp;L108)," ","_")</f>
        <v>V75_Generator_Consumables_Consumables_Lo-Foam_10,_1/2_gal</v>
      </c>
      <c r="N108" s="19" t="s">
        <v>294</v>
      </c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K108" s="90" t="s">
        <v>171</v>
      </c>
      <c r="BV108" s="5" t="str">
        <f t="shared" si="13"/>
        <v>Lo-Foam 10, 1/2 gal</v>
      </c>
      <c r="BW108" s="18"/>
      <c r="BY108" s="9"/>
    </row>
    <row r="109" spans="1:77" ht="15" customHeight="1">
      <c r="B109" s="2" t="str">
        <f t="shared" si="11"/>
        <v>Consumables</v>
      </c>
      <c r="C109" s="2" t="str">
        <f>SUBSTITUTE(IF(A109="","",'Root Material'!$C$2&amp;"_Group_"&amp;A109)," ","_")</f>
        <v/>
      </c>
      <c r="D109" s="10"/>
      <c r="E109" s="3" t="str">
        <f t="shared" si="9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13"/>
        <v/>
      </c>
      <c r="BW109" s="18"/>
      <c r="BY109" s="10"/>
    </row>
    <row r="110" spans="1:77" ht="15" customHeight="1">
      <c r="B110" s="2" t="str">
        <f t="shared" si="11"/>
        <v>Consumables</v>
      </c>
      <c r="C110" s="2" t="str">
        <f>SUBSTITUTE(IF(A110="","",'Root Material'!$C$2&amp;"_Group_"&amp;A110)," ","_")</f>
        <v/>
      </c>
      <c r="D110" s="9"/>
      <c r="E110" s="3" t="str">
        <f t="shared" si="9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3"/>
        <v/>
      </c>
      <c r="BW110" s="18"/>
      <c r="BY110" s="9"/>
    </row>
    <row r="111" spans="1:77" ht="15" customHeight="1">
      <c r="B111" s="2" t="str">
        <f t="shared" si="11"/>
        <v>Consumables</v>
      </c>
      <c r="C111" s="2" t="str">
        <f>SUBSTITUTE(IF(A111="","",'Root Material'!$C$2&amp;"_Group_"&amp;A111)," ","_")</f>
        <v/>
      </c>
      <c r="D111" s="9"/>
      <c r="E111" s="3" t="str">
        <f t="shared" si="9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13"/>
        <v/>
      </c>
      <c r="BW111" s="18"/>
      <c r="BY111" s="9"/>
    </row>
    <row r="112" spans="1:77" ht="15" customHeight="1">
      <c r="B112" s="2" t="str">
        <f t="shared" si="11"/>
        <v>Consumables</v>
      </c>
      <c r="C112" s="2" t="str">
        <f>SUBSTITUTE(IF(A112="","",'Root Material'!$C$2&amp;"_Group_"&amp;A112)," ","_")</f>
        <v/>
      </c>
      <c r="D112" s="9"/>
      <c r="E112" s="3" t="str">
        <f t="shared" si="9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3"/>
        <v/>
      </c>
      <c r="BW112" s="18"/>
      <c r="BY112" s="9"/>
    </row>
    <row r="113" spans="2:77" ht="15" customHeight="1">
      <c r="B113" s="2" t="str">
        <f t="shared" si="11"/>
        <v>Consumables</v>
      </c>
      <c r="C113" s="2" t="str">
        <f>SUBSTITUTE(IF(A113="","",'Root Material'!$C$2&amp;"_Group_"&amp;A113)," ","_")</f>
        <v/>
      </c>
      <c r="D113" s="9"/>
      <c r="E113" s="3" t="str">
        <f t="shared" si="9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N113" s="23"/>
      <c r="BV113" s="5" t="str">
        <f t="shared" si="13"/>
        <v/>
      </c>
      <c r="BW113" s="18"/>
      <c r="BY113" s="9"/>
    </row>
    <row r="114" spans="2:77" ht="15" customHeight="1">
      <c r="B114" s="2" t="str">
        <f t="shared" si="11"/>
        <v>Consumables</v>
      </c>
      <c r="C114" s="2" t="str">
        <f>SUBSTITUTE(IF(A114="","",'Root Material'!$C$2&amp;"_Group_"&amp;A114)," ","_")</f>
        <v/>
      </c>
      <c r="D114" s="10"/>
      <c r="E114" s="3" t="str">
        <f t="shared" si="9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M114" s="4" t="str">
        <f>SUBSTITUTE(IF(L114="","",'Root Material'!$C$2&amp;"_"&amp;B114&amp;"_"&amp;E114&amp;"_"&amp;L114)," ","_")</f>
        <v/>
      </c>
      <c r="BV114" s="5" t="str">
        <f t="shared" si="13"/>
        <v/>
      </c>
      <c r="BW114" s="18"/>
      <c r="BY114" s="10"/>
    </row>
    <row r="115" spans="2:77" ht="15" customHeight="1">
      <c r="B115" s="2" t="str">
        <f t="shared" si="11"/>
        <v>Consumables</v>
      </c>
      <c r="C115" s="2" t="str">
        <f>SUBSTITUTE(IF(A115="","",'Root Material'!$C$2&amp;"_Group_"&amp;A115)," ","_")</f>
        <v/>
      </c>
      <c r="D115" s="9"/>
      <c r="E115" s="3" t="str">
        <f t="shared" si="9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13"/>
        <v/>
      </c>
      <c r="BW115" s="18"/>
      <c r="BY115" s="9"/>
    </row>
    <row r="116" spans="2:77" ht="15" customHeight="1">
      <c r="B116" s="2" t="str">
        <f t="shared" si="11"/>
        <v>Consumables</v>
      </c>
      <c r="C116" s="2" t="str">
        <f>SUBSTITUTE(IF(A116="","",'Root Material'!$C$2&amp;"_Group_"&amp;A116)," ","_")</f>
        <v/>
      </c>
      <c r="D116" s="9"/>
      <c r="E116" s="3" t="str">
        <f t="shared" si="9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13"/>
        <v/>
      </c>
      <c r="BW116" s="18"/>
      <c r="BY116" s="9"/>
    </row>
    <row r="117" spans="2:77" ht="15" customHeight="1">
      <c r="B117" s="2" t="str">
        <f t="shared" si="11"/>
        <v>Consumables</v>
      </c>
      <c r="C117" s="2" t="str">
        <f>SUBSTITUTE(IF(A117="","",'Root Material'!$C$2&amp;"_Group_"&amp;A117)," ","_")</f>
        <v/>
      </c>
      <c r="D117" s="10"/>
      <c r="E117" s="3" t="str">
        <f t="shared" si="9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M117" s="4" t="str">
        <f>SUBSTITUTE(IF(L117="","",'Root Material'!$C$2&amp;"_"&amp;B117&amp;"_"&amp;E117&amp;"_"&amp;L117)," ","_")</f>
        <v/>
      </c>
      <c r="BV117" s="5" t="str">
        <f t="shared" si="13"/>
        <v/>
      </c>
      <c r="BW117" s="18"/>
      <c r="BY117" s="10"/>
    </row>
    <row r="118" spans="2:77" ht="15" customHeight="1">
      <c r="B118" s="2" t="str">
        <f t="shared" si="11"/>
        <v>Consumables</v>
      </c>
      <c r="C118" s="2" t="str">
        <f>SUBSTITUTE(IF(A118="","",'Root Material'!$C$2&amp;"_Group_"&amp;A118)," ","_")</f>
        <v/>
      </c>
      <c r="D118" s="9"/>
      <c r="E118" s="3" t="str">
        <f t="shared" si="9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3"/>
        <v/>
      </c>
      <c r="BW118" s="18"/>
      <c r="BY118" s="9"/>
    </row>
    <row r="119" spans="2:77" ht="15" customHeight="1">
      <c r="B119" s="2" t="str">
        <f t="shared" si="11"/>
        <v>Consumables</v>
      </c>
      <c r="C119" s="2" t="str">
        <f>SUBSTITUTE(IF(A119="","",'Root Material'!$C$2&amp;"_Group_"&amp;A119)," ","_")</f>
        <v/>
      </c>
      <c r="D119" s="9"/>
      <c r="E119" s="3" t="str">
        <f t="shared" si="9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13"/>
        <v/>
      </c>
      <c r="BW119" s="18"/>
      <c r="BY119" s="9"/>
    </row>
    <row r="120" spans="2:77" ht="15" customHeight="1">
      <c r="B120" s="2" t="str">
        <f t="shared" si="11"/>
        <v>Consumables</v>
      </c>
      <c r="C120" s="2" t="str">
        <f>SUBSTITUTE(IF(A120="","",'Root Material'!$C$2&amp;"_Group_"&amp;A120)," ","_")</f>
        <v/>
      </c>
      <c r="D120" s="10"/>
      <c r="E120" s="3" t="str">
        <f t="shared" ref="E120:E134" si="14">IF(D120="",E119,D120)</f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M120" s="4" t="str">
        <f>SUBSTITUTE(IF(L120="","",'Root Material'!$C$2&amp;"_"&amp;B120&amp;"_"&amp;E120&amp;"_"&amp;L120)," ","_")</f>
        <v/>
      </c>
      <c r="BV120" s="5" t="str">
        <f t="shared" si="13"/>
        <v/>
      </c>
      <c r="BW120" s="18"/>
      <c r="BY120" s="10"/>
    </row>
    <row r="121" spans="2:77" ht="15" customHeight="1">
      <c r="B121" s="2" t="str">
        <f t="shared" si="11"/>
        <v>Consumables</v>
      </c>
      <c r="C121" s="2" t="str">
        <f>SUBSTITUTE(IF(A121="","",'Root Material'!$C$2&amp;"_Group_"&amp;A121)," ","_")</f>
        <v/>
      </c>
      <c r="D121" s="9"/>
      <c r="E121" s="3" t="str">
        <f t="shared" si="14"/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3"/>
        <v/>
      </c>
      <c r="BW121" s="18"/>
      <c r="BY121" s="9"/>
    </row>
    <row r="122" spans="2:77" ht="15" customHeight="1">
      <c r="B122" s="2" t="str">
        <f t="shared" si="11"/>
        <v>Consumables</v>
      </c>
      <c r="C122" s="2" t="str">
        <f>SUBSTITUTE(IF(A122="","",'Root Material'!$C$2&amp;"_Group_"&amp;A122)," ","_")</f>
        <v/>
      </c>
      <c r="D122" s="9"/>
      <c r="E122" s="3" t="str">
        <f t="shared" si="14"/>
        <v>Consumables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13"/>
        <v/>
      </c>
      <c r="BW122" s="18"/>
      <c r="BY122" s="9"/>
    </row>
    <row r="123" spans="2:77" ht="15" customHeight="1">
      <c r="B123" s="2" t="str">
        <f t="shared" si="11"/>
        <v>Consumables</v>
      </c>
      <c r="C123" s="2" t="str">
        <f>SUBSTITUTE(IF(A123="","",'Root Material'!$C$2&amp;"_Group_"&amp;A123)," ","_")</f>
        <v/>
      </c>
      <c r="D123" s="10"/>
      <c r="E123" s="3" t="str">
        <f t="shared" si="14"/>
        <v>Consumables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M123" s="4" t="str">
        <f>SUBSTITUTE(IF(L123="","",'Root Material'!$C$2&amp;"_"&amp;B123&amp;"_"&amp;E123&amp;"_"&amp;L123)," ","_")</f>
        <v/>
      </c>
      <c r="BV123" s="5" t="str">
        <f t="shared" si="13"/>
        <v/>
      </c>
      <c r="BW123" s="18"/>
      <c r="BY123" s="10"/>
    </row>
    <row r="124" spans="2:77" ht="15" customHeight="1">
      <c r="B124" s="2" t="str">
        <f t="shared" si="11"/>
        <v>Consumables</v>
      </c>
      <c r="C124" s="2" t="str">
        <f>SUBSTITUTE(IF(A124="","",'Root Material'!$C$2&amp;"_Group_"&amp;A124)," ","_")</f>
        <v/>
      </c>
      <c r="D124" s="9"/>
      <c r="E124" s="3" t="str">
        <f t="shared" si="14"/>
        <v>Consumables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3"/>
        <v/>
      </c>
      <c r="BW124" s="18"/>
      <c r="BY124" s="9"/>
    </row>
    <row r="125" spans="2:77" ht="15" customHeight="1">
      <c r="B125" s="2" t="str">
        <f t="shared" si="11"/>
        <v>Consumables</v>
      </c>
      <c r="C125" s="2" t="str">
        <f>SUBSTITUTE(IF(A125="","",'Root Material'!$C$2&amp;"_Group_"&amp;A125)," ","_")</f>
        <v/>
      </c>
      <c r="D125" s="9"/>
      <c r="E125" s="3" t="str">
        <f t="shared" si="14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13"/>
        <v/>
      </c>
      <c r="BW125" s="18"/>
      <c r="BY125" s="9"/>
    </row>
    <row r="126" spans="2:77" ht="15" customHeight="1">
      <c r="B126" s="2" t="str">
        <f t="shared" si="11"/>
        <v>Consumables</v>
      </c>
      <c r="C126" s="2" t="str">
        <f>SUBSTITUTE(IF(A126="","",'Root Material'!$C$2&amp;"_Group_"&amp;A126)," ","_")</f>
        <v/>
      </c>
      <c r="D126" s="10"/>
      <c r="E126" s="3" t="str">
        <f t="shared" si="14"/>
        <v>Consumables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M126" s="4" t="str">
        <f>SUBSTITUTE(IF(L126="","",'Root Material'!$C$2&amp;"_"&amp;B126&amp;"_"&amp;E126&amp;"_"&amp;L126)," ","_")</f>
        <v/>
      </c>
      <c r="BV126" s="5" t="str">
        <f t="shared" si="13"/>
        <v/>
      </c>
      <c r="BW126" s="18"/>
      <c r="BY126" s="10"/>
    </row>
    <row r="127" spans="2:77" ht="15" customHeight="1">
      <c r="B127" s="2" t="str">
        <f t="shared" si="11"/>
        <v>Consumables</v>
      </c>
      <c r="C127" s="2" t="str">
        <f>SUBSTITUTE(IF(A127="","",'Root Material'!$C$2&amp;"_Group_"&amp;A127)," ","_")</f>
        <v/>
      </c>
      <c r="D127" s="9"/>
      <c r="E127" s="3" t="str">
        <f t="shared" si="14"/>
        <v>Consumables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3"/>
        <v/>
      </c>
      <c r="BW127" s="18"/>
      <c r="BY127" s="9"/>
    </row>
    <row r="128" spans="2:77" ht="15" customHeight="1">
      <c r="B128" s="2" t="str">
        <f t="shared" si="11"/>
        <v>Consumables</v>
      </c>
      <c r="C128" s="2" t="str">
        <f>SUBSTITUTE(IF(A128="","",'Root Material'!$C$2&amp;"_Group_"&amp;A128)," ","_")</f>
        <v/>
      </c>
      <c r="D128" s="9"/>
      <c r="E128" s="3" t="str">
        <f t="shared" si="14"/>
        <v>Consumables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13"/>
        <v/>
      </c>
      <c r="BW128" s="18"/>
      <c r="BY128" s="9"/>
    </row>
    <row r="129" spans="1:78" ht="15" customHeight="1">
      <c r="A129" s="9"/>
      <c r="B129" s="2" t="str">
        <f t="shared" si="11"/>
        <v>Consumables</v>
      </c>
      <c r="C129" s="2" t="str">
        <f>SUBSTITUTE(IF(A129="","",'Root Material'!$C$2&amp;"_Group_"&amp;A129)," ","_")</f>
        <v/>
      </c>
      <c r="D129" s="9"/>
      <c r="E129" s="3" t="str">
        <f t="shared" si="14"/>
        <v>Consumables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M129" s="4" t="str">
        <f>SUBSTITUTE(IF(L129="","",'Root Material'!$C$2&amp;"_"&amp;B129&amp;"_"&amp;E129&amp;"_"&amp;L129)," ","_")</f>
        <v/>
      </c>
      <c r="BV129" s="5" t="str">
        <f t="shared" si="13"/>
        <v/>
      </c>
      <c r="BW129" s="18"/>
      <c r="BY129" s="9"/>
      <c r="BZ129" s="9"/>
    </row>
    <row r="130" spans="1:78" ht="15" customHeight="1">
      <c r="A130" s="9"/>
      <c r="B130" s="2" t="str">
        <f t="shared" si="11"/>
        <v>Consumables</v>
      </c>
      <c r="C130" s="2" t="str">
        <f>SUBSTITUTE(IF(A130="","",'Root Material'!$C$2&amp;"_Group_"&amp;A130)," ","_")</f>
        <v/>
      </c>
      <c r="D130" s="10"/>
      <c r="E130" s="3" t="str">
        <f t="shared" si="14"/>
        <v>Consumables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M130" s="4" t="str">
        <f>SUBSTITUTE(IF(L130="","",'Root Material'!$C$2&amp;"_"&amp;B130&amp;"_"&amp;E130&amp;"_"&amp;L130)," ","_")</f>
        <v/>
      </c>
      <c r="BV130" s="5" t="str">
        <f t="shared" si="13"/>
        <v/>
      </c>
      <c r="BW130" s="18"/>
      <c r="BY130" s="10"/>
      <c r="BZ130" s="9"/>
    </row>
    <row r="131" spans="1:78" ht="15" customHeight="1">
      <c r="B131" s="2" t="str">
        <f t="shared" si="11"/>
        <v>Consumables</v>
      </c>
      <c r="C131" s="2" t="str">
        <f>SUBSTITUTE(IF(A131="","",'Root Material'!$C$2&amp;"_Group_"&amp;A131)," ","_")</f>
        <v/>
      </c>
      <c r="D131" s="9"/>
      <c r="E131" s="3" t="str">
        <f t="shared" si="14"/>
        <v>Consumables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13"/>
        <v/>
      </c>
      <c r="BW131" s="18"/>
      <c r="BY131" s="9"/>
    </row>
    <row r="132" spans="1:78" ht="15" customHeight="1">
      <c r="B132" s="2" t="str">
        <f t="shared" si="11"/>
        <v>Consumables</v>
      </c>
      <c r="C132" s="2" t="str">
        <f>SUBSTITUTE(IF(A132="","",'Root Material'!$C$2&amp;"_Group_"&amp;A132)," ","_")</f>
        <v/>
      </c>
      <c r="D132" s="9"/>
      <c r="E132" s="3" t="str">
        <f t="shared" si="14"/>
        <v>Consumables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ref="BV132" si="15">IF(AND(L132&lt;&gt;"true",L132&lt;&gt;"false"),A132&amp;D132&amp;L132,"")</f>
        <v/>
      </c>
      <c r="BW132" s="18"/>
      <c r="BY132" s="9"/>
    </row>
    <row r="133" spans="1:78" ht="15" customHeight="1">
      <c r="B133" s="2" t="str">
        <f t="shared" si="11"/>
        <v>Consumables</v>
      </c>
      <c r="C133" s="2" t="str">
        <f>SUBSTITUTE(IF(A133="","",'Root Material'!$C$2&amp;"_Group_"&amp;A133)," ","_")</f>
        <v/>
      </c>
      <c r="D133" s="9"/>
      <c r="E133" s="3" t="str">
        <f t="shared" si="14"/>
        <v>Consumables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ref="BV133:BV163" si="16">IF(AND(L133&lt;&gt;"true",L133&lt;&gt;"false"),A133&amp;D133&amp;L133,"")</f>
        <v/>
      </c>
      <c r="BW133" s="18"/>
      <c r="BY133" s="9"/>
    </row>
    <row r="134" spans="1:78" ht="15" customHeight="1">
      <c r="B134" s="2" t="str">
        <f t="shared" si="11"/>
        <v>Consumables</v>
      </c>
      <c r="C134" s="2" t="str">
        <f>SUBSTITUTE(IF(A134="","",'Root Material'!$C$2&amp;"_Group_"&amp;A134)," ","_")</f>
        <v/>
      </c>
      <c r="D134" s="9"/>
      <c r="E134" s="3" t="str">
        <f t="shared" si="14"/>
        <v>Consumables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16"/>
        <v/>
      </c>
      <c r="BW134" s="18"/>
      <c r="BY134" s="9"/>
    </row>
    <row r="135" spans="1:78" ht="15" customHeight="1">
      <c r="B135" s="2" t="str">
        <f t="shared" si="11"/>
        <v>Consumables</v>
      </c>
      <c r="C135" s="2" t="str">
        <f>SUBSTITUTE(IF(A135="","",'Root Material'!$C$2&amp;"_Group_"&amp;A135)," ","_")</f>
        <v/>
      </c>
      <c r="D135" s="9"/>
      <c r="E135" s="3" t="str">
        <f t="shared" ref="E135:E167" si="17">IF(D135="",E134,D135)</f>
        <v>Consumables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16"/>
        <v/>
      </c>
      <c r="BW135" s="18"/>
      <c r="BY135" s="9"/>
    </row>
    <row r="136" spans="1:78" ht="15" customHeight="1">
      <c r="B136" s="2" t="str">
        <f t="shared" si="11"/>
        <v>Consumables</v>
      </c>
      <c r="C136" s="2" t="str">
        <f>SUBSTITUTE(IF(A136="","",'Root Material'!$C$2&amp;"_Group_"&amp;A136)," ","_")</f>
        <v/>
      </c>
      <c r="D136" s="9"/>
      <c r="E136" s="3" t="str">
        <f t="shared" si="17"/>
        <v>Consumables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16"/>
        <v/>
      </c>
      <c r="BW136" s="18"/>
      <c r="BY136" s="9"/>
    </row>
    <row r="137" spans="1:78" ht="15" customHeight="1">
      <c r="B137" s="2" t="str">
        <f t="shared" si="11"/>
        <v>Consumables</v>
      </c>
      <c r="C137" s="2" t="str">
        <f>SUBSTITUTE(IF(A137="","",'Root Material'!$C$2&amp;"_Group_"&amp;A137)," ","_")</f>
        <v/>
      </c>
      <c r="D137" s="10"/>
      <c r="E137" s="3" t="str">
        <f t="shared" si="17"/>
        <v>Consumables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M137" s="4" t="str">
        <f>SUBSTITUTE(IF(L137="","",'Root Material'!$C$2&amp;"_"&amp;B137&amp;"_"&amp;E137&amp;"_"&amp;L137)," ","_")</f>
        <v/>
      </c>
      <c r="BV137" s="5" t="str">
        <f t="shared" si="16"/>
        <v/>
      </c>
      <c r="BW137" s="18"/>
      <c r="BY137" s="10"/>
    </row>
    <row r="138" spans="1:78" ht="15" customHeight="1">
      <c r="B138" s="2" t="str">
        <f t="shared" ref="B138:B139" si="18">IF(A138="",B137,A138)</f>
        <v>Consumables</v>
      </c>
      <c r="C138" s="2" t="str">
        <f>SUBSTITUTE(IF(A138="","",'Root Material'!$C$2&amp;"_Group_"&amp;A138)," ","_")</f>
        <v/>
      </c>
      <c r="D138" s="9"/>
      <c r="E138" s="3" t="str">
        <f t="shared" si="17"/>
        <v>Consumables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16"/>
        <v/>
      </c>
      <c r="BW138" s="18"/>
      <c r="BY138" s="9"/>
    </row>
    <row r="139" spans="1:78" ht="15" customHeight="1">
      <c r="B139" s="2" t="str">
        <f t="shared" si="18"/>
        <v>Consumables</v>
      </c>
      <c r="C139" s="2" t="str">
        <f>SUBSTITUTE(IF(A139="","",'Root Material'!$C$2&amp;"_Group_"&amp;A139)," ","_")</f>
        <v/>
      </c>
      <c r="D139" s="9"/>
      <c r="E139" s="3" t="str">
        <f t="shared" si="17"/>
        <v>Consumables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16"/>
        <v/>
      </c>
      <c r="BW139" s="18"/>
      <c r="BY139" s="9"/>
    </row>
    <row r="140" spans="1:78" ht="15" customHeight="1">
      <c r="B140" s="2" t="str">
        <f t="shared" ref="B140:B197" si="19">IF(A140="",B139,A140)</f>
        <v>Consumables</v>
      </c>
      <c r="C140" s="2" t="str">
        <f>SUBSTITUTE(IF(A140="","",'Root Material'!$C$2&amp;"_Group_"&amp;A140)," ","_")</f>
        <v/>
      </c>
      <c r="D140" s="9"/>
      <c r="E140" s="3" t="str">
        <f t="shared" si="17"/>
        <v>Consumables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16"/>
        <v/>
      </c>
      <c r="BW140" s="18"/>
      <c r="BY140" s="9"/>
    </row>
    <row r="141" spans="1:78" ht="15" customHeight="1">
      <c r="B141" s="2" t="str">
        <f t="shared" si="19"/>
        <v>Consumables</v>
      </c>
      <c r="C141" s="2" t="str">
        <f>SUBSTITUTE(IF(A141="","",'Root Material'!$C$2&amp;"_Group_"&amp;A141)," ","_")</f>
        <v/>
      </c>
      <c r="D141" s="9"/>
      <c r="E141" s="3" t="str">
        <f t="shared" si="17"/>
        <v>Consumables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16"/>
        <v/>
      </c>
      <c r="BW141" s="18"/>
      <c r="BY141" s="9"/>
    </row>
    <row r="142" spans="1:78" ht="15" customHeight="1">
      <c r="B142" s="2" t="str">
        <f t="shared" si="19"/>
        <v>Consumables</v>
      </c>
      <c r="C142" s="2" t="str">
        <f>SUBSTITUTE(IF(A142="","",'Root Material'!$C$2&amp;"_Group_"&amp;A142)," ","_")</f>
        <v/>
      </c>
      <c r="D142" s="12"/>
      <c r="E142" s="3" t="str">
        <f t="shared" si="17"/>
        <v>Consumables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Q142" s="20"/>
      <c r="R142" s="20"/>
      <c r="S142" s="20"/>
      <c r="T142" s="20"/>
      <c r="U142" s="20"/>
      <c r="V142" s="20"/>
      <c r="W142" s="20"/>
      <c r="X142" s="20"/>
      <c r="BV142" s="5" t="str">
        <f t="shared" si="16"/>
        <v/>
      </c>
      <c r="BW142" s="18"/>
      <c r="BY142" s="12"/>
    </row>
    <row r="143" spans="1:78" ht="15" customHeight="1">
      <c r="B143" s="2" t="str">
        <f t="shared" si="19"/>
        <v>Consumables</v>
      </c>
      <c r="C143" s="2" t="str">
        <f>SUBSTITUTE(IF(A143="","",'Root Material'!$C$2&amp;"_Group_"&amp;A143)," ","_")</f>
        <v/>
      </c>
      <c r="D143" s="12"/>
      <c r="E143" s="3" t="str">
        <f t="shared" si="17"/>
        <v>Consumables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M143" s="4" t="str">
        <f>SUBSTITUTE(IF(L143="","",'Root Material'!$C$2&amp;"_"&amp;B143&amp;"_"&amp;E143&amp;"_"&amp;L143)," ","_")</f>
        <v/>
      </c>
      <c r="BV143" s="5" t="str">
        <f t="shared" si="16"/>
        <v/>
      </c>
      <c r="BW143" s="18"/>
      <c r="BY143" s="12"/>
    </row>
    <row r="144" spans="1:78" ht="15" customHeight="1">
      <c r="B144" s="2" t="str">
        <f t="shared" si="19"/>
        <v>Consumables</v>
      </c>
      <c r="C144" s="2" t="str">
        <f>SUBSTITUTE(IF(A144="","",'Root Material'!$C$2&amp;"_Group_"&amp;A144)," ","_")</f>
        <v/>
      </c>
      <c r="D144" s="9"/>
      <c r="E144" s="3" t="str">
        <f t="shared" si="17"/>
        <v>Consumables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BV144" s="5" t="str">
        <f t="shared" si="16"/>
        <v/>
      </c>
      <c r="BW144" s="18"/>
      <c r="BY144" s="9"/>
    </row>
    <row r="145" spans="1:78" ht="15" customHeight="1">
      <c r="B145" s="2" t="str">
        <f t="shared" si="19"/>
        <v>Consumables</v>
      </c>
      <c r="C145" s="2" t="str">
        <f>SUBSTITUTE(IF(A145="","",'Root Material'!$C$2&amp;"_Group_"&amp;A145)," ","_")</f>
        <v/>
      </c>
      <c r="D145" s="9"/>
      <c r="E145" s="3" t="str">
        <f t="shared" si="17"/>
        <v>Consumables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/>
      <c r="M145" s="4" t="str">
        <f>SUBSTITUTE(IF(L145="","",'Root Material'!$C$2&amp;"_"&amp;B145&amp;"_"&amp;E145&amp;"_"&amp;L145)," ","_")</f>
        <v/>
      </c>
      <c r="BV145" s="5" t="str">
        <f t="shared" si="16"/>
        <v/>
      </c>
      <c r="BW145" s="18"/>
      <c r="BY145" s="9"/>
    </row>
    <row r="146" spans="1:78" ht="15" customHeight="1">
      <c r="A146" s="9"/>
      <c r="B146" s="2" t="str">
        <f t="shared" si="19"/>
        <v>Consumables</v>
      </c>
      <c r="C146" s="2" t="str">
        <f>SUBSTITUTE(IF(A146="","",'Root Material'!$C$2&amp;"_Group_"&amp;A146)," ","_")</f>
        <v/>
      </c>
      <c r="D146" s="9"/>
      <c r="E146" s="3" t="str">
        <f t="shared" si="17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16"/>
        <v/>
      </c>
      <c r="BW146" s="18"/>
      <c r="BY146" s="9"/>
      <c r="BZ146" s="9"/>
    </row>
    <row r="147" spans="1:78" ht="15" customHeight="1">
      <c r="A147" s="9"/>
      <c r="B147" s="2" t="str">
        <f t="shared" si="19"/>
        <v>Consumables</v>
      </c>
      <c r="C147" s="2" t="str">
        <f>SUBSTITUTE(IF(A147="","",'Root Material'!$C$2&amp;"_Group_"&amp;A147)," ","_")</f>
        <v/>
      </c>
      <c r="D147" s="12"/>
      <c r="E147" s="3" t="str">
        <f t="shared" si="17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M147" s="4" t="str">
        <f>SUBSTITUTE(IF(L147="","",'Root Material'!$C$2&amp;"_"&amp;B147&amp;"_"&amp;E147&amp;"_"&amp;L147)," ","_")</f>
        <v/>
      </c>
      <c r="BV147" s="5" t="str">
        <f t="shared" si="16"/>
        <v/>
      </c>
      <c r="BW147" s="18"/>
      <c r="BY147" s="12"/>
      <c r="BZ147" s="9"/>
    </row>
    <row r="148" spans="1:78" ht="15" customHeight="1">
      <c r="B148" s="2" t="str">
        <f t="shared" si="19"/>
        <v>Consumables</v>
      </c>
      <c r="C148" s="2" t="str">
        <f>SUBSTITUTE(IF(A148="","",'Root Material'!$C$2&amp;"_Group_"&amp;A148)," ","_")</f>
        <v/>
      </c>
      <c r="D148" s="9"/>
      <c r="E148" s="3" t="str">
        <f t="shared" si="17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Y148" s="89"/>
      <c r="Z148" s="23"/>
      <c r="AA148" s="23"/>
      <c r="AB148" s="23"/>
      <c r="AC148" s="23"/>
      <c r="AD148" s="23"/>
      <c r="AE148" s="23"/>
      <c r="AF148" s="23"/>
      <c r="AG148" s="23"/>
      <c r="AH148" s="23"/>
      <c r="BV148" s="5" t="str">
        <f t="shared" si="16"/>
        <v/>
      </c>
      <c r="BW148" s="18"/>
      <c r="BY148" s="9"/>
    </row>
    <row r="149" spans="1:78" ht="15" customHeight="1">
      <c r="B149" s="2" t="str">
        <f t="shared" si="19"/>
        <v>Consumables</v>
      </c>
      <c r="C149" s="2" t="str">
        <f>SUBSTITUTE(IF(A149="","",'Root Material'!$C$2&amp;"_Group_"&amp;A149)," ","_")</f>
        <v/>
      </c>
      <c r="D149" s="9"/>
      <c r="E149" s="3" t="str">
        <f t="shared" si="17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L149" s="20"/>
      <c r="M149" s="4" t="str">
        <f>SUBSTITUTE(IF(L149="","",'Root Material'!$C$2&amp;"_"&amp;B149&amp;"_"&amp;E149&amp;"_"&amp;L149)," ","_")</f>
        <v/>
      </c>
      <c r="BV149" s="5" t="str">
        <f t="shared" si="16"/>
        <v/>
      </c>
      <c r="BW149" s="18"/>
      <c r="BY149" s="9"/>
    </row>
    <row r="150" spans="1:78" ht="15" customHeight="1">
      <c r="B150" s="2" t="str">
        <f t="shared" si="19"/>
        <v>Consumables</v>
      </c>
      <c r="C150" s="2" t="str">
        <f>SUBSTITUTE(IF(A150="","",'Root Material'!$C$2&amp;"_Group_"&amp;A150)," ","_")</f>
        <v/>
      </c>
      <c r="D150" s="12"/>
      <c r="E150" s="3" t="str">
        <f t="shared" si="17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M150" s="4" t="str">
        <f>SUBSTITUTE(IF(L150="","",'Root Material'!$C$2&amp;"_"&amp;B150&amp;"_"&amp;E150&amp;"_"&amp;L150)," ","_")</f>
        <v/>
      </c>
      <c r="BV150" s="5" t="str">
        <f t="shared" si="16"/>
        <v/>
      </c>
      <c r="BW150" s="18"/>
      <c r="BY150" s="12"/>
    </row>
    <row r="151" spans="1:78" ht="15" customHeight="1">
      <c r="B151" s="2" t="str">
        <f t="shared" si="19"/>
        <v>Consumables</v>
      </c>
      <c r="C151" s="2" t="str">
        <f>SUBSTITUTE(IF(A151="","",'Root Material'!$C$2&amp;"_Group_"&amp;A151)," ","_")</f>
        <v/>
      </c>
      <c r="D151" s="9"/>
      <c r="E151" s="3" t="str">
        <f t="shared" si="17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16"/>
        <v/>
      </c>
      <c r="BW151" s="18"/>
      <c r="BY151" s="9"/>
    </row>
    <row r="152" spans="1:78" ht="15" customHeight="1">
      <c r="B152" s="2" t="str">
        <f t="shared" si="19"/>
        <v>Consumables</v>
      </c>
      <c r="C152" s="2" t="str">
        <f>SUBSTITUTE(IF(A152="","",'Root Material'!$C$2&amp;"_Group_"&amp;A152)," ","_")</f>
        <v/>
      </c>
      <c r="D152" s="9"/>
      <c r="E152" s="3" t="str">
        <f t="shared" si="17"/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/>
      <c r="M152" s="4" t="str">
        <f>SUBSTITUTE(IF(L152="","",'Root Material'!$C$2&amp;"_"&amp;B152&amp;"_"&amp;E152&amp;"_"&amp;L152)," ","_")</f>
        <v/>
      </c>
      <c r="BV152" s="5" t="str">
        <f t="shared" si="16"/>
        <v/>
      </c>
      <c r="BW152" s="18"/>
      <c r="BY152" s="9"/>
    </row>
    <row r="153" spans="1:78" ht="15" customHeight="1">
      <c r="B153" s="2" t="str">
        <f t="shared" si="19"/>
        <v>Consumables</v>
      </c>
      <c r="C153" s="2" t="str">
        <f>SUBSTITUTE(IF(A153="","",'Root Material'!$C$2&amp;"_Group_"&amp;A153)," ","_")</f>
        <v/>
      </c>
      <c r="D153" s="9"/>
      <c r="E153" s="3" t="str">
        <f t="shared" si="17"/>
        <v>Consumables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16"/>
        <v/>
      </c>
      <c r="BW153" s="18"/>
      <c r="BY153" s="9"/>
    </row>
    <row r="154" spans="1:78" ht="15" customHeight="1">
      <c r="B154" s="2" t="str">
        <f t="shared" si="19"/>
        <v>Consumables</v>
      </c>
      <c r="C154" s="2" t="str">
        <f>SUBSTITUTE(IF(A154="","",'Root Material'!$C$2&amp;"_Group_"&amp;A154)," ","_")</f>
        <v/>
      </c>
      <c r="D154" s="12"/>
      <c r="E154" s="3" t="str">
        <f t="shared" si="17"/>
        <v>Consumables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M154" s="4" t="str">
        <f>SUBSTITUTE(IF(L154="","",'Root Material'!$C$2&amp;"_"&amp;B154&amp;"_"&amp;E154&amp;"_"&amp;L154)," ","_")</f>
        <v/>
      </c>
      <c r="BV154" s="5" t="str">
        <f t="shared" si="16"/>
        <v/>
      </c>
      <c r="BW154" s="18"/>
      <c r="BY154" s="12"/>
    </row>
    <row r="155" spans="1:78" ht="15" customHeight="1">
      <c r="B155" s="2" t="str">
        <f t="shared" si="19"/>
        <v>Consumables</v>
      </c>
      <c r="C155" s="2" t="str">
        <f>SUBSTITUTE(IF(A155="","",'Root Material'!$C$2&amp;"_Group_"&amp;A155)," ","_")</f>
        <v/>
      </c>
      <c r="D155" s="9"/>
      <c r="E155" s="3" t="str">
        <f t="shared" si="17"/>
        <v>Consumables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16"/>
        <v/>
      </c>
      <c r="BW155" s="18"/>
      <c r="BY155" s="9"/>
    </row>
    <row r="156" spans="1:78" ht="15" customHeight="1">
      <c r="B156" s="2" t="str">
        <f t="shared" si="19"/>
        <v>Consumables</v>
      </c>
      <c r="C156" s="2" t="str">
        <f>SUBSTITUTE(IF(A156="","",'Root Material'!$C$2&amp;"_Group_"&amp;A156)," ","_")</f>
        <v/>
      </c>
      <c r="D156" s="9"/>
      <c r="E156" s="3" t="str">
        <f t="shared" si="17"/>
        <v>Consumables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L156" s="20"/>
      <c r="M156" s="4" t="str">
        <f>SUBSTITUTE(IF(L156="","",'Root Material'!$C$2&amp;"_"&amp;B156&amp;"_"&amp;E156&amp;"_"&amp;L156)," ","_")</f>
        <v/>
      </c>
      <c r="BV156" s="5" t="str">
        <f t="shared" si="16"/>
        <v/>
      </c>
      <c r="BW156" s="18"/>
      <c r="BY156" s="9"/>
    </row>
    <row r="157" spans="1:78" ht="15" customHeight="1">
      <c r="B157" s="2" t="str">
        <f t="shared" si="19"/>
        <v>Consumables</v>
      </c>
      <c r="C157" s="2" t="str">
        <f>SUBSTITUTE(IF(A157="","",'Root Material'!$C$2&amp;"_Group_"&amp;A157)," ","_")</f>
        <v/>
      </c>
      <c r="D157" s="12"/>
      <c r="E157" s="3" t="str">
        <f t="shared" si="17"/>
        <v>Consumables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M157" s="4" t="str">
        <f>SUBSTITUTE(IF(L157="","",'Root Material'!$C$2&amp;"_"&amp;B157&amp;"_"&amp;E157&amp;"_"&amp;L157)," ","_")</f>
        <v/>
      </c>
      <c r="BV157" s="5" t="str">
        <f t="shared" si="16"/>
        <v/>
      </c>
      <c r="BW157" s="18"/>
      <c r="BY157" s="12"/>
    </row>
    <row r="158" spans="1:78" ht="15" customHeight="1">
      <c r="B158" s="2" t="str">
        <f t="shared" si="19"/>
        <v>Consumables</v>
      </c>
      <c r="C158" s="2" t="str">
        <f>SUBSTITUTE(IF(A158="","",'Root Material'!$C$2&amp;"_Group_"&amp;A158)," ","_")</f>
        <v/>
      </c>
      <c r="D158" s="9"/>
      <c r="E158" s="3" t="str">
        <f t="shared" si="17"/>
        <v>Consumables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16"/>
        <v/>
      </c>
      <c r="BW158" s="18"/>
      <c r="BY158" s="9"/>
    </row>
    <row r="159" spans="1:78" ht="15" customHeight="1">
      <c r="B159" s="2" t="str">
        <f t="shared" si="19"/>
        <v>Consumables</v>
      </c>
      <c r="C159" s="2" t="str">
        <f>SUBSTITUTE(IF(A159="","",'Root Material'!$C$2&amp;"_Group_"&amp;A159)," ","_")</f>
        <v/>
      </c>
      <c r="D159" s="9"/>
      <c r="E159" s="3" t="str">
        <f t="shared" si="17"/>
        <v>Consumables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L159" s="20"/>
      <c r="M159" s="4" t="str">
        <f>SUBSTITUTE(IF(L159="","",'Root Material'!$C$2&amp;"_"&amp;B159&amp;"_"&amp;E159&amp;"_"&amp;L159)," ","_")</f>
        <v/>
      </c>
      <c r="BV159" s="5" t="str">
        <f t="shared" si="16"/>
        <v/>
      </c>
      <c r="BW159" s="18"/>
      <c r="BY159" s="9"/>
    </row>
    <row r="160" spans="1:78" ht="15" customHeight="1">
      <c r="B160" s="2" t="str">
        <f t="shared" si="19"/>
        <v>Consumables</v>
      </c>
      <c r="C160" s="2" t="str">
        <f>SUBSTITUTE(IF(A160="","",'Root Material'!$C$2&amp;"_Group_"&amp;A160)," ","_")</f>
        <v/>
      </c>
      <c r="D160" s="12"/>
      <c r="E160" s="3" t="str">
        <f t="shared" si="17"/>
        <v>Consumables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M160" s="4" t="str">
        <f>SUBSTITUTE(IF(L160="","",'Root Material'!$C$2&amp;"_"&amp;B160&amp;"_"&amp;E160&amp;"_"&amp;L160)," ","_")</f>
        <v/>
      </c>
      <c r="BV160" s="5" t="str">
        <f t="shared" si="16"/>
        <v/>
      </c>
      <c r="BW160" s="18"/>
      <c r="BY160" s="12"/>
    </row>
    <row r="161" spans="1:77" ht="15" customHeight="1">
      <c r="B161" s="2" t="str">
        <f t="shared" si="19"/>
        <v>Consumables</v>
      </c>
      <c r="C161" s="2" t="str">
        <f>SUBSTITUTE(IF(A161="","",'Root Material'!$C$2&amp;"_Group_"&amp;A161)," ","_")</f>
        <v/>
      </c>
      <c r="D161" s="12"/>
      <c r="E161" s="3" t="str">
        <f t="shared" si="17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16"/>
        <v/>
      </c>
      <c r="BW161" s="18"/>
      <c r="BY161" s="12"/>
    </row>
    <row r="162" spans="1:77" ht="15" customHeight="1">
      <c r="B162" s="2" t="str">
        <f t="shared" si="19"/>
        <v>Consumables</v>
      </c>
      <c r="C162" s="2" t="str">
        <f>SUBSTITUTE(IF(A162="","",'Root Material'!$C$2&amp;"_Group_"&amp;A162)," ","_")</f>
        <v/>
      </c>
      <c r="D162" s="9"/>
      <c r="E162" s="3" t="str">
        <f t="shared" si="17"/>
        <v>Consumables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L162" s="20"/>
      <c r="M162" s="4" t="str">
        <f>SUBSTITUTE(IF(L162="","",'Root Material'!$C$2&amp;"_"&amp;B162&amp;"_"&amp;E162&amp;"_"&amp;L162)," ","_")</f>
        <v/>
      </c>
      <c r="BV162" s="5" t="str">
        <f t="shared" si="16"/>
        <v/>
      </c>
      <c r="BW162" s="18"/>
      <c r="BY162" s="9"/>
    </row>
    <row r="163" spans="1:77" ht="15" customHeight="1">
      <c r="B163" s="2" t="str">
        <f t="shared" si="19"/>
        <v>Consumables</v>
      </c>
      <c r="C163" s="2" t="str">
        <f>SUBSTITUTE(IF(A163="","",'Root Material'!$C$2&amp;"_Group_"&amp;A163)," ","_")</f>
        <v/>
      </c>
      <c r="D163" s="9"/>
      <c r="E163" s="3" t="str">
        <f t="shared" si="17"/>
        <v>Consumables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L163" s="20"/>
      <c r="M163" s="4" t="str">
        <f>SUBSTITUTE(IF(L163="","",'Root Material'!$C$2&amp;"_"&amp;B163&amp;"_"&amp;E163&amp;"_"&amp;L163)," ","_")</f>
        <v/>
      </c>
      <c r="BV163" s="5" t="str">
        <f t="shared" si="16"/>
        <v/>
      </c>
      <c r="BW163" s="18"/>
      <c r="BY163" s="9"/>
    </row>
    <row r="164" spans="1:77" ht="15" customHeight="1">
      <c r="B164" s="2" t="str">
        <f t="shared" si="19"/>
        <v>Consumables</v>
      </c>
      <c r="C164" s="2" t="str">
        <f>SUBSTITUTE(IF(A164="","",'Root Material'!$C$2&amp;"_Group_"&amp;A164)," ","_")</f>
        <v/>
      </c>
      <c r="D164" s="12"/>
      <c r="E164" s="3" t="str">
        <f t="shared" si="17"/>
        <v>Consumables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ref="BV164" si="20">IF(AND(L164&lt;&gt;"true",L164&lt;&gt;"false"),A164&amp;D164&amp;L164,"")</f>
        <v/>
      </c>
      <c r="BW164" s="18"/>
      <c r="BY164" s="12"/>
    </row>
    <row r="165" spans="1:77" ht="15" customHeight="1">
      <c r="B165" s="2" t="str">
        <f t="shared" si="19"/>
        <v>Consumables</v>
      </c>
      <c r="C165" s="2" t="str">
        <f>SUBSTITUTE(IF(A165="","",'Root Material'!$C$2&amp;"_Group_"&amp;A165)," ","_")</f>
        <v/>
      </c>
      <c r="D165" s="9"/>
      <c r="E165" s="3" t="str">
        <f t="shared" si="17"/>
        <v>Consumables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ref="BV165:BV228" si="21">IF(AND(L165&lt;&gt;"true",L165&lt;&gt;"false"),A165&amp;D165&amp;L165,"")</f>
        <v/>
      </c>
      <c r="BW165" s="18"/>
      <c r="BY165" s="9"/>
    </row>
    <row r="166" spans="1:77" ht="15" customHeight="1">
      <c r="B166" s="2" t="str">
        <f t="shared" si="19"/>
        <v>Consumables</v>
      </c>
      <c r="C166" s="2" t="str">
        <f>SUBSTITUTE(IF(A166="","",'Root Material'!$C$2&amp;"_Group_"&amp;A166)," ","_")</f>
        <v/>
      </c>
      <c r="D166" s="9"/>
      <c r="E166" s="3" t="str">
        <f t="shared" si="17"/>
        <v>Consumables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L166" s="20"/>
      <c r="M166" s="4" t="str">
        <f>SUBSTITUTE(IF(L166="","",'Root Material'!$C$2&amp;"_"&amp;B166&amp;"_"&amp;E166&amp;"_"&amp;L166)," ","_")</f>
        <v/>
      </c>
      <c r="BV166" s="5" t="str">
        <f t="shared" si="21"/>
        <v/>
      </c>
      <c r="BW166" s="18"/>
      <c r="BY166" s="9"/>
    </row>
    <row r="167" spans="1:77" ht="15" customHeight="1">
      <c r="B167" s="2" t="str">
        <f t="shared" si="19"/>
        <v>Consumables</v>
      </c>
      <c r="C167" s="2" t="str">
        <f>SUBSTITUTE(IF(A167="","",'Root Material'!$C$2&amp;"_Group_"&amp;A167)," ","_")</f>
        <v/>
      </c>
      <c r="D167" s="12"/>
      <c r="E167" s="3" t="str">
        <f t="shared" si="17"/>
        <v>Consumables</v>
      </c>
      <c r="F167" s="3" t="str">
        <f>SUBSTITUTE(IF(D167="","",'Root Material'!$C$2&amp;"_"&amp;B167&amp;"_"&amp;D167)," ","_")</f>
        <v/>
      </c>
      <c r="G167" s="3"/>
      <c r="H167" s="12"/>
      <c r="I167" s="17"/>
      <c r="J167" s="16"/>
      <c r="M167" s="4" t="str">
        <f>SUBSTITUTE(IF(L167="","",'Root Material'!$C$2&amp;"_"&amp;B167&amp;"_"&amp;E167&amp;"_"&amp;L167)," ","_")</f>
        <v/>
      </c>
      <c r="N167" s="23"/>
      <c r="BV167" s="5" t="str">
        <f t="shared" si="21"/>
        <v/>
      </c>
      <c r="BW167" s="18"/>
      <c r="BY167" s="12"/>
    </row>
    <row r="168" spans="1:77" ht="15" customHeight="1">
      <c r="B168" s="2" t="str">
        <f t="shared" si="19"/>
        <v>Consumables</v>
      </c>
      <c r="C168" s="2" t="str">
        <f>SUBSTITUTE(IF(A168="","",'Root Material'!$C$2&amp;"_Group_"&amp;A168)," ","_")</f>
        <v/>
      </c>
      <c r="E168" s="3" t="str">
        <f t="shared" ref="E168:E231" si="22">IF(D168="",E167,D168)</f>
        <v>Consumables</v>
      </c>
      <c r="F168" s="3" t="str">
        <f>SUBSTITUTE(IF(D168="","",'Root Material'!$C$2&amp;"_"&amp;B168&amp;"_"&amp;D168)," ","_")</f>
        <v/>
      </c>
      <c r="L168" s="23"/>
      <c r="M168" s="4" t="str">
        <f>SUBSTITUTE(IF(L168="","",'Root Material'!$C$2&amp;"_"&amp;B168&amp;"_"&amp;E168&amp;"_"&amp;L168)," ","_")</f>
        <v/>
      </c>
      <c r="N168" s="23"/>
      <c r="BV168" s="5" t="str">
        <f t="shared" si="21"/>
        <v/>
      </c>
      <c r="BW168" s="18"/>
    </row>
    <row r="169" spans="1:77" ht="15" customHeight="1">
      <c r="B169" s="2" t="str">
        <f t="shared" si="19"/>
        <v>Consumables</v>
      </c>
      <c r="C169" s="2" t="str">
        <f>SUBSTITUTE(IF(A169="","",'Root Material'!$C$2&amp;"_Group_"&amp;A169)," ","_")</f>
        <v/>
      </c>
      <c r="E169" s="3" t="str">
        <f t="shared" si="22"/>
        <v>Consumables</v>
      </c>
      <c r="F169" s="3" t="str">
        <f>SUBSTITUTE(IF(D169="","",'Root Material'!$C$2&amp;"_"&amp;B169&amp;"_"&amp;D169)," ","_")</f>
        <v/>
      </c>
      <c r="L169" s="23"/>
      <c r="M169" s="4" t="str">
        <f>SUBSTITUTE(IF(L169="","",'Root Material'!$C$2&amp;"_"&amp;B169&amp;"_"&amp;E169&amp;"_"&amp;L169)," ","_")</f>
        <v/>
      </c>
      <c r="N169" s="23"/>
      <c r="BV169" s="5" t="str">
        <f t="shared" si="21"/>
        <v/>
      </c>
      <c r="BW169" s="18"/>
    </row>
    <row r="170" spans="1:77" ht="15" customHeight="1">
      <c r="B170" s="2" t="str">
        <f t="shared" si="19"/>
        <v>Consumables</v>
      </c>
      <c r="C170" s="2" t="str">
        <f>SUBSTITUTE(IF(A170="","",'Root Material'!$C$2&amp;"_Group_"&amp;A170)," ","_")</f>
        <v/>
      </c>
      <c r="E170" s="3" t="str">
        <f t="shared" si="22"/>
        <v>Consumables</v>
      </c>
      <c r="F170" s="3" t="str">
        <f>SUBSTITUTE(IF(D170="","",'Root Material'!$C$2&amp;"_"&amp;B170&amp;"_"&amp;D170)," ","_")</f>
        <v/>
      </c>
      <c r="L170" s="23"/>
      <c r="M170" s="4" t="str">
        <f>SUBSTITUTE(IF(L170="","",'Root Material'!$C$2&amp;"_"&amp;B170&amp;"_"&amp;E170&amp;"_"&amp;L170)," ","_")</f>
        <v/>
      </c>
      <c r="N170" s="23"/>
      <c r="BV170" s="5" t="str">
        <f t="shared" si="21"/>
        <v/>
      </c>
      <c r="BW170" s="18"/>
    </row>
    <row r="171" spans="1:77" ht="15" customHeight="1">
      <c r="B171" s="2" t="str">
        <f t="shared" si="19"/>
        <v>Consumables</v>
      </c>
      <c r="C171" s="2" t="str">
        <f>SUBSTITUTE(IF(A171="","",'Root Material'!$C$2&amp;"_Group_"&amp;A171)," ","_")</f>
        <v/>
      </c>
      <c r="E171" s="3" t="str">
        <f t="shared" si="22"/>
        <v>Consumables</v>
      </c>
      <c r="F171" s="3" t="str">
        <f>SUBSTITUTE(IF(D171="","",'Root Material'!$C$2&amp;"_"&amp;B171&amp;"_"&amp;D171)," ","_")</f>
        <v/>
      </c>
      <c r="M171" s="4" t="str">
        <f>SUBSTITUTE(IF(L171="","",'Root Material'!$C$2&amp;"_"&amp;B171&amp;"_"&amp;E171&amp;"_"&amp;L171)," ","_")</f>
        <v/>
      </c>
      <c r="N171" s="23"/>
      <c r="BV171" s="5" t="str">
        <f t="shared" si="21"/>
        <v/>
      </c>
      <c r="BW171" s="18"/>
    </row>
    <row r="172" spans="1:77" ht="15" customHeight="1">
      <c r="A172" s="11"/>
      <c r="B172" s="2" t="str">
        <f t="shared" si="19"/>
        <v>Consumables</v>
      </c>
      <c r="E172" s="3" t="str">
        <f t="shared" si="22"/>
        <v>Consumables</v>
      </c>
      <c r="F172" s="3" t="str">
        <f>SUBSTITUTE(IF(D172="","",'Root Material'!$C$2&amp;"_"&amp;B172&amp;"_"&amp;D172)," ","_")</f>
        <v/>
      </c>
      <c r="M172" s="4" t="str">
        <f>SUBSTITUTE(IF(L172="","",'Root Material'!$C$2&amp;"_"&amp;B172&amp;"_"&amp;E172&amp;"_"&amp;L172)," ","_")</f>
        <v/>
      </c>
      <c r="N172" s="23"/>
      <c r="BV172" s="5" t="str">
        <f t="shared" si="21"/>
        <v/>
      </c>
    </row>
    <row r="173" spans="1:77" ht="15" customHeight="1">
      <c r="B173" s="2" t="str">
        <f t="shared" si="19"/>
        <v>Consumables</v>
      </c>
      <c r="E173" s="3" t="str">
        <f t="shared" si="22"/>
        <v>Consumables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1"/>
        <v/>
      </c>
    </row>
    <row r="174" spans="1:77" ht="15" customHeight="1">
      <c r="B174" s="2" t="str">
        <f t="shared" si="19"/>
        <v>Consumables</v>
      </c>
      <c r="E174" s="3" t="str">
        <f t="shared" si="22"/>
        <v>Consumables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1"/>
        <v/>
      </c>
    </row>
    <row r="175" spans="1:77" ht="15" customHeight="1">
      <c r="B175" s="2" t="str">
        <f t="shared" si="19"/>
        <v>Consumables</v>
      </c>
      <c r="E175" s="3" t="str">
        <f t="shared" si="22"/>
        <v>Consumables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1"/>
        <v/>
      </c>
    </row>
    <row r="176" spans="1:77" ht="15" customHeight="1">
      <c r="B176" s="2" t="str">
        <f t="shared" si="19"/>
        <v>Consumables</v>
      </c>
      <c r="E176" s="3" t="str">
        <f t="shared" si="22"/>
        <v>Consumables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1"/>
        <v/>
      </c>
    </row>
    <row r="177" spans="2:77" ht="15" customHeight="1">
      <c r="B177" s="2" t="str">
        <f t="shared" si="19"/>
        <v>Consumables</v>
      </c>
      <c r="E177" s="3" t="str">
        <f t="shared" si="22"/>
        <v>Consumables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1"/>
        <v/>
      </c>
    </row>
    <row r="178" spans="2:77" ht="15" customHeight="1">
      <c r="B178" s="2" t="str">
        <f t="shared" si="19"/>
        <v>Consumables</v>
      </c>
      <c r="E178" s="3" t="str">
        <f t="shared" si="22"/>
        <v>Consumables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1"/>
        <v/>
      </c>
    </row>
    <row r="179" spans="2:77" ht="15" customHeight="1">
      <c r="B179" s="2" t="str">
        <f t="shared" si="19"/>
        <v>Consumables</v>
      </c>
      <c r="E179" s="3" t="str">
        <f t="shared" si="22"/>
        <v>Consumables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1"/>
        <v/>
      </c>
    </row>
    <row r="180" spans="2:77" ht="15" customHeight="1">
      <c r="B180" s="2" t="str">
        <f t="shared" si="19"/>
        <v>Consumables</v>
      </c>
      <c r="E180" s="3" t="str">
        <f t="shared" si="22"/>
        <v>Consumables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21"/>
        <v/>
      </c>
    </row>
    <row r="181" spans="2:77" ht="15" customHeight="1">
      <c r="B181" s="2" t="str">
        <f t="shared" si="19"/>
        <v>Consumables</v>
      </c>
      <c r="D181" s="9"/>
      <c r="E181" s="3" t="str">
        <f t="shared" si="22"/>
        <v>Consumables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21"/>
        <v/>
      </c>
      <c r="BY181" s="9"/>
    </row>
    <row r="182" spans="2:77" ht="15" customHeight="1">
      <c r="B182" s="2" t="str">
        <f t="shared" si="19"/>
        <v>Consumables</v>
      </c>
      <c r="D182" s="9"/>
      <c r="E182" s="3" t="str">
        <f t="shared" si="22"/>
        <v>Consumables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21"/>
        <v/>
      </c>
      <c r="BY182" s="9"/>
    </row>
    <row r="183" spans="2:77" ht="15" customHeight="1">
      <c r="B183" s="2" t="str">
        <f t="shared" si="19"/>
        <v>Consumables</v>
      </c>
      <c r="D183" s="9"/>
      <c r="E183" s="3" t="str">
        <f t="shared" si="22"/>
        <v>Consumables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1"/>
        <v/>
      </c>
      <c r="BY183" s="9"/>
    </row>
    <row r="184" spans="2:77" ht="15" customHeight="1">
      <c r="B184" s="2" t="str">
        <f t="shared" si="19"/>
        <v>Consumables</v>
      </c>
      <c r="D184" s="9"/>
      <c r="E184" s="3" t="str">
        <f t="shared" si="22"/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1"/>
        <v/>
      </c>
      <c r="BY184" s="9"/>
    </row>
    <row r="185" spans="2:77" ht="15" customHeight="1">
      <c r="B185" s="2" t="str">
        <f t="shared" si="19"/>
        <v>Consumables</v>
      </c>
      <c r="D185" s="9"/>
      <c r="E185" s="3" t="str">
        <f t="shared" si="22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1"/>
        <v/>
      </c>
      <c r="BY185" s="9"/>
    </row>
    <row r="186" spans="2:77" ht="15" customHeight="1">
      <c r="B186" s="2" t="str">
        <f t="shared" si="19"/>
        <v>Consumables</v>
      </c>
      <c r="D186" s="9"/>
      <c r="E186" s="3" t="str">
        <f t="shared" si="22"/>
        <v>Consumables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1"/>
        <v/>
      </c>
      <c r="BY186" s="9"/>
    </row>
    <row r="187" spans="2:77" ht="15" customHeight="1">
      <c r="B187" s="2" t="str">
        <f t="shared" si="19"/>
        <v>Consumables</v>
      </c>
      <c r="D187" s="9"/>
      <c r="E187" s="3" t="str">
        <f t="shared" si="22"/>
        <v>Consumables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1"/>
        <v/>
      </c>
      <c r="BY187" s="9"/>
    </row>
    <row r="188" spans="2:77" ht="15" customHeight="1">
      <c r="B188" s="2" t="str">
        <f t="shared" si="19"/>
        <v>Consumables</v>
      </c>
      <c r="D188" s="9"/>
      <c r="E188" s="3" t="str">
        <f t="shared" si="22"/>
        <v>Consumables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1"/>
        <v/>
      </c>
      <c r="BY188" s="9"/>
    </row>
    <row r="189" spans="2:77" ht="15" customHeight="1">
      <c r="B189" s="2" t="str">
        <f t="shared" si="19"/>
        <v>Consumables</v>
      </c>
      <c r="D189" s="9"/>
      <c r="E189" s="3" t="str">
        <f t="shared" si="22"/>
        <v>Consumables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1"/>
        <v/>
      </c>
      <c r="BY189" s="9"/>
    </row>
    <row r="190" spans="2:77" ht="15" customHeight="1">
      <c r="B190" s="2" t="str">
        <f t="shared" si="19"/>
        <v>Consumables</v>
      </c>
      <c r="D190" s="9"/>
      <c r="E190" s="3" t="str">
        <f t="shared" si="22"/>
        <v>Consumables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1"/>
        <v/>
      </c>
      <c r="BY190" s="9"/>
    </row>
    <row r="191" spans="2:77" ht="15" customHeight="1">
      <c r="B191" s="2" t="str">
        <f t="shared" si="19"/>
        <v>Consumables</v>
      </c>
      <c r="D191" s="9"/>
      <c r="E191" s="3" t="str">
        <f t="shared" si="22"/>
        <v>Consumables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1"/>
        <v/>
      </c>
      <c r="BY191" s="9"/>
    </row>
    <row r="192" spans="2:77" ht="15" customHeight="1">
      <c r="B192" s="2" t="str">
        <f t="shared" si="19"/>
        <v>Consumables</v>
      </c>
      <c r="D192" s="9"/>
      <c r="E192" s="3" t="str">
        <f t="shared" si="22"/>
        <v>Consumables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1"/>
        <v/>
      </c>
      <c r="BY192" s="9"/>
    </row>
    <row r="193" spans="2:77" ht="15" customHeight="1">
      <c r="B193" s="2" t="str">
        <f t="shared" si="19"/>
        <v>Consumables</v>
      </c>
      <c r="D193" s="9"/>
      <c r="E193" s="3" t="str">
        <f t="shared" si="22"/>
        <v>Consumables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1"/>
        <v/>
      </c>
      <c r="BY193" s="9"/>
    </row>
    <row r="194" spans="2:77" ht="15" customHeight="1">
      <c r="B194" s="2" t="str">
        <f t="shared" si="19"/>
        <v>Consumables</v>
      </c>
      <c r="D194" s="9"/>
      <c r="E194" s="3" t="str">
        <f t="shared" si="22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1"/>
        <v/>
      </c>
      <c r="BY194" s="9"/>
    </row>
    <row r="195" spans="2:77" ht="15" customHeight="1">
      <c r="B195" s="2" t="str">
        <f t="shared" si="19"/>
        <v>Consumables</v>
      </c>
      <c r="D195" s="9"/>
      <c r="E195" s="3" t="str">
        <f t="shared" si="22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1"/>
        <v/>
      </c>
      <c r="BY195" s="9"/>
    </row>
    <row r="196" spans="2:77" ht="15" customHeight="1">
      <c r="B196" s="2" t="str">
        <f t="shared" si="19"/>
        <v>Consumables</v>
      </c>
      <c r="D196" s="9"/>
      <c r="E196" s="3" t="str">
        <f t="shared" si="22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1"/>
        <v/>
      </c>
      <c r="BY196" s="9"/>
    </row>
    <row r="197" spans="2:77" ht="15" customHeight="1">
      <c r="B197" s="2" t="str">
        <f t="shared" si="19"/>
        <v>Consumables</v>
      </c>
      <c r="D197" s="9"/>
      <c r="E197" s="3" t="str">
        <f t="shared" si="22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1"/>
        <v/>
      </c>
      <c r="BY197" s="9"/>
    </row>
    <row r="198" spans="2:77" ht="15" customHeight="1">
      <c r="B198" s="2" t="str">
        <f t="shared" ref="B198:B261" si="23">IF(A198="",B197,A198)</f>
        <v>Consumables</v>
      </c>
      <c r="D198" s="9"/>
      <c r="E198" s="3" t="str">
        <f t="shared" si="22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1"/>
        <v/>
      </c>
      <c r="BY198" s="9"/>
    </row>
    <row r="199" spans="2:77" ht="15" customHeight="1">
      <c r="B199" s="2" t="str">
        <f t="shared" si="23"/>
        <v>Consumables</v>
      </c>
      <c r="D199" s="9"/>
      <c r="E199" s="3" t="str">
        <f t="shared" si="22"/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1"/>
        <v/>
      </c>
      <c r="BY199" s="9"/>
    </row>
    <row r="200" spans="2:77" ht="15" customHeight="1">
      <c r="B200" s="2" t="str">
        <f t="shared" si="23"/>
        <v>Consumables</v>
      </c>
      <c r="D200" s="9"/>
      <c r="E200" s="3" t="str">
        <f t="shared" si="22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1"/>
        <v/>
      </c>
      <c r="BY200" s="9"/>
    </row>
    <row r="201" spans="2:77" ht="15" customHeight="1">
      <c r="B201" s="2" t="str">
        <f t="shared" si="23"/>
        <v>Consumables</v>
      </c>
      <c r="D201" s="9"/>
      <c r="E201" s="3" t="str">
        <f t="shared" si="22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1"/>
        <v/>
      </c>
      <c r="BY201" s="9"/>
    </row>
    <row r="202" spans="2:77" ht="15" customHeight="1">
      <c r="B202" s="2" t="str">
        <f t="shared" si="23"/>
        <v>Consumables</v>
      </c>
      <c r="D202" s="9"/>
      <c r="E202" s="3" t="str">
        <f t="shared" si="22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1"/>
        <v/>
      </c>
      <c r="BY202" s="9"/>
    </row>
    <row r="203" spans="2:77" ht="15" customHeight="1">
      <c r="B203" s="2" t="str">
        <f t="shared" si="23"/>
        <v>Consumables</v>
      </c>
      <c r="D203" s="9"/>
      <c r="E203" s="3" t="str">
        <f t="shared" si="22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1"/>
        <v/>
      </c>
      <c r="BY203" s="9"/>
    </row>
    <row r="204" spans="2:77" ht="15" customHeight="1">
      <c r="B204" s="2" t="str">
        <f t="shared" si="23"/>
        <v>Consumables</v>
      </c>
      <c r="D204" s="9"/>
      <c r="E204" s="3" t="str">
        <f t="shared" si="22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1"/>
        <v/>
      </c>
      <c r="BY204" s="9"/>
    </row>
    <row r="205" spans="2:77" ht="15" customHeight="1">
      <c r="B205" s="2" t="str">
        <f t="shared" si="23"/>
        <v>Consumables</v>
      </c>
      <c r="D205" s="9"/>
      <c r="E205" s="3" t="str">
        <f t="shared" si="22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1"/>
        <v/>
      </c>
      <c r="BY205" s="9"/>
    </row>
    <row r="206" spans="2:77" ht="15" customHeight="1">
      <c r="B206" s="2" t="str">
        <f t="shared" si="23"/>
        <v>Consumables</v>
      </c>
      <c r="D206" s="9"/>
      <c r="E206" s="3" t="str">
        <f t="shared" si="22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1"/>
        <v/>
      </c>
      <c r="BY206" s="9"/>
    </row>
    <row r="207" spans="2:77" ht="15" customHeight="1">
      <c r="B207" s="2" t="str">
        <f t="shared" si="23"/>
        <v>Consumables</v>
      </c>
      <c r="D207" s="9"/>
      <c r="E207" s="3" t="str">
        <f t="shared" si="22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1"/>
        <v/>
      </c>
      <c r="BY207" s="9"/>
    </row>
    <row r="208" spans="2:77" ht="15" customHeight="1">
      <c r="B208" s="2" t="str">
        <f t="shared" si="23"/>
        <v>Consumables</v>
      </c>
      <c r="D208" s="9"/>
      <c r="E208" s="3" t="str">
        <f t="shared" si="22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1"/>
        <v/>
      </c>
      <c r="BY208" s="9"/>
    </row>
    <row r="209" spans="2:77" ht="15" customHeight="1">
      <c r="B209" s="2" t="str">
        <f t="shared" si="23"/>
        <v>Consumables</v>
      </c>
      <c r="D209" s="9"/>
      <c r="E209" s="3" t="str">
        <f t="shared" si="22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1"/>
        <v/>
      </c>
      <c r="BY209" s="9"/>
    </row>
    <row r="210" spans="2:77" ht="15" customHeight="1">
      <c r="B210" s="2" t="str">
        <f t="shared" si="23"/>
        <v>Consumables</v>
      </c>
      <c r="D210" s="9"/>
      <c r="E210" s="3" t="str">
        <f t="shared" si="22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1"/>
        <v/>
      </c>
      <c r="BY210" s="9"/>
    </row>
    <row r="211" spans="2:77" ht="15" customHeight="1">
      <c r="B211" s="2" t="str">
        <f t="shared" si="23"/>
        <v>Consumables</v>
      </c>
      <c r="D211" s="9"/>
      <c r="E211" s="3" t="str">
        <f t="shared" si="22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1"/>
        <v/>
      </c>
      <c r="BY211" s="9"/>
    </row>
    <row r="212" spans="2:77" ht="15" customHeight="1">
      <c r="B212" s="2" t="str">
        <f t="shared" si="23"/>
        <v>Consumables</v>
      </c>
      <c r="D212" s="9"/>
      <c r="E212" s="3" t="str">
        <f t="shared" si="22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1"/>
        <v/>
      </c>
      <c r="BY212" s="9"/>
    </row>
    <row r="213" spans="2:77" ht="15" customHeight="1">
      <c r="B213" s="2" t="str">
        <f t="shared" si="23"/>
        <v>Consumables</v>
      </c>
      <c r="D213" s="9"/>
      <c r="E213" s="3" t="str">
        <f t="shared" si="22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1"/>
        <v/>
      </c>
      <c r="BY213" s="9"/>
    </row>
    <row r="214" spans="2:77" ht="15" customHeight="1">
      <c r="B214" s="2" t="str">
        <f t="shared" si="23"/>
        <v>Consumables</v>
      </c>
      <c r="D214" s="9"/>
      <c r="E214" s="3" t="str">
        <f t="shared" si="22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1"/>
        <v/>
      </c>
      <c r="BY214" s="9"/>
    </row>
    <row r="215" spans="2:77" ht="15" customHeight="1">
      <c r="B215" s="2" t="str">
        <f t="shared" si="23"/>
        <v>Consumables</v>
      </c>
      <c r="D215" s="9"/>
      <c r="E215" s="3" t="str">
        <f t="shared" si="22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1"/>
        <v/>
      </c>
      <c r="BY215" s="9"/>
    </row>
    <row r="216" spans="2:77" ht="15" customHeight="1">
      <c r="B216" s="2" t="str">
        <f t="shared" si="23"/>
        <v>Consumables</v>
      </c>
      <c r="D216" s="9"/>
      <c r="E216" s="3" t="str">
        <f t="shared" si="22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1"/>
        <v/>
      </c>
      <c r="BY216" s="9"/>
    </row>
    <row r="217" spans="2:77" ht="15" customHeight="1">
      <c r="B217" s="2" t="str">
        <f t="shared" si="23"/>
        <v>Consumables</v>
      </c>
      <c r="D217" s="9"/>
      <c r="E217" s="3" t="str">
        <f t="shared" si="22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1"/>
        <v/>
      </c>
      <c r="BY217" s="9"/>
    </row>
    <row r="218" spans="2:77" ht="15" customHeight="1">
      <c r="B218" s="2" t="str">
        <f t="shared" si="23"/>
        <v>Consumables</v>
      </c>
      <c r="D218" s="9"/>
      <c r="E218" s="3" t="str">
        <f t="shared" si="22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1"/>
        <v/>
      </c>
      <c r="BY218" s="9"/>
    </row>
    <row r="219" spans="2:77" ht="15" customHeight="1">
      <c r="B219" s="2" t="str">
        <f t="shared" si="23"/>
        <v>Consumables</v>
      </c>
      <c r="D219" s="9"/>
      <c r="E219" s="3" t="str">
        <f t="shared" si="22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1"/>
        <v/>
      </c>
      <c r="BY219" s="9"/>
    </row>
    <row r="220" spans="2:77" ht="15" customHeight="1">
      <c r="B220" s="2" t="str">
        <f t="shared" si="23"/>
        <v>Consumables</v>
      </c>
      <c r="D220" s="9"/>
      <c r="E220" s="3" t="str">
        <f t="shared" si="22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1"/>
        <v/>
      </c>
      <c r="BY220" s="9"/>
    </row>
    <row r="221" spans="2:77" ht="15" customHeight="1">
      <c r="B221" s="2" t="str">
        <f t="shared" si="23"/>
        <v>Consumables</v>
      </c>
      <c r="D221" s="9"/>
      <c r="E221" s="3" t="str">
        <f t="shared" si="22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1"/>
        <v/>
      </c>
      <c r="BY221" s="9"/>
    </row>
    <row r="222" spans="2:77" ht="15" customHeight="1">
      <c r="B222" s="2" t="str">
        <f t="shared" si="23"/>
        <v>Consumables</v>
      </c>
      <c r="D222" s="9"/>
      <c r="E222" s="3" t="str">
        <f t="shared" si="22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1"/>
        <v/>
      </c>
      <c r="BY222" s="9"/>
    </row>
    <row r="223" spans="2:77" ht="15" customHeight="1">
      <c r="B223" s="2" t="str">
        <f t="shared" si="23"/>
        <v>Consumables</v>
      </c>
      <c r="D223" s="9"/>
      <c r="E223" s="3" t="str">
        <f t="shared" si="22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1"/>
        <v/>
      </c>
      <c r="BY223" s="9"/>
    </row>
    <row r="224" spans="2:77" ht="15" customHeight="1">
      <c r="B224" s="2" t="str">
        <f t="shared" si="23"/>
        <v>Consumables</v>
      </c>
      <c r="D224" s="9"/>
      <c r="E224" s="3" t="str">
        <f t="shared" si="22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1"/>
        <v/>
      </c>
      <c r="BY224" s="9"/>
    </row>
    <row r="225" spans="2:77" ht="15" customHeight="1">
      <c r="B225" s="2" t="str">
        <f t="shared" si="23"/>
        <v>Consumables</v>
      </c>
      <c r="D225" s="9"/>
      <c r="E225" s="3" t="str">
        <f t="shared" si="22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1"/>
        <v/>
      </c>
      <c r="BY225" s="9"/>
    </row>
    <row r="226" spans="2:77" ht="15" customHeight="1">
      <c r="B226" s="2" t="str">
        <f t="shared" si="23"/>
        <v>Consumables</v>
      </c>
      <c r="D226" s="9"/>
      <c r="E226" s="3" t="str">
        <f t="shared" si="22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1"/>
        <v/>
      </c>
      <c r="BY226" s="9"/>
    </row>
    <row r="227" spans="2:77" ht="15" customHeight="1">
      <c r="B227" s="2" t="str">
        <f t="shared" si="23"/>
        <v>Consumables</v>
      </c>
      <c r="D227" s="9"/>
      <c r="E227" s="3" t="str">
        <f t="shared" si="22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1"/>
        <v/>
      </c>
      <c r="BY227" s="9"/>
    </row>
    <row r="228" spans="2:77" ht="15" customHeight="1">
      <c r="B228" s="2" t="str">
        <f t="shared" si="23"/>
        <v>Consumables</v>
      </c>
      <c r="D228" s="9"/>
      <c r="E228" s="3" t="str">
        <f t="shared" si="22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1"/>
        <v/>
      </c>
      <c r="BY228" s="9"/>
    </row>
    <row r="229" spans="2:77" ht="15" customHeight="1">
      <c r="B229" s="2" t="str">
        <f t="shared" si="23"/>
        <v>Consumables</v>
      </c>
      <c r="D229" s="9"/>
      <c r="E229" s="3" t="str">
        <f t="shared" si="22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ref="BV229:BV292" si="24">IF(AND(L229&lt;&gt;"true",L229&lt;&gt;"false"),A229&amp;D229&amp;L229,"")</f>
        <v/>
      </c>
      <c r="BY229" s="9"/>
    </row>
    <row r="230" spans="2:77" ht="15" customHeight="1">
      <c r="B230" s="2" t="str">
        <f t="shared" si="23"/>
        <v>Consumables</v>
      </c>
      <c r="D230" s="9"/>
      <c r="E230" s="3" t="str">
        <f t="shared" si="22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4"/>
        <v/>
      </c>
      <c r="BY230" s="9"/>
    </row>
    <row r="231" spans="2:77" ht="15" customHeight="1">
      <c r="B231" s="2" t="str">
        <f t="shared" si="23"/>
        <v>Consumables</v>
      </c>
      <c r="D231" s="9"/>
      <c r="E231" s="3" t="str">
        <f t="shared" si="22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24"/>
        <v/>
      </c>
      <c r="BY231" s="9"/>
    </row>
    <row r="232" spans="2:77" ht="15" customHeight="1">
      <c r="B232" s="2" t="str">
        <f t="shared" si="23"/>
        <v>Consumables</v>
      </c>
      <c r="D232" s="9"/>
      <c r="E232" s="3" t="str">
        <f t="shared" ref="E232:E295" si="25">IF(D232="",E231,D232)</f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24"/>
        <v/>
      </c>
      <c r="BY232" s="9"/>
    </row>
    <row r="233" spans="2:77" ht="15" customHeight="1">
      <c r="B233" s="2" t="str">
        <f t="shared" si="23"/>
        <v>Consumables</v>
      </c>
      <c r="D233" s="9"/>
      <c r="E233" s="3" t="str">
        <f t="shared" si="25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24"/>
        <v/>
      </c>
      <c r="BY233" s="9"/>
    </row>
    <row r="234" spans="2:77" ht="15" customHeight="1">
      <c r="B234" s="2" t="str">
        <f t="shared" si="23"/>
        <v>Consumables</v>
      </c>
      <c r="D234" s="9"/>
      <c r="E234" s="3" t="str">
        <f t="shared" si="25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24"/>
        <v/>
      </c>
      <c r="BY234" s="9"/>
    </row>
    <row r="235" spans="2:77" ht="15" customHeight="1">
      <c r="B235" s="2" t="str">
        <f t="shared" si="23"/>
        <v>Consumables</v>
      </c>
      <c r="D235" s="9"/>
      <c r="E235" s="3" t="str">
        <f t="shared" si="25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24"/>
        <v/>
      </c>
      <c r="BY235" s="9"/>
    </row>
    <row r="236" spans="2:77" ht="15" customHeight="1">
      <c r="B236" s="2" t="str">
        <f t="shared" si="23"/>
        <v>Consumables</v>
      </c>
      <c r="D236" s="9"/>
      <c r="E236" s="3" t="str">
        <f t="shared" si="25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24"/>
        <v/>
      </c>
      <c r="BY236" s="9"/>
    </row>
    <row r="237" spans="2:77" ht="15" customHeight="1">
      <c r="B237" s="2" t="str">
        <f t="shared" si="23"/>
        <v>Consumables</v>
      </c>
      <c r="D237" s="9"/>
      <c r="E237" s="3" t="str">
        <f t="shared" si="25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24"/>
        <v/>
      </c>
      <c r="BY237" s="9"/>
    </row>
    <row r="238" spans="2:77" ht="15" customHeight="1">
      <c r="B238" s="2" t="str">
        <f t="shared" si="23"/>
        <v>Consumables</v>
      </c>
      <c r="D238" s="9"/>
      <c r="E238" s="3" t="str">
        <f t="shared" si="25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24"/>
        <v/>
      </c>
      <c r="BY238" s="9"/>
    </row>
    <row r="239" spans="2:77" ht="15" customHeight="1">
      <c r="B239" s="2" t="str">
        <f t="shared" si="23"/>
        <v>Consumables</v>
      </c>
      <c r="D239" s="9"/>
      <c r="E239" s="3" t="str">
        <f t="shared" si="25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24"/>
        <v/>
      </c>
      <c r="BY239" s="9"/>
    </row>
    <row r="240" spans="2:77" ht="15" customHeight="1">
      <c r="B240" s="2" t="str">
        <f t="shared" si="23"/>
        <v>Consumables</v>
      </c>
      <c r="D240" s="9"/>
      <c r="E240" s="3" t="str">
        <f t="shared" si="25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24"/>
        <v/>
      </c>
      <c r="BY240" s="9"/>
    </row>
    <row r="241" spans="2:77" ht="15" customHeight="1">
      <c r="B241" s="2" t="str">
        <f t="shared" si="23"/>
        <v>Consumables</v>
      </c>
      <c r="D241" s="9"/>
      <c r="E241" s="3" t="str">
        <f t="shared" si="25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24"/>
        <v/>
      </c>
      <c r="BY241" s="9"/>
    </row>
    <row r="242" spans="2:77" ht="15" customHeight="1">
      <c r="B242" s="2" t="str">
        <f t="shared" si="23"/>
        <v>Consumables</v>
      </c>
      <c r="D242" s="9"/>
      <c r="E242" s="3" t="str">
        <f t="shared" si="25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24"/>
        <v/>
      </c>
      <c r="BY242" s="9"/>
    </row>
    <row r="243" spans="2:77" ht="15" customHeight="1">
      <c r="B243" s="2" t="str">
        <f t="shared" si="23"/>
        <v>Consumables</v>
      </c>
      <c r="D243" s="9"/>
      <c r="E243" s="3" t="str">
        <f t="shared" si="25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24"/>
        <v/>
      </c>
      <c r="BY243" s="9"/>
    </row>
    <row r="244" spans="2:77" ht="15" customHeight="1">
      <c r="B244" s="2" t="str">
        <f t="shared" si="23"/>
        <v>Consumables</v>
      </c>
      <c r="D244" s="9"/>
      <c r="E244" s="3" t="str">
        <f t="shared" si="25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24"/>
        <v/>
      </c>
      <c r="BY244" s="9"/>
    </row>
    <row r="245" spans="2:77" ht="15" customHeight="1">
      <c r="B245" s="2" t="str">
        <f t="shared" si="23"/>
        <v>Consumables</v>
      </c>
      <c r="D245" s="9"/>
      <c r="E245" s="3" t="str">
        <f t="shared" si="25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24"/>
        <v/>
      </c>
      <c r="BY245" s="9"/>
    </row>
    <row r="246" spans="2:77" ht="15" customHeight="1">
      <c r="B246" s="2" t="str">
        <f t="shared" si="23"/>
        <v>Consumables</v>
      </c>
      <c r="D246" s="9"/>
      <c r="E246" s="3" t="str">
        <f t="shared" si="25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24"/>
        <v/>
      </c>
      <c r="BY246" s="9"/>
    </row>
    <row r="247" spans="2:77" ht="15" customHeight="1">
      <c r="B247" s="2" t="str">
        <f t="shared" si="23"/>
        <v>Consumables</v>
      </c>
      <c r="D247" s="9"/>
      <c r="E247" s="3" t="str">
        <f t="shared" si="25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24"/>
        <v/>
      </c>
      <c r="BY247" s="9"/>
    </row>
    <row r="248" spans="2:77" ht="15" customHeight="1">
      <c r="B248" s="2" t="str">
        <f t="shared" si="23"/>
        <v>Consumables</v>
      </c>
      <c r="D248" s="9"/>
      <c r="E248" s="3" t="str">
        <f t="shared" si="25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24"/>
        <v/>
      </c>
      <c r="BY248" s="9"/>
    </row>
    <row r="249" spans="2:77" ht="15" customHeight="1">
      <c r="B249" s="2" t="str">
        <f t="shared" si="23"/>
        <v>Consumables</v>
      </c>
      <c r="D249" s="9"/>
      <c r="E249" s="3" t="str">
        <f t="shared" si="25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24"/>
        <v/>
      </c>
      <c r="BY249" s="9"/>
    </row>
    <row r="250" spans="2:77" ht="15" customHeight="1">
      <c r="B250" s="2" t="str">
        <f t="shared" si="23"/>
        <v>Consumables</v>
      </c>
      <c r="D250" s="9"/>
      <c r="E250" s="3" t="str">
        <f t="shared" si="25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24"/>
        <v/>
      </c>
      <c r="BY250" s="9"/>
    </row>
    <row r="251" spans="2:77" ht="15" customHeight="1">
      <c r="B251" s="2" t="str">
        <f t="shared" si="23"/>
        <v>Consumables</v>
      </c>
      <c r="D251" s="9"/>
      <c r="E251" s="3" t="str">
        <f t="shared" si="25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24"/>
        <v/>
      </c>
      <c r="BY251" s="9"/>
    </row>
    <row r="252" spans="2:77" ht="15" customHeight="1">
      <c r="B252" s="2" t="str">
        <f t="shared" si="23"/>
        <v>Consumables</v>
      </c>
      <c r="D252" s="9"/>
      <c r="E252" s="3" t="str">
        <f t="shared" si="25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24"/>
        <v/>
      </c>
      <c r="BY252" s="9"/>
    </row>
    <row r="253" spans="2:77" ht="15" customHeight="1">
      <c r="B253" s="2" t="str">
        <f t="shared" si="23"/>
        <v>Consumables</v>
      </c>
      <c r="D253" s="9"/>
      <c r="E253" s="3" t="str">
        <f t="shared" si="25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24"/>
        <v/>
      </c>
      <c r="BY253" s="9"/>
    </row>
    <row r="254" spans="2:77" ht="15" customHeight="1">
      <c r="B254" s="2" t="str">
        <f t="shared" si="23"/>
        <v>Consumables</v>
      </c>
      <c r="D254" s="9"/>
      <c r="E254" s="3" t="str">
        <f t="shared" si="25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24"/>
        <v/>
      </c>
      <c r="BY254" s="9"/>
    </row>
    <row r="255" spans="2:77" ht="15" customHeight="1">
      <c r="B255" s="2" t="str">
        <f t="shared" si="23"/>
        <v>Consumables</v>
      </c>
      <c r="D255" s="9"/>
      <c r="E255" s="3" t="str">
        <f t="shared" si="25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24"/>
        <v/>
      </c>
      <c r="BY255" s="9"/>
    </row>
    <row r="256" spans="2:77" ht="15" customHeight="1">
      <c r="B256" s="2" t="str">
        <f t="shared" si="23"/>
        <v>Consumables</v>
      </c>
      <c r="D256" s="9"/>
      <c r="E256" s="3" t="str">
        <f t="shared" si="25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24"/>
        <v/>
      </c>
      <c r="BY256" s="9"/>
    </row>
    <row r="257" spans="2:77" ht="15" customHeight="1">
      <c r="B257" s="2" t="str">
        <f t="shared" si="23"/>
        <v>Consumables</v>
      </c>
      <c r="D257" s="9"/>
      <c r="E257" s="3" t="str">
        <f t="shared" si="25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24"/>
        <v/>
      </c>
      <c r="BY257" s="9"/>
    </row>
    <row r="258" spans="2:77" ht="15" customHeight="1">
      <c r="B258" s="2" t="str">
        <f t="shared" si="23"/>
        <v>Consumables</v>
      </c>
      <c r="D258" s="9"/>
      <c r="E258" s="3" t="str">
        <f t="shared" si="25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24"/>
        <v/>
      </c>
      <c r="BY258" s="9"/>
    </row>
    <row r="259" spans="2:77" ht="15" customHeight="1">
      <c r="B259" s="2" t="str">
        <f t="shared" si="23"/>
        <v>Consumables</v>
      </c>
      <c r="D259" s="9"/>
      <c r="E259" s="3" t="str">
        <f t="shared" si="25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24"/>
        <v/>
      </c>
      <c r="BY259" s="9"/>
    </row>
    <row r="260" spans="2:77" ht="15" customHeight="1">
      <c r="B260" s="2" t="str">
        <f t="shared" si="23"/>
        <v>Consumables</v>
      </c>
      <c r="D260" s="9"/>
      <c r="E260" s="3" t="str">
        <f t="shared" si="25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24"/>
        <v/>
      </c>
      <c r="BY260" s="9"/>
    </row>
    <row r="261" spans="2:77" ht="15" customHeight="1">
      <c r="B261" s="2" t="str">
        <f t="shared" si="23"/>
        <v>Consumables</v>
      </c>
      <c r="D261" s="9"/>
      <c r="E261" s="3" t="str">
        <f t="shared" si="25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24"/>
        <v/>
      </c>
      <c r="BY261" s="9"/>
    </row>
    <row r="262" spans="2:77" ht="15" customHeight="1">
      <c r="B262" s="2" t="str">
        <f t="shared" ref="B262:B325" si="26">IF(A262="",B261,A262)</f>
        <v>Consumables</v>
      </c>
      <c r="D262" s="9"/>
      <c r="E262" s="3" t="str">
        <f t="shared" si="25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24"/>
        <v/>
      </c>
      <c r="BY262" s="9"/>
    </row>
    <row r="263" spans="2:77" ht="15" customHeight="1">
      <c r="B263" s="2" t="str">
        <f t="shared" si="26"/>
        <v>Consumables</v>
      </c>
      <c r="D263" s="9"/>
      <c r="E263" s="3" t="str">
        <f t="shared" si="25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24"/>
        <v/>
      </c>
      <c r="BY263" s="9"/>
    </row>
    <row r="264" spans="2:77" ht="15" customHeight="1">
      <c r="B264" s="2" t="str">
        <f t="shared" si="26"/>
        <v>Consumables</v>
      </c>
      <c r="D264" s="9"/>
      <c r="E264" s="3" t="str">
        <f t="shared" si="25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24"/>
        <v/>
      </c>
      <c r="BY264" s="9"/>
    </row>
    <row r="265" spans="2:77" ht="15" customHeight="1">
      <c r="B265" s="2" t="str">
        <f t="shared" si="26"/>
        <v>Consumables</v>
      </c>
      <c r="D265" s="9"/>
      <c r="E265" s="3" t="str">
        <f t="shared" si="25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24"/>
        <v/>
      </c>
      <c r="BY265" s="9"/>
    </row>
    <row r="266" spans="2:77" ht="15" customHeight="1">
      <c r="B266" s="2" t="str">
        <f t="shared" si="26"/>
        <v>Consumables</v>
      </c>
      <c r="D266" s="9"/>
      <c r="E266" s="3" t="str">
        <f t="shared" si="25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24"/>
        <v/>
      </c>
      <c r="BY266" s="9"/>
    </row>
    <row r="267" spans="2:77" ht="15" customHeight="1">
      <c r="B267" s="2" t="str">
        <f t="shared" si="26"/>
        <v>Consumables</v>
      </c>
      <c r="D267" s="9"/>
      <c r="E267" s="3" t="str">
        <f t="shared" si="25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24"/>
        <v/>
      </c>
      <c r="BY267" s="9"/>
    </row>
    <row r="268" spans="2:77" ht="15" customHeight="1">
      <c r="B268" s="2" t="str">
        <f t="shared" si="26"/>
        <v>Consumables</v>
      </c>
      <c r="D268" s="9"/>
      <c r="E268" s="3" t="str">
        <f t="shared" si="25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4"/>
        <v/>
      </c>
      <c r="BY268" s="9"/>
    </row>
    <row r="269" spans="2:77" ht="15" customHeight="1">
      <c r="B269" s="2" t="str">
        <f t="shared" si="26"/>
        <v>Consumables</v>
      </c>
      <c r="D269" s="9"/>
      <c r="E269" s="3" t="str">
        <f t="shared" si="25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4"/>
        <v/>
      </c>
      <c r="BY269" s="9"/>
    </row>
    <row r="270" spans="2:77" ht="15" customHeight="1">
      <c r="B270" s="2" t="str">
        <f t="shared" si="26"/>
        <v>Consumables</v>
      </c>
      <c r="D270" s="9"/>
      <c r="E270" s="3" t="str">
        <f t="shared" si="25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4"/>
        <v/>
      </c>
      <c r="BY270" s="9"/>
    </row>
    <row r="271" spans="2:77" ht="15" customHeight="1">
      <c r="B271" s="2" t="str">
        <f t="shared" si="26"/>
        <v>Consumables</v>
      </c>
      <c r="D271" s="9"/>
      <c r="E271" s="3" t="str">
        <f t="shared" si="25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4"/>
        <v/>
      </c>
      <c r="BY271" s="9"/>
    </row>
    <row r="272" spans="2:77" ht="15" customHeight="1">
      <c r="B272" s="2" t="str">
        <f t="shared" si="26"/>
        <v>Consumables</v>
      </c>
      <c r="D272" s="9"/>
      <c r="E272" s="3" t="str">
        <f t="shared" si="25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4"/>
        <v/>
      </c>
      <c r="BY272" s="9"/>
    </row>
    <row r="273" spans="2:77" ht="15" customHeight="1">
      <c r="B273" s="2" t="str">
        <f t="shared" si="26"/>
        <v>Consumables</v>
      </c>
      <c r="D273" s="9"/>
      <c r="E273" s="3" t="str">
        <f t="shared" si="25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4"/>
        <v/>
      </c>
      <c r="BY273" s="9"/>
    </row>
    <row r="274" spans="2:77" ht="15" customHeight="1">
      <c r="B274" s="2" t="str">
        <f t="shared" si="26"/>
        <v>Consumables</v>
      </c>
      <c r="D274" s="9"/>
      <c r="E274" s="3" t="str">
        <f t="shared" si="25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4"/>
        <v/>
      </c>
      <c r="BY274" s="9"/>
    </row>
    <row r="275" spans="2:77" ht="15" customHeight="1">
      <c r="B275" s="2" t="str">
        <f t="shared" si="26"/>
        <v>Consumables</v>
      </c>
      <c r="D275" s="9"/>
      <c r="E275" s="3" t="str">
        <f t="shared" si="25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4"/>
        <v/>
      </c>
      <c r="BY275" s="9"/>
    </row>
    <row r="276" spans="2:77" ht="15" customHeight="1">
      <c r="B276" s="2" t="str">
        <f t="shared" si="26"/>
        <v>Consumables</v>
      </c>
      <c r="D276" s="9"/>
      <c r="E276" s="3" t="str">
        <f t="shared" si="25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4"/>
        <v/>
      </c>
      <c r="BY276" s="9"/>
    </row>
    <row r="277" spans="2:77" ht="15" customHeight="1">
      <c r="B277" s="2" t="str">
        <f t="shared" si="26"/>
        <v>Consumables</v>
      </c>
      <c r="D277" s="9"/>
      <c r="E277" s="3" t="str">
        <f t="shared" si="25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4"/>
        <v/>
      </c>
      <c r="BY277" s="9"/>
    </row>
    <row r="278" spans="2:77" ht="15" customHeight="1">
      <c r="B278" s="2" t="str">
        <f t="shared" si="26"/>
        <v>Consumables</v>
      </c>
      <c r="D278" s="9"/>
      <c r="E278" s="3" t="str">
        <f t="shared" si="25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4"/>
        <v/>
      </c>
      <c r="BY278" s="9"/>
    </row>
    <row r="279" spans="2:77" ht="15" customHeight="1">
      <c r="B279" s="2" t="str">
        <f t="shared" si="26"/>
        <v>Consumables</v>
      </c>
      <c r="D279" s="9"/>
      <c r="E279" s="3" t="str">
        <f t="shared" si="25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4"/>
        <v/>
      </c>
      <c r="BY279" s="9"/>
    </row>
    <row r="280" spans="2:77" ht="15" customHeight="1">
      <c r="B280" s="2" t="str">
        <f t="shared" si="26"/>
        <v>Consumables</v>
      </c>
      <c r="D280" s="9"/>
      <c r="E280" s="3" t="str">
        <f t="shared" si="25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4"/>
        <v/>
      </c>
      <c r="BY280" s="9"/>
    </row>
    <row r="281" spans="2:77" ht="15" customHeight="1">
      <c r="B281" s="2" t="str">
        <f t="shared" si="26"/>
        <v>Consumables</v>
      </c>
      <c r="D281" s="9"/>
      <c r="E281" s="3" t="str">
        <f t="shared" si="25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4"/>
        <v/>
      </c>
      <c r="BY281" s="9"/>
    </row>
    <row r="282" spans="2:77" ht="15" customHeight="1">
      <c r="B282" s="2" t="str">
        <f t="shared" si="26"/>
        <v>Consumables</v>
      </c>
      <c r="D282" s="9"/>
      <c r="E282" s="3" t="str">
        <f t="shared" si="25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4"/>
        <v/>
      </c>
      <c r="BY282" s="9"/>
    </row>
    <row r="283" spans="2:77" ht="15" customHeight="1">
      <c r="B283" s="2" t="str">
        <f t="shared" si="26"/>
        <v>Consumables</v>
      </c>
      <c r="D283" s="9"/>
      <c r="E283" s="3" t="str">
        <f t="shared" si="25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4"/>
        <v/>
      </c>
      <c r="BY283" s="9"/>
    </row>
    <row r="284" spans="2:77" ht="15" customHeight="1">
      <c r="B284" s="2" t="str">
        <f t="shared" si="26"/>
        <v>Consumables</v>
      </c>
      <c r="D284" s="9"/>
      <c r="E284" s="3" t="str">
        <f t="shared" si="25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4"/>
        <v/>
      </c>
      <c r="BY284" s="9"/>
    </row>
    <row r="285" spans="2:77" ht="15" customHeight="1">
      <c r="B285" s="2" t="str">
        <f t="shared" si="26"/>
        <v>Consumables</v>
      </c>
      <c r="D285" s="9"/>
      <c r="E285" s="3" t="str">
        <f t="shared" si="25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4"/>
        <v/>
      </c>
      <c r="BY285" s="9"/>
    </row>
    <row r="286" spans="2:77" ht="15" customHeight="1">
      <c r="B286" s="2" t="str">
        <f t="shared" si="26"/>
        <v>Consumables</v>
      </c>
      <c r="D286" s="9"/>
      <c r="E286" s="3" t="str">
        <f t="shared" si="25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4"/>
        <v/>
      </c>
      <c r="BY286" s="9"/>
    </row>
    <row r="287" spans="2:77" ht="15" customHeight="1">
      <c r="B287" s="2" t="str">
        <f t="shared" si="26"/>
        <v>Consumables</v>
      </c>
      <c r="D287" s="9"/>
      <c r="E287" s="3" t="str">
        <f t="shared" si="25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4"/>
        <v/>
      </c>
      <c r="BY287" s="9"/>
    </row>
    <row r="288" spans="2:77" ht="15" customHeight="1">
      <c r="B288" s="2" t="str">
        <f t="shared" si="26"/>
        <v>Consumables</v>
      </c>
      <c r="D288" s="9"/>
      <c r="E288" s="3" t="str">
        <f t="shared" si="25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4"/>
        <v/>
      </c>
      <c r="BY288" s="9"/>
    </row>
    <row r="289" spans="2:77" ht="15" customHeight="1">
      <c r="B289" s="2" t="str">
        <f t="shared" si="26"/>
        <v>Consumables</v>
      </c>
      <c r="D289" s="9"/>
      <c r="E289" s="3" t="str">
        <f t="shared" si="25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4"/>
        <v/>
      </c>
      <c r="BY289" s="9"/>
    </row>
    <row r="290" spans="2:77" ht="15" customHeight="1">
      <c r="B290" s="2" t="str">
        <f t="shared" si="26"/>
        <v>Consumables</v>
      </c>
      <c r="D290" s="9"/>
      <c r="E290" s="3" t="str">
        <f t="shared" si="25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4"/>
        <v/>
      </c>
      <c r="BY290" s="9"/>
    </row>
    <row r="291" spans="2:77" ht="15" customHeight="1">
      <c r="B291" s="2" t="str">
        <f t="shared" si="26"/>
        <v>Consumables</v>
      </c>
      <c r="D291" s="9"/>
      <c r="E291" s="3" t="str">
        <f t="shared" si="25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4"/>
        <v/>
      </c>
      <c r="BY291" s="9"/>
    </row>
    <row r="292" spans="2:77" ht="15" customHeight="1">
      <c r="B292" s="2" t="str">
        <f t="shared" si="26"/>
        <v>Consumables</v>
      </c>
      <c r="D292" s="9"/>
      <c r="E292" s="3" t="str">
        <f t="shared" si="25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4"/>
        <v/>
      </c>
      <c r="BY292" s="9"/>
    </row>
    <row r="293" spans="2:77" ht="15" customHeight="1">
      <c r="B293" s="2" t="str">
        <f t="shared" si="26"/>
        <v>Consumables</v>
      </c>
      <c r="D293" s="9"/>
      <c r="E293" s="3" t="str">
        <f t="shared" si="25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ref="BV293:BV356" si="27">IF(AND(L293&lt;&gt;"true",L293&lt;&gt;"false"),A293&amp;D293&amp;L293,"")</f>
        <v/>
      </c>
      <c r="BY293" s="9"/>
    </row>
    <row r="294" spans="2:77" ht="15" customHeight="1">
      <c r="B294" s="2" t="str">
        <f t="shared" si="26"/>
        <v>Consumables</v>
      </c>
      <c r="D294" s="9"/>
      <c r="E294" s="3" t="str">
        <f t="shared" si="25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7"/>
        <v/>
      </c>
      <c r="BY294" s="9"/>
    </row>
    <row r="295" spans="2:77" ht="15" customHeight="1">
      <c r="B295" s="2" t="str">
        <f t="shared" si="26"/>
        <v>Consumables</v>
      </c>
      <c r="D295" s="9"/>
      <c r="E295" s="3" t="str">
        <f t="shared" si="25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7"/>
        <v/>
      </c>
      <c r="BY295" s="9"/>
    </row>
    <row r="296" spans="2:77" ht="15" customHeight="1">
      <c r="B296" s="2" t="str">
        <f t="shared" si="26"/>
        <v>Consumables</v>
      </c>
      <c r="D296" s="9"/>
      <c r="E296" s="3" t="str">
        <f t="shared" ref="E296:E359" si="28">IF(D296="",E295,D296)</f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7"/>
        <v/>
      </c>
      <c r="BY296" s="9"/>
    </row>
    <row r="297" spans="2:77" ht="15" customHeight="1">
      <c r="B297" s="2" t="str">
        <f t="shared" si="26"/>
        <v>Consumables</v>
      </c>
      <c r="D297" s="9"/>
      <c r="E297" s="3" t="str">
        <f t="shared" si="28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7"/>
        <v/>
      </c>
      <c r="BY297" s="9"/>
    </row>
    <row r="298" spans="2:77" ht="15" customHeight="1">
      <c r="B298" s="2" t="str">
        <f t="shared" si="26"/>
        <v>Consumables</v>
      </c>
      <c r="D298" s="9"/>
      <c r="E298" s="3" t="str">
        <f t="shared" si="28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7"/>
        <v/>
      </c>
      <c r="BY298" s="9"/>
    </row>
    <row r="299" spans="2:77" ht="15" customHeight="1">
      <c r="B299" s="2" t="str">
        <f t="shared" si="26"/>
        <v>Consumables</v>
      </c>
      <c r="D299" s="9"/>
      <c r="E299" s="3" t="str">
        <f t="shared" si="28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7"/>
        <v/>
      </c>
      <c r="BY299" s="9"/>
    </row>
    <row r="300" spans="2:77" ht="15" customHeight="1">
      <c r="B300" s="2" t="str">
        <f t="shared" si="26"/>
        <v>Consumables</v>
      </c>
      <c r="D300" s="9"/>
      <c r="E300" s="3" t="str">
        <f t="shared" si="28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7"/>
        <v/>
      </c>
      <c r="BY300" s="9"/>
    </row>
    <row r="301" spans="2:77" ht="15" customHeight="1">
      <c r="B301" s="2" t="str">
        <f t="shared" si="26"/>
        <v>Consumables</v>
      </c>
      <c r="D301" s="9"/>
      <c r="E301" s="3" t="str">
        <f t="shared" si="28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7"/>
        <v/>
      </c>
      <c r="BY301" s="9"/>
    </row>
    <row r="302" spans="2:77" ht="15" customHeight="1">
      <c r="B302" s="2" t="str">
        <f t="shared" si="26"/>
        <v>Consumables</v>
      </c>
      <c r="D302" s="9"/>
      <c r="E302" s="3" t="str">
        <f t="shared" si="28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7"/>
        <v/>
      </c>
      <c r="BY302" s="9"/>
    </row>
    <row r="303" spans="2:77" ht="15" customHeight="1">
      <c r="B303" s="2" t="str">
        <f t="shared" si="26"/>
        <v>Consumables</v>
      </c>
      <c r="D303" s="9"/>
      <c r="E303" s="3" t="str">
        <f t="shared" si="28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7"/>
        <v/>
      </c>
      <c r="BY303" s="9"/>
    </row>
    <row r="304" spans="2:77" ht="15" customHeight="1">
      <c r="B304" s="2" t="str">
        <f t="shared" si="26"/>
        <v>Consumables</v>
      </c>
      <c r="D304" s="9"/>
      <c r="E304" s="3" t="str">
        <f t="shared" si="28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7"/>
        <v/>
      </c>
      <c r="BY304" s="9"/>
    </row>
    <row r="305" spans="2:77" ht="15" customHeight="1">
      <c r="B305" s="2" t="str">
        <f t="shared" si="26"/>
        <v>Consumables</v>
      </c>
      <c r="D305" s="9"/>
      <c r="E305" s="3" t="str">
        <f t="shared" si="28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7"/>
        <v/>
      </c>
      <c r="BY305" s="9"/>
    </row>
    <row r="306" spans="2:77" ht="15" customHeight="1">
      <c r="B306" s="2" t="str">
        <f t="shared" si="26"/>
        <v>Consumables</v>
      </c>
      <c r="D306" s="9"/>
      <c r="E306" s="3" t="str">
        <f t="shared" si="28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7"/>
        <v/>
      </c>
      <c r="BY306" s="9"/>
    </row>
    <row r="307" spans="2:77" ht="15" customHeight="1">
      <c r="B307" s="2" t="str">
        <f t="shared" si="26"/>
        <v>Consumables</v>
      </c>
      <c r="D307" s="9"/>
      <c r="E307" s="3" t="str">
        <f t="shared" si="28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7"/>
        <v/>
      </c>
      <c r="BY307" s="9"/>
    </row>
    <row r="308" spans="2:77" ht="15" customHeight="1">
      <c r="B308" s="2" t="str">
        <f t="shared" si="26"/>
        <v>Consumables</v>
      </c>
      <c r="D308" s="9"/>
      <c r="E308" s="3" t="str">
        <f t="shared" si="28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7"/>
        <v/>
      </c>
      <c r="BY308" s="9"/>
    </row>
    <row r="309" spans="2:77" ht="15" customHeight="1">
      <c r="B309" s="2" t="str">
        <f t="shared" si="26"/>
        <v>Consumables</v>
      </c>
      <c r="D309" s="9"/>
      <c r="E309" s="3" t="str">
        <f t="shared" si="28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7"/>
        <v/>
      </c>
      <c r="BY309" s="9"/>
    </row>
    <row r="310" spans="2:77" ht="15" customHeight="1">
      <c r="B310" s="2" t="str">
        <f t="shared" si="26"/>
        <v>Consumables</v>
      </c>
      <c r="D310" s="9"/>
      <c r="E310" s="3" t="str">
        <f t="shared" si="28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7"/>
        <v/>
      </c>
      <c r="BY310" s="9"/>
    </row>
    <row r="311" spans="2:77" ht="15" customHeight="1">
      <c r="B311" s="2" t="str">
        <f t="shared" si="26"/>
        <v>Consumables</v>
      </c>
      <c r="D311" s="9"/>
      <c r="E311" s="3" t="str">
        <f t="shared" si="28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7"/>
        <v/>
      </c>
      <c r="BY311" s="9"/>
    </row>
    <row r="312" spans="2:77" ht="15" customHeight="1">
      <c r="B312" s="2" t="str">
        <f t="shared" si="26"/>
        <v>Consumables</v>
      </c>
      <c r="D312" s="9"/>
      <c r="E312" s="3" t="str">
        <f t="shared" si="28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7"/>
        <v/>
      </c>
      <c r="BY312" s="9"/>
    </row>
    <row r="313" spans="2:77" ht="15" customHeight="1">
      <c r="B313" s="2" t="str">
        <f t="shared" si="26"/>
        <v>Consumables</v>
      </c>
      <c r="D313" s="9"/>
      <c r="E313" s="3" t="str">
        <f t="shared" si="28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7"/>
        <v/>
      </c>
      <c r="BY313" s="9"/>
    </row>
    <row r="314" spans="2:77" ht="15" customHeight="1">
      <c r="B314" s="2" t="str">
        <f t="shared" si="26"/>
        <v>Consumables</v>
      </c>
      <c r="D314" s="9"/>
      <c r="E314" s="3" t="str">
        <f t="shared" si="28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7"/>
        <v/>
      </c>
      <c r="BY314" s="9"/>
    </row>
    <row r="315" spans="2:77" ht="15" customHeight="1">
      <c r="B315" s="2" t="str">
        <f t="shared" si="26"/>
        <v>Consumables</v>
      </c>
      <c r="D315" s="9"/>
      <c r="E315" s="3" t="str">
        <f t="shared" si="28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7"/>
        <v/>
      </c>
      <c r="BY315" s="9"/>
    </row>
    <row r="316" spans="2:77" ht="15" customHeight="1">
      <c r="B316" s="2" t="str">
        <f t="shared" si="26"/>
        <v>Consumables</v>
      </c>
      <c r="D316" s="9"/>
      <c r="E316" s="3" t="str">
        <f t="shared" si="28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7"/>
        <v/>
      </c>
      <c r="BY316" s="9"/>
    </row>
    <row r="317" spans="2:77" ht="15" customHeight="1">
      <c r="B317" s="2" t="str">
        <f t="shared" si="26"/>
        <v>Consumables</v>
      </c>
      <c r="D317" s="9"/>
      <c r="E317" s="3" t="str">
        <f t="shared" si="28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7"/>
        <v/>
      </c>
      <c r="BY317" s="9"/>
    </row>
    <row r="318" spans="2:77" ht="15" customHeight="1">
      <c r="B318" s="2" t="str">
        <f t="shared" si="26"/>
        <v>Consumables</v>
      </c>
      <c r="D318" s="9"/>
      <c r="E318" s="3" t="str">
        <f t="shared" si="28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7"/>
        <v/>
      </c>
      <c r="BY318" s="9"/>
    </row>
    <row r="319" spans="2:77" ht="15" customHeight="1">
      <c r="B319" s="2" t="str">
        <f t="shared" si="26"/>
        <v>Consumables</v>
      </c>
      <c r="D319" s="9"/>
      <c r="E319" s="3" t="str">
        <f t="shared" si="28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7"/>
        <v/>
      </c>
      <c r="BY319" s="9"/>
    </row>
    <row r="320" spans="2:77" ht="15" customHeight="1">
      <c r="B320" s="2" t="str">
        <f t="shared" si="26"/>
        <v>Consumables</v>
      </c>
      <c r="D320" s="9"/>
      <c r="E320" s="3" t="str">
        <f t="shared" si="28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7"/>
        <v/>
      </c>
      <c r="BY320" s="9"/>
    </row>
    <row r="321" spans="2:77" ht="15" customHeight="1">
      <c r="B321" s="2" t="str">
        <f t="shared" si="26"/>
        <v>Consumables</v>
      </c>
      <c r="D321" s="9"/>
      <c r="E321" s="3" t="str">
        <f t="shared" si="28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7"/>
        <v/>
      </c>
      <c r="BY321" s="9"/>
    </row>
    <row r="322" spans="2:77" ht="15" customHeight="1">
      <c r="B322" s="2" t="str">
        <f t="shared" si="26"/>
        <v>Consumables</v>
      </c>
      <c r="D322" s="9"/>
      <c r="E322" s="3" t="str">
        <f t="shared" si="28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7"/>
        <v/>
      </c>
      <c r="BY322" s="9"/>
    </row>
    <row r="323" spans="2:77" ht="15" customHeight="1">
      <c r="B323" s="2" t="str">
        <f t="shared" si="26"/>
        <v>Consumables</v>
      </c>
      <c r="D323" s="9"/>
      <c r="E323" s="3" t="str">
        <f t="shared" si="28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7"/>
        <v/>
      </c>
      <c r="BY323" s="9"/>
    </row>
    <row r="324" spans="2:77" ht="15" customHeight="1">
      <c r="B324" s="2" t="str">
        <f t="shared" si="26"/>
        <v>Consumables</v>
      </c>
      <c r="D324" s="9"/>
      <c r="E324" s="3" t="str">
        <f t="shared" si="28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7"/>
        <v/>
      </c>
      <c r="BY324" s="9"/>
    </row>
    <row r="325" spans="2:77" ht="15" customHeight="1">
      <c r="B325" s="2" t="str">
        <f t="shared" si="26"/>
        <v>Consumables</v>
      </c>
      <c r="D325" s="9"/>
      <c r="E325" s="3" t="str">
        <f t="shared" si="28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7"/>
        <v/>
      </c>
      <c r="BY325" s="9"/>
    </row>
    <row r="326" spans="2:77" ht="15" customHeight="1">
      <c r="B326" s="2" t="str">
        <f t="shared" ref="B326:B389" si="29">IF(A326="",B325,A326)</f>
        <v>Consumables</v>
      </c>
      <c r="D326" s="9"/>
      <c r="E326" s="3" t="str">
        <f t="shared" si="28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7"/>
        <v/>
      </c>
      <c r="BY326" s="9"/>
    </row>
    <row r="327" spans="2:77" ht="15" customHeight="1">
      <c r="B327" s="2" t="str">
        <f t="shared" si="29"/>
        <v>Consumables</v>
      </c>
      <c r="D327" s="9"/>
      <c r="E327" s="3" t="str">
        <f t="shared" si="28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7"/>
        <v/>
      </c>
      <c r="BY327" s="9"/>
    </row>
    <row r="328" spans="2:77" ht="15" customHeight="1">
      <c r="B328" s="2" t="str">
        <f t="shared" si="29"/>
        <v>Consumables</v>
      </c>
      <c r="D328" s="9"/>
      <c r="E328" s="3" t="str">
        <f t="shared" si="28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7"/>
        <v/>
      </c>
      <c r="BY328" s="9"/>
    </row>
    <row r="329" spans="2:77" ht="15" customHeight="1">
      <c r="B329" s="2" t="str">
        <f t="shared" si="29"/>
        <v>Consumables</v>
      </c>
      <c r="D329" s="9"/>
      <c r="E329" s="3" t="str">
        <f t="shared" si="28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7"/>
        <v/>
      </c>
      <c r="BY329" s="9"/>
    </row>
    <row r="330" spans="2:77" ht="15" customHeight="1">
      <c r="B330" s="2" t="str">
        <f t="shared" si="29"/>
        <v>Consumables</v>
      </c>
      <c r="D330" s="9"/>
      <c r="E330" s="3" t="str">
        <f t="shared" si="28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7"/>
        <v/>
      </c>
      <c r="BY330" s="9"/>
    </row>
    <row r="331" spans="2:77" ht="15" customHeight="1">
      <c r="B331" s="2" t="str">
        <f t="shared" si="29"/>
        <v>Consumables</v>
      </c>
      <c r="D331" s="9"/>
      <c r="E331" s="3" t="str">
        <f t="shared" si="28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7"/>
        <v/>
      </c>
      <c r="BY331" s="9"/>
    </row>
    <row r="332" spans="2:77" ht="15" customHeight="1">
      <c r="B332" s="2" t="str">
        <f t="shared" si="29"/>
        <v>Consumables</v>
      </c>
      <c r="D332" s="9"/>
      <c r="E332" s="3" t="str">
        <f t="shared" si="28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7"/>
        <v/>
      </c>
      <c r="BY332" s="9"/>
    </row>
    <row r="333" spans="2:77" ht="15" customHeight="1">
      <c r="B333" s="2" t="str">
        <f t="shared" si="29"/>
        <v>Consumables</v>
      </c>
      <c r="D333" s="9"/>
      <c r="E333" s="3" t="str">
        <f t="shared" si="28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7"/>
        <v/>
      </c>
      <c r="BY333" s="9"/>
    </row>
    <row r="334" spans="2:77" ht="15" customHeight="1">
      <c r="B334" s="2" t="str">
        <f t="shared" si="29"/>
        <v>Consumables</v>
      </c>
      <c r="D334" s="9"/>
      <c r="E334" s="3" t="str">
        <f t="shared" si="28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7"/>
        <v/>
      </c>
      <c r="BY334" s="9"/>
    </row>
    <row r="335" spans="2:77" ht="15" customHeight="1">
      <c r="B335" s="2" t="str">
        <f t="shared" si="29"/>
        <v>Consumables</v>
      </c>
      <c r="D335" s="9"/>
      <c r="E335" s="3" t="str">
        <f t="shared" si="28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7"/>
        <v/>
      </c>
      <c r="BY335" s="9"/>
    </row>
    <row r="336" spans="2:77" ht="15" customHeight="1">
      <c r="B336" s="2" t="str">
        <f t="shared" si="29"/>
        <v>Consumables</v>
      </c>
      <c r="D336" s="9"/>
      <c r="E336" s="3" t="str">
        <f t="shared" si="28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7"/>
        <v/>
      </c>
      <c r="BY336" s="9"/>
    </row>
    <row r="337" spans="2:77" ht="15" customHeight="1">
      <c r="B337" s="2" t="str">
        <f t="shared" si="29"/>
        <v>Consumables</v>
      </c>
      <c r="D337" s="9"/>
      <c r="E337" s="3" t="str">
        <f t="shared" si="28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7"/>
        <v/>
      </c>
      <c r="BY337" s="9"/>
    </row>
    <row r="338" spans="2:77" ht="15" customHeight="1">
      <c r="B338" s="2" t="str">
        <f t="shared" si="29"/>
        <v>Consumables</v>
      </c>
      <c r="D338" s="9"/>
      <c r="E338" s="3" t="str">
        <f t="shared" si="28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7"/>
        <v/>
      </c>
      <c r="BY338" s="9"/>
    </row>
    <row r="339" spans="2:77" ht="15" customHeight="1">
      <c r="B339" s="2" t="str">
        <f t="shared" si="29"/>
        <v>Consumables</v>
      </c>
      <c r="D339" s="9"/>
      <c r="E339" s="3" t="str">
        <f t="shared" si="28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7"/>
        <v/>
      </c>
      <c r="BY339" s="9"/>
    </row>
    <row r="340" spans="2:77" ht="15" customHeight="1">
      <c r="B340" s="2" t="str">
        <f t="shared" si="29"/>
        <v>Consumables</v>
      </c>
      <c r="D340" s="9"/>
      <c r="E340" s="3" t="str">
        <f t="shared" si="28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7"/>
        <v/>
      </c>
      <c r="BY340" s="9"/>
    </row>
    <row r="341" spans="2:77" ht="15" customHeight="1">
      <c r="B341" s="2" t="str">
        <f t="shared" si="29"/>
        <v>Consumables</v>
      </c>
      <c r="D341" s="9"/>
      <c r="E341" s="3" t="str">
        <f t="shared" si="28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7"/>
        <v/>
      </c>
      <c r="BY341" s="9"/>
    </row>
    <row r="342" spans="2:77" ht="15" customHeight="1">
      <c r="B342" s="2" t="str">
        <f t="shared" si="29"/>
        <v>Consumables</v>
      </c>
      <c r="D342" s="9"/>
      <c r="E342" s="3" t="str">
        <f t="shared" si="28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7"/>
        <v/>
      </c>
      <c r="BY342" s="9"/>
    </row>
    <row r="343" spans="2:77" ht="15" customHeight="1">
      <c r="B343" s="2" t="str">
        <f t="shared" si="29"/>
        <v>Consumables</v>
      </c>
      <c r="D343" s="9"/>
      <c r="E343" s="3" t="str">
        <f t="shared" si="28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7"/>
        <v/>
      </c>
      <c r="BY343" s="9"/>
    </row>
    <row r="344" spans="2:77" ht="15" customHeight="1">
      <c r="B344" s="2" t="str">
        <f t="shared" si="29"/>
        <v>Consumables</v>
      </c>
      <c r="D344" s="9"/>
      <c r="E344" s="3" t="str">
        <f t="shared" si="28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7"/>
        <v/>
      </c>
      <c r="BY344" s="9"/>
    </row>
    <row r="345" spans="2:77" ht="15" customHeight="1">
      <c r="B345" s="2" t="str">
        <f t="shared" si="29"/>
        <v>Consumables</v>
      </c>
      <c r="D345" s="9"/>
      <c r="E345" s="3" t="str">
        <f t="shared" si="28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7"/>
        <v/>
      </c>
      <c r="BY345" s="9"/>
    </row>
    <row r="346" spans="2:77" ht="15" customHeight="1">
      <c r="B346" s="2" t="str">
        <f t="shared" si="29"/>
        <v>Consumables</v>
      </c>
      <c r="D346" s="9"/>
      <c r="E346" s="3" t="str">
        <f t="shared" si="28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7"/>
        <v/>
      </c>
      <c r="BY346" s="9"/>
    </row>
    <row r="347" spans="2:77" ht="15" customHeight="1">
      <c r="B347" s="2" t="str">
        <f t="shared" si="29"/>
        <v>Consumables</v>
      </c>
      <c r="D347" s="9"/>
      <c r="E347" s="3" t="str">
        <f t="shared" si="28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7"/>
        <v/>
      </c>
      <c r="BY347" s="9"/>
    </row>
    <row r="348" spans="2:77" ht="15" customHeight="1">
      <c r="B348" s="2" t="str">
        <f t="shared" si="29"/>
        <v>Consumables</v>
      </c>
      <c r="D348" s="9"/>
      <c r="E348" s="3" t="str">
        <f t="shared" si="28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7"/>
        <v/>
      </c>
      <c r="BY348" s="9"/>
    </row>
    <row r="349" spans="2:77" ht="15" customHeight="1">
      <c r="B349" s="2" t="str">
        <f t="shared" si="29"/>
        <v>Consumables</v>
      </c>
      <c r="D349" s="9"/>
      <c r="E349" s="3" t="str">
        <f t="shared" si="28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7"/>
        <v/>
      </c>
      <c r="BY349" s="9"/>
    </row>
    <row r="350" spans="2:77" ht="15" customHeight="1">
      <c r="B350" s="2" t="str">
        <f t="shared" si="29"/>
        <v>Consumables</v>
      </c>
      <c r="D350" s="9"/>
      <c r="E350" s="3" t="str">
        <f t="shared" si="28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7"/>
        <v/>
      </c>
      <c r="BY350" s="9"/>
    </row>
    <row r="351" spans="2:77" ht="15" customHeight="1">
      <c r="B351" s="2" t="str">
        <f t="shared" si="29"/>
        <v>Consumables</v>
      </c>
      <c r="D351" s="9"/>
      <c r="E351" s="3" t="str">
        <f t="shared" si="28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7"/>
        <v/>
      </c>
      <c r="BY351" s="9"/>
    </row>
    <row r="352" spans="2:77" ht="15" customHeight="1">
      <c r="B352" s="2" t="str">
        <f t="shared" si="29"/>
        <v>Consumables</v>
      </c>
      <c r="D352" s="9"/>
      <c r="E352" s="3" t="str">
        <f t="shared" si="28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7"/>
        <v/>
      </c>
      <c r="BY352" s="9"/>
    </row>
    <row r="353" spans="2:77" ht="15" customHeight="1">
      <c r="B353" s="2" t="str">
        <f t="shared" si="29"/>
        <v>Consumables</v>
      </c>
      <c r="D353" s="9"/>
      <c r="E353" s="3" t="str">
        <f t="shared" si="28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7"/>
        <v/>
      </c>
      <c r="BY353" s="9"/>
    </row>
    <row r="354" spans="2:77" ht="15" customHeight="1">
      <c r="B354" s="2" t="str">
        <f t="shared" si="29"/>
        <v>Consumables</v>
      </c>
      <c r="D354" s="9"/>
      <c r="E354" s="3" t="str">
        <f t="shared" si="28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7"/>
        <v/>
      </c>
      <c r="BY354" s="9"/>
    </row>
    <row r="355" spans="2:77" ht="15" customHeight="1">
      <c r="B355" s="2" t="str">
        <f t="shared" si="29"/>
        <v>Consumables</v>
      </c>
      <c r="D355" s="9"/>
      <c r="E355" s="3" t="str">
        <f t="shared" si="28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7"/>
        <v/>
      </c>
      <c r="BY355" s="9"/>
    </row>
    <row r="356" spans="2:77" ht="15" customHeight="1">
      <c r="B356" s="2" t="str">
        <f t="shared" si="29"/>
        <v>Consumables</v>
      </c>
      <c r="D356" s="9"/>
      <c r="E356" s="3" t="str">
        <f t="shared" si="28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7"/>
        <v/>
      </c>
      <c r="BY356" s="9"/>
    </row>
    <row r="357" spans="2:77" ht="15" customHeight="1">
      <c r="B357" s="2" t="str">
        <f t="shared" si="29"/>
        <v>Consumables</v>
      </c>
      <c r="D357" s="9"/>
      <c r="E357" s="3" t="str">
        <f t="shared" si="28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ref="BV357:BV420" si="30">IF(AND(L357&lt;&gt;"true",L357&lt;&gt;"false"),A357&amp;D357&amp;L357,"")</f>
        <v/>
      </c>
      <c r="BY357" s="9"/>
    </row>
    <row r="358" spans="2:77" ht="15" customHeight="1">
      <c r="B358" s="2" t="str">
        <f t="shared" si="29"/>
        <v>Consumables</v>
      </c>
      <c r="D358" s="9"/>
      <c r="E358" s="3" t="str">
        <f t="shared" si="28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0"/>
        <v/>
      </c>
      <c r="BY358" s="9"/>
    </row>
    <row r="359" spans="2:77" ht="15" customHeight="1">
      <c r="B359" s="2" t="str">
        <f t="shared" si="29"/>
        <v>Consumables</v>
      </c>
      <c r="D359" s="9"/>
      <c r="E359" s="3" t="str">
        <f t="shared" si="28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30"/>
        <v/>
      </c>
      <c r="BY359" s="9"/>
    </row>
    <row r="360" spans="2:77" ht="15" customHeight="1">
      <c r="B360" s="2" t="str">
        <f t="shared" si="29"/>
        <v>Consumables</v>
      </c>
      <c r="D360" s="9"/>
      <c r="E360" s="3" t="str">
        <f t="shared" ref="E360:E423" si="31">IF(D360="",E359,D360)</f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0"/>
        <v/>
      </c>
      <c r="BY360" s="9"/>
    </row>
    <row r="361" spans="2:77" ht="15" customHeight="1">
      <c r="B361" s="2" t="str">
        <f t="shared" si="29"/>
        <v>Consumables</v>
      </c>
      <c r="D361" s="9"/>
      <c r="E361" s="3" t="str">
        <f t="shared" si="31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0"/>
        <v/>
      </c>
      <c r="BY361" s="9"/>
    </row>
    <row r="362" spans="2:77" ht="15" customHeight="1">
      <c r="B362" s="2" t="str">
        <f t="shared" si="29"/>
        <v>Consumables</v>
      </c>
      <c r="D362" s="9"/>
      <c r="E362" s="3" t="str">
        <f t="shared" si="31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0"/>
        <v/>
      </c>
      <c r="BY362" s="9"/>
    </row>
    <row r="363" spans="2:77" ht="15" customHeight="1">
      <c r="B363" s="2" t="str">
        <f t="shared" si="29"/>
        <v>Consumables</v>
      </c>
      <c r="D363" s="9"/>
      <c r="E363" s="3" t="str">
        <f t="shared" si="31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0"/>
        <v/>
      </c>
      <c r="BY363" s="9"/>
    </row>
    <row r="364" spans="2:77" ht="15" customHeight="1">
      <c r="B364" s="2" t="str">
        <f t="shared" si="29"/>
        <v>Consumables</v>
      </c>
      <c r="D364" s="9"/>
      <c r="E364" s="3" t="str">
        <f t="shared" si="31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0"/>
        <v/>
      </c>
      <c r="BY364" s="9"/>
    </row>
    <row r="365" spans="2:77" ht="15" customHeight="1">
      <c r="B365" s="2" t="str">
        <f t="shared" si="29"/>
        <v>Consumables</v>
      </c>
      <c r="D365" s="9"/>
      <c r="E365" s="3" t="str">
        <f t="shared" si="31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0"/>
        <v/>
      </c>
      <c r="BY365" s="9"/>
    </row>
    <row r="366" spans="2:77" ht="15" customHeight="1">
      <c r="B366" s="2" t="str">
        <f t="shared" si="29"/>
        <v>Consumables</v>
      </c>
      <c r="D366" s="9"/>
      <c r="E366" s="3" t="str">
        <f t="shared" si="31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0"/>
        <v/>
      </c>
      <c r="BY366" s="9"/>
    </row>
    <row r="367" spans="2:77" ht="15" customHeight="1">
      <c r="B367" s="2" t="str">
        <f t="shared" si="29"/>
        <v>Consumables</v>
      </c>
      <c r="D367" s="9"/>
      <c r="E367" s="3" t="str">
        <f t="shared" si="31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0"/>
        <v/>
      </c>
      <c r="BY367" s="9"/>
    </row>
    <row r="368" spans="2:77" ht="15" customHeight="1">
      <c r="B368" s="2" t="str">
        <f t="shared" si="29"/>
        <v>Consumables</v>
      </c>
      <c r="D368" s="9"/>
      <c r="E368" s="3" t="str">
        <f t="shared" si="31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0"/>
        <v/>
      </c>
      <c r="BY368" s="9"/>
    </row>
    <row r="369" spans="2:77" ht="15" customHeight="1">
      <c r="B369" s="2" t="str">
        <f t="shared" si="29"/>
        <v>Consumables</v>
      </c>
      <c r="D369" s="9"/>
      <c r="E369" s="3" t="str">
        <f t="shared" si="31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0"/>
        <v/>
      </c>
      <c r="BY369" s="9"/>
    </row>
    <row r="370" spans="2:77" ht="15" customHeight="1">
      <c r="B370" s="2" t="str">
        <f t="shared" si="29"/>
        <v>Consumables</v>
      </c>
      <c r="D370" s="9"/>
      <c r="E370" s="3" t="str">
        <f t="shared" si="31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0"/>
        <v/>
      </c>
      <c r="BY370" s="9"/>
    </row>
    <row r="371" spans="2:77" ht="15" customHeight="1">
      <c r="B371" s="2" t="str">
        <f t="shared" si="29"/>
        <v>Consumables</v>
      </c>
      <c r="D371" s="9"/>
      <c r="E371" s="3" t="str">
        <f t="shared" si="31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0"/>
        <v/>
      </c>
      <c r="BY371" s="9"/>
    </row>
    <row r="372" spans="2:77" ht="15" customHeight="1">
      <c r="B372" s="2" t="str">
        <f t="shared" si="29"/>
        <v>Consumables</v>
      </c>
      <c r="D372" s="9"/>
      <c r="E372" s="3" t="str">
        <f t="shared" si="31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0"/>
        <v/>
      </c>
      <c r="BY372" s="9"/>
    </row>
    <row r="373" spans="2:77" ht="15" customHeight="1">
      <c r="B373" s="2" t="str">
        <f t="shared" si="29"/>
        <v>Consumables</v>
      </c>
      <c r="D373" s="9"/>
      <c r="E373" s="3" t="str">
        <f t="shared" si="31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0"/>
        <v/>
      </c>
      <c r="BY373" s="9"/>
    </row>
    <row r="374" spans="2:77" ht="15" customHeight="1">
      <c r="B374" s="2" t="str">
        <f t="shared" si="29"/>
        <v>Consumables</v>
      </c>
      <c r="D374" s="9"/>
      <c r="E374" s="3" t="str">
        <f t="shared" si="31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0"/>
        <v/>
      </c>
      <c r="BY374" s="9"/>
    </row>
    <row r="375" spans="2:77" ht="15" customHeight="1">
      <c r="B375" s="2" t="str">
        <f t="shared" si="29"/>
        <v>Consumables</v>
      </c>
      <c r="D375" s="9"/>
      <c r="E375" s="3" t="str">
        <f t="shared" si="31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0"/>
        <v/>
      </c>
      <c r="BY375" s="9"/>
    </row>
    <row r="376" spans="2:77" ht="15" customHeight="1">
      <c r="B376" s="2" t="str">
        <f t="shared" si="29"/>
        <v>Consumables</v>
      </c>
      <c r="D376" s="9"/>
      <c r="E376" s="3" t="str">
        <f t="shared" si="31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0"/>
        <v/>
      </c>
      <c r="BY376" s="9"/>
    </row>
    <row r="377" spans="2:77" ht="15" customHeight="1">
      <c r="B377" s="2" t="str">
        <f t="shared" si="29"/>
        <v>Consumables</v>
      </c>
      <c r="D377" s="9"/>
      <c r="E377" s="3" t="str">
        <f t="shared" si="31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0"/>
        <v/>
      </c>
      <c r="BY377" s="9"/>
    </row>
    <row r="378" spans="2:77" ht="15" customHeight="1">
      <c r="B378" s="2" t="str">
        <f t="shared" si="29"/>
        <v>Consumables</v>
      </c>
      <c r="D378" s="9"/>
      <c r="E378" s="3" t="str">
        <f t="shared" si="31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0"/>
        <v/>
      </c>
      <c r="BY378" s="9"/>
    </row>
    <row r="379" spans="2:77" ht="15" customHeight="1">
      <c r="B379" s="2" t="str">
        <f t="shared" si="29"/>
        <v>Consumables</v>
      </c>
      <c r="D379" s="9"/>
      <c r="E379" s="3" t="str">
        <f t="shared" si="31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0"/>
        <v/>
      </c>
      <c r="BY379" s="9"/>
    </row>
    <row r="380" spans="2:77" ht="15" customHeight="1">
      <c r="B380" s="2" t="str">
        <f t="shared" si="29"/>
        <v>Consumables</v>
      </c>
      <c r="D380" s="9"/>
      <c r="E380" s="3" t="str">
        <f t="shared" si="31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0"/>
        <v/>
      </c>
      <c r="BY380" s="9"/>
    </row>
    <row r="381" spans="2:77" ht="15" customHeight="1">
      <c r="B381" s="2" t="str">
        <f t="shared" si="29"/>
        <v>Consumables</v>
      </c>
      <c r="D381" s="9"/>
      <c r="E381" s="3" t="str">
        <f t="shared" si="31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0"/>
        <v/>
      </c>
      <c r="BY381" s="9"/>
    </row>
    <row r="382" spans="2:77" ht="15" customHeight="1">
      <c r="B382" s="2" t="str">
        <f t="shared" si="29"/>
        <v>Consumables</v>
      </c>
      <c r="D382" s="9"/>
      <c r="E382" s="3" t="str">
        <f t="shared" si="31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0"/>
        <v/>
      </c>
      <c r="BY382" s="9"/>
    </row>
    <row r="383" spans="2:77" ht="15" customHeight="1">
      <c r="B383" s="2" t="str">
        <f t="shared" si="29"/>
        <v>Consumables</v>
      </c>
      <c r="D383" s="9"/>
      <c r="E383" s="3" t="str">
        <f t="shared" si="31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0"/>
        <v/>
      </c>
      <c r="BY383" s="9"/>
    </row>
    <row r="384" spans="2:77" ht="15" customHeight="1">
      <c r="B384" s="2" t="str">
        <f t="shared" si="29"/>
        <v>Consumables</v>
      </c>
      <c r="D384" s="9"/>
      <c r="E384" s="3" t="str">
        <f t="shared" si="31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0"/>
        <v/>
      </c>
      <c r="BY384" s="9"/>
    </row>
    <row r="385" spans="2:77" ht="15" customHeight="1">
      <c r="B385" s="2" t="str">
        <f t="shared" si="29"/>
        <v>Consumables</v>
      </c>
      <c r="D385" s="9"/>
      <c r="E385" s="3" t="str">
        <f t="shared" si="31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0"/>
        <v/>
      </c>
      <c r="BY385" s="9"/>
    </row>
    <row r="386" spans="2:77" ht="15" customHeight="1">
      <c r="B386" s="2" t="str">
        <f t="shared" si="29"/>
        <v>Consumables</v>
      </c>
      <c r="D386" s="9"/>
      <c r="E386" s="3" t="str">
        <f t="shared" si="31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0"/>
        <v/>
      </c>
      <c r="BY386" s="9"/>
    </row>
    <row r="387" spans="2:77" ht="15" customHeight="1">
      <c r="B387" s="2" t="str">
        <f t="shared" si="29"/>
        <v>Consumables</v>
      </c>
      <c r="D387" s="9"/>
      <c r="E387" s="3" t="str">
        <f t="shared" si="31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0"/>
        <v/>
      </c>
      <c r="BY387" s="9"/>
    </row>
    <row r="388" spans="2:77" ht="15" customHeight="1">
      <c r="B388" s="2" t="str">
        <f t="shared" si="29"/>
        <v>Consumables</v>
      </c>
      <c r="D388" s="9"/>
      <c r="E388" s="3" t="str">
        <f t="shared" si="31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0"/>
        <v/>
      </c>
      <c r="BY388" s="9"/>
    </row>
    <row r="389" spans="2:77" ht="15" customHeight="1">
      <c r="B389" s="2" t="str">
        <f t="shared" si="29"/>
        <v>Consumables</v>
      </c>
      <c r="D389" s="9"/>
      <c r="E389" s="3" t="str">
        <f t="shared" si="31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0"/>
        <v/>
      </c>
      <c r="BY389" s="9"/>
    </row>
    <row r="390" spans="2:77" ht="15" customHeight="1">
      <c r="B390" s="2" t="str">
        <f t="shared" ref="B390:B453" si="32">IF(A390="",B389,A390)</f>
        <v>Consumables</v>
      </c>
      <c r="D390" s="9"/>
      <c r="E390" s="3" t="str">
        <f t="shared" si="31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0"/>
        <v/>
      </c>
      <c r="BY390" s="9"/>
    </row>
    <row r="391" spans="2:77" ht="15" customHeight="1">
      <c r="B391" s="2" t="str">
        <f t="shared" si="32"/>
        <v>Consumables</v>
      </c>
      <c r="D391" s="9"/>
      <c r="E391" s="3" t="str">
        <f t="shared" si="31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0"/>
        <v/>
      </c>
      <c r="BY391" s="9"/>
    </row>
    <row r="392" spans="2:77" ht="15" customHeight="1">
      <c r="B392" s="2" t="str">
        <f t="shared" si="32"/>
        <v>Consumables</v>
      </c>
      <c r="D392" s="9"/>
      <c r="E392" s="3" t="str">
        <f t="shared" si="31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0"/>
        <v/>
      </c>
      <c r="BY392" s="9"/>
    </row>
    <row r="393" spans="2:77" ht="15" customHeight="1">
      <c r="B393" s="2" t="str">
        <f t="shared" si="32"/>
        <v>Consumables</v>
      </c>
      <c r="D393" s="9"/>
      <c r="E393" s="3" t="str">
        <f t="shared" si="31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0"/>
        <v/>
      </c>
      <c r="BY393" s="9"/>
    </row>
    <row r="394" spans="2:77" ht="15" customHeight="1">
      <c r="B394" s="2" t="str">
        <f t="shared" si="32"/>
        <v>Consumables</v>
      </c>
      <c r="D394" s="9"/>
      <c r="E394" s="3" t="str">
        <f t="shared" si="31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0"/>
        <v/>
      </c>
      <c r="BY394" s="9"/>
    </row>
    <row r="395" spans="2:77" ht="15" customHeight="1">
      <c r="B395" s="2" t="str">
        <f t="shared" si="32"/>
        <v>Consumables</v>
      </c>
      <c r="D395" s="9"/>
      <c r="E395" s="3" t="str">
        <f t="shared" si="31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0"/>
        <v/>
      </c>
      <c r="BY395" s="9"/>
    </row>
    <row r="396" spans="2:77" ht="15" customHeight="1">
      <c r="B396" s="2" t="str">
        <f t="shared" si="32"/>
        <v>Consumables</v>
      </c>
      <c r="D396" s="9"/>
      <c r="E396" s="3" t="str">
        <f t="shared" si="31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0"/>
        <v/>
      </c>
      <c r="BY396" s="9"/>
    </row>
    <row r="397" spans="2:77" ht="15" customHeight="1">
      <c r="B397" s="2" t="str">
        <f t="shared" si="32"/>
        <v>Consumables</v>
      </c>
      <c r="D397" s="9"/>
      <c r="E397" s="3" t="str">
        <f t="shared" si="31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0"/>
        <v/>
      </c>
      <c r="BY397" s="9"/>
    </row>
    <row r="398" spans="2:77" ht="15" customHeight="1">
      <c r="B398" s="2" t="str">
        <f t="shared" si="32"/>
        <v>Consumables</v>
      </c>
      <c r="D398" s="9"/>
      <c r="E398" s="3" t="str">
        <f t="shared" si="31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0"/>
        <v/>
      </c>
      <c r="BY398" s="9"/>
    </row>
    <row r="399" spans="2:77" ht="15" customHeight="1">
      <c r="B399" s="2" t="str">
        <f t="shared" si="32"/>
        <v>Consumables</v>
      </c>
      <c r="D399" s="9"/>
      <c r="E399" s="3" t="str">
        <f t="shared" si="31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0"/>
        <v/>
      </c>
      <c r="BY399" s="9"/>
    </row>
    <row r="400" spans="2:77" ht="15" customHeight="1">
      <c r="B400" s="2" t="str">
        <f t="shared" si="32"/>
        <v>Consumables</v>
      </c>
      <c r="D400" s="9"/>
      <c r="E400" s="3" t="str">
        <f t="shared" si="31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0"/>
        <v/>
      </c>
      <c r="BY400" s="9"/>
    </row>
    <row r="401" spans="2:77" ht="15" customHeight="1">
      <c r="B401" s="2" t="str">
        <f t="shared" si="32"/>
        <v>Consumables</v>
      </c>
      <c r="D401" s="9"/>
      <c r="E401" s="3" t="str">
        <f t="shared" si="31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0"/>
        <v/>
      </c>
      <c r="BY401" s="9"/>
    </row>
    <row r="402" spans="2:77" ht="15" customHeight="1">
      <c r="B402" s="2" t="str">
        <f t="shared" si="32"/>
        <v>Consumables</v>
      </c>
      <c r="D402" s="9"/>
      <c r="E402" s="3" t="str">
        <f t="shared" si="31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0"/>
        <v/>
      </c>
      <c r="BY402" s="9"/>
    </row>
    <row r="403" spans="2:77" ht="15" customHeight="1">
      <c r="B403" s="2" t="str">
        <f t="shared" si="32"/>
        <v>Consumables</v>
      </c>
      <c r="D403" s="9"/>
      <c r="E403" s="3" t="str">
        <f t="shared" si="31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0"/>
        <v/>
      </c>
      <c r="BY403" s="9"/>
    </row>
    <row r="404" spans="2:77" ht="15" customHeight="1">
      <c r="B404" s="2" t="str">
        <f t="shared" si="32"/>
        <v>Consumables</v>
      </c>
      <c r="D404" s="9"/>
      <c r="E404" s="3" t="str">
        <f t="shared" si="31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0"/>
        <v/>
      </c>
      <c r="BY404" s="9"/>
    </row>
    <row r="405" spans="2:77" ht="15" customHeight="1">
      <c r="B405" s="2" t="str">
        <f t="shared" si="32"/>
        <v>Consumables</v>
      </c>
      <c r="D405" s="9"/>
      <c r="E405" s="3" t="str">
        <f t="shared" si="31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0"/>
        <v/>
      </c>
      <c r="BY405" s="9"/>
    </row>
    <row r="406" spans="2:77" ht="15" customHeight="1">
      <c r="B406" s="2" t="str">
        <f t="shared" si="32"/>
        <v>Consumables</v>
      </c>
      <c r="D406" s="9"/>
      <c r="E406" s="3" t="str">
        <f t="shared" si="31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0"/>
        <v/>
      </c>
      <c r="BY406" s="9"/>
    </row>
    <row r="407" spans="2:77" ht="15" customHeight="1">
      <c r="B407" s="2" t="str">
        <f t="shared" si="32"/>
        <v>Consumables</v>
      </c>
      <c r="D407" s="9"/>
      <c r="E407" s="3" t="str">
        <f t="shared" si="31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0"/>
        <v/>
      </c>
      <c r="BY407" s="9"/>
    </row>
    <row r="408" spans="2:77" ht="15" customHeight="1">
      <c r="B408" s="2" t="str">
        <f t="shared" si="32"/>
        <v>Consumables</v>
      </c>
      <c r="D408" s="9"/>
      <c r="E408" s="3" t="str">
        <f t="shared" si="31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0"/>
        <v/>
      </c>
      <c r="BY408" s="9"/>
    </row>
    <row r="409" spans="2:77" ht="15" customHeight="1">
      <c r="B409" s="2" t="str">
        <f t="shared" si="32"/>
        <v>Consumables</v>
      </c>
      <c r="D409" s="9"/>
      <c r="E409" s="3" t="str">
        <f t="shared" si="31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0"/>
        <v/>
      </c>
      <c r="BY409" s="9"/>
    </row>
    <row r="410" spans="2:77" ht="15" customHeight="1">
      <c r="B410" s="2" t="str">
        <f t="shared" si="32"/>
        <v>Consumables</v>
      </c>
      <c r="D410" s="9"/>
      <c r="E410" s="3" t="str">
        <f t="shared" si="31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0"/>
        <v/>
      </c>
      <c r="BY410" s="9"/>
    </row>
    <row r="411" spans="2:77" ht="15" customHeight="1">
      <c r="B411" s="2" t="str">
        <f t="shared" si="32"/>
        <v>Consumables</v>
      </c>
      <c r="D411" s="9"/>
      <c r="E411" s="3" t="str">
        <f t="shared" si="31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0"/>
        <v/>
      </c>
      <c r="BY411" s="9"/>
    </row>
    <row r="412" spans="2:77" ht="15" customHeight="1">
      <c r="B412" s="2" t="str">
        <f t="shared" si="32"/>
        <v>Consumables</v>
      </c>
      <c r="D412" s="9"/>
      <c r="E412" s="3" t="str">
        <f t="shared" si="31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0"/>
        <v/>
      </c>
      <c r="BY412" s="9"/>
    </row>
    <row r="413" spans="2:77" ht="15" customHeight="1">
      <c r="B413" s="2" t="str">
        <f t="shared" si="32"/>
        <v>Consumables</v>
      </c>
      <c r="D413" s="9"/>
      <c r="E413" s="3" t="str">
        <f t="shared" si="31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0"/>
        <v/>
      </c>
      <c r="BY413" s="9"/>
    </row>
    <row r="414" spans="2:77" ht="15" customHeight="1">
      <c r="B414" s="2" t="str">
        <f t="shared" si="32"/>
        <v>Consumables</v>
      </c>
      <c r="D414" s="9"/>
      <c r="E414" s="3" t="str">
        <f t="shared" si="31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0"/>
        <v/>
      </c>
      <c r="BY414" s="9"/>
    </row>
    <row r="415" spans="2:77" ht="15" customHeight="1">
      <c r="B415" s="2" t="str">
        <f t="shared" si="32"/>
        <v>Consumables</v>
      </c>
      <c r="D415" s="9"/>
      <c r="E415" s="3" t="str">
        <f t="shared" si="31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0"/>
        <v/>
      </c>
      <c r="BY415" s="9"/>
    </row>
    <row r="416" spans="2:77" ht="15" customHeight="1">
      <c r="B416" s="2" t="str">
        <f t="shared" si="32"/>
        <v>Consumables</v>
      </c>
      <c r="D416" s="9"/>
      <c r="E416" s="3" t="str">
        <f t="shared" si="31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0"/>
        <v/>
      </c>
      <c r="BY416" s="9"/>
    </row>
    <row r="417" spans="2:77" ht="15" customHeight="1">
      <c r="B417" s="2" t="str">
        <f t="shared" si="32"/>
        <v>Consumables</v>
      </c>
      <c r="D417" s="9"/>
      <c r="E417" s="3" t="str">
        <f t="shared" si="31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0"/>
        <v/>
      </c>
      <c r="BY417" s="9"/>
    </row>
    <row r="418" spans="2:77" ht="15" customHeight="1">
      <c r="B418" s="2" t="str">
        <f t="shared" si="32"/>
        <v>Consumables</v>
      </c>
      <c r="D418" s="9"/>
      <c r="E418" s="3" t="str">
        <f t="shared" si="31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0"/>
        <v/>
      </c>
      <c r="BY418" s="9"/>
    </row>
    <row r="419" spans="2:77" ht="15" customHeight="1">
      <c r="B419" s="2" t="str">
        <f t="shared" si="32"/>
        <v>Consumables</v>
      </c>
      <c r="D419" s="9"/>
      <c r="E419" s="3" t="str">
        <f t="shared" si="31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0"/>
        <v/>
      </c>
      <c r="BY419" s="9"/>
    </row>
    <row r="420" spans="2:77" ht="15" customHeight="1">
      <c r="B420" s="2" t="str">
        <f t="shared" si="32"/>
        <v>Consumables</v>
      </c>
      <c r="D420" s="9"/>
      <c r="E420" s="3" t="str">
        <f t="shared" si="31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0"/>
        <v/>
      </c>
      <c r="BY420" s="9"/>
    </row>
    <row r="421" spans="2:77" ht="15" customHeight="1">
      <c r="B421" s="2" t="str">
        <f t="shared" si="32"/>
        <v>Consumables</v>
      </c>
      <c r="D421" s="9"/>
      <c r="E421" s="3" t="str">
        <f t="shared" si="31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ref="BV421:BV484" si="33">IF(AND(L421&lt;&gt;"true",L421&lt;&gt;"false"),A421&amp;D421&amp;L421,"")</f>
        <v/>
      </c>
      <c r="BY421" s="9"/>
    </row>
    <row r="422" spans="2:77" ht="15" customHeight="1">
      <c r="B422" s="2" t="str">
        <f t="shared" si="32"/>
        <v>Consumables</v>
      </c>
      <c r="D422" s="9"/>
      <c r="E422" s="3" t="str">
        <f t="shared" si="31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3"/>
        <v/>
      </c>
      <c r="BY422" s="9"/>
    </row>
    <row r="423" spans="2:77" ht="15" customHeight="1">
      <c r="B423" s="2" t="str">
        <f t="shared" si="32"/>
        <v>Consumables</v>
      </c>
      <c r="D423" s="9"/>
      <c r="E423" s="3" t="str">
        <f t="shared" si="31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33"/>
        <v/>
      </c>
      <c r="BY423" s="9"/>
    </row>
    <row r="424" spans="2:77" ht="15" customHeight="1">
      <c r="B424" s="2" t="str">
        <f t="shared" si="32"/>
        <v>Consumables</v>
      </c>
      <c r="D424" s="9"/>
      <c r="E424" s="3" t="str">
        <f t="shared" ref="E424:E487" si="34">IF(D424="",E423,D424)</f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3"/>
        <v/>
      </c>
      <c r="BY424" s="9"/>
    </row>
    <row r="425" spans="2:77" ht="15" customHeight="1">
      <c r="B425" s="2" t="str">
        <f t="shared" si="32"/>
        <v>Consumables</v>
      </c>
      <c r="D425" s="9"/>
      <c r="E425" s="3" t="str">
        <f t="shared" si="34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3"/>
        <v/>
      </c>
      <c r="BY425" s="9"/>
    </row>
    <row r="426" spans="2:77" ht="15" customHeight="1">
      <c r="B426" s="2" t="str">
        <f t="shared" si="32"/>
        <v>Consumables</v>
      </c>
      <c r="D426" s="9"/>
      <c r="E426" s="3" t="str">
        <f t="shared" si="34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3"/>
        <v/>
      </c>
      <c r="BY426" s="9"/>
    </row>
    <row r="427" spans="2:77" ht="15" customHeight="1">
      <c r="B427" s="2" t="str">
        <f t="shared" si="32"/>
        <v>Consumables</v>
      </c>
      <c r="D427" s="9"/>
      <c r="E427" s="3" t="str">
        <f t="shared" si="34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3"/>
        <v/>
      </c>
      <c r="BY427" s="9"/>
    </row>
    <row r="428" spans="2:77" ht="15" customHeight="1">
      <c r="B428" s="2" t="str">
        <f t="shared" si="32"/>
        <v>Consumables</v>
      </c>
      <c r="D428" s="9"/>
      <c r="E428" s="3" t="str">
        <f t="shared" si="34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3"/>
        <v/>
      </c>
      <c r="BY428" s="9"/>
    </row>
    <row r="429" spans="2:77" ht="15" customHeight="1">
      <c r="B429" s="2" t="str">
        <f t="shared" si="32"/>
        <v>Consumables</v>
      </c>
      <c r="D429" s="9"/>
      <c r="E429" s="3" t="str">
        <f t="shared" si="34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3"/>
        <v/>
      </c>
      <c r="BY429" s="9"/>
    </row>
    <row r="430" spans="2:77" ht="15" customHeight="1">
      <c r="B430" s="2" t="str">
        <f t="shared" si="32"/>
        <v>Consumables</v>
      </c>
      <c r="D430" s="9"/>
      <c r="E430" s="3" t="str">
        <f t="shared" si="34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3"/>
        <v/>
      </c>
      <c r="BY430" s="9"/>
    </row>
    <row r="431" spans="2:77" ht="15" customHeight="1">
      <c r="B431" s="2" t="str">
        <f t="shared" si="32"/>
        <v>Consumables</v>
      </c>
      <c r="D431" s="9"/>
      <c r="E431" s="3" t="str">
        <f t="shared" si="34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3"/>
        <v/>
      </c>
      <c r="BY431" s="9"/>
    </row>
    <row r="432" spans="2:77" ht="15" customHeight="1">
      <c r="B432" s="2" t="str">
        <f t="shared" si="32"/>
        <v>Consumables</v>
      </c>
      <c r="D432" s="9"/>
      <c r="E432" s="3" t="str">
        <f t="shared" si="34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3"/>
        <v/>
      </c>
      <c r="BY432" s="9"/>
    </row>
    <row r="433" spans="2:77" ht="15" customHeight="1">
      <c r="B433" s="2" t="str">
        <f t="shared" si="32"/>
        <v>Consumables</v>
      </c>
      <c r="D433" s="9"/>
      <c r="E433" s="3" t="str">
        <f t="shared" si="34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3"/>
        <v/>
      </c>
      <c r="BY433" s="9"/>
    </row>
    <row r="434" spans="2:77" ht="15" customHeight="1">
      <c r="B434" s="2" t="str">
        <f t="shared" si="32"/>
        <v>Consumables</v>
      </c>
      <c r="D434" s="9"/>
      <c r="E434" s="3" t="str">
        <f t="shared" si="34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3"/>
        <v/>
      </c>
      <c r="BY434" s="9"/>
    </row>
    <row r="435" spans="2:77" ht="15" customHeight="1">
      <c r="B435" s="2" t="str">
        <f t="shared" si="32"/>
        <v>Consumables</v>
      </c>
      <c r="D435" s="9"/>
      <c r="E435" s="3" t="str">
        <f t="shared" si="34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3"/>
        <v/>
      </c>
      <c r="BY435" s="9"/>
    </row>
    <row r="436" spans="2:77" ht="15" customHeight="1">
      <c r="B436" s="2" t="str">
        <f t="shared" si="32"/>
        <v>Consumables</v>
      </c>
      <c r="D436" s="9"/>
      <c r="E436" s="3" t="str">
        <f t="shared" si="34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3"/>
        <v/>
      </c>
      <c r="BY436" s="9"/>
    </row>
    <row r="437" spans="2:77" ht="15" customHeight="1">
      <c r="B437" s="2" t="str">
        <f t="shared" si="32"/>
        <v>Consumables</v>
      </c>
      <c r="D437" s="9"/>
      <c r="E437" s="3" t="str">
        <f t="shared" si="34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3"/>
        <v/>
      </c>
      <c r="BY437" s="9"/>
    </row>
    <row r="438" spans="2:77" ht="15" customHeight="1">
      <c r="B438" s="2" t="str">
        <f t="shared" si="32"/>
        <v>Consumables</v>
      </c>
      <c r="D438" s="9"/>
      <c r="E438" s="3" t="str">
        <f t="shared" si="34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3"/>
        <v/>
      </c>
      <c r="BY438" s="9"/>
    </row>
    <row r="439" spans="2:77" ht="15" customHeight="1">
      <c r="B439" s="2" t="str">
        <f t="shared" si="32"/>
        <v>Consumables</v>
      </c>
      <c r="D439" s="9"/>
      <c r="E439" s="3" t="str">
        <f t="shared" si="34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3"/>
        <v/>
      </c>
      <c r="BY439" s="9"/>
    </row>
    <row r="440" spans="2:77" ht="15" customHeight="1">
      <c r="B440" s="2" t="str">
        <f t="shared" si="32"/>
        <v>Consumables</v>
      </c>
      <c r="D440" s="9"/>
      <c r="E440" s="3" t="str">
        <f t="shared" si="34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3"/>
        <v/>
      </c>
      <c r="BY440" s="9"/>
    </row>
    <row r="441" spans="2:77" ht="15" customHeight="1">
      <c r="B441" s="2" t="str">
        <f t="shared" si="32"/>
        <v>Consumables</v>
      </c>
      <c r="D441" s="9"/>
      <c r="E441" s="3" t="str">
        <f t="shared" si="34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3"/>
        <v/>
      </c>
      <c r="BY441" s="9"/>
    </row>
    <row r="442" spans="2:77" ht="15" customHeight="1">
      <c r="B442" s="2" t="str">
        <f t="shared" si="32"/>
        <v>Consumables</v>
      </c>
      <c r="D442" s="9"/>
      <c r="E442" s="3" t="str">
        <f t="shared" si="34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3"/>
        <v/>
      </c>
      <c r="BY442" s="9"/>
    </row>
    <row r="443" spans="2:77" ht="15" customHeight="1">
      <c r="B443" s="2" t="str">
        <f t="shared" si="32"/>
        <v>Consumables</v>
      </c>
      <c r="D443" s="9"/>
      <c r="E443" s="3" t="str">
        <f t="shared" si="34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3"/>
        <v/>
      </c>
      <c r="BY443" s="9"/>
    </row>
    <row r="444" spans="2:77" ht="15" customHeight="1">
      <c r="B444" s="2" t="str">
        <f t="shared" si="32"/>
        <v>Consumables</v>
      </c>
      <c r="D444" s="9"/>
      <c r="E444" s="3" t="str">
        <f t="shared" si="34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3"/>
        <v/>
      </c>
      <c r="BY444" s="9"/>
    </row>
    <row r="445" spans="2:77" ht="15" customHeight="1">
      <c r="B445" s="2" t="str">
        <f t="shared" si="32"/>
        <v>Consumables</v>
      </c>
      <c r="D445" s="9"/>
      <c r="E445" s="3" t="str">
        <f t="shared" si="34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3"/>
        <v/>
      </c>
      <c r="BY445" s="9"/>
    </row>
    <row r="446" spans="2:77" ht="15" customHeight="1">
      <c r="B446" s="2" t="str">
        <f t="shared" si="32"/>
        <v>Consumables</v>
      </c>
      <c r="D446" s="9"/>
      <c r="E446" s="3" t="str">
        <f t="shared" si="34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3"/>
        <v/>
      </c>
      <c r="BY446" s="9"/>
    </row>
    <row r="447" spans="2:77" ht="15" customHeight="1">
      <c r="B447" s="2" t="str">
        <f t="shared" si="32"/>
        <v>Consumables</v>
      </c>
      <c r="D447" s="9"/>
      <c r="E447" s="3" t="str">
        <f t="shared" si="34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3"/>
        <v/>
      </c>
      <c r="BY447" s="9"/>
    </row>
    <row r="448" spans="2:77" ht="15" customHeight="1">
      <c r="B448" s="2" t="str">
        <f t="shared" si="32"/>
        <v>Consumables</v>
      </c>
      <c r="D448" s="9"/>
      <c r="E448" s="3" t="str">
        <f t="shared" si="34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3"/>
        <v/>
      </c>
      <c r="BY448" s="9"/>
    </row>
    <row r="449" spans="2:77" ht="15" customHeight="1">
      <c r="B449" s="2" t="str">
        <f t="shared" si="32"/>
        <v>Consumables</v>
      </c>
      <c r="D449" s="9"/>
      <c r="E449" s="3" t="str">
        <f t="shared" si="34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3"/>
        <v/>
      </c>
      <c r="BY449" s="9"/>
    </row>
    <row r="450" spans="2:77" ht="15" customHeight="1">
      <c r="B450" s="2" t="str">
        <f t="shared" si="32"/>
        <v>Consumables</v>
      </c>
      <c r="D450" s="9"/>
      <c r="E450" s="3" t="str">
        <f t="shared" si="34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3"/>
        <v/>
      </c>
      <c r="BY450" s="9"/>
    </row>
    <row r="451" spans="2:77" ht="15" customHeight="1">
      <c r="B451" s="2" t="str">
        <f t="shared" si="32"/>
        <v>Consumables</v>
      </c>
      <c r="D451" s="9"/>
      <c r="E451" s="3" t="str">
        <f t="shared" si="34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3"/>
        <v/>
      </c>
      <c r="BY451" s="9"/>
    </row>
    <row r="452" spans="2:77" ht="15" customHeight="1">
      <c r="B452" s="2" t="str">
        <f t="shared" si="32"/>
        <v>Consumables</v>
      </c>
      <c r="D452" s="9"/>
      <c r="E452" s="3" t="str">
        <f t="shared" si="34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3"/>
        <v/>
      </c>
      <c r="BY452" s="9"/>
    </row>
    <row r="453" spans="2:77" ht="15" customHeight="1">
      <c r="B453" s="2" t="str">
        <f t="shared" si="32"/>
        <v>Consumables</v>
      </c>
      <c r="D453" s="9"/>
      <c r="E453" s="3" t="str">
        <f t="shared" si="34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3"/>
        <v/>
      </c>
      <c r="BY453" s="9"/>
    </row>
    <row r="454" spans="2:77" ht="15" customHeight="1">
      <c r="B454" s="2" t="str">
        <f t="shared" ref="B454:B517" si="35">IF(A454="",B453,A454)</f>
        <v>Consumables</v>
      </c>
      <c r="D454" s="9"/>
      <c r="E454" s="3" t="str">
        <f t="shared" si="34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3"/>
        <v/>
      </c>
      <c r="BY454" s="9"/>
    </row>
    <row r="455" spans="2:77" ht="15" customHeight="1">
      <c r="B455" s="2" t="str">
        <f t="shared" si="35"/>
        <v>Consumables</v>
      </c>
      <c r="D455" s="9"/>
      <c r="E455" s="3" t="str">
        <f t="shared" si="34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3"/>
        <v/>
      </c>
      <c r="BY455" s="9"/>
    </row>
    <row r="456" spans="2:77" ht="15" customHeight="1">
      <c r="B456" s="2" t="str">
        <f t="shared" si="35"/>
        <v>Consumables</v>
      </c>
      <c r="D456" s="9"/>
      <c r="E456" s="3" t="str">
        <f t="shared" si="34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3"/>
        <v/>
      </c>
      <c r="BY456" s="9"/>
    </row>
    <row r="457" spans="2:77" ht="15" customHeight="1">
      <c r="B457" s="2" t="str">
        <f t="shared" si="35"/>
        <v>Consumables</v>
      </c>
      <c r="D457" s="9"/>
      <c r="E457" s="3" t="str">
        <f t="shared" si="34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3"/>
        <v/>
      </c>
      <c r="BY457" s="9"/>
    </row>
    <row r="458" spans="2:77" ht="15" customHeight="1">
      <c r="B458" s="2" t="str">
        <f t="shared" si="35"/>
        <v>Consumables</v>
      </c>
      <c r="D458" s="9"/>
      <c r="E458" s="3" t="str">
        <f t="shared" si="34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3"/>
        <v/>
      </c>
      <c r="BY458" s="9"/>
    </row>
    <row r="459" spans="2:77" ht="15" customHeight="1">
      <c r="B459" s="2" t="str">
        <f t="shared" si="35"/>
        <v>Consumables</v>
      </c>
      <c r="D459" s="9"/>
      <c r="E459" s="3" t="str">
        <f t="shared" si="34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3"/>
        <v/>
      </c>
      <c r="BY459" s="9"/>
    </row>
    <row r="460" spans="2:77" ht="15" customHeight="1">
      <c r="B460" s="2" t="str">
        <f t="shared" si="35"/>
        <v>Consumables</v>
      </c>
      <c r="D460" s="9"/>
      <c r="E460" s="3" t="str">
        <f t="shared" si="34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3"/>
        <v/>
      </c>
      <c r="BY460" s="9"/>
    </row>
    <row r="461" spans="2:77" ht="15" customHeight="1">
      <c r="B461" s="2" t="str">
        <f t="shared" si="35"/>
        <v>Consumables</v>
      </c>
      <c r="D461" s="9"/>
      <c r="E461" s="3" t="str">
        <f t="shared" si="34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3"/>
        <v/>
      </c>
      <c r="BY461" s="9"/>
    </row>
    <row r="462" spans="2:77" ht="15" customHeight="1">
      <c r="B462" s="2" t="str">
        <f t="shared" si="35"/>
        <v>Consumables</v>
      </c>
      <c r="D462" s="9"/>
      <c r="E462" s="3" t="str">
        <f t="shared" si="34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3"/>
        <v/>
      </c>
      <c r="BY462" s="9"/>
    </row>
    <row r="463" spans="2:77" ht="15" customHeight="1">
      <c r="B463" s="2" t="str">
        <f t="shared" si="35"/>
        <v>Consumables</v>
      </c>
      <c r="D463" s="9"/>
      <c r="E463" s="3" t="str">
        <f t="shared" si="34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3"/>
        <v/>
      </c>
      <c r="BY463" s="9"/>
    </row>
    <row r="464" spans="2:77" ht="15" customHeight="1">
      <c r="B464" s="2" t="str">
        <f t="shared" si="35"/>
        <v>Consumables</v>
      </c>
      <c r="D464" s="9"/>
      <c r="E464" s="3" t="str">
        <f t="shared" si="34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3"/>
        <v/>
      </c>
      <c r="BY464" s="9"/>
    </row>
    <row r="465" spans="2:77" ht="15" customHeight="1">
      <c r="B465" s="2" t="str">
        <f t="shared" si="35"/>
        <v>Consumables</v>
      </c>
      <c r="D465" s="9"/>
      <c r="E465" s="3" t="str">
        <f t="shared" si="34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3"/>
        <v/>
      </c>
      <c r="BY465" s="9"/>
    </row>
    <row r="466" spans="2:77" ht="15" customHeight="1">
      <c r="B466" s="2" t="str">
        <f t="shared" si="35"/>
        <v>Consumables</v>
      </c>
      <c r="D466" s="9"/>
      <c r="E466" s="3" t="str">
        <f t="shared" si="34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3"/>
        <v/>
      </c>
      <c r="BY466" s="9"/>
    </row>
    <row r="467" spans="2:77" ht="15" customHeight="1">
      <c r="B467" s="2" t="str">
        <f t="shared" si="35"/>
        <v>Consumables</v>
      </c>
      <c r="D467" s="9"/>
      <c r="E467" s="3" t="str">
        <f t="shared" si="34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3"/>
        <v/>
      </c>
      <c r="BY467" s="9"/>
    </row>
    <row r="468" spans="2:77" ht="15" customHeight="1">
      <c r="B468" s="2" t="str">
        <f t="shared" si="35"/>
        <v>Consumables</v>
      </c>
      <c r="D468" s="9"/>
      <c r="E468" s="3" t="str">
        <f t="shared" si="34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3"/>
        <v/>
      </c>
      <c r="BY468" s="9"/>
    </row>
    <row r="469" spans="2:77" ht="15" customHeight="1">
      <c r="B469" s="2" t="str">
        <f t="shared" si="35"/>
        <v>Consumables</v>
      </c>
      <c r="D469" s="9"/>
      <c r="E469" s="3" t="str">
        <f t="shared" si="34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3"/>
        <v/>
      </c>
      <c r="BY469" s="9"/>
    </row>
    <row r="470" spans="2:77" ht="15" customHeight="1">
      <c r="B470" s="2" t="str">
        <f t="shared" si="35"/>
        <v>Consumables</v>
      </c>
      <c r="D470" s="9"/>
      <c r="E470" s="3" t="str">
        <f t="shared" si="34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3"/>
        <v/>
      </c>
      <c r="BY470" s="9"/>
    </row>
    <row r="471" spans="2:77" ht="15" customHeight="1">
      <c r="B471" s="2" t="str">
        <f t="shared" si="35"/>
        <v>Consumables</v>
      </c>
      <c r="D471" s="9"/>
      <c r="E471" s="3" t="str">
        <f t="shared" si="34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3"/>
        <v/>
      </c>
      <c r="BY471" s="9"/>
    </row>
    <row r="472" spans="2:77" ht="15" customHeight="1">
      <c r="B472" s="2" t="str">
        <f t="shared" si="35"/>
        <v>Consumables</v>
      </c>
      <c r="D472" s="9"/>
      <c r="E472" s="3" t="str">
        <f t="shared" si="34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3"/>
        <v/>
      </c>
      <c r="BY472" s="9"/>
    </row>
    <row r="473" spans="2:77" ht="15" customHeight="1">
      <c r="B473" s="2" t="str">
        <f t="shared" si="35"/>
        <v>Consumables</v>
      </c>
      <c r="D473" s="9"/>
      <c r="E473" s="3" t="str">
        <f t="shared" si="34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3"/>
        <v/>
      </c>
      <c r="BY473" s="9"/>
    </row>
    <row r="474" spans="2:77" ht="15" customHeight="1">
      <c r="B474" s="2" t="str">
        <f t="shared" si="35"/>
        <v>Consumables</v>
      </c>
      <c r="D474" s="9"/>
      <c r="E474" s="3" t="str">
        <f t="shared" si="34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3"/>
        <v/>
      </c>
      <c r="BY474" s="9"/>
    </row>
    <row r="475" spans="2:77" ht="15" customHeight="1">
      <c r="B475" s="2" t="str">
        <f t="shared" si="35"/>
        <v>Consumables</v>
      </c>
      <c r="D475" s="9"/>
      <c r="E475" s="3" t="str">
        <f t="shared" si="34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3"/>
        <v/>
      </c>
      <c r="BY475" s="9"/>
    </row>
    <row r="476" spans="2:77" ht="15" customHeight="1">
      <c r="B476" s="2" t="str">
        <f t="shared" si="35"/>
        <v>Consumables</v>
      </c>
      <c r="D476" s="9"/>
      <c r="E476" s="3" t="str">
        <f t="shared" si="34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3"/>
        <v/>
      </c>
      <c r="BY476" s="9"/>
    </row>
    <row r="477" spans="2:77" ht="15" customHeight="1">
      <c r="B477" s="2" t="str">
        <f t="shared" si="35"/>
        <v>Consumables</v>
      </c>
      <c r="D477" s="9"/>
      <c r="E477" s="3" t="str">
        <f t="shared" si="34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3"/>
        <v/>
      </c>
      <c r="BY477" s="9"/>
    </row>
    <row r="478" spans="2:77" ht="15" customHeight="1">
      <c r="B478" s="2" t="str">
        <f t="shared" si="35"/>
        <v>Consumables</v>
      </c>
      <c r="D478" s="9"/>
      <c r="E478" s="3" t="str">
        <f t="shared" si="34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3"/>
        <v/>
      </c>
      <c r="BY478" s="9"/>
    </row>
    <row r="479" spans="2:77" ht="15" customHeight="1">
      <c r="B479" s="2" t="str">
        <f t="shared" si="35"/>
        <v>Consumables</v>
      </c>
      <c r="D479" s="9"/>
      <c r="E479" s="3" t="str">
        <f t="shared" si="34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3"/>
        <v/>
      </c>
      <c r="BY479" s="9"/>
    </row>
    <row r="480" spans="2:77" ht="15" customHeight="1">
      <c r="B480" s="2" t="str">
        <f t="shared" si="35"/>
        <v>Consumables</v>
      </c>
      <c r="D480" s="9"/>
      <c r="E480" s="3" t="str">
        <f t="shared" si="34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3"/>
        <v/>
      </c>
      <c r="BY480" s="9"/>
    </row>
    <row r="481" spans="2:77" ht="15" customHeight="1">
      <c r="B481" s="2" t="str">
        <f t="shared" si="35"/>
        <v>Consumables</v>
      </c>
      <c r="D481" s="9"/>
      <c r="E481" s="3" t="str">
        <f t="shared" si="34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3"/>
        <v/>
      </c>
      <c r="BY481" s="9"/>
    </row>
    <row r="482" spans="2:77" ht="15" customHeight="1">
      <c r="B482" s="2" t="str">
        <f t="shared" si="35"/>
        <v>Consumables</v>
      </c>
      <c r="D482" s="9"/>
      <c r="E482" s="3" t="str">
        <f t="shared" si="34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3"/>
        <v/>
      </c>
      <c r="BY482" s="9"/>
    </row>
    <row r="483" spans="2:77" ht="15" customHeight="1">
      <c r="B483" s="2" t="str">
        <f t="shared" si="35"/>
        <v>Consumables</v>
      </c>
      <c r="D483" s="9"/>
      <c r="E483" s="3" t="str">
        <f t="shared" si="34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3"/>
        <v/>
      </c>
      <c r="BY483" s="9"/>
    </row>
    <row r="484" spans="2:77" ht="15" customHeight="1">
      <c r="B484" s="2" t="str">
        <f t="shared" si="35"/>
        <v>Consumables</v>
      </c>
      <c r="D484" s="9"/>
      <c r="E484" s="3" t="str">
        <f t="shared" si="34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3"/>
        <v/>
      </c>
      <c r="BY484" s="9"/>
    </row>
    <row r="485" spans="2:77" ht="15" customHeight="1">
      <c r="B485" s="2" t="str">
        <f t="shared" si="35"/>
        <v>Consumables</v>
      </c>
      <c r="D485" s="9"/>
      <c r="E485" s="3" t="str">
        <f t="shared" si="34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ref="BV485:BV548" si="36">IF(AND(L485&lt;&gt;"true",L485&lt;&gt;"false"),A485&amp;D485&amp;L485,"")</f>
        <v/>
      </c>
      <c r="BY485" s="9"/>
    </row>
    <row r="486" spans="2:77" ht="15" customHeight="1">
      <c r="B486" s="2" t="str">
        <f t="shared" si="35"/>
        <v>Consumables</v>
      </c>
      <c r="D486" s="9"/>
      <c r="E486" s="3" t="str">
        <f t="shared" si="34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6"/>
        <v/>
      </c>
      <c r="BY486" s="9"/>
    </row>
    <row r="487" spans="2:77" ht="15" customHeight="1">
      <c r="B487" s="2" t="str">
        <f t="shared" si="35"/>
        <v>Consumables</v>
      </c>
      <c r="D487" s="9"/>
      <c r="E487" s="3" t="str">
        <f t="shared" si="34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6"/>
        <v/>
      </c>
      <c r="BY487" s="9"/>
    </row>
    <row r="488" spans="2:77" ht="15" customHeight="1">
      <c r="B488" s="2" t="str">
        <f t="shared" si="35"/>
        <v>Consumables</v>
      </c>
      <c r="D488" s="9"/>
      <c r="E488" s="3" t="str">
        <f t="shared" ref="E488:E551" si="37">IF(D488="",E487,D488)</f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6"/>
        <v/>
      </c>
      <c r="BY488" s="9"/>
    </row>
    <row r="489" spans="2:77" ht="15" customHeight="1">
      <c r="B489" s="2" t="str">
        <f t="shared" si="35"/>
        <v>Consumables</v>
      </c>
      <c r="D489" s="9"/>
      <c r="E489" s="3" t="str">
        <f t="shared" si="37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6"/>
        <v/>
      </c>
      <c r="BY489" s="9"/>
    </row>
    <row r="490" spans="2:77" ht="15" customHeight="1">
      <c r="B490" s="2" t="str">
        <f t="shared" si="35"/>
        <v>Consumables</v>
      </c>
      <c r="D490" s="9"/>
      <c r="E490" s="3" t="str">
        <f t="shared" si="37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6"/>
        <v/>
      </c>
      <c r="BY490" s="9"/>
    </row>
    <row r="491" spans="2:77" ht="15" customHeight="1">
      <c r="B491" s="2" t="str">
        <f t="shared" si="35"/>
        <v>Consumables</v>
      </c>
      <c r="D491" s="9"/>
      <c r="E491" s="3" t="str">
        <f t="shared" si="37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6"/>
        <v/>
      </c>
      <c r="BY491" s="9"/>
    </row>
    <row r="492" spans="2:77" ht="15" customHeight="1">
      <c r="B492" s="2" t="str">
        <f t="shared" si="35"/>
        <v>Consumables</v>
      </c>
      <c r="D492" s="9"/>
      <c r="E492" s="3" t="str">
        <f t="shared" si="37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6"/>
        <v/>
      </c>
      <c r="BY492" s="9"/>
    </row>
    <row r="493" spans="2:77" ht="15" customHeight="1">
      <c r="B493" s="2" t="str">
        <f t="shared" si="35"/>
        <v>Consumables</v>
      </c>
      <c r="D493" s="9"/>
      <c r="E493" s="3" t="str">
        <f t="shared" si="37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6"/>
        <v/>
      </c>
      <c r="BY493" s="9"/>
    </row>
    <row r="494" spans="2:77" ht="15" customHeight="1">
      <c r="B494" s="2" t="str">
        <f t="shared" si="35"/>
        <v>Consumables</v>
      </c>
      <c r="D494" s="9"/>
      <c r="E494" s="3" t="str">
        <f t="shared" si="37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6"/>
        <v/>
      </c>
      <c r="BY494" s="9"/>
    </row>
    <row r="495" spans="2:77" ht="15" customHeight="1">
      <c r="B495" s="2" t="str">
        <f t="shared" si="35"/>
        <v>Consumables</v>
      </c>
      <c r="D495" s="9"/>
      <c r="E495" s="3" t="str">
        <f t="shared" si="37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6"/>
        <v/>
      </c>
      <c r="BY495" s="9"/>
    </row>
    <row r="496" spans="2:77" ht="15" customHeight="1">
      <c r="B496" s="2" t="str">
        <f t="shared" si="35"/>
        <v>Consumables</v>
      </c>
      <c r="D496" s="9"/>
      <c r="E496" s="3" t="str">
        <f t="shared" si="37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6"/>
        <v/>
      </c>
      <c r="BY496" s="9"/>
    </row>
    <row r="497" spans="2:77" ht="15" customHeight="1">
      <c r="B497" s="2" t="str">
        <f t="shared" si="35"/>
        <v>Consumables</v>
      </c>
      <c r="D497" s="9"/>
      <c r="E497" s="3" t="str">
        <f t="shared" si="37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6"/>
        <v/>
      </c>
      <c r="BY497" s="9"/>
    </row>
    <row r="498" spans="2:77" ht="15" customHeight="1">
      <c r="B498" s="2" t="str">
        <f t="shared" si="35"/>
        <v>Consumables</v>
      </c>
      <c r="D498" s="9"/>
      <c r="E498" s="3" t="str">
        <f t="shared" si="37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6"/>
        <v/>
      </c>
      <c r="BY498" s="9"/>
    </row>
    <row r="499" spans="2:77" ht="15" customHeight="1">
      <c r="B499" s="2" t="str">
        <f t="shared" si="35"/>
        <v>Consumables</v>
      </c>
      <c r="D499" s="9"/>
      <c r="E499" s="3" t="str">
        <f t="shared" si="37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6"/>
        <v/>
      </c>
      <c r="BY499" s="9"/>
    </row>
    <row r="500" spans="2:77" ht="15" customHeight="1">
      <c r="B500" s="2" t="str">
        <f t="shared" si="35"/>
        <v>Consumables</v>
      </c>
      <c r="D500" s="9"/>
      <c r="E500" s="3" t="str">
        <f t="shared" si="37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6"/>
        <v/>
      </c>
      <c r="BY500" s="9"/>
    </row>
    <row r="501" spans="2:77" ht="15" customHeight="1">
      <c r="B501" s="2" t="str">
        <f t="shared" si="35"/>
        <v>Consumables</v>
      </c>
      <c r="D501" s="9"/>
      <c r="E501" s="3" t="str">
        <f t="shared" si="37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6"/>
        <v/>
      </c>
      <c r="BY501" s="9"/>
    </row>
    <row r="502" spans="2:77" ht="15" customHeight="1">
      <c r="B502" s="2" t="str">
        <f t="shared" si="35"/>
        <v>Consumables</v>
      </c>
      <c r="D502" s="9"/>
      <c r="E502" s="3" t="str">
        <f t="shared" si="37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6"/>
        <v/>
      </c>
      <c r="BY502" s="9"/>
    </row>
    <row r="503" spans="2:77" ht="15" customHeight="1">
      <c r="B503" s="2" t="str">
        <f t="shared" si="35"/>
        <v>Consumables</v>
      </c>
      <c r="D503" s="9"/>
      <c r="E503" s="3" t="str">
        <f t="shared" si="37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6"/>
        <v/>
      </c>
      <c r="BY503" s="9"/>
    </row>
    <row r="504" spans="2:77" ht="15" customHeight="1">
      <c r="B504" s="2" t="str">
        <f t="shared" si="35"/>
        <v>Consumables</v>
      </c>
      <c r="D504" s="9"/>
      <c r="E504" s="3" t="str">
        <f t="shared" si="37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6"/>
        <v/>
      </c>
      <c r="BY504" s="9"/>
    </row>
    <row r="505" spans="2:77" ht="15" customHeight="1">
      <c r="B505" s="2" t="str">
        <f t="shared" si="35"/>
        <v>Consumables</v>
      </c>
      <c r="D505" s="9"/>
      <c r="E505" s="3" t="str">
        <f t="shared" si="37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6"/>
        <v/>
      </c>
      <c r="BY505" s="9"/>
    </row>
    <row r="506" spans="2:77" ht="15" customHeight="1">
      <c r="B506" s="2" t="str">
        <f t="shared" si="35"/>
        <v>Consumables</v>
      </c>
      <c r="D506" s="9"/>
      <c r="E506" s="3" t="str">
        <f t="shared" si="37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6"/>
        <v/>
      </c>
      <c r="BY506" s="9"/>
    </row>
    <row r="507" spans="2:77" ht="15" customHeight="1">
      <c r="B507" s="2" t="str">
        <f t="shared" si="35"/>
        <v>Consumables</v>
      </c>
      <c r="D507" s="9"/>
      <c r="E507" s="3" t="str">
        <f t="shared" si="37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6"/>
        <v/>
      </c>
      <c r="BY507" s="9"/>
    </row>
    <row r="508" spans="2:77" ht="15" customHeight="1">
      <c r="B508" s="2" t="str">
        <f t="shared" si="35"/>
        <v>Consumables</v>
      </c>
      <c r="D508" s="9"/>
      <c r="E508" s="3" t="str">
        <f t="shared" si="37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6"/>
        <v/>
      </c>
      <c r="BY508" s="9"/>
    </row>
    <row r="509" spans="2:77" ht="15" customHeight="1">
      <c r="B509" s="2" t="str">
        <f t="shared" si="35"/>
        <v>Consumables</v>
      </c>
      <c r="D509" s="9"/>
      <c r="E509" s="3" t="str">
        <f t="shared" si="37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6"/>
        <v/>
      </c>
      <c r="BY509" s="9"/>
    </row>
    <row r="510" spans="2:77" ht="15" customHeight="1">
      <c r="B510" s="2" t="str">
        <f t="shared" si="35"/>
        <v>Consumables</v>
      </c>
      <c r="D510" s="9"/>
      <c r="E510" s="3" t="str">
        <f t="shared" si="37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6"/>
        <v/>
      </c>
      <c r="BY510" s="9"/>
    </row>
    <row r="511" spans="2:77" ht="15" customHeight="1">
      <c r="B511" s="2" t="str">
        <f t="shared" si="35"/>
        <v>Consumables</v>
      </c>
      <c r="D511" s="9"/>
      <c r="E511" s="3" t="str">
        <f t="shared" si="37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6"/>
        <v/>
      </c>
      <c r="BY511" s="9"/>
    </row>
    <row r="512" spans="2:77" ht="15" customHeight="1">
      <c r="B512" s="2" t="str">
        <f t="shared" si="35"/>
        <v>Consumables</v>
      </c>
      <c r="D512" s="9"/>
      <c r="E512" s="3" t="str">
        <f t="shared" si="37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6"/>
        <v/>
      </c>
      <c r="BY512" s="9"/>
    </row>
    <row r="513" spans="2:77" ht="15" customHeight="1">
      <c r="B513" s="2" t="str">
        <f t="shared" si="35"/>
        <v>Consumables</v>
      </c>
      <c r="D513" s="9"/>
      <c r="E513" s="3" t="str">
        <f t="shared" si="37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6"/>
        <v/>
      </c>
      <c r="BY513" s="9"/>
    </row>
    <row r="514" spans="2:77" ht="15" customHeight="1">
      <c r="B514" s="2" t="str">
        <f t="shared" si="35"/>
        <v>Consumables</v>
      </c>
      <c r="D514" s="9"/>
      <c r="E514" s="3" t="str">
        <f t="shared" si="37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6"/>
        <v/>
      </c>
      <c r="BY514" s="9"/>
    </row>
    <row r="515" spans="2:77" ht="15" customHeight="1">
      <c r="B515" s="2" t="str">
        <f t="shared" si="35"/>
        <v>Consumables</v>
      </c>
      <c r="D515" s="9"/>
      <c r="E515" s="3" t="str">
        <f t="shared" si="37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6"/>
        <v/>
      </c>
      <c r="BY515" s="9"/>
    </row>
    <row r="516" spans="2:77" ht="15" customHeight="1">
      <c r="B516" s="2" t="str">
        <f t="shared" si="35"/>
        <v>Consumables</v>
      </c>
      <c r="D516" s="9"/>
      <c r="E516" s="3" t="str">
        <f t="shared" si="37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6"/>
        <v/>
      </c>
      <c r="BY516" s="9"/>
    </row>
    <row r="517" spans="2:77" ht="15" customHeight="1">
      <c r="B517" s="2" t="str">
        <f t="shared" si="35"/>
        <v>Consumables</v>
      </c>
      <c r="D517" s="9"/>
      <c r="E517" s="3" t="str">
        <f t="shared" si="37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6"/>
        <v/>
      </c>
      <c r="BY517" s="9"/>
    </row>
    <row r="518" spans="2:77" ht="15" customHeight="1">
      <c r="B518" s="2" t="str">
        <f t="shared" ref="B518:B581" si="38">IF(A518="",B517,A518)</f>
        <v>Consumables</v>
      </c>
      <c r="D518" s="9"/>
      <c r="E518" s="3" t="str">
        <f t="shared" si="37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6"/>
        <v/>
      </c>
      <c r="BY518" s="9"/>
    </row>
    <row r="519" spans="2:77" ht="15" customHeight="1">
      <c r="B519" s="2" t="str">
        <f t="shared" si="38"/>
        <v>Consumables</v>
      </c>
      <c r="D519" s="9"/>
      <c r="E519" s="3" t="str">
        <f t="shared" si="37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6"/>
        <v/>
      </c>
      <c r="BY519" s="9"/>
    </row>
    <row r="520" spans="2:77" ht="15" customHeight="1">
      <c r="B520" s="2" t="str">
        <f t="shared" si="38"/>
        <v>Consumables</v>
      </c>
      <c r="D520" s="9"/>
      <c r="E520" s="3" t="str">
        <f t="shared" si="37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6"/>
        <v/>
      </c>
      <c r="BY520" s="9"/>
    </row>
    <row r="521" spans="2:77" ht="15" customHeight="1">
      <c r="B521" s="2" t="str">
        <f t="shared" si="38"/>
        <v>Consumables</v>
      </c>
      <c r="D521" s="9"/>
      <c r="E521" s="3" t="str">
        <f t="shared" si="37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6"/>
        <v/>
      </c>
      <c r="BY521" s="9"/>
    </row>
    <row r="522" spans="2:77" ht="15" customHeight="1">
      <c r="B522" s="2" t="str">
        <f t="shared" si="38"/>
        <v>Consumables</v>
      </c>
      <c r="D522" s="9"/>
      <c r="E522" s="3" t="str">
        <f t="shared" si="37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6"/>
        <v/>
      </c>
      <c r="BY522" s="9"/>
    </row>
    <row r="523" spans="2:77" ht="15" customHeight="1">
      <c r="B523" s="2" t="str">
        <f t="shared" si="38"/>
        <v>Consumables</v>
      </c>
      <c r="D523" s="9"/>
      <c r="E523" s="3" t="str">
        <f t="shared" si="37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6"/>
        <v/>
      </c>
      <c r="BY523" s="9"/>
    </row>
    <row r="524" spans="2:77" ht="15" customHeight="1">
      <c r="B524" s="2" t="str">
        <f t="shared" si="38"/>
        <v>Consumables</v>
      </c>
      <c r="D524" s="9"/>
      <c r="E524" s="3" t="str">
        <f t="shared" si="37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6"/>
        <v/>
      </c>
      <c r="BY524" s="9"/>
    </row>
    <row r="525" spans="2:77" ht="15" customHeight="1">
      <c r="B525" s="2" t="str">
        <f t="shared" si="38"/>
        <v>Consumables</v>
      </c>
      <c r="D525" s="9"/>
      <c r="E525" s="3" t="str">
        <f t="shared" si="37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6"/>
        <v/>
      </c>
      <c r="BY525" s="9"/>
    </row>
    <row r="526" spans="2:77" ht="15" customHeight="1">
      <c r="B526" s="2" t="str">
        <f t="shared" si="38"/>
        <v>Consumables</v>
      </c>
      <c r="D526" s="9"/>
      <c r="E526" s="3" t="str">
        <f t="shared" si="37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6"/>
        <v/>
      </c>
      <c r="BY526" s="9"/>
    </row>
    <row r="527" spans="2:77" ht="15" customHeight="1">
      <c r="B527" s="2" t="str">
        <f t="shared" si="38"/>
        <v>Consumables</v>
      </c>
      <c r="D527" s="9"/>
      <c r="E527" s="3" t="str">
        <f t="shared" si="37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6"/>
        <v/>
      </c>
      <c r="BY527" s="9"/>
    </row>
    <row r="528" spans="2:77" ht="15" customHeight="1">
      <c r="B528" s="2" t="str">
        <f t="shared" si="38"/>
        <v>Consumables</v>
      </c>
      <c r="D528" s="9"/>
      <c r="E528" s="3" t="str">
        <f t="shared" si="37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6"/>
        <v/>
      </c>
      <c r="BY528" s="9"/>
    </row>
    <row r="529" spans="2:77" ht="15" customHeight="1">
      <c r="B529" s="2" t="str">
        <f t="shared" si="38"/>
        <v>Consumables</v>
      </c>
      <c r="D529" s="9"/>
      <c r="E529" s="3" t="str">
        <f t="shared" si="37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6"/>
        <v/>
      </c>
      <c r="BY529" s="9"/>
    </row>
    <row r="530" spans="2:77" ht="15" customHeight="1">
      <c r="B530" s="2" t="str">
        <f t="shared" si="38"/>
        <v>Consumables</v>
      </c>
      <c r="D530" s="9"/>
      <c r="E530" s="3" t="str">
        <f t="shared" si="37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6"/>
        <v/>
      </c>
      <c r="BY530" s="9"/>
    </row>
    <row r="531" spans="2:77" ht="15" customHeight="1">
      <c r="B531" s="2" t="str">
        <f t="shared" si="38"/>
        <v>Consumables</v>
      </c>
      <c r="D531" s="9"/>
      <c r="E531" s="3" t="str">
        <f t="shared" si="37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6"/>
        <v/>
      </c>
      <c r="BY531" s="9"/>
    </row>
    <row r="532" spans="2:77" ht="15" customHeight="1">
      <c r="B532" s="2" t="str">
        <f t="shared" si="38"/>
        <v>Consumables</v>
      </c>
      <c r="D532" s="9"/>
      <c r="E532" s="3" t="str">
        <f t="shared" si="37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6"/>
        <v/>
      </c>
      <c r="BY532" s="9"/>
    </row>
    <row r="533" spans="2:77" ht="15" customHeight="1">
      <c r="B533" s="2" t="str">
        <f t="shared" si="38"/>
        <v>Consumables</v>
      </c>
      <c r="D533" s="9"/>
      <c r="E533" s="3" t="str">
        <f t="shared" si="37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6"/>
        <v/>
      </c>
      <c r="BY533" s="9"/>
    </row>
    <row r="534" spans="2:77" ht="15" customHeight="1">
      <c r="B534" s="2" t="str">
        <f t="shared" si="38"/>
        <v>Consumables</v>
      </c>
      <c r="D534" s="9"/>
      <c r="E534" s="3" t="str">
        <f t="shared" si="37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6"/>
        <v/>
      </c>
      <c r="BY534" s="9"/>
    </row>
    <row r="535" spans="2:77" ht="15" customHeight="1">
      <c r="B535" s="2" t="str">
        <f t="shared" si="38"/>
        <v>Consumables</v>
      </c>
      <c r="D535" s="9"/>
      <c r="E535" s="3" t="str">
        <f t="shared" si="37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6"/>
        <v/>
      </c>
      <c r="BY535" s="9"/>
    </row>
    <row r="536" spans="2:77" ht="15" customHeight="1">
      <c r="B536" s="2" t="str">
        <f t="shared" si="38"/>
        <v>Consumables</v>
      </c>
      <c r="D536" s="9"/>
      <c r="E536" s="3" t="str">
        <f t="shared" si="37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6"/>
        <v/>
      </c>
      <c r="BY536" s="9"/>
    </row>
    <row r="537" spans="2:77" ht="15" customHeight="1">
      <c r="B537" s="2" t="str">
        <f t="shared" si="38"/>
        <v>Consumables</v>
      </c>
      <c r="D537" s="9"/>
      <c r="E537" s="3" t="str">
        <f t="shared" si="37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6"/>
        <v/>
      </c>
      <c r="BY537" s="9"/>
    </row>
    <row r="538" spans="2:77" ht="15" customHeight="1">
      <c r="B538" s="2" t="str">
        <f t="shared" si="38"/>
        <v>Consumables</v>
      </c>
      <c r="D538" s="9"/>
      <c r="E538" s="3" t="str">
        <f t="shared" si="37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6"/>
        <v/>
      </c>
      <c r="BY538" s="9"/>
    </row>
    <row r="539" spans="2:77" ht="15" customHeight="1">
      <c r="B539" s="2" t="str">
        <f t="shared" si="38"/>
        <v>Consumables</v>
      </c>
      <c r="D539" s="9"/>
      <c r="E539" s="3" t="str">
        <f t="shared" si="37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6"/>
        <v/>
      </c>
      <c r="BY539" s="9"/>
    </row>
    <row r="540" spans="2:77" ht="15" customHeight="1">
      <c r="B540" s="2" t="str">
        <f t="shared" si="38"/>
        <v>Consumables</v>
      </c>
      <c r="D540" s="9"/>
      <c r="E540" s="3" t="str">
        <f t="shared" si="37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6"/>
        <v/>
      </c>
      <c r="BY540" s="9"/>
    </row>
    <row r="541" spans="2:77" ht="15" customHeight="1">
      <c r="B541" s="2" t="str">
        <f t="shared" si="38"/>
        <v>Consumables</v>
      </c>
      <c r="D541" s="9"/>
      <c r="E541" s="3" t="str">
        <f t="shared" si="37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6"/>
        <v/>
      </c>
      <c r="BY541" s="9"/>
    </row>
    <row r="542" spans="2:77" ht="15" customHeight="1">
      <c r="B542" s="2" t="str">
        <f t="shared" si="38"/>
        <v>Consumables</v>
      </c>
      <c r="D542" s="9"/>
      <c r="E542" s="3" t="str">
        <f t="shared" si="37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6"/>
        <v/>
      </c>
      <c r="BY542" s="9"/>
    </row>
    <row r="543" spans="2:77" ht="15" customHeight="1">
      <c r="B543" s="2" t="str">
        <f t="shared" si="38"/>
        <v>Consumables</v>
      </c>
      <c r="D543" s="9"/>
      <c r="E543" s="3" t="str">
        <f t="shared" si="37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6"/>
        <v/>
      </c>
      <c r="BY543" s="9"/>
    </row>
    <row r="544" spans="2:77" ht="15" customHeight="1">
      <c r="B544" s="2" t="str">
        <f t="shared" si="38"/>
        <v>Consumables</v>
      </c>
      <c r="D544" s="9"/>
      <c r="E544" s="3" t="str">
        <f t="shared" si="37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6"/>
        <v/>
      </c>
      <c r="BY544" s="9"/>
    </row>
    <row r="545" spans="2:77" ht="15" customHeight="1">
      <c r="B545" s="2" t="str">
        <f t="shared" si="38"/>
        <v>Consumables</v>
      </c>
      <c r="D545" s="9"/>
      <c r="E545" s="3" t="str">
        <f t="shared" si="37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6"/>
        <v/>
      </c>
      <c r="BY545" s="9"/>
    </row>
    <row r="546" spans="2:77" ht="15" customHeight="1">
      <c r="B546" s="2" t="str">
        <f t="shared" si="38"/>
        <v>Consumables</v>
      </c>
      <c r="D546" s="9"/>
      <c r="E546" s="3" t="str">
        <f t="shared" si="37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6"/>
        <v/>
      </c>
      <c r="BY546" s="9"/>
    </row>
    <row r="547" spans="2:77" ht="15" customHeight="1">
      <c r="B547" s="2" t="str">
        <f t="shared" si="38"/>
        <v>Consumables</v>
      </c>
      <c r="D547" s="9"/>
      <c r="E547" s="3" t="str">
        <f t="shared" si="37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6"/>
        <v/>
      </c>
      <c r="BY547" s="9"/>
    </row>
    <row r="548" spans="2:77" ht="15" customHeight="1">
      <c r="B548" s="2" t="str">
        <f t="shared" si="38"/>
        <v>Consumables</v>
      </c>
      <c r="D548" s="9"/>
      <c r="E548" s="3" t="str">
        <f t="shared" si="37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6"/>
        <v/>
      </c>
      <c r="BY548" s="9"/>
    </row>
    <row r="549" spans="2:77" ht="15" customHeight="1">
      <c r="B549" s="2" t="str">
        <f t="shared" si="38"/>
        <v>Consumables</v>
      </c>
      <c r="D549" s="9"/>
      <c r="E549" s="3" t="str">
        <f t="shared" si="37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ref="BV549:BV612" si="39">IF(AND(L549&lt;&gt;"true",L549&lt;&gt;"false"),A549&amp;D549&amp;L549,"")</f>
        <v/>
      </c>
      <c r="BY549" s="9"/>
    </row>
    <row r="550" spans="2:77" ht="15" customHeight="1">
      <c r="B550" s="2" t="str">
        <f t="shared" si="38"/>
        <v>Consumables</v>
      </c>
      <c r="D550" s="9"/>
      <c r="E550" s="3" t="str">
        <f t="shared" si="37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9"/>
        <v/>
      </c>
      <c r="BY550" s="9"/>
    </row>
    <row r="551" spans="2:77" ht="15" customHeight="1">
      <c r="B551" s="2" t="str">
        <f t="shared" si="38"/>
        <v>Consumables</v>
      </c>
      <c r="D551" s="9"/>
      <c r="E551" s="3" t="str">
        <f t="shared" si="37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9"/>
        <v/>
      </c>
      <c r="BY551" s="9"/>
    </row>
    <row r="552" spans="2:77" ht="15" customHeight="1">
      <c r="B552" s="2" t="str">
        <f t="shared" si="38"/>
        <v>Consumables</v>
      </c>
      <c r="D552" s="9"/>
      <c r="E552" s="3" t="str">
        <f t="shared" ref="E552:E615" si="40">IF(D552="",E551,D552)</f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9"/>
        <v/>
      </c>
      <c r="BY552" s="9"/>
    </row>
    <row r="553" spans="2:77" ht="15" customHeight="1">
      <c r="B553" s="2" t="str">
        <f t="shared" si="38"/>
        <v>Consumables</v>
      </c>
      <c r="D553" s="9"/>
      <c r="E553" s="3" t="str">
        <f t="shared" si="40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9"/>
        <v/>
      </c>
      <c r="BY553" s="9"/>
    </row>
    <row r="554" spans="2:77" ht="15" customHeight="1">
      <c r="B554" s="2" t="str">
        <f t="shared" si="38"/>
        <v>Consumables</v>
      </c>
      <c r="D554" s="9"/>
      <c r="E554" s="3" t="str">
        <f t="shared" si="40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9"/>
        <v/>
      </c>
      <c r="BY554" s="9"/>
    </row>
    <row r="555" spans="2:77" ht="15" customHeight="1">
      <c r="B555" s="2" t="str">
        <f t="shared" si="38"/>
        <v>Consumables</v>
      </c>
      <c r="D555" s="9"/>
      <c r="E555" s="3" t="str">
        <f t="shared" si="40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9"/>
        <v/>
      </c>
      <c r="BY555" s="9"/>
    </row>
    <row r="556" spans="2:77" ht="15" customHeight="1">
      <c r="B556" s="2" t="str">
        <f t="shared" si="38"/>
        <v>Consumables</v>
      </c>
      <c r="D556" s="9"/>
      <c r="E556" s="3" t="str">
        <f t="shared" si="40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9"/>
        <v/>
      </c>
      <c r="BY556" s="9"/>
    </row>
    <row r="557" spans="2:77" ht="15" customHeight="1">
      <c r="B557" s="2" t="str">
        <f t="shared" si="38"/>
        <v>Consumables</v>
      </c>
      <c r="D557" s="9"/>
      <c r="E557" s="3" t="str">
        <f t="shared" si="40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9"/>
        <v/>
      </c>
      <c r="BY557" s="9"/>
    </row>
    <row r="558" spans="2:77" ht="15" customHeight="1">
      <c r="B558" s="2" t="str">
        <f t="shared" si="38"/>
        <v>Consumables</v>
      </c>
      <c r="D558" s="9"/>
      <c r="E558" s="3" t="str">
        <f t="shared" si="40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9"/>
        <v/>
      </c>
      <c r="BY558" s="9"/>
    </row>
    <row r="559" spans="2:77" ht="15" customHeight="1">
      <c r="B559" s="2" t="str">
        <f t="shared" si="38"/>
        <v>Consumables</v>
      </c>
      <c r="D559" s="9"/>
      <c r="E559" s="3" t="str">
        <f t="shared" si="40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9"/>
        <v/>
      </c>
      <c r="BY559" s="9"/>
    </row>
    <row r="560" spans="2:77" ht="15" customHeight="1">
      <c r="B560" s="2" t="str">
        <f t="shared" si="38"/>
        <v>Consumables</v>
      </c>
      <c r="D560" s="9"/>
      <c r="E560" s="3" t="str">
        <f t="shared" si="40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9"/>
        <v/>
      </c>
      <c r="BY560" s="9"/>
    </row>
    <row r="561" spans="2:77" ht="15" customHeight="1">
      <c r="B561" s="2" t="str">
        <f t="shared" si="38"/>
        <v>Consumables</v>
      </c>
      <c r="D561" s="9"/>
      <c r="E561" s="3" t="str">
        <f t="shared" si="40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9"/>
        <v/>
      </c>
      <c r="BY561" s="9"/>
    </row>
    <row r="562" spans="2:77" ht="15" customHeight="1">
      <c r="B562" s="2" t="str">
        <f t="shared" si="38"/>
        <v>Consumables</v>
      </c>
      <c r="D562" s="9"/>
      <c r="E562" s="3" t="str">
        <f t="shared" si="40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9"/>
        <v/>
      </c>
      <c r="BY562" s="9"/>
    </row>
    <row r="563" spans="2:77" ht="15" customHeight="1">
      <c r="B563" s="2" t="str">
        <f t="shared" si="38"/>
        <v>Consumables</v>
      </c>
      <c r="D563" s="9"/>
      <c r="E563" s="3" t="str">
        <f t="shared" si="40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9"/>
        <v/>
      </c>
      <c r="BY563" s="9"/>
    </row>
    <row r="564" spans="2:77" ht="15" customHeight="1">
      <c r="B564" s="2" t="str">
        <f t="shared" si="38"/>
        <v>Consumables</v>
      </c>
      <c r="D564" s="9"/>
      <c r="E564" s="3" t="str">
        <f t="shared" si="40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9"/>
        <v/>
      </c>
      <c r="BY564" s="9"/>
    </row>
    <row r="565" spans="2:77" ht="15" customHeight="1">
      <c r="B565" s="2" t="str">
        <f t="shared" si="38"/>
        <v>Consumables</v>
      </c>
      <c r="D565" s="9"/>
      <c r="E565" s="3" t="str">
        <f t="shared" si="40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9"/>
        <v/>
      </c>
      <c r="BY565" s="9"/>
    </row>
    <row r="566" spans="2:77" ht="15" customHeight="1">
      <c r="B566" s="2" t="str">
        <f t="shared" si="38"/>
        <v>Consumables</v>
      </c>
      <c r="D566" s="9"/>
      <c r="E566" s="3" t="str">
        <f t="shared" si="40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9"/>
        <v/>
      </c>
      <c r="BY566" s="9"/>
    </row>
    <row r="567" spans="2:77" ht="15" customHeight="1">
      <c r="B567" s="2" t="str">
        <f t="shared" si="38"/>
        <v>Consumables</v>
      </c>
      <c r="D567" s="9"/>
      <c r="E567" s="3" t="str">
        <f t="shared" si="40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9"/>
        <v/>
      </c>
      <c r="BY567" s="9"/>
    </row>
    <row r="568" spans="2:77" ht="15" customHeight="1">
      <c r="B568" s="2" t="str">
        <f t="shared" si="38"/>
        <v>Consumables</v>
      </c>
      <c r="D568" s="9"/>
      <c r="E568" s="3" t="str">
        <f t="shared" si="40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9"/>
        <v/>
      </c>
      <c r="BY568" s="9"/>
    </row>
    <row r="569" spans="2:77" ht="15" customHeight="1">
      <c r="B569" s="2" t="str">
        <f t="shared" si="38"/>
        <v>Consumables</v>
      </c>
      <c r="D569" s="9"/>
      <c r="E569" s="3" t="str">
        <f t="shared" si="40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9"/>
        <v/>
      </c>
      <c r="BY569" s="9"/>
    </row>
    <row r="570" spans="2:77" ht="15" customHeight="1">
      <c r="B570" s="2" t="str">
        <f t="shared" si="38"/>
        <v>Consumables</v>
      </c>
      <c r="D570" s="9"/>
      <c r="E570" s="3" t="str">
        <f t="shared" si="40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9"/>
        <v/>
      </c>
      <c r="BY570" s="9"/>
    </row>
    <row r="571" spans="2:77" ht="15" customHeight="1">
      <c r="B571" s="2" t="str">
        <f t="shared" si="38"/>
        <v>Consumables</v>
      </c>
      <c r="D571" s="9"/>
      <c r="E571" s="3" t="str">
        <f t="shared" si="40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9"/>
        <v/>
      </c>
      <c r="BY571" s="9"/>
    </row>
    <row r="572" spans="2:77" ht="15" customHeight="1">
      <c r="B572" s="2" t="str">
        <f t="shared" si="38"/>
        <v>Consumables</v>
      </c>
      <c r="D572" s="9"/>
      <c r="E572" s="3" t="str">
        <f t="shared" si="40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9"/>
        <v/>
      </c>
      <c r="BY572" s="9"/>
    </row>
    <row r="573" spans="2:77" ht="15" customHeight="1">
      <c r="B573" s="2" t="str">
        <f t="shared" si="38"/>
        <v>Consumables</v>
      </c>
      <c r="D573" s="9"/>
      <c r="E573" s="3" t="str">
        <f t="shared" si="40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9"/>
        <v/>
      </c>
      <c r="BY573" s="9"/>
    </row>
    <row r="574" spans="2:77" ht="15" customHeight="1">
      <c r="B574" s="2" t="str">
        <f t="shared" si="38"/>
        <v>Consumables</v>
      </c>
      <c r="D574" s="9"/>
      <c r="E574" s="3" t="str">
        <f t="shared" si="40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9"/>
        <v/>
      </c>
      <c r="BY574" s="9"/>
    </row>
    <row r="575" spans="2:77" ht="15" customHeight="1">
      <c r="B575" s="2" t="str">
        <f t="shared" si="38"/>
        <v>Consumables</v>
      </c>
      <c r="D575" s="9"/>
      <c r="E575" s="3" t="str">
        <f t="shared" si="40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9"/>
        <v/>
      </c>
      <c r="BY575" s="9"/>
    </row>
    <row r="576" spans="2:77" ht="15" customHeight="1">
      <c r="B576" s="2" t="str">
        <f t="shared" si="38"/>
        <v>Consumables</v>
      </c>
      <c r="D576" s="9"/>
      <c r="E576" s="3" t="str">
        <f t="shared" si="40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9"/>
        <v/>
      </c>
      <c r="BY576" s="9"/>
    </row>
    <row r="577" spans="2:77" ht="15" customHeight="1">
      <c r="B577" s="2" t="str">
        <f t="shared" si="38"/>
        <v>Consumables</v>
      </c>
      <c r="D577" s="9"/>
      <c r="E577" s="3" t="str">
        <f t="shared" si="40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9"/>
        <v/>
      </c>
      <c r="BY577" s="9"/>
    </row>
    <row r="578" spans="2:77" ht="15" customHeight="1">
      <c r="B578" s="2" t="str">
        <f t="shared" si="38"/>
        <v>Consumables</v>
      </c>
      <c r="D578" s="9"/>
      <c r="E578" s="3" t="str">
        <f t="shared" si="40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9"/>
        <v/>
      </c>
      <c r="BY578" s="9"/>
    </row>
    <row r="579" spans="2:77" ht="15" customHeight="1">
      <c r="B579" s="2" t="str">
        <f t="shared" si="38"/>
        <v>Consumables</v>
      </c>
      <c r="D579" s="9"/>
      <c r="E579" s="3" t="str">
        <f t="shared" si="40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9"/>
        <v/>
      </c>
      <c r="BY579" s="9"/>
    </row>
    <row r="580" spans="2:77" ht="15" customHeight="1">
      <c r="B580" s="2" t="str">
        <f t="shared" si="38"/>
        <v>Consumables</v>
      </c>
      <c r="D580" s="9"/>
      <c r="E580" s="3" t="str">
        <f t="shared" si="40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9"/>
        <v/>
      </c>
      <c r="BY580" s="9"/>
    </row>
    <row r="581" spans="2:77" ht="15" customHeight="1">
      <c r="B581" s="2" t="str">
        <f t="shared" si="38"/>
        <v>Consumables</v>
      </c>
      <c r="D581" s="9"/>
      <c r="E581" s="3" t="str">
        <f t="shared" si="40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9"/>
        <v/>
      </c>
      <c r="BY581" s="9"/>
    </row>
    <row r="582" spans="2:77" ht="15" customHeight="1">
      <c r="B582" s="2" t="str">
        <f t="shared" ref="B582:B645" si="41">IF(A582="",B581,A582)</f>
        <v>Consumables</v>
      </c>
      <c r="D582" s="9"/>
      <c r="E582" s="3" t="str">
        <f t="shared" si="40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9"/>
        <v/>
      </c>
      <c r="BY582" s="9"/>
    </row>
    <row r="583" spans="2:77" ht="15" customHeight="1">
      <c r="B583" s="2" t="str">
        <f t="shared" si="41"/>
        <v>Consumables</v>
      </c>
      <c r="D583" s="9"/>
      <c r="E583" s="3" t="str">
        <f t="shared" si="40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9"/>
        <v/>
      </c>
      <c r="BY583" s="9"/>
    </row>
    <row r="584" spans="2:77" ht="15" customHeight="1">
      <c r="B584" s="2" t="str">
        <f t="shared" si="41"/>
        <v>Consumables</v>
      </c>
      <c r="D584" s="9"/>
      <c r="E584" s="3" t="str">
        <f t="shared" si="40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9"/>
        <v/>
      </c>
      <c r="BY584" s="9"/>
    </row>
    <row r="585" spans="2:77" ht="15" customHeight="1">
      <c r="B585" s="2" t="str">
        <f t="shared" si="41"/>
        <v>Consumables</v>
      </c>
      <c r="D585" s="9"/>
      <c r="E585" s="3" t="str">
        <f t="shared" si="40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9"/>
        <v/>
      </c>
      <c r="BY585" s="9"/>
    </row>
    <row r="586" spans="2:77" ht="15" customHeight="1">
      <c r="B586" s="2" t="str">
        <f t="shared" si="41"/>
        <v>Consumables</v>
      </c>
      <c r="D586" s="9"/>
      <c r="E586" s="3" t="str">
        <f t="shared" si="40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9"/>
        <v/>
      </c>
      <c r="BY586" s="9"/>
    </row>
    <row r="587" spans="2:77" ht="15" customHeight="1">
      <c r="B587" s="2" t="str">
        <f t="shared" si="41"/>
        <v>Consumables</v>
      </c>
      <c r="D587" s="9"/>
      <c r="E587" s="3" t="str">
        <f t="shared" si="40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9"/>
        <v/>
      </c>
      <c r="BY587" s="9"/>
    </row>
    <row r="588" spans="2:77" ht="15" customHeight="1">
      <c r="B588" s="2" t="str">
        <f t="shared" si="41"/>
        <v>Consumables</v>
      </c>
      <c r="D588" s="9"/>
      <c r="E588" s="3" t="str">
        <f t="shared" si="40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9"/>
        <v/>
      </c>
      <c r="BY588" s="9"/>
    </row>
    <row r="589" spans="2:77" ht="15" customHeight="1">
      <c r="B589" s="2" t="str">
        <f t="shared" si="41"/>
        <v>Consumables</v>
      </c>
      <c r="D589" s="9"/>
      <c r="E589" s="3" t="str">
        <f t="shared" si="40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9"/>
        <v/>
      </c>
      <c r="BY589" s="9"/>
    </row>
    <row r="590" spans="2:77" ht="15" customHeight="1">
      <c r="B590" s="2" t="str">
        <f t="shared" si="41"/>
        <v>Consumables</v>
      </c>
      <c r="D590" s="9"/>
      <c r="E590" s="3" t="str">
        <f t="shared" si="40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9"/>
        <v/>
      </c>
      <c r="BY590" s="9"/>
    </row>
    <row r="591" spans="2:77" ht="15" customHeight="1">
      <c r="B591" s="2" t="str">
        <f t="shared" si="41"/>
        <v>Consumables</v>
      </c>
      <c r="D591" s="9"/>
      <c r="E591" s="3" t="str">
        <f t="shared" si="40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9"/>
        <v/>
      </c>
      <c r="BY591" s="9"/>
    </row>
    <row r="592" spans="2:77" ht="15" customHeight="1">
      <c r="B592" s="2" t="str">
        <f t="shared" si="41"/>
        <v>Consumables</v>
      </c>
      <c r="D592" s="9"/>
      <c r="E592" s="3" t="str">
        <f t="shared" si="40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9"/>
        <v/>
      </c>
      <c r="BY592" s="9"/>
    </row>
    <row r="593" spans="2:77" ht="15" customHeight="1">
      <c r="B593" s="2" t="str">
        <f t="shared" si="41"/>
        <v>Consumables</v>
      </c>
      <c r="D593" s="9"/>
      <c r="E593" s="3" t="str">
        <f t="shared" si="40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9"/>
        <v/>
      </c>
      <c r="BY593" s="9"/>
    </row>
    <row r="594" spans="2:77" ht="15" customHeight="1">
      <c r="B594" s="2" t="str">
        <f t="shared" si="41"/>
        <v>Consumables</v>
      </c>
      <c r="D594" s="9"/>
      <c r="E594" s="3" t="str">
        <f t="shared" si="40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9"/>
        <v/>
      </c>
      <c r="BY594" s="9"/>
    </row>
    <row r="595" spans="2:77" ht="15" customHeight="1">
      <c r="B595" s="2" t="str">
        <f t="shared" si="41"/>
        <v>Consumables</v>
      </c>
      <c r="D595" s="9"/>
      <c r="E595" s="3" t="str">
        <f t="shared" si="40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9"/>
        <v/>
      </c>
      <c r="BY595" s="9"/>
    </row>
    <row r="596" spans="2:77" ht="15" customHeight="1">
      <c r="B596" s="2" t="str">
        <f t="shared" si="41"/>
        <v>Consumables</v>
      </c>
      <c r="D596" s="9"/>
      <c r="E596" s="3" t="str">
        <f t="shared" si="40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9"/>
        <v/>
      </c>
      <c r="BY596" s="9"/>
    </row>
    <row r="597" spans="2:77" ht="15" customHeight="1">
      <c r="B597" s="2" t="str">
        <f t="shared" si="41"/>
        <v>Consumables</v>
      </c>
      <c r="D597" s="9"/>
      <c r="E597" s="3" t="str">
        <f t="shared" si="40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9"/>
        <v/>
      </c>
      <c r="BY597" s="9"/>
    </row>
    <row r="598" spans="2:77" ht="15" customHeight="1">
      <c r="B598" s="2" t="str">
        <f t="shared" si="41"/>
        <v>Consumables</v>
      </c>
      <c r="D598" s="9"/>
      <c r="E598" s="3" t="str">
        <f t="shared" si="40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9"/>
        <v/>
      </c>
      <c r="BY598" s="9"/>
    </row>
    <row r="599" spans="2:77" ht="15" customHeight="1">
      <c r="B599" s="2" t="str">
        <f t="shared" si="41"/>
        <v>Consumables</v>
      </c>
      <c r="D599" s="9"/>
      <c r="E599" s="3" t="str">
        <f t="shared" si="40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9"/>
        <v/>
      </c>
      <c r="BY599" s="9"/>
    </row>
    <row r="600" spans="2:77" ht="15" customHeight="1">
      <c r="B600" s="2" t="str">
        <f t="shared" si="41"/>
        <v>Consumables</v>
      </c>
      <c r="D600" s="9"/>
      <c r="E600" s="3" t="str">
        <f t="shared" si="40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9"/>
        <v/>
      </c>
      <c r="BY600" s="9"/>
    </row>
    <row r="601" spans="2:77" ht="15" customHeight="1">
      <c r="B601" s="2" t="str">
        <f t="shared" si="41"/>
        <v>Consumables</v>
      </c>
      <c r="D601" s="9"/>
      <c r="E601" s="3" t="str">
        <f t="shared" si="40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9"/>
        <v/>
      </c>
      <c r="BY601" s="9"/>
    </row>
    <row r="602" spans="2:77" ht="15" customHeight="1">
      <c r="B602" s="2" t="str">
        <f t="shared" si="41"/>
        <v>Consumables</v>
      </c>
      <c r="D602" s="9"/>
      <c r="E602" s="3" t="str">
        <f t="shared" si="40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9"/>
        <v/>
      </c>
      <c r="BY602" s="9"/>
    </row>
    <row r="603" spans="2:77" ht="15" customHeight="1">
      <c r="B603" s="2" t="str">
        <f t="shared" si="41"/>
        <v>Consumables</v>
      </c>
      <c r="D603" s="9"/>
      <c r="E603" s="3" t="str">
        <f t="shared" si="40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9"/>
        <v/>
      </c>
      <c r="BY603" s="9"/>
    </row>
    <row r="604" spans="2:77" ht="15" customHeight="1">
      <c r="B604" s="2" t="str">
        <f t="shared" si="41"/>
        <v>Consumables</v>
      </c>
      <c r="D604" s="9"/>
      <c r="E604" s="3" t="str">
        <f t="shared" si="40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9"/>
        <v/>
      </c>
      <c r="BY604" s="9"/>
    </row>
    <row r="605" spans="2:77" ht="15" customHeight="1">
      <c r="B605" s="2" t="str">
        <f t="shared" si="41"/>
        <v>Consumables</v>
      </c>
      <c r="D605" s="9"/>
      <c r="E605" s="3" t="str">
        <f t="shared" si="40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9"/>
        <v/>
      </c>
      <c r="BY605" s="9"/>
    </row>
    <row r="606" spans="2:77" ht="15" customHeight="1">
      <c r="B606" s="2" t="str">
        <f t="shared" si="41"/>
        <v>Consumables</v>
      </c>
      <c r="D606" s="9"/>
      <c r="E606" s="3" t="str">
        <f t="shared" si="40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9"/>
        <v/>
      </c>
      <c r="BY606" s="9"/>
    </row>
    <row r="607" spans="2:77" ht="15" customHeight="1">
      <c r="B607" s="2" t="str">
        <f t="shared" si="41"/>
        <v>Consumables</v>
      </c>
      <c r="D607" s="9"/>
      <c r="E607" s="3" t="str">
        <f t="shared" si="40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9"/>
        <v/>
      </c>
      <c r="BY607" s="9"/>
    </row>
    <row r="608" spans="2:77" ht="15" customHeight="1">
      <c r="B608" s="2" t="str">
        <f t="shared" si="41"/>
        <v>Consumables</v>
      </c>
      <c r="D608" s="9"/>
      <c r="E608" s="3" t="str">
        <f t="shared" si="40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9"/>
        <v/>
      </c>
      <c r="BY608" s="9"/>
    </row>
    <row r="609" spans="2:77" ht="15" customHeight="1">
      <c r="B609" s="2" t="str">
        <f t="shared" si="41"/>
        <v>Consumables</v>
      </c>
      <c r="D609" s="9"/>
      <c r="E609" s="3" t="str">
        <f t="shared" si="40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9"/>
        <v/>
      </c>
      <c r="BY609" s="9"/>
    </row>
    <row r="610" spans="2:77" ht="15" customHeight="1">
      <c r="B610" s="2" t="str">
        <f t="shared" si="41"/>
        <v>Consumables</v>
      </c>
      <c r="D610" s="9"/>
      <c r="E610" s="3" t="str">
        <f t="shared" si="40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9"/>
        <v/>
      </c>
      <c r="BY610" s="9"/>
    </row>
    <row r="611" spans="2:77" ht="15" customHeight="1">
      <c r="B611" s="2" t="str">
        <f t="shared" si="41"/>
        <v>Consumables</v>
      </c>
      <c r="D611" s="9"/>
      <c r="E611" s="3" t="str">
        <f t="shared" si="40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9"/>
        <v/>
      </c>
      <c r="BY611" s="9"/>
    </row>
    <row r="612" spans="2:77" ht="15" customHeight="1">
      <c r="B612" s="2" t="str">
        <f t="shared" si="41"/>
        <v>Consumables</v>
      </c>
      <c r="D612" s="9"/>
      <c r="E612" s="3" t="str">
        <f t="shared" si="40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9"/>
        <v/>
      </c>
      <c r="BY612" s="9"/>
    </row>
    <row r="613" spans="2:77" ht="15" customHeight="1">
      <c r="B613" s="2" t="str">
        <f t="shared" si="41"/>
        <v>Consumables</v>
      </c>
      <c r="D613" s="9"/>
      <c r="E613" s="3" t="str">
        <f t="shared" si="40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ref="BV613:BV676" si="42">IF(AND(L613&lt;&gt;"true",L613&lt;&gt;"false"),A613&amp;D613&amp;L613,"")</f>
        <v/>
      </c>
      <c r="BY613" s="9"/>
    </row>
    <row r="614" spans="2:77" ht="15" customHeight="1">
      <c r="B614" s="2" t="str">
        <f t="shared" si="41"/>
        <v>Consumables</v>
      </c>
      <c r="D614" s="9"/>
      <c r="E614" s="3" t="str">
        <f t="shared" si="40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2"/>
        <v/>
      </c>
      <c r="BY614" s="9"/>
    </row>
    <row r="615" spans="2:77" ht="15" customHeight="1">
      <c r="B615" s="2" t="str">
        <f t="shared" si="41"/>
        <v>Consumables</v>
      </c>
      <c r="D615" s="9"/>
      <c r="E615" s="3" t="str">
        <f t="shared" si="40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2"/>
        <v/>
      </c>
      <c r="BY615" s="9"/>
    </row>
    <row r="616" spans="2:77" ht="15" customHeight="1">
      <c r="B616" s="2" t="str">
        <f t="shared" si="41"/>
        <v>Consumables</v>
      </c>
      <c r="D616" s="9"/>
      <c r="E616" s="3" t="str">
        <f t="shared" ref="E616:E679" si="43">IF(D616="",E615,D616)</f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2"/>
        <v/>
      </c>
      <c r="BY616" s="9"/>
    </row>
    <row r="617" spans="2:77" ht="15" customHeight="1">
      <c r="B617" s="2" t="str">
        <f t="shared" si="41"/>
        <v>Consumables</v>
      </c>
      <c r="D617" s="9"/>
      <c r="E617" s="3" t="str">
        <f t="shared" si="43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2"/>
        <v/>
      </c>
      <c r="BY617" s="9"/>
    </row>
    <row r="618" spans="2:77" ht="15" customHeight="1">
      <c r="B618" s="2" t="str">
        <f t="shared" si="41"/>
        <v>Consumables</v>
      </c>
      <c r="D618" s="9"/>
      <c r="E618" s="3" t="str">
        <f t="shared" si="43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2"/>
        <v/>
      </c>
      <c r="BY618" s="9"/>
    </row>
    <row r="619" spans="2:77" ht="15" customHeight="1">
      <c r="B619" s="2" t="str">
        <f t="shared" si="41"/>
        <v>Consumables</v>
      </c>
      <c r="D619" s="9"/>
      <c r="E619" s="3" t="str">
        <f t="shared" si="43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2"/>
        <v/>
      </c>
      <c r="BY619" s="9"/>
    </row>
    <row r="620" spans="2:77" ht="15" customHeight="1">
      <c r="B620" s="2" t="str">
        <f t="shared" si="41"/>
        <v>Consumables</v>
      </c>
      <c r="D620" s="9"/>
      <c r="E620" s="3" t="str">
        <f t="shared" si="43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2"/>
        <v/>
      </c>
      <c r="BY620" s="9"/>
    </row>
    <row r="621" spans="2:77" ht="15" customHeight="1">
      <c r="B621" s="2" t="str">
        <f t="shared" si="41"/>
        <v>Consumables</v>
      </c>
      <c r="D621" s="9"/>
      <c r="E621" s="3" t="str">
        <f t="shared" si="43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2"/>
        <v/>
      </c>
      <c r="BY621" s="9"/>
    </row>
    <row r="622" spans="2:77" ht="15" customHeight="1">
      <c r="B622" s="2" t="str">
        <f t="shared" si="41"/>
        <v>Consumables</v>
      </c>
      <c r="D622" s="9"/>
      <c r="E622" s="3" t="str">
        <f t="shared" si="43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2"/>
        <v/>
      </c>
      <c r="BY622" s="9"/>
    </row>
    <row r="623" spans="2:77" ht="15" customHeight="1">
      <c r="B623" s="2" t="str">
        <f t="shared" si="41"/>
        <v>Consumables</v>
      </c>
      <c r="D623" s="9"/>
      <c r="E623" s="3" t="str">
        <f t="shared" si="43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2"/>
        <v/>
      </c>
      <c r="BY623" s="9"/>
    </row>
    <row r="624" spans="2:77" ht="15" customHeight="1">
      <c r="B624" s="2" t="str">
        <f t="shared" si="41"/>
        <v>Consumables</v>
      </c>
      <c r="D624" s="9"/>
      <c r="E624" s="3" t="str">
        <f t="shared" si="43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2"/>
        <v/>
      </c>
      <c r="BY624" s="9"/>
    </row>
    <row r="625" spans="2:77" ht="15" customHeight="1">
      <c r="B625" s="2" t="str">
        <f t="shared" si="41"/>
        <v>Consumables</v>
      </c>
      <c r="D625" s="9"/>
      <c r="E625" s="3" t="str">
        <f t="shared" si="43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2"/>
        <v/>
      </c>
      <c r="BY625" s="9"/>
    </row>
    <row r="626" spans="2:77" ht="15" customHeight="1">
      <c r="B626" s="2" t="str">
        <f t="shared" si="41"/>
        <v>Consumables</v>
      </c>
      <c r="D626" s="9"/>
      <c r="E626" s="3" t="str">
        <f t="shared" si="43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2"/>
        <v/>
      </c>
      <c r="BY626" s="9"/>
    </row>
    <row r="627" spans="2:77" ht="15" customHeight="1">
      <c r="B627" s="2" t="str">
        <f t="shared" si="41"/>
        <v>Consumables</v>
      </c>
      <c r="D627" s="9"/>
      <c r="E627" s="3" t="str">
        <f t="shared" si="43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2"/>
        <v/>
      </c>
      <c r="BY627" s="9"/>
    </row>
    <row r="628" spans="2:77" ht="15" customHeight="1">
      <c r="B628" s="2" t="str">
        <f t="shared" si="41"/>
        <v>Consumables</v>
      </c>
      <c r="D628" s="9"/>
      <c r="E628" s="3" t="str">
        <f t="shared" si="43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2"/>
        <v/>
      </c>
      <c r="BY628" s="9"/>
    </row>
    <row r="629" spans="2:77" ht="15" customHeight="1">
      <c r="B629" s="2" t="str">
        <f t="shared" si="41"/>
        <v>Consumables</v>
      </c>
      <c r="D629" s="9"/>
      <c r="E629" s="3" t="str">
        <f t="shared" si="43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2"/>
        <v/>
      </c>
      <c r="BY629" s="9"/>
    </row>
    <row r="630" spans="2:77" ht="15" customHeight="1">
      <c r="B630" s="2" t="str">
        <f t="shared" si="41"/>
        <v>Consumables</v>
      </c>
      <c r="D630" s="9"/>
      <c r="E630" s="3" t="str">
        <f t="shared" si="43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2"/>
        <v/>
      </c>
      <c r="BY630" s="9"/>
    </row>
    <row r="631" spans="2:77" ht="15" customHeight="1">
      <c r="B631" s="2" t="str">
        <f t="shared" si="41"/>
        <v>Consumables</v>
      </c>
      <c r="D631" s="9"/>
      <c r="E631" s="3" t="str">
        <f t="shared" si="43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2"/>
        <v/>
      </c>
      <c r="BY631" s="9"/>
    </row>
    <row r="632" spans="2:77" ht="15" customHeight="1">
      <c r="B632" s="2" t="str">
        <f t="shared" si="41"/>
        <v>Consumables</v>
      </c>
      <c r="D632" s="9"/>
      <c r="E632" s="3" t="str">
        <f t="shared" si="43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2"/>
        <v/>
      </c>
      <c r="BY632" s="9"/>
    </row>
    <row r="633" spans="2:77" ht="15" customHeight="1">
      <c r="B633" s="2" t="str">
        <f t="shared" si="41"/>
        <v>Consumables</v>
      </c>
      <c r="D633" s="9"/>
      <c r="E633" s="3" t="str">
        <f t="shared" si="43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2"/>
        <v/>
      </c>
      <c r="BY633" s="9"/>
    </row>
    <row r="634" spans="2:77" ht="15" customHeight="1">
      <c r="B634" s="2" t="str">
        <f t="shared" si="41"/>
        <v>Consumables</v>
      </c>
      <c r="D634" s="9"/>
      <c r="E634" s="3" t="str">
        <f t="shared" si="43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2"/>
        <v/>
      </c>
      <c r="BY634" s="9"/>
    </row>
    <row r="635" spans="2:77" ht="15" customHeight="1">
      <c r="B635" s="2" t="str">
        <f t="shared" si="41"/>
        <v>Consumables</v>
      </c>
      <c r="D635" s="9"/>
      <c r="E635" s="3" t="str">
        <f t="shared" si="43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2"/>
        <v/>
      </c>
      <c r="BY635" s="9"/>
    </row>
    <row r="636" spans="2:77" ht="15" customHeight="1">
      <c r="B636" s="2" t="str">
        <f t="shared" si="41"/>
        <v>Consumables</v>
      </c>
      <c r="D636" s="9"/>
      <c r="E636" s="3" t="str">
        <f t="shared" si="43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2"/>
        <v/>
      </c>
      <c r="BY636" s="9"/>
    </row>
    <row r="637" spans="2:77" ht="15" customHeight="1">
      <c r="B637" s="2" t="str">
        <f t="shared" si="41"/>
        <v>Consumables</v>
      </c>
      <c r="D637" s="9"/>
      <c r="E637" s="3" t="str">
        <f t="shared" si="43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2"/>
        <v/>
      </c>
      <c r="BY637" s="9"/>
    </row>
    <row r="638" spans="2:77" ht="15" customHeight="1">
      <c r="B638" s="2" t="str">
        <f t="shared" si="41"/>
        <v>Consumables</v>
      </c>
      <c r="D638" s="9"/>
      <c r="E638" s="3" t="str">
        <f t="shared" si="43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2"/>
        <v/>
      </c>
      <c r="BY638" s="9"/>
    </row>
    <row r="639" spans="2:77" ht="15" customHeight="1">
      <c r="B639" s="2" t="str">
        <f t="shared" si="41"/>
        <v>Consumables</v>
      </c>
      <c r="D639" s="9"/>
      <c r="E639" s="3" t="str">
        <f t="shared" si="43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2"/>
        <v/>
      </c>
      <c r="BY639" s="9"/>
    </row>
    <row r="640" spans="2:77" ht="15" customHeight="1">
      <c r="B640" s="2" t="str">
        <f t="shared" si="41"/>
        <v>Consumables</v>
      </c>
      <c r="D640" s="9"/>
      <c r="E640" s="3" t="str">
        <f t="shared" si="43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2"/>
        <v/>
      </c>
      <c r="BY640" s="9"/>
    </row>
    <row r="641" spans="2:77" ht="15" customHeight="1">
      <c r="B641" s="2" t="str">
        <f t="shared" si="41"/>
        <v>Consumables</v>
      </c>
      <c r="D641" s="9"/>
      <c r="E641" s="3" t="str">
        <f t="shared" si="43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2"/>
        <v/>
      </c>
      <c r="BY641" s="9"/>
    </row>
    <row r="642" spans="2:77" ht="15" customHeight="1">
      <c r="B642" s="2" t="str">
        <f t="shared" si="41"/>
        <v>Consumables</v>
      </c>
      <c r="D642" s="9"/>
      <c r="E642" s="3" t="str">
        <f t="shared" si="43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2"/>
        <v/>
      </c>
      <c r="BY642" s="9"/>
    </row>
    <row r="643" spans="2:77" ht="15" customHeight="1">
      <c r="B643" s="2" t="str">
        <f t="shared" si="41"/>
        <v>Consumables</v>
      </c>
      <c r="D643" s="9"/>
      <c r="E643" s="3" t="str">
        <f t="shared" si="43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2"/>
        <v/>
      </c>
      <c r="BY643" s="9"/>
    </row>
    <row r="644" spans="2:77" ht="15" customHeight="1">
      <c r="B644" s="2" t="str">
        <f t="shared" si="41"/>
        <v>Consumables</v>
      </c>
      <c r="D644" s="9"/>
      <c r="E644" s="3" t="str">
        <f t="shared" si="43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2"/>
        <v/>
      </c>
      <c r="BY644" s="9"/>
    </row>
    <row r="645" spans="2:77" ht="15" customHeight="1">
      <c r="B645" s="2" t="str">
        <f t="shared" si="41"/>
        <v>Consumables</v>
      </c>
      <c r="D645" s="9"/>
      <c r="E645" s="3" t="str">
        <f t="shared" si="43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2"/>
        <v/>
      </c>
      <c r="BY645" s="9"/>
    </row>
    <row r="646" spans="2:77" ht="15" customHeight="1">
      <c r="B646" s="2" t="str">
        <f t="shared" ref="B646:B709" si="44">IF(A646="",B645,A646)</f>
        <v>Consumables</v>
      </c>
      <c r="D646" s="9"/>
      <c r="E646" s="3" t="str">
        <f t="shared" si="43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2"/>
        <v/>
      </c>
      <c r="BY646" s="9"/>
    </row>
    <row r="647" spans="2:77" ht="15" customHeight="1">
      <c r="B647" s="2" t="str">
        <f t="shared" si="44"/>
        <v>Consumables</v>
      </c>
      <c r="D647" s="9"/>
      <c r="E647" s="3" t="str">
        <f t="shared" si="43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2"/>
        <v/>
      </c>
      <c r="BY647" s="9"/>
    </row>
    <row r="648" spans="2:77" ht="15" customHeight="1">
      <c r="B648" s="2" t="str">
        <f t="shared" si="44"/>
        <v>Consumables</v>
      </c>
      <c r="D648" s="9"/>
      <c r="E648" s="3" t="str">
        <f t="shared" si="43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2"/>
        <v/>
      </c>
      <c r="BY648" s="9"/>
    </row>
    <row r="649" spans="2:77" ht="15" customHeight="1">
      <c r="B649" s="2" t="str">
        <f t="shared" si="44"/>
        <v>Consumables</v>
      </c>
      <c r="D649" s="9"/>
      <c r="E649" s="3" t="str">
        <f t="shared" si="43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2"/>
        <v/>
      </c>
      <c r="BY649" s="9"/>
    </row>
    <row r="650" spans="2:77" ht="15" customHeight="1">
      <c r="B650" s="2" t="str">
        <f t="shared" si="44"/>
        <v>Consumables</v>
      </c>
      <c r="D650" s="9"/>
      <c r="E650" s="3" t="str">
        <f t="shared" si="43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2"/>
        <v/>
      </c>
      <c r="BY650" s="9"/>
    </row>
    <row r="651" spans="2:77" ht="15" customHeight="1">
      <c r="B651" s="2" t="str">
        <f t="shared" si="44"/>
        <v>Consumables</v>
      </c>
      <c r="D651" s="9"/>
      <c r="E651" s="3" t="str">
        <f t="shared" si="43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2"/>
        <v/>
      </c>
      <c r="BY651" s="9"/>
    </row>
    <row r="652" spans="2:77" ht="15" customHeight="1">
      <c r="B652" s="2" t="str">
        <f t="shared" si="44"/>
        <v>Consumables</v>
      </c>
      <c r="D652" s="9"/>
      <c r="E652" s="3" t="str">
        <f t="shared" si="43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2"/>
        <v/>
      </c>
      <c r="BY652" s="9"/>
    </row>
    <row r="653" spans="2:77" ht="15" customHeight="1">
      <c r="B653" s="2" t="str">
        <f t="shared" si="44"/>
        <v>Consumables</v>
      </c>
      <c r="D653" s="9"/>
      <c r="E653" s="3" t="str">
        <f t="shared" si="43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2"/>
        <v/>
      </c>
      <c r="BY653" s="9"/>
    </row>
    <row r="654" spans="2:77" ht="15" customHeight="1">
      <c r="B654" s="2" t="str">
        <f t="shared" si="44"/>
        <v>Consumables</v>
      </c>
      <c r="D654" s="9"/>
      <c r="E654" s="3" t="str">
        <f t="shared" si="43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2"/>
        <v/>
      </c>
      <c r="BY654" s="9"/>
    </row>
    <row r="655" spans="2:77" ht="15" customHeight="1">
      <c r="B655" s="2" t="str">
        <f t="shared" si="44"/>
        <v>Consumables</v>
      </c>
      <c r="D655" s="9"/>
      <c r="E655" s="3" t="str">
        <f t="shared" si="43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2"/>
        <v/>
      </c>
      <c r="BY655" s="9"/>
    </row>
    <row r="656" spans="2:77" ht="15" customHeight="1">
      <c r="B656" s="2" t="str">
        <f t="shared" si="44"/>
        <v>Consumables</v>
      </c>
      <c r="D656" s="9"/>
      <c r="E656" s="3" t="str">
        <f t="shared" si="43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2"/>
        <v/>
      </c>
      <c r="BY656" s="9"/>
    </row>
    <row r="657" spans="2:77" ht="15" customHeight="1">
      <c r="B657" s="2" t="str">
        <f t="shared" si="44"/>
        <v>Consumables</v>
      </c>
      <c r="D657" s="9"/>
      <c r="E657" s="3" t="str">
        <f t="shared" si="43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2"/>
        <v/>
      </c>
      <c r="BY657" s="9"/>
    </row>
    <row r="658" spans="2:77" ht="15" customHeight="1">
      <c r="B658" s="2" t="str">
        <f t="shared" si="44"/>
        <v>Consumables</v>
      </c>
      <c r="D658" s="9"/>
      <c r="E658" s="3" t="str">
        <f t="shared" si="43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2"/>
        <v/>
      </c>
      <c r="BY658" s="9"/>
    </row>
    <row r="659" spans="2:77" ht="15" customHeight="1">
      <c r="B659" s="2" t="str">
        <f t="shared" si="44"/>
        <v>Consumables</v>
      </c>
      <c r="D659" s="9"/>
      <c r="E659" s="3" t="str">
        <f t="shared" si="43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2"/>
        <v/>
      </c>
      <c r="BY659" s="9"/>
    </row>
    <row r="660" spans="2:77" ht="15" customHeight="1">
      <c r="B660" s="2" t="str">
        <f t="shared" si="44"/>
        <v>Consumables</v>
      </c>
      <c r="D660" s="9"/>
      <c r="E660" s="3" t="str">
        <f t="shared" si="43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2"/>
        <v/>
      </c>
      <c r="BY660" s="9"/>
    </row>
    <row r="661" spans="2:77" ht="15" customHeight="1">
      <c r="B661" s="2" t="str">
        <f t="shared" si="44"/>
        <v>Consumables</v>
      </c>
      <c r="D661" s="9"/>
      <c r="E661" s="3" t="str">
        <f t="shared" si="43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2"/>
        <v/>
      </c>
      <c r="BY661" s="9"/>
    </row>
    <row r="662" spans="2:77" ht="15" customHeight="1">
      <c r="B662" s="2" t="str">
        <f t="shared" si="44"/>
        <v>Consumables</v>
      </c>
      <c r="D662" s="9"/>
      <c r="E662" s="3" t="str">
        <f t="shared" si="43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2"/>
        <v/>
      </c>
      <c r="BY662" s="9"/>
    </row>
    <row r="663" spans="2:77" ht="15" customHeight="1">
      <c r="B663" s="2" t="str">
        <f t="shared" si="44"/>
        <v>Consumables</v>
      </c>
      <c r="D663" s="9"/>
      <c r="E663" s="3" t="str">
        <f t="shared" si="43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2"/>
        <v/>
      </c>
      <c r="BY663" s="9"/>
    </row>
    <row r="664" spans="2:77" ht="15" customHeight="1">
      <c r="B664" s="2" t="str">
        <f t="shared" si="44"/>
        <v>Consumables</v>
      </c>
      <c r="D664" s="9"/>
      <c r="E664" s="3" t="str">
        <f t="shared" si="43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2"/>
        <v/>
      </c>
      <c r="BY664" s="9"/>
    </row>
    <row r="665" spans="2:77" ht="15" customHeight="1">
      <c r="B665" s="2" t="str">
        <f t="shared" si="44"/>
        <v>Consumables</v>
      </c>
      <c r="D665" s="9"/>
      <c r="E665" s="3" t="str">
        <f t="shared" si="43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2"/>
        <v/>
      </c>
      <c r="BY665" s="9"/>
    </row>
    <row r="666" spans="2:77" ht="15" customHeight="1">
      <c r="B666" s="2" t="str">
        <f t="shared" si="44"/>
        <v>Consumables</v>
      </c>
      <c r="D666" s="9"/>
      <c r="E666" s="3" t="str">
        <f t="shared" si="43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2"/>
        <v/>
      </c>
      <c r="BY666" s="9"/>
    </row>
    <row r="667" spans="2:77" ht="15" customHeight="1">
      <c r="B667" s="2" t="str">
        <f t="shared" si="44"/>
        <v>Consumables</v>
      </c>
      <c r="D667" s="9"/>
      <c r="E667" s="3" t="str">
        <f t="shared" si="43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2"/>
        <v/>
      </c>
      <c r="BY667" s="9"/>
    </row>
    <row r="668" spans="2:77" ht="15" customHeight="1">
      <c r="B668" s="2" t="str">
        <f t="shared" si="44"/>
        <v>Consumables</v>
      </c>
      <c r="D668" s="9"/>
      <c r="E668" s="3" t="str">
        <f t="shared" si="43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2"/>
        <v/>
      </c>
      <c r="BY668" s="9"/>
    </row>
    <row r="669" spans="2:77" ht="15" customHeight="1">
      <c r="B669" s="2" t="str">
        <f t="shared" si="44"/>
        <v>Consumables</v>
      </c>
      <c r="D669" s="9"/>
      <c r="E669" s="3" t="str">
        <f t="shared" si="43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2"/>
        <v/>
      </c>
      <c r="BY669" s="9"/>
    </row>
    <row r="670" spans="2:77" ht="15" customHeight="1">
      <c r="B670" s="2" t="str">
        <f t="shared" si="44"/>
        <v>Consumables</v>
      </c>
      <c r="D670" s="9"/>
      <c r="E670" s="3" t="str">
        <f t="shared" si="43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2"/>
        <v/>
      </c>
      <c r="BY670" s="9"/>
    </row>
    <row r="671" spans="2:77" ht="15" customHeight="1">
      <c r="B671" s="2" t="str">
        <f t="shared" si="44"/>
        <v>Consumables</v>
      </c>
      <c r="D671" s="9"/>
      <c r="E671" s="3" t="str">
        <f t="shared" si="43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2"/>
        <v/>
      </c>
      <c r="BY671" s="9"/>
    </row>
    <row r="672" spans="2:77" ht="15" customHeight="1">
      <c r="B672" s="2" t="str">
        <f t="shared" si="44"/>
        <v>Consumables</v>
      </c>
      <c r="D672" s="9"/>
      <c r="E672" s="3" t="str">
        <f t="shared" si="43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2"/>
        <v/>
      </c>
      <c r="BY672" s="9"/>
    </row>
    <row r="673" spans="2:77" ht="15" customHeight="1">
      <c r="B673" s="2" t="str">
        <f t="shared" si="44"/>
        <v>Consumables</v>
      </c>
      <c r="D673" s="9"/>
      <c r="E673" s="3" t="str">
        <f t="shared" si="43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2"/>
        <v/>
      </c>
      <c r="BY673" s="9"/>
    </row>
    <row r="674" spans="2:77" ht="15" customHeight="1">
      <c r="B674" s="2" t="str">
        <f t="shared" si="44"/>
        <v>Consumables</v>
      </c>
      <c r="D674" s="9"/>
      <c r="E674" s="3" t="str">
        <f t="shared" si="43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2"/>
        <v/>
      </c>
      <c r="BY674" s="9"/>
    </row>
    <row r="675" spans="2:77" ht="15" customHeight="1">
      <c r="B675" s="2" t="str">
        <f t="shared" si="44"/>
        <v>Consumables</v>
      </c>
      <c r="D675" s="9"/>
      <c r="E675" s="3" t="str">
        <f t="shared" si="43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2"/>
        <v/>
      </c>
      <c r="BY675" s="9"/>
    </row>
    <row r="676" spans="2:77" ht="15" customHeight="1">
      <c r="B676" s="2" t="str">
        <f t="shared" si="44"/>
        <v>Consumables</v>
      </c>
      <c r="D676" s="9"/>
      <c r="E676" s="3" t="str">
        <f t="shared" si="43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2"/>
        <v/>
      </c>
      <c r="BY676" s="9"/>
    </row>
    <row r="677" spans="2:77" ht="15" customHeight="1">
      <c r="B677" s="2" t="str">
        <f t="shared" si="44"/>
        <v>Consumables</v>
      </c>
      <c r="D677" s="9"/>
      <c r="E677" s="3" t="str">
        <f t="shared" si="43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ref="BV677:BV740" si="45">IF(AND(L677&lt;&gt;"true",L677&lt;&gt;"false"),A677&amp;D677&amp;L677,"")</f>
        <v/>
      </c>
      <c r="BY677" s="9"/>
    </row>
    <row r="678" spans="2:77" ht="15" customHeight="1">
      <c r="B678" s="2" t="str">
        <f t="shared" si="44"/>
        <v>Consumables</v>
      </c>
      <c r="D678" s="9"/>
      <c r="E678" s="3" t="str">
        <f t="shared" si="43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5"/>
        <v/>
      </c>
      <c r="BY678" s="9"/>
    </row>
    <row r="679" spans="2:77" ht="15" customHeight="1">
      <c r="B679" s="2" t="str">
        <f t="shared" si="44"/>
        <v>Consumables</v>
      </c>
      <c r="D679" s="9"/>
      <c r="E679" s="3" t="str">
        <f t="shared" si="43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5"/>
        <v/>
      </c>
      <c r="BY679" s="9"/>
    </row>
    <row r="680" spans="2:77" ht="15" customHeight="1">
      <c r="B680" s="2" t="str">
        <f t="shared" si="44"/>
        <v>Consumables</v>
      </c>
      <c r="D680" s="9"/>
      <c r="E680" s="3" t="str">
        <f t="shared" ref="E680:E743" si="46">IF(D680="",E679,D680)</f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5"/>
        <v/>
      </c>
      <c r="BY680" s="9"/>
    </row>
    <row r="681" spans="2:77" ht="15" customHeight="1">
      <c r="B681" s="2" t="str">
        <f t="shared" si="44"/>
        <v>Consumables</v>
      </c>
      <c r="D681" s="9"/>
      <c r="E681" s="3" t="str">
        <f t="shared" si="46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5"/>
        <v/>
      </c>
      <c r="BY681" s="9"/>
    </row>
    <row r="682" spans="2:77" ht="15" customHeight="1">
      <c r="B682" s="2" t="str">
        <f t="shared" si="44"/>
        <v>Consumables</v>
      </c>
      <c r="D682" s="9"/>
      <c r="E682" s="3" t="str">
        <f t="shared" si="46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5"/>
        <v/>
      </c>
      <c r="BY682" s="9"/>
    </row>
    <row r="683" spans="2:77" ht="15" customHeight="1">
      <c r="B683" s="2" t="str">
        <f t="shared" si="44"/>
        <v>Consumables</v>
      </c>
      <c r="D683" s="9"/>
      <c r="E683" s="3" t="str">
        <f t="shared" si="46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5"/>
        <v/>
      </c>
      <c r="BY683" s="9"/>
    </row>
    <row r="684" spans="2:77" ht="15" customHeight="1">
      <c r="B684" s="2" t="str">
        <f t="shared" si="44"/>
        <v>Consumables</v>
      </c>
      <c r="D684" s="9"/>
      <c r="E684" s="3" t="str">
        <f t="shared" si="46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5"/>
        <v/>
      </c>
      <c r="BY684" s="9"/>
    </row>
    <row r="685" spans="2:77" ht="15" customHeight="1">
      <c r="B685" s="2" t="str">
        <f t="shared" si="44"/>
        <v>Consumables</v>
      </c>
      <c r="D685" s="9"/>
      <c r="E685" s="3" t="str">
        <f t="shared" si="46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5"/>
        <v/>
      </c>
      <c r="BY685" s="9"/>
    </row>
    <row r="686" spans="2:77" ht="15" customHeight="1">
      <c r="B686" s="2" t="str">
        <f t="shared" si="44"/>
        <v>Consumables</v>
      </c>
      <c r="D686" s="9"/>
      <c r="E686" s="3" t="str">
        <f t="shared" si="46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5"/>
        <v/>
      </c>
      <c r="BY686" s="9"/>
    </row>
    <row r="687" spans="2:77" ht="15" customHeight="1">
      <c r="B687" s="2" t="str">
        <f t="shared" si="44"/>
        <v>Consumables</v>
      </c>
      <c r="D687" s="9"/>
      <c r="E687" s="3" t="str">
        <f t="shared" si="46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5"/>
        <v/>
      </c>
      <c r="BY687" s="9"/>
    </row>
    <row r="688" spans="2:77" ht="15" customHeight="1">
      <c r="B688" s="2" t="str">
        <f t="shared" si="44"/>
        <v>Consumables</v>
      </c>
      <c r="D688" s="9"/>
      <c r="E688" s="3" t="str">
        <f t="shared" si="46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5"/>
        <v/>
      </c>
      <c r="BY688" s="9"/>
    </row>
    <row r="689" spans="2:77" ht="15" customHeight="1">
      <c r="B689" s="2" t="str">
        <f t="shared" si="44"/>
        <v>Consumables</v>
      </c>
      <c r="D689" s="9"/>
      <c r="E689" s="3" t="str">
        <f t="shared" si="46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5"/>
        <v/>
      </c>
      <c r="BY689" s="9"/>
    </row>
    <row r="690" spans="2:77" ht="15" customHeight="1">
      <c r="B690" s="2" t="str">
        <f t="shared" si="44"/>
        <v>Consumables</v>
      </c>
      <c r="D690" s="9"/>
      <c r="E690" s="3" t="str">
        <f t="shared" si="46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5"/>
        <v/>
      </c>
      <c r="BY690" s="9"/>
    </row>
    <row r="691" spans="2:77" ht="15" customHeight="1">
      <c r="B691" s="2" t="str">
        <f t="shared" si="44"/>
        <v>Consumables</v>
      </c>
      <c r="D691" s="9"/>
      <c r="E691" s="3" t="str">
        <f t="shared" si="46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5"/>
        <v/>
      </c>
      <c r="BY691" s="9"/>
    </row>
    <row r="692" spans="2:77" ht="15" customHeight="1">
      <c r="B692" s="2" t="str">
        <f t="shared" si="44"/>
        <v>Consumables</v>
      </c>
      <c r="D692" s="9"/>
      <c r="E692" s="3" t="str">
        <f t="shared" si="46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5"/>
        <v/>
      </c>
      <c r="BY692" s="9"/>
    </row>
    <row r="693" spans="2:77" ht="15" customHeight="1">
      <c r="B693" s="2" t="str">
        <f t="shared" si="44"/>
        <v>Consumables</v>
      </c>
      <c r="D693" s="9"/>
      <c r="E693" s="3" t="str">
        <f t="shared" si="46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5"/>
        <v/>
      </c>
      <c r="BY693" s="9"/>
    </row>
    <row r="694" spans="2:77" ht="15" customHeight="1">
      <c r="B694" s="2" t="str">
        <f t="shared" si="44"/>
        <v>Consumables</v>
      </c>
      <c r="D694" s="9"/>
      <c r="E694" s="3" t="str">
        <f t="shared" si="46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5"/>
        <v/>
      </c>
      <c r="BY694" s="9"/>
    </row>
    <row r="695" spans="2:77" ht="15" customHeight="1">
      <c r="B695" s="2" t="str">
        <f t="shared" si="44"/>
        <v>Consumables</v>
      </c>
      <c r="D695" s="9"/>
      <c r="E695" s="3" t="str">
        <f t="shared" si="46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5"/>
        <v/>
      </c>
      <c r="BY695" s="9"/>
    </row>
    <row r="696" spans="2:77" ht="15" customHeight="1">
      <c r="B696" s="2" t="str">
        <f t="shared" si="44"/>
        <v>Consumables</v>
      </c>
      <c r="D696" s="9"/>
      <c r="E696" s="3" t="str">
        <f t="shared" si="46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5"/>
        <v/>
      </c>
      <c r="BY696" s="9"/>
    </row>
    <row r="697" spans="2:77" ht="15" customHeight="1">
      <c r="B697" s="2" t="str">
        <f t="shared" si="44"/>
        <v>Consumables</v>
      </c>
      <c r="D697" s="9"/>
      <c r="E697" s="3" t="str">
        <f t="shared" si="46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5"/>
        <v/>
      </c>
      <c r="BY697" s="9"/>
    </row>
    <row r="698" spans="2:77" ht="15" customHeight="1">
      <c r="B698" s="2" t="str">
        <f t="shared" si="44"/>
        <v>Consumables</v>
      </c>
      <c r="D698" s="9"/>
      <c r="E698" s="3" t="str">
        <f t="shared" si="46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5"/>
        <v/>
      </c>
      <c r="BY698" s="9"/>
    </row>
    <row r="699" spans="2:77" ht="15" customHeight="1">
      <c r="B699" s="2" t="str">
        <f t="shared" si="44"/>
        <v>Consumables</v>
      </c>
      <c r="D699" s="9"/>
      <c r="E699" s="3" t="str">
        <f t="shared" si="46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5"/>
        <v/>
      </c>
      <c r="BY699" s="9"/>
    </row>
    <row r="700" spans="2:77" ht="15" customHeight="1">
      <c r="B700" s="2" t="str">
        <f t="shared" si="44"/>
        <v>Consumables</v>
      </c>
      <c r="D700" s="9"/>
      <c r="E700" s="3" t="str">
        <f t="shared" si="46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5"/>
        <v/>
      </c>
      <c r="BY700" s="9"/>
    </row>
    <row r="701" spans="2:77" ht="15" customHeight="1">
      <c r="B701" s="2" t="str">
        <f t="shared" si="44"/>
        <v>Consumables</v>
      </c>
      <c r="D701" s="9"/>
      <c r="E701" s="3" t="str">
        <f t="shared" si="46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5"/>
        <v/>
      </c>
      <c r="BY701" s="9"/>
    </row>
    <row r="702" spans="2:77" ht="15" customHeight="1">
      <c r="B702" s="2" t="str">
        <f t="shared" si="44"/>
        <v>Consumables</v>
      </c>
      <c r="D702" s="9"/>
      <c r="E702" s="3" t="str">
        <f t="shared" si="46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5"/>
        <v/>
      </c>
      <c r="BY702" s="9"/>
    </row>
    <row r="703" spans="2:77" ht="15" customHeight="1">
      <c r="B703" s="2" t="str">
        <f t="shared" si="44"/>
        <v>Consumables</v>
      </c>
      <c r="D703" s="9"/>
      <c r="E703" s="3" t="str">
        <f t="shared" si="46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5"/>
        <v/>
      </c>
      <c r="BY703" s="9"/>
    </row>
    <row r="704" spans="2:77" ht="15" customHeight="1">
      <c r="B704" s="2" t="str">
        <f t="shared" si="44"/>
        <v>Consumables</v>
      </c>
      <c r="D704" s="9"/>
      <c r="E704" s="3" t="str">
        <f t="shared" si="46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5"/>
        <v/>
      </c>
      <c r="BY704" s="9"/>
    </row>
    <row r="705" spans="2:77" ht="15" customHeight="1">
      <c r="B705" s="2" t="str">
        <f t="shared" si="44"/>
        <v>Consumables</v>
      </c>
      <c r="D705" s="9"/>
      <c r="E705" s="3" t="str">
        <f t="shared" si="46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5"/>
        <v/>
      </c>
      <c r="BY705" s="9"/>
    </row>
    <row r="706" spans="2:77" ht="15" customHeight="1">
      <c r="B706" s="2" t="str">
        <f t="shared" si="44"/>
        <v>Consumables</v>
      </c>
      <c r="D706" s="9"/>
      <c r="E706" s="3" t="str">
        <f t="shared" si="46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5"/>
        <v/>
      </c>
      <c r="BY706" s="9"/>
    </row>
    <row r="707" spans="2:77" ht="15" customHeight="1">
      <c r="B707" s="2" t="str">
        <f t="shared" si="44"/>
        <v>Consumables</v>
      </c>
      <c r="D707" s="9"/>
      <c r="E707" s="3" t="str">
        <f t="shared" si="46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5"/>
        <v/>
      </c>
      <c r="BY707" s="9"/>
    </row>
    <row r="708" spans="2:77" ht="15" customHeight="1">
      <c r="B708" s="2" t="str">
        <f t="shared" si="44"/>
        <v>Consumables</v>
      </c>
      <c r="D708" s="9"/>
      <c r="E708" s="3" t="str">
        <f t="shared" si="46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5"/>
        <v/>
      </c>
      <c r="BY708" s="9"/>
    </row>
    <row r="709" spans="2:77" ht="15" customHeight="1">
      <c r="B709" s="2" t="str">
        <f t="shared" si="44"/>
        <v>Consumables</v>
      </c>
      <c r="D709" s="9"/>
      <c r="E709" s="3" t="str">
        <f t="shared" si="46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5"/>
        <v/>
      </c>
      <c r="BY709" s="9"/>
    </row>
    <row r="710" spans="2:77" ht="15" customHeight="1">
      <c r="B710" s="2" t="str">
        <f t="shared" ref="B710:B773" si="47">IF(A710="",B709,A710)</f>
        <v>Consumables</v>
      </c>
      <c r="D710" s="9"/>
      <c r="E710" s="3" t="str">
        <f t="shared" si="46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5"/>
        <v/>
      </c>
      <c r="BY710" s="9"/>
    </row>
    <row r="711" spans="2:77" ht="15" customHeight="1">
      <c r="B711" s="2" t="str">
        <f t="shared" si="47"/>
        <v>Consumables</v>
      </c>
      <c r="D711" s="9"/>
      <c r="E711" s="3" t="str">
        <f t="shared" si="46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5"/>
        <v/>
      </c>
      <c r="BY711" s="9"/>
    </row>
    <row r="712" spans="2:77" ht="15" customHeight="1">
      <c r="B712" s="2" t="str">
        <f t="shared" si="47"/>
        <v>Consumables</v>
      </c>
      <c r="D712" s="9"/>
      <c r="E712" s="3" t="str">
        <f t="shared" si="46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5"/>
        <v/>
      </c>
      <c r="BY712" s="9"/>
    </row>
    <row r="713" spans="2:77" ht="15" customHeight="1">
      <c r="B713" s="2" t="str">
        <f t="shared" si="47"/>
        <v>Consumables</v>
      </c>
      <c r="D713" s="9"/>
      <c r="E713" s="3" t="str">
        <f t="shared" si="46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5"/>
        <v/>
      </c>
      <c r="BY713" s="9"/>
    </row>
    <row r="714" spans="2:77" ht="15" customHeight="1">
      <c r="B714" s="2" t="str">
        <f t="shared" si="47"/>
        <v>Consumables</v>
      </c>
      <c r="D714" s="9"/>
      <c r="E714" s="3" t="str">
        <f t="shared" si="46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5"/>
        <v/>
      </c>
      <c r="BY714" s="9"/>
    </row>
    <row r="715" spans="2:77" ht="15" customHeight="1">
      <c r="B715" s="2" t="str">
        <f t="shared" si="47"/>
        <v>Consumables</v>
      </c>
      <c r="D715" s="9"/>
      <c r="E715" s="3" t="str">
        <f t="shared" si="46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5"/>
        <v/>
      </c>
      <c r="BY715" s="9"/>
    </row>
    <row r="716" spans="2:77" ht="15" customHeight="1">
      <c r="B716" s="2" t="str">
        <f t="shared" si="47"/>
        <v>Consumables</v>
      </c>
      <c r="D716" s="9"/>
      <c r="E716" s="3" t="str">
        <f t="shared" si="46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5"/>
        <v/>
      </c>
      <c r="BY716" s="9"/>
    </row>
    <row r="717" spans="2:77" ht="15" customHeight="1">
      <c r="B717" s="2" t="str">
        <f t="shared" si="47"/>
        <v>Consumables</v>
      </c>
      <c r="D717" s="9"/>
      <c r="E717" s="3" t="str">
        <f t="shared" si="46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5"/>
        <v/>
      </c>
      <c r="BY717" s="9"/>
    </row>
    <row r="718" spans="2:77" ht="15" customHeight="1">
      <c r="B718" s="2" t="str">
        <f t="shared" si="47"/>
        <v>Consumables</v>
      </c>
      <c r="D718" s="9"/>
      <c r="E718" s="3" t="str">
        <f t="shared" si="46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5"/>
        <v/>
      </c>
      <c r="BY718" s="9"/>
    </row>
    <row r="719" spans="2:77" ht="15" customHeight="1">
      <c r="B719" s="2" t="str">
        <f t="shared" si="47"/>
        <v>Consumables</v>
      </c>
      <c r="D719" s="9"/>
      <c r="E719" s="3" t="str">
        <f t="shared" si="46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5"/>
        <v/>
      </c>
      <c r="BY719" s="9"/>
    </row>
    <row r="720" spans="2:77" ht="15" customHeight="1">
      <c r="B720" s="2" t="str">
        <f t="shared" si="47"/>
        <v>Consumables</v>
      </c>
      <c r="D720" s="9"/>
      <c r="E720" s="3" t="str">
        <f t="shared" si="46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5"/>
        <v/>
      </c>
      <c r="BY720" s="9"/>
    </row>
    <row r="721" spans="2:77" ht="15" customHeight="1">
      <c r="B721" s="2" t="str">
        <f t="shared" si="47"/>
        <v>Consumables</v>
      </c>
      <c r="D721" s="9"/>
      <c r="E721" s="3" t="str">
        <f t="shared" si="46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5"/>
        <v/>
      </c>
      <c r="BY721" s="9"/>
    </row>
    <row r="722" spans="2:77" ht="15" customHeight="1">
      <c r="B722" s="2" t="str">
        <f t="shared" si="47"/>
        <v>Consumables</v>
      </c>
      <c r="D722" s="9"/>
      <c r="E722" s="3" t="str">
        <f t="shared" si="46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5"/>
        <v/>
      </c>
      <c r="BY722" s="9"/>
    </row>
    <row r="723" spans="2:77" ht="15" customHeight="1">
      <c r="B723" s="2" t="str">
        <f t="shared" si="47"/>
        <v>Consumables</v>
      </c>
      <c r="D723" s="9"/>
      <c r="E723" s="3" t="str">
        <f t="shared" si="46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5"/>
        <v/>
      </c>
      <c r="BY723" s="9"/>
    </row>
    <row r="724" spans="2:77" ht="15" customHeight="1">
      <c r="B724" s="2" t="str">
        <f t="shared" si="47"/>
        <v>Consumables</v>
      </c>
      <c r="D724" s="9"/>
      <c r="E724" s="3" t="str">
        <f t="shared" si="46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5"/>
        <v/>
      </c>
      <c r="BY724" s="9"/>
    </row>
    <row r="725" spans="2:77" ht="15" customHeight="1">
      <c r="B725" s="2" t="str">
        <f t="shared" si="47"/>
        <v>Consumables</v>
      </c>
      <c r="D725" s="9"/>
      <c r="E725" s="3" t="str">
        <f t="shared" si="46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5"/>
        <v/>
      </c>
      <c r="BY725" s="9"/>
    </row>
    <row r="726" spans="2:77" ht="15" customHeight="1">
      <c r="B726" s="2" t="str">
        <f t="shared" si="47"/>
        <v>Consumables</v>
      </c>
      <c r="D726" s="9"/>
      <c r="E726" s="3" t="str">
        <f t="shared" si="46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5"/>
        <v/>
      </c>
      <c r="BY726" s="9"/>
    </row>
    <row r="727" spans="2:77" ht="15" customHeight="1">
      <c r="B727" s="2" t="str">
        <f t="shared" si="47"/>
        <v>Consumables</v>
      </c>
      <c r="D727" s="9"/>
      <c r="E727" s="3" t="str">
        <f t="shared" si="46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5"/>
        <v/>
      </c>
      <c r="BY727" s="9"/>
    </row>
    <row r="728" spans="2:77" ht="15" customHeight="1">
      <c r="B728" s="2" t="str">
        <f t="shared" si="47"/>
        <v>Consumables</v>
      </c>
      <c r="D728" s="9"/>
      <c r="E728" s="3" t="str">
        <f t="shared" si="46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5"/>
        <v/>
      </c>
      <c r="BY728" s="9"/>
    </row>
    <row r="729" spans="2:77" ht="15" customHeight="1">
      <c r="B729" s="2" t="str">
        <f t="shared" si="47"/>
        <v>Consumables</v>
      </c>
      <c r="D729" s="9"/>
      <c r="E729" s="3" t="str">
        <f t="shared" si="46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5"/>
        <v/>
      </c>
      <c r="BY729" s="9"/>
    </row>
    <row r="730" spans="2:77" ht="15" customHeight="1">
      <c r="B730" s="2" t="str">
        <f t="shared" si="47"/>
        <v>Consumables</v>
      </c>
      <c r="D730" s="9"/>
      <c r="E730" s="3" t="str">
        <f t="shared" si="46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5"/>
        <v/>
      </c>
      <c r="BY730" s="9"/>
    </row>
    <row r="731" spans="2:77" ht="15" customHeight="1">
      <c r="B731" s="2" t="str">
        <f t="shared" si="47"/>
        <v>Consumables</v>
      </c>
      <c r="D731" s="9"/>
      <c r="E731" s="3" t="str">
        <f t="shared" si="46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5"/>
        <v/>
      </c>
      <c r="BY731" s="9"/>
    </row>
    <row r="732" spans="2:77" ht="15" customHeight="1">
      <c r="B732" s="2" t="str">
        <f t="shared" si="47"/>
        <v>Consumables</v>
      </c>
      <c r="D732" s="9"/>
      <c r="E732" s="3" t="str">
        <f t="shared" si="46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5"/>
        <v/>
      </c>
      <c r="BY732" s="9"/>
    </row>
    <row r="733" spans="2:77" ht="15" customHeight="1">
      <c r="B733" s="2" t="str">
        <f t="shared" si="47"/>
        <v>Consumables</v>
      </c>
      <c r="D733" s="9"/>
      <c r="E733" s="3" t="str">
        <f t="shared" si="46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5"/>
        <v/>
      </c>
      <c r="BY733" s="9"/>
    </row>
    <row r="734" spans="2:77" ht="15" customHeight="1">
      <c r="B734" s="2" t="str">
        <f t="shared" si="47"/>
        <v>Consumables</v>
      </c>
      <c r="D734" s="9"/>
      <c r="E734" s="3" t="str">
        <f t="shared" si="46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5"/>
        <v/>
      </c>
      <c r="BY734" s="9"/>
    </row>
    <row r="735" spans="2:77" ht="15" customHeight="1">
      <c r="B735" s="2" t="str">
        <f t="shared" si="47"/>
        <v>Consumables</v>
      </c>
      <c r="D735" s="9"/>
      <c r="E735" s="3" t="str">
        <f t="shared" si="46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5"/>
        <v/>
      </c>
      <c r="BY735" s="9"/>
    </row>
    <row r="736" spans="2:77" ht="15" customHeight="1">
      <c r="B736" s="2" t="str">
        <f t="shared" si="47"/>
        <v>Consumables</v>
      </c>
      <c r="D736" s="9"/>
      <c r="E736" s="3" t="str">
        <f t="shared" si="46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5"/>
        <v/>
      </c>
      <c r="BY736" s="9"/>
    </row>
    <row r="737" spans="2:77" ht="15" customHeight="1">
      <c r="B737" s="2" t="str">
        <f t="shared" si="47"/>
        <v>Consumables</v>
      </c>
      <c r="D737" s="9"/>
      <c r="E737" s="3" t="str">
        <f t="shared" si="46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5"/>
        <v/>
      </c>
      <c r="BY737" s="9"/>
    </row>
    <row r="738" spans="2:77" ht="15" customHeight="1">
      <c r="B738" s="2" t="str">
        <f t="shared" si="47"/>
        <v>Consumables</v>
      </c>
      <c r="D738" s="9"/>
      <c r="E738" s="3" t="str">
        <f t="shared" si="46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5"/>
        <v/>
      </c>
      <c r="BY738" s="9"/>
    </row>
    <row r="739" spans="2:77" ht="15" customHeight="1">
      <c r="B739" s="2" t="str">
        <f t="shared" si="47"/>
        <v>Consumables</v>
      </c>
      <c r="D739" s="9"/>
      <c r="E739" s="3" t="str">
        <f t="shared" si="46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5"/>
        <v/>
      </c>
      <c r="BY739" s="9"/>
    </row>
    <row r="740" spans="2:77" ht="15" customHeight="1">
      <c r="B740" s="2" t="str">
        <f t="shared" si="47"/>
        <v>Consumables</v>
      </c>
      <c r="D740" s="9"/>
      <c r="E740" s="3" t="str">
        <f t="shared" si="46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5"/>
        <v/>
      </c>
      <c r="BY740" s="9"/>
    </row>
    <row r="741" spans="2:77" ht="15" customHeight="1">
      <c r="B741" s="2" t="str">
        <f t="shared" si="47"/>
        <v>Consumables</v>
      </c>
      <c r="D741" s="9"/>
      <c r="E741" s="3" t="str">
        <f t="shared" si="46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ref="BV741:BV804" si="48">IF(AND(L741&lt;&gt;"true",L741&lt;&gt;"false"),A741&amp;D741&amp;L741,"")</f>
        <v/>
      </c>
      <c r="BY741" s="9"/>
    </row>
    <row r="742" spans="2:77" ht="15" customHeight="1">
      <c r="B742" s="2" t="str">
        <f t="shared" si="47"/>
        <v>Consumables</v>
      </c>
      <c r="D742" s="9"/>
      <c r="E742" s="3" t="str">
        <f t="shared" si="46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8"/>
        <v/>
      </c>
      <c r="BY742" s="9"/>
    </row>
    <row r="743" spans="2:77" ht="15" customHeight="1">
      <c r="B743" s="2" t="str">
        <f t="shared" si="47"/>
        <v>Consumables</v>
      </c>
      <c r="D743" s="9"/>
      <c r="E743" s="3" t="str">
        <f t="shared" si="46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8"/>
        <v/>
      </c>
      <c r="BY743" s="9"/>
    </row>
    <row r="744" spans="2:77" ht="15" customHeight="1">
      <c r="B744" s="2" t="str">
        <f t="shared" si="47"/>
        <v>Consumables</v>
      </c>
      <c r="D744" s="9"/>
      <c r="E744" s="3" t="str">
        <f t="shared" ref="E744:E807" si="49">IF(D744="",E743,D744)</f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8"/>
        <v/>
      </c>
      <c r="BY744" s="9"/>
    </row>
    <row r="745" spans="2:77" ht="15" customHeight="1">
      <c r="B745" s="2" t="str">
        <f t="shared" si="47"/>
        <v>Consumables</v>
      </c>
      <c r="D745" s="9"/>
      <c r="E745" s="3" t="str">
        <f t="shared" si="49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8"/>
        <v/>
      </c>
      <c r="BY745" s="9"/>
    </row>
    <row r="746" spans="2:77" ht="15" customHeight="1">
      <c r="B746" s="2" t="str">
        <f t="shared" si="47"/>
        <v>Consumables</v>
      </c>
      <c r="D746" s="9"/>
      <c r="E746" s="3" t="str">
        <f t="shared" si="49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8"/>
        <v/>
      </c>
      <c r="BY746" s="9"/>
    </row>
    <row r="747" spans="2:77" ht="15" customHeight="1">
      <c r="B747" s="2" t="str">
        <f t="shared" si="47"/>
        <v>Consumables</v>
      </c>
      <c r="D747" s="9"/>
      <c r="E747" s="3" t="str">
        <f t="shared" si="49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8"/>
        <v/>
      </c>
      <c r="BY747" s="9"/>
    </row>
    <row r="748" spans="2:77" ht="15" customHeight="1">
      <c r="B748" s="2" t="str">
        <f t="shared" si="47"/>
        <v>Consumables</v>
      </c>
      <c r="D748" s="9"/>
      <c r="E748" s="3" t="str">
        <f t="shared" si="49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8"/>
        <v/>
      </c>
      <c r="BY748" s="9"/>
    </row>
    <row r="749" spans="2:77" ht="15" customHeight="1">
      <c r="B749" s="2" t="str">
        <f t="shared" si="47"/>
        <v>Consumables</v>
      </c>
      <c r="D749" s="9"/>
      <c r="E749" s="3" t="str">
        <f t="shared" si="49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8"/>
        <v/>
      </c>
      <c r="BY749" s="9"/>
    </row>
    <row r="750" spans="2:77" ht="15" customHeight="1">
      <c r="B750" s="2" t="str">
        <f t="shared" si="47"/>
        <v>Consumables</v>
      </c>
      <c r="D750" s="9"/>
      <c r="E750" s="3" t="str">
        <f t="shared" si="49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8"/>
        <v/>
      </c>
      <c r="BY750" s="9"/>
    </row>
    <row r="751" spans="2:77" ht="15" customHeight="1">
      <c r="B751" s="2" t="str">
        <f t="shared" si="47"/>
        <v>Consumables</v>
      </c>
      <c r="D751" s="9"/>
      <c r="E751" s="3" t="str">
        <f t="shared" si="49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8"/>
        <v/>
      </c>
      <c r="BY751" s="9"/>
    </row>
    <row r="752" spans="2:77" ht="15" customHeight="1">
      <c r="B752" s="2" t="str">
        <f t="shared" si="47"/>
        <v>Consumables</v>
      </c>
      <c r="D752" s="9"/>
      <c r="E752" s="3" t="str">
        <f t="shared" si="49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8"/>
        <v/>
      </c>
      <c r="BY752" s="9"/>
    </row>
    <row r="753" spans="2:77" ht="15" customHeight="1">
      <c r="B753" s="2" t="str">
        <f t="shared" si="47"/>
        <v>Consumables</v>
      </c>
      <c r="D753" s="9"/>
      <c r="E753" s="3" t="str">
        <f t="shared" si="49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8"/>
        <v/>
      </c>
      <c r="BY753" s="9"/>
    </row>
    <row r="754" spans="2:77" ht="15" customHeight="1">
      <c r="B754" s="2" t="str">
        <f t="shared" si="47"/>
        <v>Consumables</v>
      </c>
      <c r="D754" s="9"/>
      <c r="E754" s="3" t="str">
        <f t="shared" si="49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8"/>
        <v/>
      </c>
      <c r="BY754" s="9"/>
    </row>
    <row r="755" spans="2:77" ht="15" customHeight="1">
      <c r="B755" s="2" t="str">
        <f t="shared" si="47"/>
        <v>Consumables</v>
      </c>
      <c r="D755" s="9"/>
      <c r="E755" s="3" t="str">
        <f t="shared" si="49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8"/>
        <v/>
      </c>
      <c r="BY755" s="9"/>
    </row>
    <row r="756" spans="2:77" ht="15" customHeight="1">
      <c r="B756" s="2" t="str">
        <f t="shared" si="47"/>
        <v>Consumables</v>
      </c>
      <c r="D756" s="9"/>
      <c r="E756" s="3" t="str">
        <f t="shared" si="49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8"/>
        <v/>
      </c>
      <c r="BY756" s="9"/>
    </row>
    <row r="757" spans="2:77" ht="15" customHeight="1">
      <c r="B757" s="2" t="str">
        <f t="shared" si="47"/>
        <v>Consumables</v>
      </c>
      <c r="D757" s="9"/>
      <c r="E757" s="3" t="str">
        <f t="shared" si="49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8"/>
        <v/>
      </c>
      <c r="BY757" s="9"/>
    </row>
    <row r="758" spans="2:77" ht="15" customHeight="1">
      <c r="B758" s="2" t="str">
        <f t="shared" si="47"/>
        <v>Consumables</v>
      </c>
      <c r="D758" s="9"/>
      <c r="E758" s="3" t="str">
        <f t="shared" si="49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8"/>
        <v/>
      </c>
      <c r="BY758" s="9"/>
    </row>
    <row r="759" spans="2:77" ht="15" customHeight="1">
      <c r="B759" s="2" t="str">
        <f t="shared" si="47"/>
        <v>Consumables</v>
      </c>
      <c r="D759" s="9"/>
      <c r="E759" s="3" t="str">
        <f t="shared" si="49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8"/>
        <v/>
      </c>
      <c r="BY759" s="9"/>
    </row>
    <row r="760" spans="2:77" ht="15" customHeight="1">
      <c r="B760" s="2" t="str">
        <f t="shared" si="47"/>
        <v>Consumables</v>
      </c>
      <c r="D760" s="9"/>
      <c r="E760" s="3" t="str">
        <f t="shared" si="49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8"/>
        <v/>
      </c>
    </row>
    <row r="761" spans="2:77" ht="15" customHeight="1">
      <c r="B761" s="2" t="str">
        <f t="shared" si="47"/>
        <v>Consumables</v>
      </c>
      <c r="D761" s="9"/>
      <c r="E761" s="3" t="str">
        <f t="shared" si="49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8"/>
        <v/>
      </c>
    </row>
    <row r="762" spans="2:77" ht="15" customHeight="1">
      <c r="B762" s="2" t="str">
        <f t="shared" si="47"/>
        <v>Consumables</v>
      </c>
      <c r="D762" s="9"/>
      <c r="E762" s="3" t="str">
        <f t="shared" si="49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8"/>
        <v/>
      </c>
    </row>
    <row r="763" spans="2:77" ht="15" customHeight="1">
      <c r="B763" s="2" t="str">
        <f t="shared" si="47"/>
        <v>Consumables</v>
      </c>
      <c r="D763" s="9"/>
      <c r="E763" s="3" t="str">
        <f t="shared" si="49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8"/>
        <v/>
      </c>
    </row>
    <row r="764" spans="2:77" ht="15" customHeight="1">
      <c r="B764" s="2" t="str">
        <f t="shared" si="47"/>
        <v>Consumables</v>
      </c>
      <c r="D764" s="9"/>
      <c r="E764" s="3" t="str">
        <f t="shared" si="49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8"/>
        <v/>
      </c>
    </row>
    <row r="765" spans="2:77" ht="15" customHeight="1">
      <c r="B765" s="2" t="str">
        <f t="shared" si="47"/>
        <v>Consumables</v>
      </c>
      <c r="D765" s="9"/>
      <c r="E765" s="3" t="str">
        <f t="shared" si="49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8"/>
        <v/>
      </c>
    </row>
    <row r="766" spans="2:77" ht="15" customHeight="1">
      <c r="B766" s="2" t="str">
        <f t="shared" si="47"/>
        <v>Consumables</v>
      </c>
      <c r="D766" s="9"/>
      <c r="E766" s="3" t="str">
        <f t="shared" si="49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8"/>
        <v/>
      </c>
    </row>
    <row r="767" spans="2:77" ht="15" customHeight="1">
      <c r="B767" s="2" t="str">
        <f t="shared" si="47"/>
        <v>Consumables</v>
      </c>
      <c r="D767" s="9"/>
      <c r="E767" s="3" t="str">
        <f t="shared" si="49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8"/>
        <v/>
      </c>
    </row>
    <row r="768" spans="2:77" ht="15" customHeight="1">
      <c r="B768" s="2" t="str">
        <f t="shared" si="47"/>
        <v>Consumables</v>
      </c>
      <c r="D768" s="9"/>
      <c r="E768" s="3" t="str">
        <f t="shared" si="49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8"/>
        <v/>
      </c>
    </row>
    <row r="769" spans="2:74" ht="15" customHeight="1">
      <c r="B769" s="2" t="str">
        <f t="shared" si="47"/>
        <v>Consumables</v>
      </c>
      <c r="D769" s="9"/>
      <c r="E769" s="3" t="str">
        <f t="shared" si="49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8"/>
        <v/>
      </c>
    </row>
    <row r="770" spans="2:74" ht="15" customHeight="1">
      <c r="B770" s="2" t="str">
        <f t="shared" si="47"/>
        <v>Consumables</v>
      </c>
      <c r="D770" s="9"/>
      <c r="E770" s="3" t="str">
        <f t="shared" si="49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8"/>
        <v/>
      </c>
    </row>
    <row r="771" spans="2:74" ht="15" customHeight="1">
      <c r="B771" s="2" t="str">
        <f t="shared" si="47"/>
        <v>Consumables</v>
      </c>
      <c r="D771" s="9"/>
      <c r="E771" s="3" t="str">
        <f t="shared" si="49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8"/>
        <v/>
      </c>
    </row>
    <row r="772" spans="2:74" ht="15" customHeight="1">
      <c r="B772" s="2" t="str">
        <f t="shared" si="47"/>
        <v>Consumables</v>
      </c>
      <c r="D772" s="9"/>
      <c r="E772" s="3" t="str">
        <f t="shared" si="49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8"/>
        <v/>
      </c>
    </row>
    <row r="773" spans="2:74" ht="15" customHeight="1">
      <c r="B773" s="2" t="str">
        <f t="shared" si="47"/>
        <v>Consumables</v>
      </c>
      <c r="D773" s="9"/>
      <c r="E773" s="3" t="str">
        <f t="shared" si="49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8"/>
        <v/>
      </c>
    </row>
    <row r="774" spans="2:74" ht="15" customHeight="1">
      <c r="B774" s="2" t="str">
        <f t="shared" ref="B774:B837" si="50">IF(A774="",B773,A774)</f>
        <v>Consumables</v>
      </c>
      <c r="D774" s="9"/>
      <c r="E774" s="3" t="str">
        <f t="shared" si="49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8"/>
        <v/>
      </c>
    </row>
    <row r="775" spans="2:74" ht="15" customHeight="1">
      <c r="B775" s="2" t="str">
        <f t="shared" si="50"/>
        <v>Consumables</v>
      </c>
      <c r="D775" s="9"/>
      <c r="E775" s="3" t="str">
        <f t="shared" si="49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8"/>
        <v/>
      </c>
    </row>
    <row r="776" spans="2:74" ht="15" customHeight="1">
      <c r="B776" s="2" t="str">
        <f t="shared" si="50"/>
        <v>Consumables</v>
      </c>
      <c r="D776" s="9"/>
      <c r="E776" s="3" t="str">
        <f t="shared" si="49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8"/>
        <v/>
      </c>
    </row>
    <row r="777" spans="2:74" ht="15" customHeight="1">
      <c r="B777" s="2" t="str">
        <f t="shared" si="50"/>
        <v>Consumables</v>
      </c>
      <c r="D777" s="9"/>
      <c r="E777" s="3" t="str">
        <f t="shared" si="49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8"/>
        <v/>
      </c>
    </row>
    <row r="778" spans="2:74" ht="15" customHeight="1">
      <c r="B778" s="2" t="str">
        <f t="shared" si="50"/>
        <v>Consumables</v>
      </c>
      <c r="D778" s="9"/>
      <c r="E778" s="3" t="str">
        <f t="shared" si="49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8"/>
        <v/>
      </c>
    </row>
    <row r="779" spans="2:74" ht="15" customHeight="1">
      <c r="B779" s="2" t="str">
        <f t="shared" si="50"/>
        <v>Consumables</v>
      </c>
      <c r="D779" s="9"/>
      <c r="E779" s="3" t="str">
        <f t="shared" si="49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8"/>
        <v/>
      </c>
    </row>
    <row r="780" spans="2:74" ht="15" customHeight="1">
      <c r="B780" s="2" t="str">
        <f t="shared" si="50"/>
        <v>Consumables</v>
      </c>
      <c r="D780" s="9"/>
      <c r="E780" s="3" t="str">
        <f t="shared" si="49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8"/>
        <v/>
      </c>
    </row>
    <row r="781" spans="2:74" ht="15" customHeight="1">
      <c r="B781" s="2" t="str">
        <f t="shared" si="50"/>
        <v>Consumables</v>
      </c>
      <c r="D781" s="9"/>
      <c r="E781" s="3" t="str">
        <f t="shared" si="49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8"/>
        <v/>
      </c>
    </row>
    <row r="782" spans="2:74" ht="15" customHeight="1">
      <c r="B782" s="2" t="str">
        <f t="shared" si="50"/>
        <v>Consumables</v>
      </c>
      <c r="D782" s="9"/>
      <c r="E782" s="3" t="str">
        <f t="shared" si="49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8"/>
        <v/>
      </c>
    </row>
    <row r="783" spans="2:74" ht="15" customHeight="1">
      <c r="B783" s="2" t="str">
        <f t="shared" si="50"/>
        <v>Consumables</v>
      </c>
      <c r="D783" s="9"/>
      <c r="E783" s="3" t="str">
        <f t="shared" si="49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8"/>
        <v/>
      </c>
    </row>
    <row r="784" spans="2:74" ht="15" customHeight="1">
      <c r="B784" s="2" t="str">
        <f t="shared" si="50"/>
        <v>Consumables</v>
      </c>
      <c r="D784" s="9"/>
      <c r="E784" s="3" t="str">
        <f t="shared" si="49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8"/>
        <v/>
      </c>
    </row>
    <row r="785" spans="2:74" ht="15" customHeight="1">
      <c r="B785" s="2" t="str">
        <f t="shared" si="50"/>
        <v>Consumables</v>
      </c>
      <c r="D785" s="9"/>
      <c r="E785" s="3" t="str">
        <f t="shared" si="49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8"/>
        <v/>
      </c>
    </row>
    <row r="786" spans="2:74" ht="15" customHeight="1">
      <c r="B786" s="2" t="str">
        <f t="shared" si="50"/>
        <v>Consumables</v>
      </c>
      <c r="D786" s="9"/>
      <c r="E786" s="3" t="str">
        <f t="shared" si="49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8"/>
        <v/>
      </c>
    </row>
    <row r="787" spans="2:74" ht="15" customHeight="1">
      <c r="B787" s="2" t="str">
        <f t="shared" si="50"/>
        <v>Consumables</v>
      </c>
      <c r="D787" s="9"/>
      <c r="E787" s="3" t="str">
        <f t="shared" si="49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8"/>
        <v/>
      </c>
    </row>
    <row r="788" spans="2:74" ht="15" customHeight="1">
      <c r="B788" s="2" t="str">
        <f t="shared" si="50"/>
        <v>Consumables</v>
      </c>
      <c r="D788" s="9"/>
      <c r="E788" s="3" t="str">
        <f t="shared" si="49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8"/>
        <v/>
      </c>
    </row>
    <row r="789" spans="2:74" ht="15" customHeight="1">
      <c r="B789" s="2" t="str">
        <f t="shared" si="50"/>
        <v>Consumables</v>
      </c>
      <c r="D789" s="9"/>
      <c r="E789" s="3" t="str">
        <f t="shared" si="49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8"/>
        <v/>
      </c>
    </row>
    <row r="790" spans="2:74" ht="15" customHeight="1">
      <c r="B790" s="2" t="str">
        <f t="shared" si="50"/>
        <v>Consumables</v>
      </c>
      <c r="D790" s="9"/>
      <c r="E790" s="3" t="str">
        <f t="shared" si="49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8"/>
        <v/>
      </c>
    </row>
    <row r="791" spans="2:74" ht="15" customHeight="1">
      <c r="B791" s="2" t="str">
        <f t="shared" si="50"/>
        <v>Consumables</v>
      </c>
      <c r="D791" s="9"/>
      <c r="E791" s="3" t="str">
        <f t="shared" si="49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8"/>
        <v/>
      </c>
    </row>
    <row r="792" spans="2:74" ht="15" customHeight="1">
      <c r="B792" s="2" t="str">
        <f t="shared" si="50"/>
        <v>Consumables</v>
      </c>
      <c r="D792" s="9"/>
      <c r="E792" s="3" t="str">
        <f t="shared" si="49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8"/>
        <v/>
      </c>
    </row>
    <row r="793" spans="2:74" ht="15" customHeight="1">
      <c r="B793" s="2" t="str">
        <f t="shared" si="50"/>
        <v>Consumables</v>
      </c>
      <c r="D793" s="9"/>
      <c r="E793" s="3" t="str">
        <f t="shared" si="49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8"/>
        <v/>
      </c>
    </row>
    <row r="794" spans="2:74" ht="15" customHeight="1">
      <c r="B794" s="2" t="str">
        <f t="shared" si="50"/>
        <v>Consumables</v>
      </c>
      <c r="D794" s="9"/>
      <c r="E794" s="3" t="str">
        <f t="shared" si="49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8"/>
        <v/>
      </c>
    </row>
    <row r="795" spans="2:74" ht="15" customHeight="1">
      <c r="B795" s="2" t="str">
        <f t="shared" si="50"/>
        <v>Consumables</v>
      </c>
      <c r="D795" s="9"/>
      <c r="E795" s="3" t="str">
        <f t="shared" si="49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8"/>
        <v/>
      </c>
    </row>
    <row r="796" spans="2:74" ht="15" customHeight="1">
      <c r="B796" s="2" t="str">
        <f t="shared" si="50"/>
        <v>Consumables</v>
      </c>
      <c r="D796" s="9"/>
      <c r="E796" s="3" t="str">
        <f t="shared" si="49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8"/>
        <v/>
      </c>
    </row>
    <row r="797" spans="2:74" ht="15" customHeight="1">
      <c r="B797" s="2" t="str">
        <f t="shared" si="50"/>
        <v>Consumables</v>
      </c>
      <c r="D797" s="9"/>
      <c r="E797" s="3" t="str">
        <f t="shared" si="49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8"/>
        <v/>
      </c>
    </row>
    <row r="798" spans="2:74" ht="15" customHeight="1">
      <c r="B798" s="2" t="str">
        <f t="shared" si="50"/>
        <v>Consumables</v>
      </c>
      <c r="D798" s="9"/>
      <c r="E798" s="3" t="str">
        <f t="shared" si="49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8"/>
        <v/>
      </c>
    </row>
    <row r="799" spans="2:74" ht="15" customHeight="1">
      <c r="B799" s="2" t="str">
        <f t="shared" si="50"/>
        <v>Consumables</v>
      </c>
      <c r="D799" s="9"/>
      <c r="E799" s="3" t="str">
        <f t="shared" si="49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8"/>
        <v/>
      </c>
    </row>
    <row r="800" spans="2:74" ht="15" customHeight="1">
      <c r="B800" s="2" t="str">
        <f t="shared" si="50"/>
        <v>Consumables</v>
      </c>
      <c r="D800" s="9"/>
      <c r="E800" s="3" t="str">
        <f t="shared" si="49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8"/>
        <v/>
      </c>
    </row>
    <row r="801" spans="2:74" ht="15" customHeight="1">
      <c r="B801" s="2" t="str">
        <f t="shared" si="50"/>
        <v>Consumables</v>
      </c>
      <c r="D801" s="9"/>
      <c r="E801" s="3" t="str">
        <f t="shared" si="49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8"/>
        <v/>
      </c>
    </row>
    <row r="802" spans="2:74" ht="15" customHeight="1">
      <c r="B802" s="2" t="str">
        <f t="shared" si="50"/>
        <v>Consumables</v>
      </c>
      <c r="D802" s="9"/>
      <c r="E802" s="3" t="str">
        <f t="shared" si="49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8"/>
        <v/>
      </c>
    </row>
    <row r="803" spans="2:74" ht="15" customHeight="1">
      <c r="B803" s="2" t="str">
        <f t="shared" si="50"/>
        <v>Consumables</v>
      </c>
      <c r="D803" s="9"/>
      <c r="E803" s="3" t="str">
        <f t="shared" si="49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8"/>
        <v/>
      </c>
    </row>
    <row r="804" spans="2:74" ht="15" customHeight="1">
      <c r="B804" s="2" t="str">
        <f t="shared" si="50"/>
        <v>Consumables</v>
      </c>
      <c r="D804" s="9"/>
      <c r="E804" s="3" t="str">
        <f t="shared" si="49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8"/>
        <v/>
      </c>
    </row>
    <row r="805" spans="2:74" ht="15" customHeight="1">
      <c r="B805" s="2" t="str">
        <f t="shared" si="50"/>
        <v>Consumables</v>
      </c>
      <c r="D805" s="9"/>
      <c r="E805" s="3" t="str">
        <f t="shared" si="49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ref="BV805:BV868" si="51">IF(AND(L805&lt;&gt;"true",L805&lt;&gt;"false"),A805&amp;D805&amp;L805,"")</f>
        <v/>
      </c>
    </row>
    <row r="806" spans="2:74" ht="15" customHeight="1">
      <c r="B806" s="2" t="str">
        <f t="shared" si="50"/>
        <v>Consumables</v>
      </c>
      <c r="D806" s="9"/>
      <c r="E806" s="3" t="str">
        <f t="shared" si="49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1"/>
        <v/>
      </c>
    </row>
    <row r="807" spans="2:74" ht="15" customHeight="1">
      <c r="B807" s="2" t="str">
        <f t="shared" si="50"/>
        <v>Consumables</v>
      </c>
      <c r="D807" s="9"/>
      <c r="E807" s="3" t="str">
        <f t="shared" si="49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1"/>
        <v/>
      </c>
    </row>
    <row r="808" spans="2:74" ht="15" customHeight="1">
      <c r="B808" s="2" t="str">
        <f t="shared" si="50"/>
        <v>Consumables</v>
      </c>
      <c r="D808" s="9"/>
      <c r="E808" s="3" t="str">
        <f t="shared" ref="E808:E871" si="52">IF(D808="",E807,D808)</f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1"/>
        <v/>
      </c>
    </row>
    <row r="809" spans="2:74" ht="15" customHeight="1">
      <c r="B809" s="2" t="str">
        <f t="shared" si="50"/>
        <v>Consumables</v>
      </c>
      <c r="D809" s="9"/>
      <c r="E809" s="3" t="str">
        <f t="shared" si="52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1"/>
        <v/>
      </c>
    </row>
    <row r="810" spans="2:74" ht="15" customHeight="1">
      <c r="B810" s="2" t="str">
        <f t="shared" si="50"/>
        <v>Consumables</v>
      </c>
      <c r="D810" s="9"/>
      <c r="E810" s="3" t="str">
        <f t="shared" si="52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1"/>
        <v/>
      </c>
    </row>
    <row r="811" spans="2:74" ht="15" customHeight="1">
      <c r="B811" s="2" t="str">
        <f t="shared" si="50"/>
        <v>Consumables</v>
      </c>
      <c r="D811" s="9"/>
      <c r="E811" s="3" t="str">
        <f t="shared" si="52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1"/>
        <v/>
      </c>
    </row>
    <row r="812" spans="2:74" ht="15" customHeight="1">
      <c r="B812" s="2" t="str">
        <f t="shared" si="50"/>
        <v>Consumables</v>
      </c>
      <c r="D812" s="9"/>
      <c r="E812" s="3" t="str">
        <f t="shared" si="52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1"/>
        <v/>
      </c>
    </row>
    <row r="813" spans="2:74" ht="15" customHeight="1">
      <c r="B813" s="2" t="str">
        <f t="shared" si="50"/>
        <v>Consumables</v>
      </c>
      <c r="D813" s="9"/>
      <c r="E813" s="3" t="str">
        <f t="shared" si="52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1"/>
        <v/>
      </c>
    </row>
    <row r="814" spans="2:74" ht="15" customHeight="1">
      <c r="B814" s="2" t="str">
        <f t="shared" si="50"/>
        <v>Consumables</v>
      </c>
      <c r="D814" s="9"/>
      <c r="E814" s="3" t="str">
        <f t="shared" si="52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1"/>
        <v/>
      </c>
    </row>
    <row r="815" spans="2:74" ht="15" customHeight="1">
      <c r="B815" s="2" t="str">
        <f t="shared" si="50"/>
        <v>Consumables</v>
      </c>
      <c r="D815" s="9"/>
      <c r="E815" s="3" t="str">
        <f t="shared" si="52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1"/>
        <v/>
      </c>
    </row>
    <row r="816" spans="2:74" ht="15" customHeight="1">
      <c r="B816" s="2" t="str">
        <f t="shared" si="50"/>
        <v>Consumables</v>
      </c>
      <c r="D816" s="9"/>
      <c r="E816" s="3" t="str">
        <f t="shared" si="52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1"/>
        <v/>
      </c>
    </row>
    <row r="817" spans="2:74" ht="15" customHeight="1">
      <c r="B817" s="2" t="str">
        <f t="shared" si="50"/>
        <v>Consumables</v>
      </c>
      <c r="D817" s="9"/>
      <c r="E817" s="3" t="str">
        <f t="shared" si="52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1"/>
        <v/>
      </c>
    </row>
    <row r="818" spans="2:74" ht="15" customHeight="1">
      <c r="B818" s="2" t="str">
        <f t="shared" si="50"/>
        <v>Consumables</v>
      </c>
      <c r="D818" s="9"/>
      <c r="E818" s="3" t="str">
        <f t="shared" si="52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1"/>
        <v/>
      </c>
    </row>
    <row r="819" spans="2:74" ht="15" customHeight="1">
      <c r="B819" s="2" t="str">
        <f t="shared" si="50"/>
        <v>Consumables</v>
      </c>
      <c r="D819" s="9"/>
      <c r="E819" s="3" t="str">
        <f t="shared" si="52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1"/>
        <v/>
      </c>
    </row>
    <row r="820" spans="2:74" ht="15" customHeight="1">
      <c r="B820" s="2" t="str">
        <f t="shared" si="50"/>
        <v>Consumables</v>
      </c>
      <c r="D820" s="9"/>
      <c r="E820" s="3" t="str">
        <f t="shared" si="52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1"/>
        <v/>
      </c>
    </row>
    <row r="821" spans="2:74" ht="15" customHeight="1">
      <c r="B821" s="2" t="str">
        <f t="shared" si="50"/>
        <v>Consumables</v>
      </c>
      <c r="D821" s="9"/>
      <c r="E821" s="3" t="str">
        <f t="shared" si="52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1"/>
        <v/>
      </c>
    </row>
    <row r="822" spans="2:74" ht="15" customHeight="1">
      <c r="B822" s="2" t="str">
        <f t="shared" si="50"/>
        <v>Consumables</v>
      </c>
      <c r="D822" s="9"/>
      <c r="E822" s="3" t="str">
        <f t="shared" si="52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1"/>
        <v/>
      </c>
    </row>
    <row r="823" spans="2:74" ht="15" customHeight="1">
      <c r="B823" s="2" t="str">
        <f t="shared" si="50"/>
        <v>Consumables</v>
      </c>
      <c r="D823" s="9"/>
      <c r="E823" s="3" t="str">
        <f t="shared" si="52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1"/>
        <v/>
      </c>
    </row>
    <row r="824" spans="2:74" ht="15" customHeight="1">
      <c r="B824" s="2" t="str">
        <f t="shared" si="50"/>
        <v>Consumables</v>
      </c>
      <c r="D824" s="9"/>
      <c r="E824" s="3" t="str">
        <f t="shared" si="52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1"/>
        <v/>
      </c>
    </row>
    <row r="825" spans="2:74" ht="15" customHeight="1">
      <c r="B825" s="2" t="str">
        <f t="shared" si="50"/>
        <v>Consumables</v>
      </c>
      <c r="D825" s="9"/>
      <c r="E825" s="3" t="str">
        <f t="shared" si="52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1"/>
        <v/>
      </c>
    </row>
    <row r="826" spans="2:74" ht="15" customHeight="1">
      <c r="B826" s="2" t="str">
        <f t="shared" si="50"/>
        <v>Consumables</v>
      </c>
      <c r="D826" s="9"/>
      <c r="E826" s="3" t="str">
        <f t="shared" si="52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1"/>
        <v/>
      </c>
    </row>
    <row r="827" spans="2:74" ht="15" customHeight="1">
      <c r="B827" s="2" t="str">
        <f t="shared" si="50"/>
        <v>Consumables</v>
      </c>
      <c r="D827" s="9"/>
      <c r="E827" s="3" t="str">
        <f t="shared" si="52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1"/>
        <v/>
      </c>
    </row>
    <row r="828" spans="2:74" ht="15" customHeight="1">
      <c r="B828" s="2" t="str">
        <f t="shared" si="50"/>
        <v>Consumables</v>
      </c>
      <c r="D828" s="9"/>
      <c r="E828" s="3" t="str">
        <f t="shared" si="52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1"/>
        <v/>
      </c>
    </row>
    <row r="829" spans="2:74" ht="15" customHeight="1">
      <c r="B829" s="2" t="str">
        <f t="shared" si="50"/>
        <v>Consumables</v>
      </c>
      <c r="D829" s="9"/>
      <c r="E829" s="3" t="str">
        <f t="shared" si="52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1"/>
        <v/>
      </c>
    </row>
    <row r="830" spans="2:74" ht="15" customHeight="1">
      <c r="B830" s="2" t="str">
        <f t="shared" si="50"/>
        <v>Consumables</v>
      </c>
      <c r="D830" s="9"/>
      <c r="E830" s="3" t="str">
        <f t="shared" si="52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1"/>
        <v/>
      </c>
    </row>
    <row r="831" spans="2:74" ht="15" customHeight="1">
      <c r="B831" s="2" t="str">
        <f t="shared" si="50"/>
        <v>Consumables</v>
      </c>
      <c r="D831" s="9"/>
      <c r="E831" s="3" t="str">
        <f t="shared" si="52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1"/>
        <v/>
      </c>
    </row>
    <row r="832" spans="2:74" ht="15" customHeight="1">
      <c r="B832" s="2" t="str">
        <f t="shared" si="50"/>
        <v>Consumables</v>
      </c>
      <c r="D832" s="9"/>
      <c r="E832" s="3" t="str">
        <f t="shared" si="52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1"/>
        <v/>
      </c>
    </row>
    <row r="833" spans="2:74" ht="15" customHeight="1">
      <c r="B833" s="2" t="str">
        <f t="shared" si="50"/>
        <v>Consumables</v>
      </c>
      <c r="D833" s="9"/>
      <c r="E833" s="3" t="str">
        <f t="shared" si="52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1"/>
        <v/>
      </c>
    </row>
    <row r="834" spans="2:74" ht="15" customHeight="1">
      <c r="B834" s="2" t="str">
        <f t="shared" si="50"/>
        <v>Consumables</v>
      </c>
      <c r="D834" s="9"/>
      <c r="E834" s="3" t="str">
        <f t="shared" si="52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1"/>
        <v/>
      </c>
    </row>
    <row r="835" spans="2:74" ht="15" customHeight="1">
      <c r="B835" s="2" t="str">
        <f t="shared" si="50"/>
        <v>Consumables</v>
      </c>
      <c r="D835" s="9"/>
      <c r="E835" s="3" t="str">
        <f t="shared" si="52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1"/>
        <v/>
      </c>
    </row>
    <row r="836" spans="2:74" ht="15" customHeight="1">
      <c r="B836" s="2" t="str">
        <f t="shared" si="50"/>
        <v>Consumables</v>
      </c>
      <c r="D836" s="9"/>
      <c r="E836" s="3" t="str">
        <f t="shared" si="52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1"/>
        <v/>
      </c>
    </row>
    <row r="837" spans="2:74" ht="15" customHeight="1">
      <c r="B837" s="2" t="str">
        <f t="shared" si="50"/>
        <v>Consumables</v>
      </c>
      <c r="D837" s="9"/>
      <c r="E837" s="3" t="str">
        <f t="shared" si="52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1"/>
        <v/>
      </c>
    </row>
    <row r="838" spans="2:74" ht="15" customHeight="1">
      <c r="B838" s="2" t="str">
        <f t="shared" ref="B838:B901" si="53">IF(A838="",B837,A838)</f>
        <v>Consumables</v>
      </c>
      <c r="D838" s="9"/>
      <c r="E838" s="3" t="str">
        <f t="shared" si="52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1"/>
        <v/>
      </c>
    </row>
    <row r="839" spans="2:74" ht="15" customHeight="1">
      <c r="B839" s="2" t="str">
        <f t="shared" si="53"/>
        <v>Consumables</v>
      </c>
      <c r="D839" s="9"/>
      <c r="E839" s="3" t="str">
        <f t="shared" si="52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1"/>
        <v/>
      </c>
    </row>
    <row r="840" spans="2:74" ht="15" customHeight="1">
      <c r="B840" s="2" t="str">
        <f t="shared" si="53"/>
        <v>Consumables</v>
      </c>
      <c r="D840" s="9"/>
      <c r="E840" s="3" t="str">
        <f t="shared" si="52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1"/>
        <v/>
      </c>
    </row>
    <row r="841" spans="2:74" ht="15" customHeight="1">
      <c r="B841" s="2" t="str">
        <f t="shared" si="53"/>
        <v>Consumables</v>
      </c>
      <c r="D841" s="9"/>
      <c r="E841" s="3" t="str">
        <f t="shared" si="52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1"/>
        <v/>
      </c>
    </row>
    <row r="842" spans="2:74" ht="15" customHeight="1">
      <c r="B842" s="2" t="str">
        <f t="shared" si="53"/>
        <v>Consumables</v>
      </c>
      <c r="D842" s="9"/>
      <c r="E842" s="3" t="str">
        <f t="shared" si="52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1"/>
        <v/>
      </c>
    </row>
    <row r="843" spans="2:74" ht="15" customHeight="1">
      <c r="B843" s="2" t="str">
        <f t="shared" si="53"/>
        <v>Consumables</v>
      </c>
      <c r="D843" s="9"/>
      <c r="E843" s="3" t="str">
        <f t="shared" si="52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1"/>
        <v/>
      </c>
    </row>
    <row r="844" spans="2:74" ht="15" customHeight="1">
      <c r="B844" s="2" t="str">
        <f t="shared" si="53"/>
        <v>Consumables</v>
      </c>
      <c r="D844" s="9"/>
      <c r="E844" s="3" t="str">
        <f t="shared" si="52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1"/>
        <v/>
      </c>
    </row>
    <row r="845" spans="2:74" ht="15" customHeight="1">
      <c r="B845" s="2" t="str">
        <f t="shared" si="53"/>
        <v>Consumables</v>
      </c>
      <c r="D845" s="9"/>
      <c r="E845" s="3" t="str">
        <f t="shared" si="52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1"/>
        <v/>
      </c>
    </row>
    <row r="846" spans="2:74" ht="15" customHeight="1">
      <c r="B846" s="2" t="str">
        <f t="shared" si="53"/>
        <v>Consumables</v>
      </c>
      <c r="D846" s="9"/>
      <c r="E846" s="3" t="str">
        <f t="shared" si="52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1"/>
        <v/>
      </c>
    </row>
    <row r="847" spans="2:74" ht="15" customHeight="1">
      <c r="B847" s="2" t="str">
        <f t="shared" si="53"/>
        <v>Consumables</v>
      </c>
      <c r="D847" s="9"/>
      <c r="E847" s="3" t="str">
        <f t="shared" si="52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1"/>
        <v/>
      </c>
    </row>
    <row r="848" spans="2:74" ht="15" customHeight="1">
      <c r="B848" s="2" t="str">
        <f t="shared" si="53"/>
        <v>Consumables</v>
      </c>
      <c r="D848" s="9"/>
      <c r="E848" s="3" t="str">
        <f t="shared" si="52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1"/>
        <v/>
      </c>
    </row>
    <row r="849" spans="2:74" ht="15" customHeight="1">
      <c r="B849" s="2" t="str">
        <f t="shared" si="53"/>
        <v>Consumables</v>
      </c>
      <c r="D849" s="9"/>
      <c r="E849" s="3" t="str">
        <f t="shared" si="52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1"/>
        <v/>
      </c>
    </row>
    <row r="850" spans="2:74" ht="15" customHeight="1">
      <c r="B850" s="2" t="str">
        <f t="shared" si="53"/>
        <v>Consumables</v>
      </c>
      <c r="D850" s="9"/>
      <c r="E850" s="3" t="str">
        <f t="shared" si="52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1"/>
        <v/>
      </c>
    </row>
    <row r="851" spans="2:74" ht="15" customHeight="1">
      <c r="B851" s="2" t="str">
        <f t="shared" si="53"/>
        <v>Consumables</v>
      </c>
      <c r="D851" s="9"/>
      <c r="E851" s="3" t="str">
        <f t="shared" si="52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1"/>
        <v/>
      </c>
    </row>
    <row r="852" spans="2:74" ht="15" customHeight="1">
      <c r="B852" s="2" t="str">
        <f t="shared" si="53"/>
        <v>Consumables</v>
      </c>
      <c r="D852" s="9"/>
      <c r="E852" s="3" t="str">
        <f t="shared" si="52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1"/>
        <v/>
      </c>
    </row>
    <row r="853" spans="2:74" ht="15" customHeight="1">
      <c r="B853" s="2" t="str">
        <f t="shared" si="53"/>
        <v>Consumables</v>
      </c>
      <c r="D853" s="9"/>
      <c r="E853" s="3" t="str">
        <f t="shared" si="52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1"/>
        <v/>
      </c>
    </row>
    <row r="854" spans="2:74" ht="15" customHeight="1">
      <c r="B854" s="2" t="str">
        <f t="shared" si="53"/>
        <v>Consumables</v>
      </c>
      <c r="D854" s="9"/>
      <c r="E854" s="3" t="str">
        <f t="shared" si="52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1"/>
        <v/>
      </c>
    </row>
    <row r="855" spans="2:74" ht="15" customHeight="1">
      <c r="B855" s="2" t="str">
        <f t="shared" si="53"/>
        <v>Consumables</v>
      </c>
      <c r="D855" s="9"/>
      <c r="E855" s="3" t="str">
        <f t="shared" si="52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1"/>
        <v/>
      </c>
    </row>
    <row r="856" spans="2:74" ht="15" customHeight="1">
      <c r="B856" s="2" t="str">
        <f t="shared" si="53"/>
        <v>Consumables</v>
      </c>
      <c r="D856" s="9"/>
      <c r="E856" s="3" t="str">
        <f t="shared" si="52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1"/>
        <v/>
      </c>
    </row>
    <row r="857" spans="2:74" ht="15" customHeight="1">
      <c r="B857" s="2" t="str">
        <f t="shared" si="53"/>
        <v>Consumables</v>
      </c>
      <c r="D857" s="9"/>
      <c r="E857" s="3" t="str">
        <f t="shared" si="52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1"/>
        <v/>
      </c>
    </row>
    <row r="858" spans="2:74" ht="15" customHeight="1">
      <c r="B858" s="2" t="str">
        <f t="shared" si="53"/>
        <v>Consumables</v>
      </c>
      <c r="D858" s="9"/>
      <c r="E858" s="3" t="str">
        <f t="shared" si="52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1"/>
        <v/>
      </c>
    </row>
    <row r="859" spans="2:74" ht="15" customHeight="1">
      <c r="B859" s="2" t="str">
        <f t="shared" si="53"/>
        <v>Consumables</v>
      </c>
      <c r="D859" s="9"/>
      <c r="E859" s="3" t="str">
        <f t="shared" si="52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1"/>
        <v/>
      </c>
    </row>
    <row r="860" spans="2:74" ht="15" customHeight="1">
      <c r="B860" s="2" t="str">
        <f t="shared" si="53"/>
        <v>Consumables</v>
      </c>
      <c r="D860" s="9"/>
      <c r="E860" s="3" t="str">
        <f t="shared" si="52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1"/>
        <v/>
      </c>
    </row>
    <row r="861" spans="2:74" ht="15" customHeight="1">
      <c r="B861" s="2" t="str">
        <f t="shared" si="53"/>
        <v>Consumables</v>
      </c>
      <c r="D861" s="9"/>
      <c r="E861" s="3" t="str">
        <f t="shared" si="52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1"/>
        <v/>
      </c>
    </row>
    <row r="862" spans="2:74" ht="15" customHeight="1">
      <c r="B862" s="2" t="str">
        <f t="shared" si="53"/>
        <v>Consumables</v>
      </c>
      <c r="D862" s="9"/>
      <c r="E862" s="3" t="str">
        <f t="shared" si="52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1"/>
        <v/>
      </c>
    </row>
    <row r="863" spans="2:74" ht="15" customHeight="1">
      <c r="B863" s="2" t="str">
        <f t="shared" si="53"/>
        <v>Consumables</v>
      </c>
      <c r="D863" s="9"/>
      <c r="E863" s="3" t="str">
        <f t="shared" si="52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1"/>
        <v/>
      </c>
    </row>
    <row r="864" spans="2:74" ht="15" customHeight="1">
      <c r="B864" s="2" t="str">
        <f t="shared" si="53"/>
        <v>Consumables</v>
      </c>
      <c r="D864" s="9"/>
      <c r="E864" s="3" t="str">
        <f t="shared" si="52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1"/>
        <v/>
      </c>
    </row>
    <row r="865" spans="2:74" ht="15" customHeight="1">
      <c r="B865" s="2" t="str">
        <f t="shared" si="53"/>
        <v>Consumables</v>
      </c>
      <c r="D865" s="9"/>
      <c r="E865" s="3" t="str">
        <f t="shared" si="52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1"/>
        <v/>
      </c>
    </row>
    <row r="866" spans="2:74" ht="15" customHeight="1">
      <c r="B866" s="2" t="str">
        <f t="shared" si="53"/>
        <v>Consumables</v>
      </c>
      <c r="D866" s="9"/>
      <c r="E866" s="3" t="str">
        <f t="shared" si="52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1"/>
        <v/>
      </c>
    </row>
    <row r="867" spans="2:74" ht="15" customHeight="1">
      <c r="B867" s="2" t="str">
        <f t="shared" si="53"/>
        <v>Consumables</v>
      </c>
      <c r="D867" s="9"/>
      <c r="E867" s="3" t="str">
        <f t="shared" si="52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1"/>
        <v/>
      </c>
    </row>
    <row r="868" spans="2:74" ht="15" customHeight="1">
      <c r="B868" s="2" t="str">
        <f t="shared" si="53"/>
        <v>Consumables</v>
      </c>
      <c r="D868" s="9"/>
      <c r="E868" s="3" t="str">
        <f t="shared" si="52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1"/>
        <v/>
      </c>
    </row>
    <row r="869" spans="2:74" ht="15" customHeight="1">
      <c r="B869" s="2" t="str">
        <f t="shared" si="53"/>
        <v>Consumables</v>
      </c>
      <c r="D869" s="9"/>
      <c r="E869" s="3" t="str">
        <f t="shared" si="52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ref="BV869:BV932" si="54">IF(AND(L869&lt;&gt;"true",L869&lt;&gt;"false"),A869&amp;D869&amp;L869,"")</f>
        <v/>
      </c>
    </row>
    <row r="870" spans="2:74" ht="15" customHeight="1">
      <c r="B870" s="2" t="str">
        <f t="shared" si="53"/>
        <v>Consumables</v>
      </c>
      <c r="D870" s="9"/>
      <c r="E870" s="3" t="str">
        <f t="shared" si="52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4"/>
        <v/>
      </c>
    </row>
    <row r="871" spans="2:74" ht="15" customHeight="1">
      <c r="B871" s="2" t="str">
        <f t="shared" si="53"/>
        <v>Consumables</v>
      </c>
      <c r="D871" s="9"/>
      <c r="E871" s="3" t="str">
        <f t="shared" si="52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4"/>
        <v/>
      </c>
    </row>
    <row r="872" spans="2:74" ht="15" customHeight="1">
      <c r="B872" s="2" t="str">
        <f t="shared" si="53"/>
        <v>Consumables</v>
      </c>
      <c r="D872" s="9"/>
      <c r="E872" s="3" t="str">
        <f t="shared" ref="E872:E935" si="55">IF(D872="",E871,D872)</f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4"/>
        <v/>
      </c>
    </row>
    <row r="873" spans="2:74" ht="15" customHeight="1">
      <c r="B873" s="2" t="str">
        <f t="shared" si="53"/>
        <v>Consumables</v>
      </c>
      <c r="D873" s="9"/>
      <c r="E873" s="3" t="str">
        <f t="shared" si="55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4"/>
        <v/>
      </c>
    </row>
    <row r="874" spans="2:74" ht="15" customHeight="1">
      <c r="B874" s="2" t="str">
        <f t="shared" si="53"/>
        <v>Consumables</v>
      </c>
      <c r="D874" s="9"/>
      <c r="E874" s="3" t="str">
        <f t="shared" si="55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4"/>
        <v/>
      </c>
    </row>
    <row r="875" spans="2:74" ht="15" customHeight="1">
      <c r="B875" s="2" t="str">
        <f t="shared" si="53"/>
        <v>Consumables</v>
      </c>
      <c r="D875" s="9"/>
      <c r="E875" s="3" t="str">
        <f t="shared" si="55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4"/>
        <v/>
      </c>
    </row>
    <row r="876" spans="2:74" ht="15" customHeight="1">
      <c r="B876" s="2" t="str">
        <f t="shared" si="53"/>
        <v>Consumables</v>
      </c>
      <c r="D876" s="9"/>
      <c r="E876" s="3" t="str">
        <f t="shared" si="55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4"/>
        <v/>
      </c>
    </row>
    <row r="877" spans="2:74" ht="15" customHeight="1">
      <c r="B877" s="2" t="str">
        <f t="shared" si="53"/>
        <v>Consumables</v>
      </c>
      <c r="D877" s="9"/>
      <c r="E877" s="3" t="str">
        <f t="shared" si="55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4"/>
        <v/>
      </c>
    </row>
    <row r="878" spans="2:74" ht="15" customHeight="1">
      <c r="B878" s="2" t="str">
        <f t="shared" si="53"/>
        <v>Consumables</v>
      </c>
      <c r="D878" s="9"/>
      <c r="E878" s="3" t="str">
        <f t="shared" si="55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4"/>
        <v/>
      </c>
    </row>
    <row r="879" spans="2:74" ht="15" customHeight="1">
      <c r="B879" s="2" t="str">
        <f t="shared" si="53"/>
        <v>Consumables</v>
      </c>
      <c r="D879" s="9"/>
      <c r="E879" s="3" t="str">
        <f t="shared" si="55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4"/>
        <v/>
      </c>
    </row>
    <row r="880" spans="2:74" ht="15" customHeight="1">
      <c r="B880" s="2" t="str">
        <f t="shared" si="53"/>
        <v>Consumables</v>
      </c>
      <c r="D880" s="9"/>
      <c r="E880" s="3" t="str">
        <f t="shared" si="55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4"/>
        <v/>
      </c>
    </row>
    <row r="881" spans="2:74" ht="15" customHeight="1">
      <c r="B881" s="2" t="str">
        <f t="shared" si="53"/>
        <v>Consumables</v>
      </c>
      <c r="D881" s="9"/>
      <c r="E881" s="3" t="str">
        <f t="shared" si="55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4"/>
        <v/>
      </c>
    </row>
    <row r="882" spans="2:74" ht="15" customHeight="1">
      <c r="B882" s="2" t="str">
        <f t="shared" si="53"/>
        <v>Consumables</v>
      </c>
      <c r="D882" s="9"/>
      <c r="E882" s="3" t="str">
        <f t="shared" si="55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4"/>
        <v/>
      </c>
    </row>
    <row r="883" spans="2:74" ht="15" customHeight="1">
      <c r="B883" s="2" t="str">
        <f t="shared" si="53"/>
        <v>Consumables</v>
      </c>
      <c r="D883" s="9"/>
      <c r="E883" s="3" t="str">
        <f t="shared" si="55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4"/>
        <v/>
      </c>
    </row>
    <row r="884" spans="2:74" ht="15" customHeight="1">
      <c r="B884" s="2" t="str">
        <f t="shared" si="53"/>
        <v>Consumables</v>
      </c>
      <c r="D884" s="9"/>
      <c r="E884" s="3" t="str">
        <f t="shared" si="55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4"/>
        <v/>
      </c>
    </row>
    <row r="885" spans="2:74" ht="15" customHeight="1">
      <c r="B885" s="2" t="str">
        <f t="shared" si="53"/>
        <v>Consumables</v>
      </c>
      <c r="D885" s="9"/>
      <c r="E885" s="3" t="str">
        <f t="shared" si="55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4"/>
        <v/>
      </c>
    </row>
    <row r="886" spans="2:74" ht="15" customHeight="1">
      <c r="B886" s="2" t="str">
        <f t="shared" si="53"/>
        <v>Consumables</v>
      </c>
      <c r="D886" s="9"/>
      <c r="E886" s="3" t="str">
        <f t="shared" si="55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4"/>
        <v/>
      </c>
    </row>
    <row r="887" spans="2:74" ht="15" customHeight="1">
      <c r="B887" s="2" t="str">
        <f t="shared" si="53"/>
        <v>Consumables</v>
      </c>
      <c r="D887" s="9"/>
      <c r="E887" s="3" t="str">
        <f t="shared" si="55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4"/>
        <v/>
      </c>
    </row>
    <row r="888" spans="2:74" ht="15" customHeight="1">
      <c r="B888" s="2" t="str">
        <f t="shared" si="53"/>
        <v>Consumables</v>
      </c>
      <c r="D888" s="9"/>
      <c r="E888" s="3" t="str">
        <f t="shared" si="55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4"/>
        <v/>
      </c>
    </row>
    <row r="889" spans="2:74" ht="15" customHeight="1">
      <c r="B889" s="2" t="str">
        <f t="shared" si="53"/>
        <v>Consumables</v>
      </c>
      <c r="D889" s="9"/>
      <c r="E889" s="3" t="str">
        <f t="shared" si="55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4"/>
        <v/>
      </c>
    </row>
    <row r="890" spans="2:74" ht="15" customHeight="1">
      <c r="B890" s="2" t="str">
        <f t="shared" si="53"/>
        <v>Consumables</v>
      </c>
      <c r="D890" s="9"/>
      <c r="E890" s="3" t="str">
        <f t="shared" si="55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4"/>
        <v/>
      </c>
    </row>
    <row r="891" spans="2:74" ht="15" customHeight="1">
      <c r="B891" s="2" t="str">
        <f t="shared" si="53"/>
        <v>Consumables</v>
      </c>
      <c r="D891" s="9"/>
      <c r="E891" s="3" t="str">
        <f t="shared" si="55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4"/>
        <v/>
      </c>
    </row>
    <row r="892" spans="2:74" ht="15" customHeight="1">
      <c r="B892" s="2" t="str">
        <f t="shared" si="53"/>
        <v>Consumables</v>
      </c>
      <c r="D892" s="9"/>
      <c r="E892" s="3" t="str">
        <f t="shared" si="55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4"/>
        <v/>
      </c>
    </row>
    <row r="893" spans="2:74" ht="15" customHeight="1">
      <c r="B893" s="2" t="str">
        <f t="shared" si="53"/>
        <v>Consumables</v>
      </c>
      <c r="D893" s="9"/>
      <c r="E893" s="3" t="str">
        <f t="shared" si="55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4"/>
        <v/>
      </c>
    </row>
    <row r="894" spans="2:74" ht="15" customHeight="1">
      <c r="B894" s="2" t="str">
        <f t="shared" si="53"/>
        <v>Consumables</v>
      </c>
      <c r="D894" s="9"/>
      <c r="E894" s="3" t="str">
        <f t="shared" si="55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4"/>
        <v/>
      </c>
    </row>
    <row r="895" spans="2:74" ht="15" customHeight="1">
      <c r="B895" s="2" t="str">
        <f t="shared" si="53"/>
        <v>Consumables</v>
      </c>
      <c r="D895" s="9"/>
      <c r="E895" s="3" t="str">
        <f t="shared" si="55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4"/>
        <v/>
      </c>
    </row>
    <row r="896" spans="2:74" ht="15" customHeight="1">
      <c r="B896" s="2" t="str">
        <f t="shared" si="53"/>
        <v>Consumables</v>
      </c>
      <c r="D896" s="9"/>
      <c r="E896" s="3" t="str">
        <f t="shared" si="55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4"/>
        <v/>
      </c>
    </row>
    <row r="897" spans="2:74" ht="15" customHeight="1">
      <c r="B897" s="2" t="str">
        <f t="shared" si="53"/>
        <v>Consumables</v>
      </c>
      <c r="D897" s="9"/>
      <c r="E897" s="3" t="str">
        <f t="shared" si="55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4"/>
        <v/>
      </c>
    </row>
    <row r="898" spans="2:74" ht="15" customHeight="1">
      <c r="B898" s="2" t="str">
        <f t="shared" si="53"/>
        <v>Consumables</v>
      </c>
      <c r="D898" s="9"/>
      <c r="E898" s="3" t="str">
        <f t="shared" si="55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4"/>
        <v/>
      </c>
    </row>
    <row r="899" spans="2:74" ht="15" customHeight="1">
      <c r="B899" s="2" t="str">
        <f t="shared" si="53"/>
        <v>Consumables</v>
      </c>
      <c r="D899" s="9"/>
      <c r="E899" s="3" t="str">
        <f t="shared" si="55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4"/>
        <v/>
      </c>
    </row>
    <row r="900" spans="2:74" ht="15" customHeight="1">
      <c r="B900" s="2" t="str">
        <f t="shared" si="53"/>
        <v>Consumables</v>
      </c>
      <c r="D900" s="9"/>
      <c r="E900" s="3" t="str">
        <f t="shared" si="55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4"/>
        <v/>
      </c>
    </row>
    <row r="901" spans="2:74" ht="15" customHeight="1">
      <c r="B901" s="2" t="str">
        <f t="shared" si="53"/>
        <v>Consumables</v>
      </c>
      <c r="D901" s="9"/>
      <c r="E901" s="3" t="str">
        <f t="shared" si="55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4"/>
        <v/>
      </c>
    </row>
    <row r="902" spans="2:74" ht="15" customHeight="1">
      <c r="B902" s="2" t="str">
        <f t="shared" ref="B902:B965" si="56">IF(A902="",B901,A902)</f>
        <v>Consumables</v>
      </c>
      <c r="D902" s="9"/>
      <c r="E902" s="3" t="str">
        <f t="shared" si="55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4"/>
        <v/>
      </c>
    </row>
    <row r="903" spans="2:74" ht="15" customHeight="1">
      <c r="B903" s="2" t="str">
        <f t="shared" si="56"/>
        <v>Consumables</v>
      </c>
      <c r="D903" s="9"/>
      <c r="E903" s="3" t="str">
        <f t="shared" si="55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4"/>
        <v/>
      </c>
    </row>
    <row r="904" spans="2:74" ht="15" customHeight="1">
      <c r="B904" s="2" t="str">
        <f t="shared" si="56"/>
        <v>Consumables</v>
      </c>
      <c r="D904" s="9"/>
      <c r="E904" s="3" t="str">
        <f t="shared" si="55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4"/>
        <v/>
      </c>
    </row>
    <row r="905" spans="2:74" ht="15" customHeight="1">
      <c r="B905" s="2" t="str">
        <f t="shared" si="56"/>
        <v>Consumables</v>
      </c>
      <c r="D905" s="9"/>
      <c r="E905" s="3" t="str">
        <f t="shared" si="55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4"/>
        <v/>
      </c>
    </row>
    <row r="906" spans="2:74" ht="15" customHeight="1">
      <c r="B906" s="2" t="str">
        <f t="shared" si="56"/>
        <v>Consumables</v>
      </c>
      <c r="D906" s="9"/>
      <c r="E906" s="3" t="str">
        <f t="shared" si="55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4"/>
        <v/>
      </c>
    </row>
    <row r="907" spans="2:74" ht="15" customHeight="1">
      <c r="B907" s="2" t="str">
        <f t="shared" si="56"/>
        <v>Consumables</v>
      </c>
      <c r="D907" s="9"/>
      <c r="E907" s="3" t="str">
        <f t="shared" si="55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4"/>
        <v/>
      </c>
    </row>
    <row r="908" spans="2:74" ht="15" customHeight="1">
      <c r="B908" s="2" t="str">
        <f t="shared" si="56"/>
        <v>Consumables</v>
      </c>
      <c r="D908" s="9"/>
      <c r="E908" s="3" t="str">
        <f t="shared" si="55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4"/>
        <v/>
      </c>
    </row>
    <row r="909" spans="2:74" ht="15" customHeight="1">
      <c r="B909" s="2" t="str">
        <f t="shared" si="56"/>
        <v>Consumables</v>
      </c>
      <c r="D909" s="9"/>
      <c r="E909" s="3" t="str">
        <f t="shared" si="55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4"/>
        <v/>
      </c>
    </row>
    <row r="910" spans="2:74" ht="15" customHeight="1">
      <c r="B910" s="2" t="str">
        <f t="shared" si="56"/>
        <v>Consumables</v>
      </c>
      <c r="D910" s="9"/>
      <c r="E910" s="3" t="str">
        <f t="shared" si="55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4"/>
        <v/>
      </c>
    </row>
    <row r="911" spans="2:74" ht="15" customHeight="1">
      <c r="B911" s="2" t="str">
        <f t="shared" si="56"/>
        <v>Consumables</v>
      </c>
      <c r="D911" s="9"/>
      <c r="E911" s="3" t="str">
        <f t="shared" si="55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4"/>
        <v/>
      </c>
    </row>
    <row r="912" spans="2:74" ht="15" customHeight="1">
      <c r="B912" s="2" t="str">
        <f t="shared" si="56"/>
        <v>Consumables</v>
      </c>
      <c r="D912" s="9"/>
      <c r="E912" s="3" t="str">
        <f t="shared" si="55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4"/>
        <v/>
      </c>
    </row>
    <row r="913" spans="2:74" ht="15" customHeight="1">
      <c r="B913" s="2" t="str">
        <f t="shared" si="56"/>
        <v>Consumables</v>
      </c>
      <c r="D913" s="9"/>
      <c r="E913" s="3" t="str">
        <f t="shared" si="55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4"/>
        <v/>
      </c>
    </row>
    <row r="914" spans="2:74" ht="15" customHeight="1">
      <c r="B914" s="2" t="str">
        <f t="shared" si="56"/>
        <v>Consumables</v>
      </c>
      <c r="D914" s="9"/>
      <c r="E914" s="3" t="str">
        <f t="shared" si="55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4"/>
        <v/>
      </c>
    </row>
    <row r="915" spans="2:74" ht="15" customHeight="1">
      <c r="B915" s="2" t="str">
        <f t="shared" si="56"/>
        <v>Consumables</v>
      </c>
      <c r="D915" s="9"/>
      <c r="E915" s="3" t="str">
        <f t="shared" si="55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4"/>
        <v/>
      </c>
    </row>
    <row r="916" spans="2:74" ht="15" customHeight="1">
      <c r="B916" s="2" t="str">
        <f t="shared" si="56"/>
        <v>Consumables</v>
      </c>
      <c r="D916" s="9"/>
      <c r="E916" s="3" t="str">
        <f t="shared" si="55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4"/>
        <v/>
      </c>
    </row>
    <row r="917" spans="2:74" ht="15" customHeight="1">
      <c r="B917" s="2" t="str">
        <f t="shared" si="56"/>
        <v>Consumables</v>
      </c>
      <c r="D917" s="9"/>
      <c r="E917" s="3" t="str">
        <f t="shared" si="55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4"/>
        <v/>
      </c>
    </row>
    <row r="918" spans="2:74" ht="15" customHeight="1">
      <c r="B918" s="2" t="str">
        <f t="shared" si="56"/>
        <v>Consumables</v>
      </c>
      <c r="D918" s="9"/>
      <c r="E918" s="3" t="str">
        <f t="shared" si="55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4"/>
        <v/>
      </c>
    </row>
    <row r="919" spans="2:74" ht="15" customHeight="1">
      <c r="B919" s="2" t="str">
        <f t="shared" si="56"/>
        <v>Consumables</v>
      </c>
      <c r="D919" s="9"/>
      <c r="E919" s="3" t="str">
        <f t="shared" si="55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4"/>
        <v/>
      </c>
    </row>
    <row r="920" spans="2:74" ht="15" customHeight="1">
      <c r="B920" s="2" t="str">
        <f t="shared" si="56"/>
        <v>Consumables</v>
      </c>
      <c r="D920" s="9"/>
      <c r="E920" s="3" t="str">
        <f t="shared" si="55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4"/>
        <v/>
      </c>
    </row>
    <row r="921" spans="2:74" ht="15" customHeight="1">
      <c r="B921" s="2" t="str">
        <f t="shared" si="56"/>
        <v>Consumables</v>
      </c>
      <c r="D921" s="9"/>
      <c r="E921" s="3" t="str">
        <f t="shared" si="55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4"/>
        <v/>
      </c>
    </row>
    <row r="922" spans="2:74" ht="15" customHeight="1">
      <c r="B922" s="2" t="str">
        <f t="shared" si="56"/>
        <v>Consumables</v>
      </c>
      <c r="D922" s="9"/>
      <c r="E922" s="3" t="str">
        <f t="shared" si="55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4"/>
        <v/>
      </c>
    </row>
    <row r="923" spans="2:74" ht="15" customHeight="1">
      <c r="B923" s="2" t="str">
        <f t="shared" si="56"/>
        <v>Consumables</v>
      </c>
      <c r="D923" s="9"/>
      <c r="E923" s="3" t="str">
        <f t="shared" si="55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4"/>
        <v/>
      </c>
    </row>
    <row r="924" spans="2:74" ht="15" customHeight="1">
      <c r="B924" s="2" t="str">
        <f t="shared" si="56"/>
        <v>Consumables</v>
      </c>
      <c r="D924" s="9"/>
      <c r="E924" s="3" t="str">
        <f t="shared" si="55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4"/>
        <v/>
      </c>
    </row>
    <row r="925" spans="2:74" ht="15" customHeight="1">
      <c r="B925" s="2" t="str">
        <f t="shared" si="56"/>
        <v>Consumables</v>
      </c>
      <c r="D925" s="9"/>
      <c r="E925" s="3" t="str">
        <f t="shared" si="55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4"/>
        <v/>
      </c>
    </row>
    <row r="926" spans="2:74" ht="15" customHeight="1">
      <c r="B926" s="2" t="str">
        <f t="shared" si="56"/>
        <v>Consumables</v>
      </c>
      <c r="D926" s="9"/>
      <c r="E926" s="3" t="str">
        <f t="shared" si="55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4"/>
        <v/>
      </c>
    </row>
    <row r="927" spans="2:74" ht="15" customHeight="1">
      <c r="B927" s="2" t="str">
        <f t="shared" si="56"/>
        <v>Consumables</v>
      </c>
      <c r="D927" s="9"/>
      <c r="E927" s="3" t="str">
        <f t="shared" si="55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4"/>
        <v/>
      </c>
    </row>
    <row r="928" spans="2:74" ht="15" customHeight="1">
      <c r="B928" s="2" t="str">
        <f t="shared" si="56"/>
        <v>Consumables</v>
      </c>
      <c r="D928" s="9"/>
      <c r="E928" s="3" t="str">
        <f t="shared" si="55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4"/>
        <v/>
      </c>
    </row>
    <row r="929" spans="2:74" ht="15" customHeight="1">
      <c r="B929" s="2" t="str">
        <f t="shared" si="56"/>
        <v>Consumables</v>
      </c>
      <c r="D929" s="9"/>
      <c r="E929" s="3" t="str">
        <f t="shared" si="55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4"/>
        <v/>
      </c>
    </row>
    <row r="930" spans="2:74" ht="15" customHeight="1">
      <c r="B930" s="2" t="str">
        <f t="shared" si="56"/>
        <v>Consumables</v>
      </c>
      <c r="D930" s="9"/>
      <c r="E930" s="3" t="str">
        <f t="shared" si="55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4"/>
        <v/>
      </c>
    </row>
    <row r="931" spans="2:74" ht="15" customHeight="1">
      <c r="B931" s="2" t="str">
        <f t="shared" si="56"/>
        <v>Consumables</v>
      </c>
      <c r="D931" s="9"/>
      <c r="E931" s="3" t="str">
        <f t="shared" si="55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4"/>
        <v/>
      </c>
    </row>
    <row r="932" spans="2:74" ht="15" customHeight="1">
      <c r="B932" s="2" t="str">
        <f t="shared" si="56"/>
        <v>Consumables</v>
      </c>
      <c r="D932" s="9"/>
      <c r="E932" s="3" t="str">
        <f t="shared" si="55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4"/>
        <v/>
      </c>
    </row>
    <row r="933" spans="2:74" ht="15" customHeight="1">
      <c r="B933" s="2" t="str">
        <f t="shared" si="56"/>
        <v>Consumables</v>
      </c>
      <c r="D933" s="9"/>
      <c r="E933" s="3" t="str">
        <f t="shared" si="55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ref="BV933:BV996" si="57">IF(AND(L933&lt;&gt;"true",L933&lt;&gt;"false"),A933&amp;D933&amp;L933,"")</f>
        <v/>
      </c>
    </row>
    <row r="934" spans="2:74" ht="15" customHeight="1">
      <c r="B934" s="2" t="str">
        <f t="shared" si="56"/>
        <v>Consumables</v>
      </c>
      <c r="D934" s="9"/>
      <c r="E934" s="3" t="str">
        <f t="shared" si="55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7"/>
        <v/>
      </c>
    </row>
    <row r="935" spans="2:74" ht="15" customHeight="1">
      <c r="B935" s="2" t="str">
        <f t="shared" si="56"/>
        <v>Consumables</v>
      </c>
      <c r="D935" s="9"/>
      <c r="E935" s="3" t="str">
        <f t="shared" si="55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7"/>
        <v/>
      </c>
    </row>
    <row r="936" spans="2:74" ht="15" customHeight="1">
      <c r="B936" s="2" t="str">
        <f t="shared" si="56"/>
        <v>Consumables</v>
      </c>
      <c r="D936" s="9"/>
      <c r="E936" s="3" t="str">
        <f t="shared" ref="E936:E998" si="58">IF(D936="",E935,D936)</f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7"/>
        <v/>
      </c>
    </row>
    <row r="937" spans="2:74" ht="15" customHeight="1">
      <c r="B937" s="2" t="str">
        <f t="shared" si="56"/>
        <v>Consumables</v>
      </c>
      <c r="D937" s="9"/>
      <c r="E937" s="3" t="str">
        <f t="shared" si="58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7"/>
        <v/>
      </c>
    </row>
    <row r="938" spans="2:74" ht="15" customHeight="1">
      <c r="B938" s="2" t="str">
        <f t="shared" si="56"/>
        <v>Consumables</v>
      </c>
      <c r="D938" s="9"/>
      <c r="E938" s="3" t="str">
        <f t="shared" si="58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7"/>
        <v/>
      </c>
    </row>
    <row r="939" spans="2:74" ht="15" customHeight="1">
      <c r="B939" s="2" t="str">
        <f t="shared" si="56"/>
        <v>Consumables</v>
      </c>
      <c r="D939" s="9"/>
      <c r="E939" s="3" t="str">
        <f t="shared" si="58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7"/>
        <v/>
      </c>
    </row>
    <row r="940" spans="2:74" ht="15" customHeight="1">
      <c r="B940" s="2" t="str">
        <f t="shared" si="56"/>
        <v>Consumables</v>
      </c>
      <c r="D940" s="9"/>
      <c r="E940" s="3" t="str">
        <f t="shared" si="58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7"/>
        <v/>
      </c>
    </row>
    <row r="941" spans="2:74" ht="15" customHeight="1">
      <c r="B941" s="2" t="str">
        <f t="shared" si="56"/>
        <v>Consumables</v>
      </c>
      <c r="D941" s="9"/>
      <c r="E941" s="3" t="str">
        <f t="shared" si="58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7"/>
        <v/>
      </c>
    </row>
    <row r="942" spans="2:74" ht="15" customHeight="1">
      <c r="B942" s="2" t="str">
        <f t="shared" si="56"/>
        <v>Consumables</v>
      </c>
      <c r="D942" s="9"/>
      <c r="E942" s="3" t="str">
        <f t="shared" si="58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7"/>
        <v/>
      </c>
    </row>
    <row r="943" spans="2:74" ht="15" customHeight="1">
      <c r="B943" s="2" t="str">
        <f t="shared" si="56"/>
        <v>Consumables</v>
      </c>
      <c r="D943" s="9"/>
      <c r="E943" s="3" t="str">
        <f t="shared" si="58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7"/>
        <v/>
      </c>
    </row>
    <row r="944" spans="2:74" ht="15" customHeight="1">
      <c r="B944" s="2" t="str">
        <f t="shared" si="56"/>
        <v>Consumables</v>
      </c>
      <c r="D944" s="9"/>
      <c r="E944" s="3" t="str">
        <f t="shared" si="58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7"/>
        <v/>
      </c>
    </row>
    <row r="945" spans="2:74" ht="15" customHeight="1">
      <c r="B945" s="2" t="str">
        <f t="shared" si="56"/>
        <v>Consumables</v>
      </c>
      <c r="D945" s="9"/>
      <c r="E945" s="3" t="str">
        <f t="shared" si="58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7"/>
        <v/>
      </c>
    </row>
    <row r="946" spans="2:74" ht="15" customHeight="1">
      <c r="B946" s="2" t="str">
        <f t="shared" si="56"/>
        <v>Consumables</v>
      </c>
      <c r="D946" s="9"/>
      <c r="E946" s="3" t="str">
        <f t="shared" si="58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7"/>
        <v/>
      </c>
    </row>
    <row r="947" spans="2:74" ht="15" customHeight="1">
      <c r="B947" s="2" t="str">
        <f t="shared" si="56"/>
        <v>Consumables</v>
      </c>
      <c r="D947" s="9"/>
      <c r="E947" s="3" t="str">
        <f t="shared" si="58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7"/>
        <v/>
      </c>
    </row>
    <row r="948" spans="2:74" ht="15" customHeight="1">
      <c r="B948" s="2" t="str">
        <f t="shared" si="56"/>
        <v>Consumables</v>
      </c>
      <c r="D948" s="9"/>
      <c r="E948" s="3" t="str">
        <f t="shared" si="58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7"/>
        <v/>
      </c>
    </row>
    <row r="949" spans="2:74" ht="15" customHeight="1">
      <c r="B949" s="2" t="str">
        <f t="shared" si="56"/>
        <v>Consumables</v>
      </c>
      <c r="D949" s="9"/>
      <c r="E949" s="3" t="str">
        <f t="shared" si="58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7"/>
        <v/>
      </c>
    </row>
    <row r="950" spans="2:74" ht="15" customHeight="1">
      <c r="B950" s="2" t="str">
        <f t="shared" si="56"/>
        <v>Consumables</v>
      </c>
      <c r="D950" s="9"/>
      <c r="E950" s="3" t="str">
        <f t="shared" si="58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7"/>
        <v/>
      </c>
    </row>
    <row r="951" spans="2:74" ht="15" customHeight="1">
      <c r="B951" s="2" t="str">
        <f t="shared" si="56"/>
        <v>Consumables</v>
      </c>
      <c r="D951" s="9"/>
      <c r="E951" s="3" t="str">
        <f t="shared" si="58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7"/>
        <v/>
      </c>
    </row>
    <row r="952" spans="2:74" ht="15" customHeight="1">
      <c r="B952" s="2" t="str">
        <f t="shared" si="56"/>
        <v>Consumables</v>
      </c>
      <c r="D952" s="9"/>
      <c r="E952" s="3" t="str">
        <f t="shared" si="58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7"/>
        <v/>
      </c>
    </row>
    <row r="953" spans="2:74" ht="15" customHeight="1">
      <c r="B953" s="2" t="str">
        <f t="shared" si="56"/>
        <v>Consumables</v>
      </c>
      <c r="D953" s="9"/>
      <c r="E953" s="3" t="str">
        <f t="shared" si="58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7"/>
        <v/>
      </c>
    </row>
    <row r="954" spans="2:74" ht="15" customHeight="1">
      <c r="B954" s="2" t="str">
        <f t="shared" si="56"/>
        <v>Consumables</v>
      </c>
      <c r="D954" s="9"/>
      <c r="E954" s="3" t="str">
        <f t="shared" si="58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7"/>
        <v/>
      </c>
    </row>
    <row r="955" spans="2:74" ht="15" customHeight="1">
      <c r="B955" s="2" t="str">
        <f t="shared" si="56"/>
        <v>Consumables</v>
      </c>
      <c r="D955" s="9"/>
      <c r="E955" s="3" t="str">
        <f t="shared" si="58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7"/>
        <v/>
      </c>
    </row>
    <row r="956" spans="2:74" ht="15" customHeight="1">
      <c r="B956" s="2" t="str">
        <f t="shared" si="56"/>
        <v>Consumables</v>
      </c>
      <c r="D956" s="9"/>
      <c r="E956" s="3" t="str">
        <f t="shared" si="58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7"/>
        <v/>
      </c>
    </row>
    <row r="957" spans="2:74" ht="15" customHeight="1">
      <c r="B957" s="2" t="str">
        <f t="shared" si="56"/>
        <v>Consumables</v>
      </c>
      <c r="D957" s="9"/>
      <c r="E957" s="3" t="str">
        <f t="shared" si="58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7"/>
        <v/>
      </c>
    </row>
    <row r="958" spans="2:74" ht="15" customHeight="1">
      <c r="B958" s="2" t="str">
        <f t="shared" si="56"/>
        <v>Consumables</v>
      </c>
      <c r="D958" s="9"/>
      <c r="E958" s="3" t="str">
        <f t="shared" si="58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7"/>
        <v/>
      </c>
    </row>
    <row r="959" spans="2:74" ht="15" customHeight="1">
      <c r="B959" s="2" t="str">
        <f t="shared" si="56"/>
        <v>Consumables</v>
      </c>
      <c r="D959" s="9"/>
      <c r="E959" s="3" t="str">
        <f t="shared" si="58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7"/>
        <v/>
      </c>
    </row>
    <row r="960" spans="2:74" ht="15" customHeight="1">
      <c r="B960" s="2" t="str">
        <f t="shared" si="56"/>
        <v>Consumables</v>
      </c>
      <c r="D960" s="9"/>
      <c r="E960" s="3" t="str">
        <f t="shared" si="58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7"/>
        <v/>
      </c>
    </row>
    <row r="961" spans="2:74" ht="15" customHeight="1">
      <c r="B961" s="2" t="str">
        <f t="shared" si="56"/>
        <v>Consumables</v>
      </c>
      <c r="D961" s="9"/>
      <c r="E961" s="3" t="str">
        <f t="shared" si="58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7"/>
        <v/>
      </c>
    </row>
    <row r="962" spans="2:74" ht="15" customHeight="1">
      <c r="B962" s="2" t="str">
        <f t="shared" si="56"/>
        <v>Consumables</v>
      </c>
      <c r="D962" s="9"/>
      <c r="E962" s="3" t="str">
        <f t="shared" si="58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7"/>
        <v/>
      </c>
    </row>
    <row r="963" spans="2:74" ht="15" customHeight="1">
      <c r="B963" s="2" t="str">
        <f t="shared" si="56"/>
        <v>Consumables</v>
      </c>
      <c r="D963" s="9"/>
      <c r="E963" s="3" t="str">
        <f t="shared" si="58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7"/>
        <v/>
      </c>
    </row>
    <row r="964" spans="2:74" ht="15" customHeight="1">
      <c r="B964" s="2" t="str">
        <f t="shared" si="56"/>
        <v>Consumables</v>
      </c>
      <c r="D964" s="9"/>
      <c r="E964" s="3" t="str">
        <f t="shared" si="58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7"/>
        <v/>
      </c>
    </row>
    <row r="965" spans="2:74" ht="15" customHeight="1">
      <c r="B965" s="2" t="str">
        <f t="shared" si="56"/>
        <v>Consumables</v>
      </c>
      <c r="D965" s="9"/>
      <c r="E965" s="3" t="str">
        <f t="shared" si="58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7"/>
        <v/>
      </c>
    </row>
    <row r="966" spans="2:74" ht="15" customHeight="1">
      <c r="B966" s="2" t="str">
        <f t="shared" ref="B966:B998" si="59">IF(A966="",B965,A966)</f>
        <v>Consumables</v>
      </c>
      <c r="D966" s="9"/>
      <c r="E966" s="3" t="str">
        <f t="shared" si="58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7"/>
        <v/>
      </c>
    </row>
    <row r="967" spans="2:74" ht="15" customHeight="1">
      <c r="B967" s="2" t="str">
        <f t="shared" si="59"/>
        <v>Consumables</v>
      </c>
      <c r="D967" s="9"/>
      <c r="E967" s="3" t="str">
        <f t="shared" si="58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7"/>
        <v/>
      </c>
    </row>
    <row r="968" spans="2:74" ht="15" customHeight="1">
      <c r="B968" s="2" t="str">
        <f t="shared" si="59"/>
        <v>Consumables</v>
      </c>
      <c r="D968" s="9"/>
      <c r="E968" s="3" t="str">
        <f t="shared" si="58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7"/>
        <v/>
      </c>
    </row>
    <row r="969" spans="2:74" ht="15" customHeight="1">
      <c r="B969" s="2" t="str">
        <f t="shared" si="59"/>
        <v>Consumables</v>
      </c>
      <c r="D969" s="9"/>
      <c r="E969" s="3" t="str">
        <f t="shared" si="58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7"/>
        <v/>
      </c>
    </row>
    <row r="970" spans="2:74" ht="15" customHeight="1">
      <c r="B970" s="2" t="str">
        <f t="shared" si="59"/>
        <v>Consumables</v>
      </c>
      <c r="D970" s="9"/>
      <c r="E970" s="3" t="str">
        <f t="shared" si="58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7"/>
        <v/>
      </c>
    </row>
    <row r="971" spans="2:74" ht="15" customHeight="1">
      <c r="B971" s="2" t="str">
        <f t="shared" si="59"/>
        <v>Consumables</v>
      </c>
      <c r="D971" s="9"/>
      <c r="E971" s="3" t="str">
        <f t="shared" si="58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7"/>
        <v/>
      </c>
    </row>
    <row r="972" spans="2:74" ht="15" customHeight="1">
      <c r="B972" s="2" t="str">
        <f t="shared" si="59"/>
        <v>Consumables</v>
      </c>
      <c r="D972" s="9"/>
      <c r="E972" s="3" t="str">
        <f t="shared" si="58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7"/>
        <v/>
      </c>
    </row>
    <row r="973" spans="2:74" ht="15" customHeight="1">
      <c r="B973" s="2" t="str">
        <f t="shared" si="59"/>
        <v>Consumables</v>
      </c>
      <c r="D973" s="9"/>
      <c r="E973" s="3" t="str">
        <f t="shared" si="58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7"/>
        <v/>
      </c>
    </row>
    <row r="974" spans="2:74" ht="15" customHeight="1">
      <c r="B974" s="2" t="str">
        <f t="shared" si="59"/>
        <v>Consumables</v>
      </c>
      <c r="D974" s="9"/>
      <c r="E974" s="3" t="str">
        <f t="shared" si="58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7"/>
        <v/>
      </c>
    </row>
    <row r="975" spans="2:74" ht="15" customHeight="1">
      <c r="B975" s="2" t="str">
        <f t="shared" si="59"/>
        <v>Consumables</v>
      </c>
      <c r="D975" s="9"/>
      <c r="E975" s="3" t="str">
        <f t="shared" si="58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7"/>
        <v/>
      </c>
    </row>
    <row r="976" spans="2:74" ht="15" customHeight="1">
      <c r="B976" s="2" t="str">
        <f t="shared" si="59"/>
        <v>Consumables</v>
      </c>
      <c r="D976" s="9"/>
      <c r="E976" s="3" t="str">
        <f t="shared" si="58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7"/>
        <v/>
      </c>
    </row>
    <row r="977" spans="2:74" ht="15" customHeight="1">
      <c r="B977" s="2" t="str">
        <f t="shared" si="59"/>
        <v>Consumables</v>
      </c>
      <c r="D977" s="9"/>
      <c r="E977" s="3" t="str">
        <f t="shared" si="58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7"/>
        <v/>
      </c>
    </row>
    <row r="978" spans="2:74" ht="15" customHeight="1">
      <c r="B978" s="2" t="str">
        <f t="shared" si="59"/>
        <v>Consumables</v>
      </c>
      <c r="D978" s="9"/>
      <c r="E978" s="3" t="str">
        <f t="shared" si="58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7"/>
        <v/>
      </c>
    </row>
    <row r="979" spans="2:74" ht="15" customHeight="1">
      <c r="B979" s="2" t="str">
        <f t="shared" si="59"/>
        <v>Consumables</v>
      </c>
      <c r="D979" s="9"/>
      <c r="E979" s="3" t="str">
        <f t="shared" si="58"/>
        <v>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7"/>
        <v/>
      </c>
    </row>
    <row r="980" spans="2:74" ht="15" customHeight="1">
      <c r="B980" s="2" t="str">
        <f t="shared" si="59"/>
        <v>Consumables</v>
      </c>
      <c r="D980" s="9"/>
      <c r="E980" s="3" t="str">
        <f t="shared" si="58"/>
        <v>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7"/>
        <v/>
      </c>
    </row>
    <row r="981" spans="2:74" ht="15" customHeight="1">
      <c r="B981" s="2" t="str">
        <f t="shared" si="59"/>
        <v>Consumables</v>
      </c>
      <c r="D981" s="9"/>
      <c r="E981" s="3" t="str">
        <f t="shared" si="58"/>
        <v>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7"/>
        <v/>
      </c>
    </row>
    <row r="982" spans="2:74" ht="15" customHeight="1">
      <c r="B982" s="2" t="str">
        <f t="shared" si="59"/>
        <v>Consumables</v>
      </c>
      <c r="D982" s="9"/>
      <c r="E982" s="3" t="str">
        <f t="shared" si="58"/>
        <v>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Z982" s="22"/>
      <c r="BV982" s="5" t="str">
        <f t="shared" si="57"/>
        <v/>
      </c>
    </row>
    <row r="983" spans="2:74" ht="15" customHeight="1">
      <c r="B983" s="2" t="str">
        <f t="shared" si="59"/>
        <v>Consumables</v>
      </c>
      <c r="D983" s="9"/>
      <c r="E983" s="3" t="str">
        <f t="shared" si="58"/>
        <v>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7"/>
        <v/>
      </c>
    </row>
    <row r="984" spans="2:74" ht="15" customHeight="1">
      <c r="B984" s="2" t="str">
        <f t="shared" si="59"/>
        <v>Consumables</v>
      </c>
      <c r="D984" s="9"/>
      <c r="E984" s="3" t="str">
        <f t="shared" si="58"/>
        <v>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7"/>
        <v/>
      </c>
    </row>
    <row r="985" spans="2:74" ht="15" customHeight="1">
      <c r="B985" s="2" t="str">
        <f t="shared" si="59"/>
        <v>Consumables</v>
      </c>
      <c r="D985" s="9"/>
      <c r="E985" s="3" t="str">
        <f t="shared" si="58"/>
        <v>Consumables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57"/>
        <v/>
      </c>
    </row>
    <row r="986" spans="2:74" ht="15" customHeight="1">
      <c r="B986" s="2" t="str">
        <f t="shared" si="59"/>
        <v>Consumables</v>
      </c>
      <c r="D986" s="9"/>
      <c r="E986" s="3" t="str">
        <f t="shared" si="58"/>
        <v>Consumables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7"/>
        <v/>
      </c>
    </row>
    <row r="987" spans="2:74" ht="15" customHeight="1">
      <c r="B987" s="2" t="str">
        <f t="shared" si="59"/>
        <v>Consumables</v>
      </c>
      <c r="D987" s="9"/>
      <c r="E987" s="3" t="str">
        <f t="shared" si="58"/>
        <v>Consumables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57"/>
        <v/>
      </c>
    </row>
    <row r="988" spans="2:74" ht="15" customHeight="1">
      <c r="B988" s="2" t="str">
        <f t="shared" si="59"/>
        <v>Consumables</v>
      </c>
      <c r="D988" s="9"/>
      <c r="E988" s="3" t="str">
        <f t="shared" si="58"/>
        <v>Consumables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57"/>
        <v/>
      </c>
    </row>
    <row r="989" spans="2:74" ht="15" customHeight="1">
      <c r="B989" s="2" t="str">
        <f t="shared" si="59"/>
        <v>Consumables</v>
      </c>
      <c r="D989" s="9"/>
      <c r="E989" s="3" t="str">
        <f t="shared" si="58"/>
        <v>Consumables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57"/>
        <v/>
      </c>
    </row>
    <row r="990" spans="2:74" ht="15" customHeight="1">
      <c r="B990" s="2" t="str">
        <f t="shared" si="59"/>
        <v>Consumables</v>
      </c>
      <c r="D990" s="9"/>
      <c r="E990" s="3" t="str">
        <f t="shared" si="58"/>
        <v>Consumables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57"/>
        <v/>
      </c>
    </row>
    <row r="991" spans="2:74" ht="15" customHeight="1">
      <c r="B991" s="2" t="str">
        <f t="shared" si="59"/>
        <v>Consumables</v>
      </c>
      <c r="D991" s="9"/>
      <c r="E991" s="3" t="str">
        <f t="shared" si="58"/>
        <v>Consumables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57"/>
        <v/>
      </c>
    </row>
    <row r="992" spans="2:74" ht="15" customHeight="1">
      <c r="B992" s="2" t="str">
        <f t="shared" si="59"/>
        <v>Consumables</v>
      </c>
      <c r="D992" s="9"/>
      <c r="E992" s="3" t="str">
        <f t="shared" si="58"/>
        <v>Consumables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57"/>
        <v/>
      </c>
    </row>
    <row r="993" spans="2:74" ht="15" customHeight="1">
      <c r="B993" s="2" t="str">
        <f t="shared" si="59"/>
        <v>Consumables</v>
      </c>
      <c r="D993" s="9"/>
      <c r="E993" s="3" t="str">
        <f t="shared" si="58"/>
        <v>Consumables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57"/>
        <v/>
      </c>
    </row>
    <row r="994" spans="2:74" ht="15" customHeight="1">
      <c r="B994" s="2" t="str">
        <f t="shared" si="59"/>
        <v>Consumables</v>
      </c>
      <c r="D994" s="9"/>
      <c r="E994" s="3" t="str">
        <f t="shared" si="58"/>
        <v>Consumables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57"/>
        <v/>
      </c>
    </row>
    <row r="995" spans="2:74" ht="15" customHeight="1">
      <c r="B995" s="2" t="str">
        <f t="shared" si="59"/>
        <v>Consumables</v>
      </c>
      <c r="D995" s="9"/>
      <c r="E995" s="3" t="str">
        <f t="shared" si="58"/>
        <v>Consumables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57"/>
        <v/>
      </c>
    </row>
    <row r="996" spans="2:74" ht="15" customHeight="1">
      <c r="B996" s="2" t="str">
        <f t="shared" si="59"/>
        <v>Consumables</v>
      </c>
      <c r="D996" s="9"/>
      <c r="E996" s="3" t="str">
        <f t="shared" si="58"/>
        <v>Consumables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57"/>
        <v/>
      </c>
    </row>
    <row r="997" spans="2:74" ht="15" customHeight="1">
      <c r="B997" s="2" t="str">
        <f t="shared" si="59"/>
        <v>Consumables</v>
      </c>
      <c r="D997" s="9"/>
      <c r="E997" s="3" t="str">
        <f t="shared" si="58"/>
        <v>Consumables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ref="BV997:BV998" si="60">IF(AND(L997&lt;&gt;"true",L997&lt;&gt;"false"),A997&amp;D997&amp;L997,"")</f>
        <v/>
      </c>
    </row>
    <row r="998" spans="2:74" ht="15" customHeight="1">
      <c r="B998" s="2" t="str">
        <f t="shared" si="59"/>
        <v>Consumables</v>
      </c>
      <c r="D998" s="9"/>
      <c r="E998" s="3" t="str">
        <f t="shared" si="58"/>
        <v>Consumables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0"/>
        <v/>
      </c>
    </row>
    <row r="999" spans="2:74" ht="15" customHeight="1">
      <c r="D999" s="9"/>
      <c r="E999" s="2"/>
      <c r="F999" s="2"/>
      <c r="G999" s="3"/>
      <c r="H999" s="12"/>
      <c r="I999" s="14"/>
      <c r="J999" s="14"/>
      <c r="K999" s="14"/>
    </row>
    <row r="1000" spans="2:74" ht="15" customHeight="1">
      <c r="D1000" s="9"/>
      <c r="E1000" s="2"/>
      <c r="F1000" s="2"/>
      <c r="G1000" s="3"/>
      <c r="H1000" s="12"/>
      <c r="I1000" s="14"/>
      <c r="J1000" s="14"/>
      <c r="K1000" s="14"/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</sheetData>
  <sheetProtection autoFilter="0"/>
  <autoFilter ref="A5:CP998"/>
  <dataValidations count="2">
    <dataValidation type="list" allowBlank="1" showInputMessage="1" showErrorMessage="1" errorTitle="Select from Values" error="Select from Values" sqref="O999:AH1010">
      <formula1>DropdownValues</formula1>
    </dataValidation>
    <dataValidation type="list" showInputMessage="1" showErrorMessage="1" errorTitle="Select from values" sqref="O6:AH998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71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G6:G103 G109:G1012</xm:sqref>
        </x14:dataValidation>
        <x14:dataValidation type="list" allowBlank="1" showInputMessage="1" showErrorMessage="1">
          <x14:formula1>
            <xm:f>[1]types!#REF!</xm:f>
          </x14:formula1>
          <xm:sqref>G104:G108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84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2016-09-12T14:20:15Z</cp:lastPrinted>
  <dcterms:created xsi:type="dcterms:W3CDTF">2016-05-10T09:07:00Z</dcterms:created>
  <dcterms:modified xsi:type="dcterms:W3CDTF">2017-03-14T17:35:16Z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